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nco\"/>
    </mc:Choice>
  </mc:AlternateContent>
  <xr:revisionPtr revIDLastSave="0" documentId="13_ncr:1_{11D4DE36-7FF0-481F-81C2-F4747555B334}" xr6:coauthVersionLast="47" xr6:coauthVersionMax="47" xr10:uidLastSave="{00000000-0000-0000-0000-000000000000}"/>
  <bookViews>
    <workbookView xWindow="-108" yWindow="-108" windowWidth="23256" windowHeight="12456" tabRatio="874" xr2:uid="{00000000-000D-0000-FFFF-FFFF00000000}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state="hidden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Chuva!$A$1:$AH$32</definedName>
    <definedName name="_xlnm.Print_Area" localSheetId="7">DirVento!$A$1:$AF$4</definedName>
    <definedName name="_xlnm.Print_Area" localSheetId="8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73" i="14" l="1"/>
  <c r="AG73" i="14"/>
  <c r="AH73" i="14"/>
  <c r="AF74" i="14"/>
  <c r="AG74" i="14"/>
  <c r="AH74" i="14"/>
  <c r="AF75" i="14"/>
  <c r="AG75" i="14"/>
  <c r="AH75" i="14"/>
  <c r="AF76" i="14"/>
  <c r="AG76" i="14"/>
  <c r="AH76" i="14"/>
  <c r="AH50" i="14"/>
  <c r="AH51" i="14"/>
  <c r="AH52" i="14"/>
  <c r="AH53" i="14"/>
  <c r="AH54" i="14"/>
  <c r="AH55" i="14"/>
  <c r="AH56" i="14"/>
  <c r="AH57" i="14"/>
  <c r="AH58" i="14"/>
  <c r="AH59" i="14"/>
  <c r="AH60" i="14"/>
  <c r="AH61" i="14"/>
  <c r="AH62" i="14"/>
  <c r="AH63" i="14"/>
  <c r="AH64" i="14"/>
  <c r="AH65" i="14"/>
  <c r="AH66" i="14"/>
  <c r="AH67" i="14"/>
  <c r="AH68" i="14"/>
  <c r="AH69" i="14"/>
  <c r="AH70" i="14"/>
  <c r="AH71" i="14"/>
  <c r="AH72" i="14"/>
  <c r="AG72" i="14" l="1"/>
  <c r="AF72" i="14"/>
  <c r="AG70" i="14"/>
  <c r="AF70" i="14"/>
  <c r="AG69" i="14"/>
  <c r="AF69" i="14"/>
  <c r="AG68" i="14"/>
  <c r="AF68" i="14"/>
  <c r="AG67" i="14"/>
  <c r="AF67" i="14"/>
  <c r="AG65" i="14"/>
  <c r="AF65" i="14"/>
  <c r="AG64" i="14"/>
  <c r="AF64" i="14"/>
  <c r="AG62" i="14"/>
  <c r="AF62" i="14"/>
  <c r="AG61" i="14"/>
  <c r="AF61" i="14"/>
  <c r="AG60" i="14"/>
  <c r="AF60" i="14"/>
  <c r="AG58" i="14"/>
  <c r="AF58" i="14"/>
  <c r="AG57" i="14"/>
  <c r="AF57" i="14"/>
  <c r="AG56" i="14"/>
  <c r="AF56" i="14"/>
  <c r="AG55" i="14"/>
  <c r="AF55" i="14"/>
  <c r="AG54" i="14"/>
  <c r="AF54" i="14"/>
  <c r="AG52" i="14"/>
  <c r="AF52" i="14"/>
  <c r="AG51" i="14"/>
  <c r="AF51" i="14"/>
  <c r="AG50" i="14"/>
  <c r="AF50" i="14"/>
  <c r="AE27" i="14" l="1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B43" i="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8" i="7" l="1"/>
  <c r="AF8" i="9"/>
  <c r="AG8" i="9"/>
  <c r="AF13" i="15"/>
  <c r="AG13" i="15"/>
  <c r="AF20" i="7"/>
  <c r="AF20" i="9"/>
  <c r="AG20" i="9"/>
  <c r="AF11" i="15"/>
  <c r="AG11" i="15"/>
  <c r="AF28" i="4"/>
  <c r="AF28" i="12"/>
  <c r="AG28" i="12"/>
  <c r="AF34" i="7"/>
  <c r="AF34" i="9"/>
  <c r="AG34" i="9"/>
  <c r="AF39" i="15"/>
  <c r="AG39" i="15"/>
  <c r="AF40" i="4"/>
  <c r="AG40" i="12"/>
  <c r="AF40" i="12"/>
  <c r="AF47" i="7"/>
  <c r="AF47" i="9"/>
  <c r="AG47" i="9"/>
  <c r="AG27" i="15"/>
  <c r="AF27" i="15"/>
  <c r="AF15" i="12"/>
  <c r="AG15" i="12"/>
  <c r="AF21" i="9"/>
  <c r="AG21" i="9"/>
  <c r="AF28" i="15"/>
  <c r="AG28" i="15"/>
  <c r="AF35" i="9"/>
  <c r="AG35" i="9"/>
  <c r="AF40" i="15"/>
  <c r="AG40" i="15"/>
  <c r="AG41" i="12"/>
  <c r="AF41" i="12"/>
  <c r="AG46" i="9"/>
  <c r="AF46" i="9"/>
  <c r="AF7" i="15"/>
  <c r="AG7" i="15"/>
  <c r="AG19" i="15"/>
  <c r="AF19" i="15"/>
  <c r="AF6" i="9"/>
  <c r="AG6" i="9"/>
  <c r="AF15" i="15"/>
  <c r="AG15" i="15"/>
  <c r="AF16" i="12"/>
  <c r="AG16" i="12"/>
  <c r="AF22" i="9"/>
  <c r="AG22" i="9"/>
  <c r="AF41" i="15"/>
  <c r="AG41" i="15"/>
  <c r="AF42" i="12"/>
  <c r="AG42" i="12"/>
  <c r="AG47" i="12"/>
  <c r="AF47" i="12"/>
  <c r="AG16" i="15"/>
  <c r="AF16" i="15"/>
  <c r="AF17" i="12"/>
  <c r="AG17" i="12"/>
  <c r="AF23" i="9"/>
  <c r="AG23" i="9"/>
  <c r="AG37" i="9"/>
  <c r="AF37" i="9"/>
  <c r="AF42" i="15"/>
  <c r="AG42" i="15"/>
  <c r="AG44" i="9"/>
  <c r="AF44" i="9"/>
  <c r="AF43" i="9"/>
  <c r="AG43" i="9"/>
  <c r="AG48" i="12"/>
  <c r="AF48" i="12"/>
  <c r="AF10" i="9"/>
  <c r="AG10" i="9"/>
  <c r="AF17" i="15"/>
  <c r="AG17" i="15"/>
  <c r="AF26" i="9"/>
  <c r="AG26" i="9"/>
  <c r="AF49" i="12"/>
  <c r="AG49" i="12"/>
  <c r="AF49" i="15"/>
  <c r="AG49" i="15"/>
  <c r="AF8" i="12"/>
  <c r="AG8" i="12"/>
  <c r="AG28" i="9"/>
  <c r="AF28" i="9"/>
  <c r="AF33" i="15"/>
  <c r="AG33" i="15"/>
  <c r="AF8" i="15"/>
  <c r="AG8" i="15"/>
  <c r="AF15" i="9"/>
  <c r="AG15" i="9"/>
  <c r="AF20" i="15"/>
  <c r="AG20" i="15"/>
  <c r="AG21" i="12"/>
  <c r="AF21" i="12"/>
  <c r="AF34" i="15"/>
  <c r="AG34" i="15"/>
  <c r="AF35" i="12"/>
  <c r="AG35" i="12"/>
  <c r="AF41" i="9"/>
  <c r="AG41" i="9"/>
  <c r="AF47" i="15"/>
  <c r="AG47" i="15"/>
  <c r="AG46" i="12"/>
  <c r="AF46" i="12"/>
  <c r="AF7" i="12"/>
  <c r="AG7" i="12"/>
  <c r="AF13" i="9"/>
  <c r="AG13" i="9"/>
  <c r="AF6" i="12"/>
  <c r="AG6" i="12"/>
  <c r="AF16" i="9"/>
  <c r="AG16" i="9"/>
  <c r="AF21" i="15"/>
  <c r="AG21" i="15"/>
  <c r="AF22" i="12"/>
  <c r="AG22" i="12"/>
  <c r="AG35" i="15"/>
  <c r="AF35" i="15"/>
  <c r="AF42" i="9"/>
  <c r="AG42" i="9"/>
  <c r="AF46" i="15"/>
  <c r="AG46" i="15"/>
  <c r="AG11" i="9"/>
  <c r="AF11" i="9"/>
  <c r="AF39" i="9"/>
  <c r="AG39" i="9"/>
  <c r="AF20" i="12"/>
  <c r="AG20" i="12"/>
  <c r="AF34" i="12"/>
  <c r="AG34" i="12"/>
  <c r="AF6" i="15"/>
  <c r="AG6" i="15"/>
  <c r="AF17" i="9"/>
  <c r="AG17" i="9"/>
  <c r="AF22" i="15"/>
  <c r="AG22" i="15"/>
  <c r="AF23" i="12"/>
  <c r="AG23" i="12"/>
  <c r="AF37" i="12"/>
  <c r="AG37" i="12"/>
  <c r="AF44" i="12"/>
  <c r="AG44" i="12"/>
  <c r="AF43" i="12"/>
  <c r="AG43" i="12"/>
  <c r="AF19" i="12"/>
  <c r="AG19" i="12"/>
  <c r="AG27" i="9"/>
  <c r="AF27" i="9"/>
  <c r="AF10" i="12"/>
  <c r="AG10" i="12"/>
  <c r="AG23" i="15"/>
  <c r="AF23" i="15"/>
  <c r="AF26" i="12"/>
  <c r="AG26" i="12"/>
  <c r="AF37" i="15"/>
  <c r="AG37" i="15"/>
  <c r="AF49" i="9"/>
  <c r="AG49" i="9"/>
  <c r="AG44" i="15"/>
  <c r="AF44" i="15"/>
  <c r="AF43" i="15"/>
  <c r="AG43" i="15"/>
  <c r="AG33" i="12"/>
  <c r="AF33" i="12"/>
  <c r="AF40" i="9"/>
  <c r="AG40" i="9"/>
  <c r="AF48" i="15"/>
  <c r="AG48" i="15"/>
  <c r="AF7" i="9"/>
  <c r="AG7" i="9"/>
  <c r="AF10" i="15"/>
  <c r="AG10" i="15"/>
  <c r="AG13" i="12"/>
  <c r="AF13" i="12"/>
  <c r="AG19" i="9"/>
  <c r="AF19" i="9"/>
  <c r="AG26" i="15"/>
  <c r="AF26" i="15"/>
  <c r="AF11" i="12"/>
  <c r="AG11" i="12"/>
  <c r="AF33" i="9"/>
  <c r="AG33" i="9"/>
  <c r="AF39" i="12"/>
  <c r="AG39" i="12"/>
  <c r="AF48" i="9"/>
  <c r="AG48" i="9"/>
  <c r="AF27" i="12"/>
  <c r="AG27" i="12"/>
  <c r="AF32" i="9"/>
  <c r="AG32" i="9"/>
  <c r="B77" i="14"/>
  <c r="AG7" i="14"/>
  <c r="AH7" i="14"/>
  <c r="AF7" i="14"/>
  <c r="AF33" i="14"/>
  <c r="AH33" i="14"/>
  <c r="AG33" i="14"/>
  <c r="AF34" i="5"/>
  <c r="AG34" i="5"/>
  <c r="AF40" i="6"/>
  <c r="AG40" i="6"/>
  <c r="AF40" i="8"/>
  <c r="AG40" i="8"/>
  <c r="AH48" i="14"/>
  <c r="AG48" i="14"/>
  <c r="AF48" i="14"/>
  <c r="AG47" i="5"/>
  <c r="AF47" i="5"/>
  <c r="AF8" i="14"/>
  <c r="AH8" i="14"/>
  <c r="AG8" i="14"/>
  <c r="AF5" i="5"/>
  <c r="AG5" i="5"/>
  <c r="AF5" i="7"/>
  <c r="AF5" i="9"/>
  <c r="AF15" i="4"/>
  <c r="AF15" i="6"/>
  <c r="AG15" i="6"/>
  <c r="AF15" i="8"/>
  <c r="AG15" i="8"/>
  <c r="AF20" i="14"/>
  <c r="AH20" i="14"/>
  <c r="AG20" i="14"/>
  <c r="AG21" i="5"/>
  <c r="AF21" i="5"/>
  <c r="AF21" i="7"/>
  <c r="AH34" i="14"/>
  <c r="AF34" i="14"/>
  <c r="AG34" i="14"/>
  <c r="AG35" i="5"/>
  <c r="AF35" i="5"/>
  <c r="AF35" i="7"/>
  <c r="AF41" i="4"/>
  <c r="AF41" i="6"/>
  <c r="AG41" i="6"/>
  <c r="AF41" i="8"/>
  <c r="AG41" i="8"/>
  <c r="AH47" i="14"/>
  <c r="AG47" i="14"/>
  <c r="AF47" i="14"/>
  <c r="AF46" i="5"/>
  <c r="AG46" i="5"/>
  <c r="AF46" i="7"/>
  <c r="AF28" i="6"/>
  <c r="AG28" i="6"/>
  <c r="AH35" i="14"/>
  <c r="AG35" i="14"/>
  <c r="AF35" i="14"/>
  <c r="AF42" i="4"/>
  <c r="AF42" i="6"/>
  <c r="AG42" i="6"/>
  <c r="AF42" i="8"/>
  <c r="AG42" i="8"/>
  <c r="AH46" i="14"/>
  <c r="AF46" i="14"/>
  <c r="AG46" i="14"/>
  <c r="AF17" i="4"/>
  <c r="AF17" i="6"/>
  <c r="AG17" i="6"/>
  <c r="AF17" i="8"/>
  <c r="AG17" i="8"/>
  <c r="AH22" i="14"/>
  <c r="AF22" i="14"/>
  <c r="AG22" i="14"/>
  <c r="AG23" i="5"/>
  <c r="AF23" i="5"/>
  <c r="AF23" i="7"/>
  <c r="AG37" i="5"/>
  <c r="AF37" i="5"/>
  <c r="AF37" i="7"/>
  <c r="AF43" i="4"/>
  <c r="AG44" i="5"/>
  <c r="AF44" i="5"/>
  <c r="AF44" i="7"/>
  <c r="AF43" i="5"/>
  <c r="AG43" i="5"/>
  <c r="AF43" i="7"/>
  <c r="AG19" i="14"/>
  <c r="AH19" i="14"/>
  <c r="AF19" i="14"/>
  <c r="AF28" i="8"/>
  <c r="AG28" i="8"/>
  <c r="AF16" i="8"/>
  <c r="AG16" i="8"/>
  <c r="AF26" i="7"/>
  <c r="AF32" i="6"/>
  <c r="AG32" i="6"/>
  <c r="AG37" i="14"/>
  <c r="AH37" i="14"/>
  <c r="AF37" i="14"/>
  <c r="AF49" i="8"/>
  <c r="AG49" i="8"/>
  <c r="AF44" i="14"/>
  <c r="AH44" i="14"/>
  <c r="AG44" i="14"/>
  <c r="AF7" i="8"/>
  <c r="AG7" i="8"/>
  <c r="AH10" i="14"/>
  <c r="AF10" i="14"/>
  <c r="AG10" i="14"/>
  <c r="AG13" i="5"/>
  <c r="AF13" i="5"/>
  <c r="AF13" i="7"/>
  <c r="AF19" i="4"/>
  <c r="AF19" i="6"/>
  <c r="AG19" i="6"/>
  <c r="AF19" i="8"/>
  <c r="AG19" i="8"/>
  <c r="AF26" i="14"/>
  <c r="AG26" i="14"/>
  <c r="AH26" i="14"/>
  <c r="AG11" i="5"/>
  <c r="AF11" i="5"/>
  <c r="AF11" i="7"/>
  <c r="AF33" i="4"/>
  <c r="AF33" i="6"/>
  <c r="AG33" i="6"/>
  <c r="AF33" i="8"/>
  <c r="AG33" i="8"/>
  <c r="AG39" i="5"/>
  <c r="AF39" i="5"/>
  <c r="AF39" i="7"/>
  <c r="AF48" i="4"/>
  <c r="AF48" i="6"/>
  <c r="AG48" i="6"/>
  <c r="AF48" i="8"/>
  <c r="AG48" i="8"/>
  <c r="AG27" i="5"/>
  <c r="AF27" i="5"/>
  <c r="AF27" i="7"/>
  <c r="AG8" i="5"/>
  <c r="AF8" i="5"/>
  <c r="AF6" i="7"/>
  <c r="AF22" i="5"/>
  <c r="AG22" i="5"/>
  <c r="AH23" i="14"/>
  <c r="AF23" i="14"/>
  <c r="AG23" i="14"/>
  <c r="AF32" i="4"/>
  <c r="AF49" i="4"/>
  <c r="AF8" i="4"/>
  <c r="AF8" i="6"/>
  <c r="AG8" i="6"/>
  <c r="AF8" i="8"/>
  <c r="AG8" i="8"/>
  <c r="AG13" i="14"/>
  <c r="AH13" i="14"/>
  <c r="AF13" i="14"/>
  <c r="AF20" i="4"/>
  <c r="AF20" i="6"/>
  <c r="AG20" i="6"/>
  <c r="AF20" i="8"/>
  <c r="AG20" i="8"/>
  <c r="AH11" i="14"/>
  <c r="AG11" i="14"/>
  <c r="AF11" i="14"/>
  <c r="AF28" i="5"/>
  <c r="AG28" i="5"/>
  <c r="AF28" i="7"/>
  <c r="AF34" i="4"/>
  <c r="AF34" i="6"/>
  <c r="AG34" i="6"/>
  <c r="AF34" i="8"/>
  <c r="AG34" i="8"/>
  <c r="AF39" i="14"/>
  <c r="AG39" i="14"/>
  <c r="AH39" i="14"/>
  <c r="AF40" i="5"/>
  <c r="AG40" i="5"/>
  <c r="AF40" i="7"/>
  <c r="AF47" i="4"/>
  <c r="AF47" i="6"/>
  <c r="AG47" i="6"/>
  <c r="AF47" i="8"/>
  <c r="AG47" i="8"/>
  <c r="AF16" i="4"/>
  <c r="AH21" i="14"/>
  <c r="AF21" i="14"/>
  <c r="AG21" i="14"/>
  <c r="AF10" i="5"/>
  <c r="AG10" i="5"/>
  <c r="AG26" i="5"/>
  <c r="AF26" i="5"/>
  <c r="AF32" i="8"/>
  <c r="AG32" i="8"/>
  <c r="AG49" i="6"/>
  <c r="AF49" i="6"/>
  <c r="AG43" i="14"/>
  <c r="AH43" i="14"/>
  <c r="AF43" i="14"/>
  <c r="AF7" i="4"/>
  <c r="AF7" i="6"/>
  <c r="AG7" i="6"/>
  <c r="AF5" i="4"/>
  <c r="AF5" i="12"/>
  <c r="AF50" i="12" s="1"/>
  <c r="AG15" i="5"/>
  <c r="AF15" i="5"/>
  <c r="AF15" i="7"/>
  <c r="AF21" i="4"/>
  <c r="AF21" i="6"/>
  <c r="AG21" i="6"/>
  <c r="AF21" i="8"/>
  <c r="AG21" i="8"/>
  <c r="AF28" i="14"/>
  <c r="AG28" i="14"/>
  <c r="AH28" i="14"/>
  <c r="AF35" i="4"/>
  <c r="AF35" i="6"/>
  <c r="AG35" i="6"/>
  <c r="AF35" i="8"/>
  <c r="AG35" i="8"/>
  <c r="AF40" i="14"/>
  <c r="AG40" i="14"/>
  <c r="AH40" i="14"/>
  <c r="AG41" i="5"/>
  <c r="AF41" i="5"/>
  <c r="AF41" i="7"/>
  <c r="AF46" i="4"/>
  <c r="AF46" i="6"/>
  <c r="AG46" i="6"/>
  <c r="AF46" i="8"/>
  <c r="AG46" i="8"/>
  <c r="AF41" i="14"/>
  <c r="AG41" i="14"/>
  <c r="AH41" i="14"/>
  <c r="AG42" i="5"/>
  <c r="AF42" i="5"/>
  <c r="AF42" i="7"/>
  <c r="AG6" i="5"/>
  <c r="AF6" i="5"/>
  <c r="AF22" i="7"/>
  <c r="AF6" i="8"/>
  <c r="AG6" i="8"/>
  <c r="AF15" i="14"/>
  <c r="AG15" i="14"/>
  <c r="AH15" i="14"/>
  <c r="AF16" i="5"/>
  <c r="AG16" i="5"/>
  <c r="AF22" i="4"/>
  <c r="AF22" i="6"/>
  <c r="AG22" i="6"/>
  <c r="AF22" i="8"/>
  <c r="AG22" i="8"/>
  <c r="AF16" i="14"/>
  <c r="AG16" i="14"/>
  <c r="AH16" i="14"/>
  <c r="AG17" i="5"/>
  <c r="AF17" i="5"/>
  <c r="AF17" i="7"/>
  <c r="AF23" i="4"/>
  <c r="AF23" i="6"/>
  <c r="AG23" i="6"/>
  <c r="AF23" i="8"/>
  <c r="AG23" i="8"/>
  <c r="AF37" i="4"/>
  <c r="AF37" i="6"/>
  <c r="AG37" i="6"/>
  <c r="AF37" i="8"/>
  <c r="AG37" i="8"/>
  <c r="AH42" i="14"/>
  <c r="AG42" i="14"/>
  <c r="AF42" i="14"/>
  <c r="AF44" i="4"/>
  <c r="AF44" i="6"/>
  <c r="AG44" i="6"/>
  <c r="AF44" i="8"/>
  <c r="AG44" i="8"/>
  <c r="AF43" i="6"/>
  <c r="AG43" i="6"/>
  <c r="AF43" i="8"/>
  <c r="AG43" i="8"/>
  <c r="AF5" i="14"/>
  <c r="AH5" i="14"/>
  <c r="AF16" i="6"/>
  <c r="AG16" i="6"/>
  <c r="AF6" i="6"/>
  <c r="AG6" i="6"/>
  <c r="AF10" i="4"/>
  <c r="AF10" i="6"/>
  <c r="AG10" i="6"/>
  <c r="AF10" i="8"/>
  <c r="AG10" i="8"/>
  <c r="AG17" i="14"/>
  <c r="AF17" i="14"/>
  <c r="AH17" i="14"/>
  <c r="AF26" i="4"/>
  <c r="AF26" i="6"/>
  <c r="AG26" i="6"/>
  <c r="AF26" i="8"/>
  <c r="AG26" i="8"/>
  <c r="AG32" i="5"/>
  <c r="AF32" i="5"/>
  <c r="AF32" i="7"/>
  <c r="AF49" i="5"/>
  <c r="AG49" i="5"/>
  <c r="AF49" i="7"/>
  <c r="AG20" i="5"/>
  <c r="AF20" i="5"/>
  <c r="AF10" i="7"/>
  <c r="AF6" i="4"/>
  <c r="AF16" i="7"/>
  <c r="AG7" i="5"/>
  <c r="AF7" i="5"/>
  <c r="AF7" i="7"/>
  <c r="AF13" i="4"/>
  <c r="AF13" i="6"/>
  <c r="AG13" i="6"/>
  <c r="AF13" i="8"/>
  <c r="AG13" i="8"/>
  <c r="AF19" i="5"/>
  <c r="AG19" i="5"/>
  <c r="AF19" i="7"/>
  <c r="AF11" i="4"/>
  <c r="AF11" i="6"/>
  <c r="AG11" i="6"/>
  <c r="AF11" i="8"/>
  <c r="AG11" i="8"/>
  <c r="AF32" i="14"/>
  <c r="AH32" i="14"/>
  <c r="AG32" i="14"/>
  <c r="AG33" i="5"/>
  <c r="AF33" i="5"/>
  <c r="AF33" i="7"/>
  <c r="AF39" i="4"/>
  <c r="AF39" i="6"/>
  <c r="AG39" i="6"/>
  <c r="AF39" i="8"/>
  <c r="AG39" i="8"/>
  <c r="AG49" i="14"/>
  <c r="AH49" i="14"/>
  <c r="AF49" i="14"/>
  <c r="AG48" i="5"/>
  <c r="AF48" i="5"/>
  <c r="AF48" i="7"/>
  <c r="AF27" i="4"/>
  <c r="AF27" i="6"/>
  <c r="AG27" i="6"/>
  <c r="AF27" i="8"/>
  <c r="AG27" i="8"/>
  <c r="AG5" i="8"/>
  <c r="AF5" i="15"/>
  <c r="AF5" i="6"/>
  <c r="AF5" i="8"/>
  <c r="AG5" i="9"/>
  <c r="AG5" i="12"/>
  <c r="AG5" i="15"/>
  <c r="AG5" i="6"/>
  <c r="AG5" i="14"/>
  <c r="AF50" i="7" l="1"/>
  <c r="AF50" i="4"/>
  <c r="AF50" i="6"/>
  <c r="AF50" i="5"/>
  <c r="AE50" i="6" l="1"/>
  <c r="AE50" i="5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E50" i="15"/>
  <c r="B50" i="15"/>
  <c r="AE50" i="12"/>
  <c r="B50" i="12"/>
  <c r="M50" i="12"/>
  <c r="AC50" i="12"/>
  <c r="AA50" i="12"/>
  <c r="AE50" i="8"/>
  <c r="B50" i="8"/>
  <c r="I77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77" i="14" l="1"/>
  <c r="G77" i="14"/>
  <c r="S77" i="14"/>
  <c r="E77" i="14"/>
  <c r="Q77" i="14"/>
  <c r="Y77" i="14"/>
  <c r="U77" i="14"/>
  <c r="AC77" i="14"/>
  <c r="O77" i="14"/>
  <c r="W77" i="14"/>
  <c r="F77" i="14"/>
  <c r="J77" i="14"/>
  <c r="N77" i="14"/>
  <c r="R77" i="14"/>
  <c r="V77" i="14"/>
  <c r="Z77" i="14"/>
  <c r="K77" i="14"/>
  <c r="AA77" i="14"/>
  <c r="M77" i="14"/>
  <c r="AD77" i="14"/>
  <c r="AE77" i="14"/>
  <c r="AF50" i="15"/>
  <c r="AF50" i="9"/>
  <c r="AF50" i="8"/>
  <c r="D77" i="14"/>
  <c r="H77" i="14"/>
  <c r="L77" i="14"/>
  <c r="P77" i="14"/>
  <c r="T77" i="14"/>
  <c r="X77" i="14"/>
  <c r="AB77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F77" i="14" l="1"/>
  <c r="AG77" i="14"/>
</calcChain>
</file>

<file path=xl/sharedStrings.xml><?xml version="1.0" encoding="utf-8"?>
<sst xmlns="http://schemas.openxmlformats.org/spreadsheetml/2006/main" count="1966" uniqueCount="246">
  <si>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</si>
  <si>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</si>
  <si>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</si>
  <si>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</si>
  <si>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</si>
  <si>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</si>
  <si>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</si>
  <si>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</si>
  <si>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</si>
  <si>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</si>
  <si>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</si>
  <si>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</si>
  <si>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</si>
  <si>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</si>
  <si>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</si>
  <si>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</si>
  <si>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</si>
  <si>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</si>
  <si>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</si>
  <si>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</si>
  <si>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</si>
  <si>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</si>
  <si>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Direção do Vento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</si>
  <si>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</si>
  <si>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</si>
  <si>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</si>
  <si>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</si>
  <si>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</si>
  <si>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</si>
  <si>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</si>
  <si>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</si>
  <si>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</si>
  <si>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</si>
  <si>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</si>
  <si>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</si>
  <si>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</si>
  <si>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</si>
  <si>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</si>
  <si>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</si>
  <si>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</si>
  <si>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</si>
  <si>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</si>
  <si>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</si>
  <si>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</si>
  <si>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</si>
  <si>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</si>
  <si>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</si>
  <si>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</si>
  <si>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</si>
  <si>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</si>
  <si>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</si>
  <si>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</si>
  <si>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</si>
  <si>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</si>
  <si>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</si>
  <si>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</si>
  <si>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</si>
  <si>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</si>
  <si>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</si>
  <si>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</si>
  <si>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</si>
  <si>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</si>
  <si>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</si>
  <si>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</si>
  <si>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</si>
  <si>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</si>
  <si>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</si>
  <si>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</si>
  <si>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</si>
  <si>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</si>
  <si>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</si>
  <si>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</si>
  <si>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</si>
  <si>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</si>
  <si>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</si>
  <si>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</si>
  <si>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</si>
  <si>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</si>
  <si>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</si>
  <si>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</si>
  <si>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</si>
  <si>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</si>
  <si>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</si>
  <si>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</si>
  <si>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</si>
  <si>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</si>
  <si>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</si>
  <si>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</si>
  <si>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</si>
  <si>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</si>
  <si>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</si>
  <si>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</si>
  <si>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</si>
  <si>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</si>
  <si>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</si>
  <si>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</si>
  <si>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</si>
  <si>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</si>
  <si>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</si>
  <si>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</si>
  <si>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</si>
  <si>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</si>
  <si>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</si>
  <si>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</si>
  <si>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</si>
  <si>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</si>
  <si>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</si>
  <si>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</si>
  <si>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</si>
  <si>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</si>
  <si>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</si>
  <si>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</si>
  <si>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</si>
  <si>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</si>
  <si>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</si>
  <si>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</si>
  <si>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</si>
  <si>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</si>
  <si>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</si>
  <si>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</si>
  <si>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</si>
  <si>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</si>
  <si>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</si>
  <si>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</si>
  <si>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</si>
  <si>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</si>
  <si>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</si>
  <si>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</si>
  <si>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</si>
  <si>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</si>
  <si>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</si>
  <si>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</si>
  <si>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</si>
  <si>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</si>
  <si>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</si>
  <si>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</si>
  <si>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</si>
  <si>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</si>
  <si>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</si>
  <si>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</si>
  <si>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</si>
  <si>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</si>
  <si>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</si>
  <si>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</si>
  <si>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</si>
  <si>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</si>
  <si>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</si>
  <si>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</si>
  <si>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</si>
  <si>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</si>
  <si>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</si>
  <si>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</si>
  <si>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</si>
  <si>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</si>
  <si>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</si>
  <si>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</si>
  <si>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</si>
  <si>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</si>
  <si>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</si>
  <si>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</si>
  <si>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</si>
  <si>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</si>
  <si>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</si>
  <si>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</si>
  <si>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</si>
  <si>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</si>
  <si>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</si>
  <si>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</si>
  <si>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</si>
  <si>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</si>
  <si>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</si>
  <si>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</si>
  <si>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</si>
  <si>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</si>
  <si>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</si>
  <si>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</si>
  <si>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</si>
  <si>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</si>
  <si>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</si>
  <si>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</si>
  <si>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</si>
  <si>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</si>
  <si>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</si>
  <si>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</si>
  <si>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</si>
  <si>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</si>
  <si>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</si>
  <si>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</si>
  <si>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</si>
  <si>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</si>
  <si>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</si>
  <si>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</si>
  <si>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</si>
  <si>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</si>
  <si>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</si>
  <si>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</si>
  <si>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</si>
  <si>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</si>
  <si>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</si>
  <si>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</si>
  <si>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</si>
  <si>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</si>
  <si>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</si>
  <si>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</si>
  <si>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</si>
  <si>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</si>
  <si>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</si>
  <si>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</si>
  <si>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</si>
  <si>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</si>
  <si>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</si>
  <si>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</si>
  <si>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</si>
  <si>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</si>
  <si>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Abril/2023</t>
  </si>
  <si>
    <t>Chuva (mm)</t>
  </si>
  <si>
    <t>Rajada do Vento (km/h)</t>
  </si>
  <si>
    <t>Velocidade do Vento Máxima (km/h)</t>
  </si>
  <si>
    <t>Umidade Mínima (%)</t>
  </si>
  <si>
    <t>Umidade Máxima (%)</t>
  </si>
  <si>
    <t>Umidade Instantânea (%)</t>
  </si>
  <si>
    <t>Temperatura Mínima (°C)</t>
  </si>
  <si>
    <t>Temperatura Máxima (°C)</t>
  </si>
  <si>
    <t>Temperatura Instantânea (°C)</t>
  </si>
  <si>
    <t>Campo Grande (Corrego Anhanduizinho)</t>
  </si>
  <si>
    <t>Campo Grande (Jardim Panamá)</t>
  </si>
  <si>
    <t>Campo Grande (UPA GONÇALVES)</t>
  </si>
  <si>
    <t>Campo Grande (Vila Sta.Luzia)</t>
  </si>
  <si>
    <t>Corguinho</t>
  </si>
  <si>
    <t>Corumbá ( Cravo Vermelho)</t>
  </si>
  <si>
    <t>Corumbá (Fortaleza)</t>
  </si>
  <si>
    <t>Dois Irmãos do Burití</t>
  </si>
  <si>
    <t>Itaquiraí</t>
  </si>
  <si>
    <t>Mundo Novo</t>
  </si>
  <si>
    <t>Rio Verde de Mato Grosso</t>
  </si>
  <si>
    <t>Rochedo</t>
  </si>
  <si>
    <t>Tres Lagoas (Jardim Dourado)</t>
  </si>
  <si>
    <t>Tres Lagoas (São Carlos)</t>
  </si>
  <si>
    <t>Fonte: CEMADEN</t>
  </si>
  <si>
    <t>Fonte: EMBRAPA (Agropecuária Oeste)</t>
  </si>
  <si>
    <t>Fonte: INMET/SEMADESC/CEMTEC</t>
  </si>
  <si>
    <t xml:space="preserve">(*) Nenhuma Infotmação Disponivel pelo INMET </t>
  </si>
  <si>
    <t>Dourados (EMBRAPA)</t>
  </si>
  <si>
    <t>Ivinhema (EMBRAPA/ADECOAGRO)</t>
  </si>
  <si>
    <t>Rio Brilhante (EMBRAPA/Prefeitura)</t>
  </si>
  <si>
    <t>Dourados (EMBRAPA/UFGD)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</si>
</sst>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9"/>
      <color theme="1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darkGray">
        <bgColor theme="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14" fontId="11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0" fillId="6" borderId="1" xfId="0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43" fontId="0" fillId="6" borderId="0" xfId="1" applyNumberFormat="1" applyFont="1" applyFill="1"/>
    <xf numFmtId="43" fontId="0" fillId="0" borderId="0" xfId="1" applyNumberFormat="1" applyFont="1" applyFill="1"/>
    <xf numFmtId="0" fontId="0" fillId="6" borderId="1" xfId="0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4" fillId="6" borderId="0" xfId="2" applyFill="1" applyAlignment="1" applyProtection="1"/>
    <xf numFmtId="0" fontId="10" fillId="6" borderId="5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0" fillId="6" borderId="6" xfId="0" applyFill="1" applyBorder="1"/>
    <xf numFmtId="0" fontId="0" fillId="6" borderId="0" xfId="0" applyFill="1" applyAlignment="1">
      <alignment horizontal="center" vertical="center"/>
    </xf>
    <xf numFmtId="1" fontId="8" fillId="6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0" fillId="6" borderId="8" xfId="0" applyNumberFormat="1" applyFill="1" applyBorder="1"/>
    <xf numFmtId="1" fontId="8" fillId="6" borderId="6" xfId="0" applyNumberFormat="1" applyFont="1" applyFill="1" applyBorder="1" applyAlignment="1">
      <alignment horizontal="center"/>
    </xf>
    <xf numFmtId="0" fontId="0" fillId="6" borderId="8" xfId="0" applyFill="1" applyBorder="1"/>
    <xf numFmtId="1" fontId="10" fillId="0" borderId="15" xfId="0" applyNumberFormat="1" applyFont="1" applyBorder="1" applyAlignment="1">
      <alignment horizontal="center"/>
    </xf>
    <xf numFmtId="2" fontId="11" fillId="6" borderId="1" xfId="0" applyNumberFormat="1" applyFont="1" applyFill="1" applyBorder="1" applyAlignment="1">
      <alignment horizontal="center" wrapText="1"/>
    </xf>
    <xf numFmtId="3" fontId="11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wrapText="1"/>
    </xf>
    <xf numFmtId="0" fontId="16" fillId="6" borderId="1" xfId="0" applyFont="1" applyFill="1" applyBorder="1" applyAlignment="1">
      <alignment horizontal="center" vertical="center" wrapText="1"/>
    </xf>
    <xf numFmtId="3" fontId="16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14" fontId="16" fillId="6" borderId="1" xfId="0" applyNumberFormat="1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/>
    </xf>
    <xf numFmtId="0" fontId="17" fillId="6" borderId="0" xfId="0" applyFont="1" applyFill="1"/>
    <xf numFmtId="0" fontId="17" fillId="0" borderId="0" xfId="0" applyFont="1"/>
    <xf numFmtId="3" fontId="0" fillId="6" borderId="1" xfId="0" applyNumberFormat="1" applyFill="1" applyBorder="1" applyAlignment="1">
      <alignment horizontal="center"/>
    </xf>
    <xf numFmtId="3" fontId="11" fillId="6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49" fontId="0" fillId="6" borderId="9" xfId="0" applyNumberFormat="1" applyFill="1" applyBorder="1"/>
    <xf numFmtId="2" fontId="4" fillId="7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0" fillId="6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2" fontId="4" fillId="2" borderId="35" xfId="0" applyNumberFormat="1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0" fillId="7" borderId="37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6" borderId="9" xfId="0" applyNumberFormat="1" applyFont="1" applyFill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2" fontId="10" fillId="9" borderId="28" xfId="0" applyNumberFormat="1" applyFont="1" applyFill="1" applyBorder="1" applyAlignment="1">
      <alignment horizontal="center" vertical="center"/>
    </xf>
    <xf numFmtId="0" fontId="6" fillId="6" borderId="0" xfId="0" applyFont="1" applyFill="1"/>
    <xf numFmtId="2" fontId="8" fillId="2" borderId="1" xfId="0" applyNumberFormat="1" applyFont="1" applyFill="1" applyBorder="1" applyAlignment="1">
      <alignment horizontal="center" vertical="center"/>
    </xf>
    <xf numFmtId="2" fontId="8" fillId="2" borderId="15" xfId="0" applyNumberFormat="1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left" vertical="center"/>
    </xf>
    <xf numFmtId="0" fontId="4" fillId="11" borderId="13" xfId="0" applyFont="1" applyFill="1" applyBorder="1" applyAlignment="1">
      <alignment horizontal="left" vertical="center"/>
    </xf>
    <xf numFmtId="0" fontId="20" fillId="6" borderId="5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horizontal="center" vertical="center"/>
    </xf>
    <xf numFmtId="2" fontId="24" fillId="5" borderId="1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1" fontId="23" fillId="3" borderId="22" xfId="0" applyNumberFormat="1" applyFont="1" applyFill="1" applyBorder="1" applyAlignment="1">
      <alignment horizontal="center" vertical="center"/>
    </xf>
    <xf numFmtId="1" fontId="23" fillId="3" borderId="1" xfId="0" applyNumberFormat="1" applyFont="1" applyFill="1" applyBorder="1" applyAlignment="1">
      <alignment horizontal="center" vertical="center"/>
    </xf>
    <xf numFmtId="49" fontId="22" fillId="3" borderId="2" xfId="0" applyNumberFormat="1" applyFont="1" applyFill="1" applyBorder="1" applyAlignment="1">
      <alignment horizontal="center" vertical="center"/>
    </xf>
    <xf numFmtId="49" fontId="22" fillId="3" borderId="3" xfId="0" applyNumberFormat="1" applyFont="1" applyFill="1" applyBorder="1" applyAlignment="1">
      <alignment horizontal="center" vertical="center"/>
    </xf>
    <xf numFmtId="0" fontId="19" fillId="10" borderId="16" xfId="0" applyFont="1" applyFill="1" applyBorder="1" applyAlignment="1">
      <alignment horizontal="center" vertical="center"/>
    </xf>
    <xf numFmtId="0" fontId="19" fillId="10" borderId="17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1" fontId="23" fillId="3" borderId="21" xfId="0" applyNumberFormat="1" applyFont="1" applyFill="1" applyBorder="1" applyAlignment="1">
      <alignment horizontal="center" vertical="center"/>
    </xf>
    <xf numFmtId="0" fontId="19" fillId="10" borderId="18" xfId="0" applyFont="1" applyFill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0" fontId="4" fillId="8" borderId="10" xfId="0" applyFont="1" applyFill="1" applyBorder="1" applyAlignment="1">
      <alignment horizontal="left" vertical="center"/>
    </xf>
    <xf numFmtId="0" fontId="4" fillId="8" borderId="11" xfId="0" applyFont="1" applyFill="1" applyBorder="1" applyAlignment="1">
      <alignment horizontal="left" vertical="center"/>
    </xf>
    <xf numFmtId="0" fontId="8" fillId="11" borderId="5" xfId="0" applyFont="1" applyFill="1" applyBorder="1" applyAlignment="1">
      <alignment horizontal="left" vertical="center"/>
    </xf>
    <xf numFmtId="0" fontId="8" fillId="11" borderId="0" xfId="0" applyFont="1" applyFill="1" applyAlignment="1">
      <alignment horizontal="left" vertical="center"/>
    </xf>
    <xf numFmtId="1" fontId="24" fillId="3" borderId="22" xfId="0" applyNumberFormat="1" applyFont="1" applyFill="1" applyBorder="1" applyAlignment="1">
      <alignment horizontal="center" vertical="center"/>
    </xf>
    <xf numFmtId="1" fontId="24" fillId="3" borderId="1" xfId="0" applyNumberFormat="1" applyFont="1" applyFill="1" applyBorder="1" applyAlignment="1">
      <alignment horizontal="center" vertical="center"/>
    </xf>
    <xf numFmtId="49" fontId="26" fillId="3" borderId="2" xfId="0" applyNumberFormat="1" applyFont="1" applyFill="1" applyBorder="1" applyAlignment="1">
      <alignment horizontal="center" vertical="center"/>
    </xf>
    <xf numFmtId="49" fontId="26" fillId="3" borderId="3" xfId="0" applyNumberFormat="1" applyFont="1" applyFill="1" applyBorder="1" applyAlignment="1">
      <alignment horizontal="center" vertical="center"/>
    </xf>
    <xf numFmtId="49" fontId="26" fillId="3" borderId="14" xfId="0" applyNumberFormat="1" applyFont="1" applyFill="1" applyBorder="1" applyAlignment="1">
      <alignment horizontal="center" vertical="center"/>
    </xf>
    <xf numFmtId="14" fontId="24" fillId="3" borderId="20" xfId="0" applyNumberFormat="1" applyFont="1" applyFill="1" applyBorder="1" applyAlignment="1">
      <alignment horizontal="center" vertical="center" wrapText="1"/>
    </xf>
    <xf numFmtId="14" fontId="24" fillId="3" borderId="19" xfId="0" applyNumberFormat="1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/>
    </xf>
    <xf numFmtId="0" fontId="19" fillId="10" borderId="39" xfId="0" applyFont="1" applyFill="1" applyBorder="1" applyAlignment="1">
      <alignment horizontal="center" vertical="center"/>
    </xf>
    <xf numFmtId="49" fontId="22" fillId="3" borderId="14" xfId="0" applyNumberFormat="1" applyFont="1" applyFill="1" applyBorder="1" applyAlignment="1">
      <alignment horizontal="center" vertical="center"/>
    </xf>
    <xf numFmtId="2" fontId="24" fillId="5" borderId="15" xfId="0" applyNumberFormat="1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0" fillId="6" borderId="0" xfId="0" applyFill="1" applyBorder="1"/>
    <xf numFmtId="49" fontId="22" fillId="3" borderId="15" xfId="0" applyNumberFormat="1" applyFont="1" applyFill="1" applyBorder="1" applyAlignment="1">
      <alignment horizontal="center" vertical="center"/>
    </xf>
    <xf numFmtId="1" fontId="10" fillId="0" borderId="20" xfId="0" applyNumberFormat="1" applyFont="1" applyBorder="1" applyAlignment="1">
      <alignment horizontal="center"/>
    </xf>
    <xf numFmtId="1" fontId="4" fillId="12" borderId="23" xfId="0" applyNumberFormat="1" applyFont="1" applyFill="1" applyBorder="1" applyAlignment="1">
      <alignment horizontal="center"/>
    </xf>
    <xf numFmtId="4" fontId="18" fillId="0" borderId="1" xfId="0" applyNumberFormat="1" applyFont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12" borderId="23" xfId="0" applyNumberFormat="1" applyFont="1" applyFill="1" applyBorder="1" applyAlignment="1">
      <alignment horizontal="center"/>
    </xf>
    <xf numFmtId="4" fontId="27" fillId="0" borderId="1" xfId="0" applyNumberFormat="1" applyFont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8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220133</xdr:colOff>
      <xdr:row>50</xdr:row>
      <xdr:rowOff>59266</xdr:rowOff>
    </xdr:from>
    <xdr:to>
      <xdr:col>31</xdr:col>
      <xdr:colOff>69725</xdr:colOff>
      <xdr:row>56</xdr:row>
      <xdr:rowOff>52198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5F9E53B-7C69-4D70-BB78-343C294A1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0200" y="8822266"/>
          <a:ext cx="8417858" cy="1008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127001</xdr:colOff>
      <xdr:row>50</xdr:row>
      <xdr:rowOff>59267</xdr:rowOff>
    </xdr:from>
    <xdr:to>
      <xdr:col>32</xdr:col>
      <xdr:colOff>349125</xdr:colOff>
      <xdr:row>56</xdr:row>
      <xdr:rowOff>52199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737B18-B6EA-4FAC-AA9B-2BE76BF83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2534" y="8906934"/>
          <a:ext cx="8417858" cy="10089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287867</xdr:colOff>
      <xdr:row>50</xdr:row>
      <xdr:rowOff>67734</xdr:rowOff>
    </xdr:from>
    <xdr:to>
      <xdr:col>32</xdr:col>
      <xdr:colOff>120525</xdr:colOff>
      <xdr:row>56</xdr:row>
      <xdr:rowOff>60666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89E82F-9875-4399-B5F0-1F46FC238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3200" y="8915401"/>
          <a:ext cx="8417858" cy="1008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203200</xdr:colOff>
      <xdr:row>50</xdr:row>
      <xdr:rowOff>50800</xdr:rowOff>
    </xdr:from>
    <xdr:to>
      <xdr:col>31</xdr:col>
      <xdr:colOff>196725</xdr:colOff>
      <xdr:row>56</xdr:row>
      <xdr:rowOff>43732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CA48DC-98CF-4A08-9EA7-A7F1645B1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7400" y="8898467"/>
          <a:ext cx="8417858" cy="10089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364067</xdr:colOff>
      <xdr:row>50</xdr:row>
      <xdr:rowOff>67734</xdr:rowOff>
    </xdr:from>
    <xdr:to>
      <xdr:col>31</xdr:col>
      <xdr:colOff>247525</xdr:colOff>
      <xdr:row>56</xdr:row>
      <xdr:rowOff>60666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5D61913-56A7-4D0B-B52A-CA2C32C17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0" y="8915401"/>
          <a:ext cx="8417858" cy="10089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220134</xdr:colOff>
      <xdr:row>50</xdr:row>
      <xdr:rowOff>118533</xdr:rowOff>
    </xdr:from>
    <xdr:to>
      <xdr:col>31</xdr:col>
      <xdr:colOff>476125</xdr:colOff>
      <xdr:row>56</xdr:row>
      <xdr:rowOff>111465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BA151B-1F42-4500-A030-8DE4C4328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3934" y="8966200"/>
          <a:ext cx="8417858" cy="10089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220133</xdr:colOff>
      <xdr:row>50</xdr:row>
      <xdr:rowOff>42334</xdr:rowOff>
    </xdr:from>
    <xdr:to>
      <xdr:col>32</xdr:col>
      <xdr:colOff>306791</xdr:colOff>
      <xdr:row>56</xdr:row>
      <xdr:rowOff>35266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5604D07-6486-49DD-835F-81F992322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6697134"/>
          <a:ext cx="8417858" cy="10089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101600</xdr:colOff>
      <xdr:row>50</xdr:row>
      <xdr:rowOff>59266</xdr:rowOff>
    </xdr:from>
    <xdr:to>
      <xdr:col>32</xdr:col>
      <xdr:colOff>10458</xdr:colOff>
      <xdr:row>56</xdr:row>
      <xdr:rowOff>52198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B46343-BC82-4B89-93FB-24E573E9D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0667" y="8906933"/>
          <a:ext cx="8417858" cy="10089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206189</xdr:colOff>
      <xdr:row>77</xdr:row>
      <xdr:rowOff>89647</xdr:rowOff>
    </xdr:from>
    <xdr:to>
      <xdr:col>32</xdr:col>
      <xdr:colOff>313764</xdr:colOff>
      <xdr:row>83</xdr:row>
      <xdr:rowOff>76603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9271" y="10345271"/>
          <a:ext cx="8417858" cy="10089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&#193;guaClara%20_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nco\2023\BoletimBrasil&#226;ndia_2023%20(DEPREDADA).xlsx" TargetMode="External"/><Relationship Id="rId1" Type="http://schemas.openxmlformats.org/officeDocument/2006/relationships/externalLinkPath" Target="2023/BoletimBrasil&#226;ndia_2023%20(DEPREDADA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Caarap&#243;_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Camapu&#227;_2023%20(GOES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CampoGrande_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nco\2023\BoletimCassil&#226;ndia_2023%20(PARADA).xlsx" TargetMode="External"/><Relationship Id="rId1" Type="http://schemas.openxmlformats.org/officeDocument/2006/relationships/externalLinkPath" Target="2023/BoletimCassil&#226;ndia_2023%20(PARADA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Chapad&#227;oDoSul_2023%20(GOES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Corumb&#225;_2023%20(GOES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CostaRica_202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Coxim_2023%20(GOES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Dourados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Amambai_2023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nco\2023\BoletimF&#225;timaDoSul_2023%20(UCC).xlsx" TargetMode="External"/><Relationship Id="rId1" Type="http://schemas.openxmlformats.org/officeDocument/2006/relationships/externalLinkPath" Target="2023/BoletimF&#225;timaDoSul_2023%20(UCC)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nco\2023\BoletimIguatemi_2023%20(UCC).xlsx" TargetMode="External"/><Relationship Id="rId1" Type="http://schemas.openxmlformats.org/officeDocument/2006/relationships/externalLinkPath" Target="2023/BoletimIguatemi_2023%20(UCC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Itapor&#227;_2023.xlsx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nco\2023\BoletimItaquira&#237;_2023.xlsx" TargetMode="External"/><Relationship Id="rId1" Type="http://schemas.openxmlformats.org/officeDocument/2006/relationships/externalLinkPath" Target="2023/BoletimItaquira&#237;_20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Ivinhema_2023.xlsx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nco\2023\BoletimJardim_2023.xlsx" TargetMode="External"/><Relationship Id="rId1" Type="http://schemas.openxmlformats.org/officeDocument/2006/relationships/externalLinkPath" Target="2023/BoletimJardim_2023.xlsx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nco\2023\BoletimJuti_2023%20(UCC).xlsx" TargetMode="External"/><Relationship Id="rId1" Type="http://schemas.openxmlformats.org/officeDocument/2006/relationships/externalLinkPath" Target="2023/BoletimJuti_2023%20(UCC).xlsx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nco\2023\BoletimLagunaCarap&#227;_2023%20(UCC).xlsx" TargetMode="External"/><Relationship Id="rId1" Type="http://schemas.openxmlformats.org/officeDocument/2006/relationships/externalLinkPath" Target="2023/BoletimLagunaCarap&#227;_2023%20(UCC).xlsx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nco\2023\BoletimMaracaju_2023.xlsx" TargetMode="External"/><Relationship Id="rId1" Type="http://schemas.openxmlformats.org/officeDocument/2006/relationships/externalLinkPath" Target="2023/BoletimMaracaju_2023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Miranda_2023%20(GOE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Ang&#233;lica_2023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Nhumirim_202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NovaAlvorada%20do%20Sul_2023.xlsx" TargetMode="External"/></Relationships>
</file>

<file path=xl/externalLinks/_rels/externalLink3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nco\2023\BoletimNovaAndradina_2023%20(UCC).xlsx" TargetMode="External"/><Relationship Id="rId1" Type="http://schemas.openxmlformats.org/officeDocument/2006/relationships/externalLinkPath" Target="2023/BoletimNovaAndradina_2023%20(UCC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Parana&#237;ba_2023.xlsx" TargetMode="External"/></Relationships>
</file>

<file path=xl/externalLinks/_rels/externalLink3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nco\2023\BoletimPedroGomes_2023%20(UCC).xlsx" TargetMode="External"/><Relationship Id="rId1" Type="http://schemas.openxmlformats.org/officeDocument/2006/relationships/externalLinkPath" Target="2023/BoletimPedroGomes_2023%20(UCC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PontaPor&#227;_2023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PortoMurtinho_2023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RibasdoRioPardo_2023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RioBrilhante_2023.xlsx" TargetMode="External"/></Relationships>
</file>

<file path=xl/externalLinks/_rels/externalLink3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nco\2023\BoletimSantaRitadoPardo_2023.xlsx" TargetMode="External"/><Relationship Id="rId1" Type="http://schemas.openxmlformats.org/officeDocument/2006/relationships/externalLinkPath" Target="2023/BoletimSantaRitadoPardo_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Aquidauana_2023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S&#227;oGabriel_2023.xlsx" TargetMode="External"/></Relationships>
</file>

<file path=xl/externalLinks/_rels/externalLink4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nco\2023\BoletimSelv&#237;ria_2023%20(DEPREDADA).xlsx" TargetMode="External"/><Relationship Id="rId1" Type="http://schemas.openxmlformats.org/officeDocument/2006/relationships/externalLinkPath" Target="2023/BoletimSelv&#237;ria_2023%20(DEPREDADA)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SeteQuedas_2023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Sidrol&#226;ndia_202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Sonora_2023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Tr&#234;sLagoas_2023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nco\2023\BoletimAralMoreira_2023%20(UCC).xlsx" TargetMode="External"/><Relationship Id="rId1" Type="http://schemas.openxmlformats.org/officeDocument/2006/relationships/externalLinkPath" Target="2023/BoletimAralMoreira_2023%20(UCC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Bandeirantes_2023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nco\2023\BoletimBataguassu_2023.xlsx" TargetMode="External"/><Relationship Id="rId1" Type="http://schemas.openxmlformats.org/officeDocument/2006/relationships/externalLinkPath" Target="2023/BoletimBataguassu_20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nco\2023\BoletimBelaVista_2023%20(RETIRADA).xlsx" TargetMode="External"/><Relationship Id="rId1" Type="http://schemas.openxmlformats.org/officeDocument/2006/relationships/externalLinkPath" Target="2023/BoletimBelaVista_2023%20(RETIRADA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BoletimBonito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26.741666666666671</v>
          </cell>
          <cell r="C5">
            <v>35.200000000000003</v>
          </cell>
          <cell r="D5">
            <v>21.3</v>
          </cell>
          <cell r="E5">
            <v>70.625</v>
          </cell>
          <cell r="F5">
            <v>97</v>
          </cell>
          <cell r="G5">
            <v>23</v>
          </cell>
          <cell r="H5">
            <v>10.08</v>
          </cell>
          <cell r="I5" t="str">
            <v>*</v>
          </cell>
          <cell r="J5">
            <v>34.200000000000003</v>
          </cell>
          <cell r="K5">
            <v>0</v>
          </cell>
        </row>
        <row r="6">
          <cell r="B6">
            <v>26.324999999999999</v>
          </cell>
          <cell r="C6">
            <v>35.4</v>
          </cell>
          <cell r="D6">
            <v>19.7</v>
          </cell>
          <cell r="E6">
            <v>72.75</v>
          </cell>
          <cell r="F6">
            <v>100</v>
          </cell>
          <cell r="G6">
            <v>32</v>
          </cell>
          <cell r="H6">
            <v>6.12</v>
          </cell>
          <cell r="I6" t="str">
            <v>*</v>
          </cell>
          <cell r="J6">
            <v>16.559999999999999</v>
          </cell>
          <cell r="K6">
            <v>0</v>
          </cell>
        </row>
        <row r="7">
          <cell r="B7">
            <v>26.158333333333331</v>
          </cell>
          <cell r="C7">
            <v>33.799999999999997</v>
          </cell>
          <cell r="D7">
            <v>20.7</v>
          </cell>
          <cell r="E7">
            <v>76.125</v>
          </cell>
          <cell r="F7">
            <v>100</v>
          </cell>
          <cell r="G7">
            <v>41</v>
          </cell>
          <cell r="H7">
            <v>8.2799999999999994</v>
          </cell>
          <cell r="I7" t="str">
            <v>*</v>
          </cell>
          <cell r="J7">
            <v>19.8</v>
          </cell>
          <cell r="K7">
            <v>0</v>
          </cell>
        </row>
        <row r="8">
          <cell r="B8">
            <v>26.541666666666668</v>
          </cell>
          <cell r="C8">
            <v>35.6</v>
          </cell>
          <cell r="D8">
            <v>19.600000000000001</v>
          </cell>
          <cell r="E8">
            <v>71.75</v>
          </cell>
          <cell r="F8">
            <v>100</v>
          </cell>
          <cell r="G8">
            <v>30</v>
          </cell>
          <cell r="H8">
            <v>10.08</v>
          </cell>
          <cell r="I8" t="str">
            <v>*</v>
          </cell>
          <cell r="J8">
            <v>23.400000000000002</v>
          </cell>
          <cell r="K8">
            <v>0</v>
          </cell>
        </row>
        <row r="9">
          <cell r="B9">
            <v>26.152173913043473</v>
          </cell>
          <cell r="C9">
            <v>34.700000000000003</v>
          </cell>
          <cell r="D9">
            <v>19.600000000000001</v>
          </cell>
          <cell r="E9">
            <v>72.304347826086953</v>
          </cell>
          <cell r="F9">
            <v>100</v>
          </cell>
          <cell r="G9">
            <v>36</v>
          </cell>
          <cell r="H9">
            <v>9</v>
          </cell>
          <cell r="I9" t="str">
            <v>*</v>
          </cell>
          <cell r="J9">
            <v>20.52</v>
          </cell>
          <cell r="K9">
            <v>0</v>
          </cell>
        </row>
        <row r="10">
          <cell r="B10">
            <v>25.633333333333336</v>
          </cell>
          <cell r="C10">
            <v>33.6</v>
          </cell>
          <cell r="D10">
            <v>20</v>
          </cell>
          <cell r="E10">
            <v>77.75</v>
          </cell>
          <cell r="F10">
            <v>100</v>
          </cell>
          <cell r="G10">
            <v>44</v>
          </cell>
          <cell r="H10">
            <v>14.76</v>
          </cell>
          <cell r="I10" t="str">
            <v>*</v>
          </cell>
          <cell r="J10">
            <v>33.840000000000003</v>
          </cell>
          <cell r="K10">
            <v>7.1999999999999993</v>
          </cell>
        </row>
        <row r="11">
          <cell r="B11">
            <v>23.120833333333337</v>
          </cell>
          <cell r="C11">
            <v>30.5</v>
          </cell>
          <cell r="D11">
            <v>21.1</v>
          </cell>
          <cell r="E11">
            <v>92.166666666666671</v>
          </cell>
          <cell r="F11">
            <v>100</v>
          </cell>
          <cell r="G11">
            <v>55</v>
          </cell>
          <cell r="H11">
            <v>12.6</v>
          </cell>
          <cell r="I11" t="str">
            <v>*</v>
          </cell>
          <cell r="J11">
            <v>24.48</v>
          </cell>
          <cell r="K11">
            <v>8.1999999999999993</v>
          </cell>
        </row>
        <row r="12">
          <cell r="B12">
            <v>23.787499999999998</v>
          </cell>
          <cell r="C12">
            <v>28.9</v>
          </cell>
          <cell r="D12">
            <v>21.8</v>
          </cell>
          <cell r="E12">
            <v>90.833333333333329</v>
          </cell>
          <cell r="F12">
            <v>100</v>
          </cell>
          <cell r="G12">
            <v>61</v>
          </cell>
          <cell r="H12">
            <v>8.2799999999999994</v>
          </cell>
          <cell r="I12" t="str">
            <v>*</v>
          </cell>
          <cell r="J12">
            <v>28.08</v>
          </cell>
          <cell r="K12">
            <v>19.8</v>
          </cell>
        </row>
        <row r="13">
          <cell r="B13">
            <v>24.541666666666668</v>
          </cell>
          <cell r="C13">
            <v>30.8</v>
          </cell>
          <cell r="D13">
            <v>21.2</v>
          </cell>
          <cell r="E13">
            <v>85.826086956521735</v>
          </cell>
          <cell r="F13">
            <v>100</v>
          </cell>
          <cell r="G13">
            <v>57</v>
          </cell>
          <cell r="H13">
            <v>7.5600000000000005</v>
          </cell>
          <cell r="I13" t="str">
            <v>*</v>
          </cell>
          <cell r="J13">
            <v>18</v>
          </cell>
          <cell r="K13">
            <v>14</v>
          </cell>
        </row>
        <row r="14">
          <cell r="B14">
            <v>24.883333333333336</v>
          </cell>
          <cell r="C14">
            <v>32.1</v>
          </cell>
          <cell r="D14">
            <v>20.399999999999999</v>
          </cell>
          <cell r="E14">
            <v>83.391304347826093</v>
          </cell>
          <cell r="F14">
            <v>100</v>
          </cell>
          <cell r="G14">
            <v>49</v>
          </cell>
          <cell r="H14">
            <v>6.48</v>
          </cell>
          <cell r="I14" t="str">
            <v>*</v>
          </cell>
          <cell r="J14">
            <v>20.52</v>
          </cell>
          <cell r="K14">
            <v>0</v>
          </cell>
        </row>
        <row r="15">
          <cell r="B15">
            <v>25.583333333333332</v>
          </cell>
          <cell r="C15">
            <v>33.6</v>
          </cell>
          <cell r="D15">
            <v>19.8</v>
          </cell>
          <cell r="E15">
            <v>79</v>
          </cell>
          <cell r="F15">
            <v>100</v>
          </cell>
          <cell r="G15">
            <v>44</v>
          </cell>
          <cell r="H15">
            <v>9.3600000000000012</v>
          </cell>
          <cell r="I15" t="str">
            <v>*</v>
          </cell>
          <cell r="J15">
            <v>18</v>
          </cell>
          <cell r="K15">
            <v>0</v>
          </cell>
        </row>
        <row r="16">
          <cell r="B16">
            <v>26.445833333333329</v>
          </cell>
          <cell r="C16">
            <v>33.200000000000003</v>
          </cell>
          <cell r="D16">
            <v>22</v>
          </cell>
          <cell r="E16">
            <v>78.375</v>
          </cell>
          <cell r="F16">
            <v>100</v>
          </cell>
          <cell r="G16">
            <v>49</v>
          </cell>
          <cell r="H16">
            <v>7.5600000000000005</v>
          </cell>
          <cell r="I16" t="str">
            <v>*</v>
          </cell>
          <cell r="J16">
            <v>21.6</v>
          </cell>
          <cell r="K16">
            <v>0</v>
          </cell>
        </row>
        <row r="17">
          <cell r="B17">
            <v>26.154166666666665</v>
          </cell>
          <cell r="C17">
            <v>34.4</v>
          </cell>
          <cell r="D17">
            <v>20</v>
          </cell>
          <cell r="E17">
            <v>77.041666666666671</v>
          </cell>
          <cell r="F17">
            <v>100</v>
          </cell>
          <cell r="G17">
            <v>43</v>
          </cell>
          <cell r="H17">
            <v>11.16</v>
          </cell>
          <cell r="I17" t="str">
            <v>*</v>
          </cell>
          <cell r="J17">
            <v>26.28</v>
          </cell>
          <cell r="K17">
            <v>0</v>
          </cell>
        </row>
        <row r="18">
          <cell r="B18">
            <v>25.099999999999998</v>
          </cell>
          <cell r="C18">
            <v>30.5</v>
          </cell>
          <cell r="D18">
            <v>22</v>
          </cell>
          <cell r="E18">
            <v>86.833333333333329</v>
          </cell>
          <cell r="F18">
            <v>100</v>
          </cell>
          <cell r="G18">
            <v>58</v>
          </cell>
          <cell r="H18">
            <v>12.6</v>
          </cell>
          <cell r="I18" t="str">
            <v>*</v>
          </cell>
          <cell r="J18">
            <v>32.76</v>
          </cell>
          <cell r="K18">
            <v>53.6</v>
          </cell>
        </row>
        <row r="19">
          <cell r="B19">
            <v>25.979166666666661</v>
          </cell>
          <cell r="C19">
            <v>32.799999999999997</v>
          </cell>
          <cell r="D19">
            <v>21.7</v>
          </cell>
          <cell r="E19">
            <v>83.608695652173907</v>
          </cell>
          <cell r="F19">
            <v>100</v>
          </cell>
          <cell r="G19">
            <v>49</v>
          </cell>
          <cell r="H19">
            <v>7.2</v>
          </cell>
          <cell r="I19" t="str">
            <v>*</v>
          </cell>
          <cell r="J19">
            <v>17.64</v>
          </cell>
          <cell r="K19">
            <v>0</v>
          </cell>
        </row>
        <row r="20">
          <cell r="B20">
            <v>26.479166666666668</v>
          </cell>
          <cell r="C20">
            <v>34.1</v>
          </cell>
          <cell r="D20">
            <v>21.5</v>
          </cell>
          <cell r="E20">
            <v>81.375</v>
          </cell>
          <cell r="F20">
            <v>100</v>
          </cell>
          <cell r="G20">
            <v>46</v>
          </cell>
          <cell r="H20">
            <v>8.2799999999999994</v>
          </cell>
          <cell r="I20" t="str">
            <v>*</v>
          </cell>
          <cell r="J20">
            <v>20.88</v>
          </cell>
          <cell r="K20">
            <v>0</v>
          </cell>
        </row>
        <row r="21">
          <cell r="B21">
            <v>26.616666666666671</v>
          </cell>
          <cell r="C21">
            <v>33.9</v>
          </cell>
          <cell r="D21">
            <v>22</v>
          </cell>
          <cell r="E21">
            <v>82.583333333333329</v>
          </cell>
          <cell r="F21">
            <v>100</v>
          </cell>
          <cell r="G21">
            <v>46</v>
          </cell>
          <cell r="H21">
            <v>12.6</v>
          </cell>
          <cell r="I21" t="str">
            <v>*</v>
          </cell>
          <cell r="J21">
            <v>32.4</v>
          </cell>
          <cell r="K21">
            <v>0</v>
          </cell>
        </row>
        <row r="22">
          <cell r="B22">
            <v>25.383333333333329</v>
          </cell>
          <cell r="C22">
            <v>29</v>
          </cell>
          <cell r="D22">
            <v>22.4</v>
          </cell>
          <cell r="E22">
            <v>86.625</v>
          </cell>
          <cell r="F22">
            <v>100</v>
          </cell>
          <cell r="G22">
            <v>69</v>
          </cell>
          <cell r="H22">
            <v>16.2</v>
          </cell>
          <cell r="I22" t="str">
            <v>*</v>
          </cell>
          <cell r="J22">
            <v>35.28</v>
          </cell>
          <cell r="K22">
            <v>0.8</v>
          </cell>
        </row>
        <row r="23">
          <cell r="B23">
            <v>22.895833333333329</v>
          </cell>
          <cell r="C23">
            <v>28</v>
          </cell>
          <cell r="D23">
            <v>19.399999999999999</v>
          </cell>
          <cell r="E23">
            <v>75.041666666666671</v>
          </cell>
          <cell r="F23">
            <v>100</v>
          </cell>
          <cell r="G23">
            <v>32</v>
          </cell>
          <cell r="H23">
            <v>12.6</v>
          </cell>
          <cell r="I23" t="str">
            <v>*</v>
          </cell>
          <cell r="J23">
            <v>26.64</v>
          </cell>
          <cell r="K23">
            <v>16.200000000000003</v>
          </cell>
        </row>
        <row r="24">
          <cell r="B24">
            <v>19.752173913043478</v>
          </cell>
          <cell r="C24">
            <v>28.3</v>
          </cell>
          <cell r="D24">
            <v>13.2</v>
          </cell>
          <cell r="E24">
            <v>78.043478260869563</v>
          </cell>
          <cell r="F24">
            <v>100</v>
          </cell>
          <cell r="G24">
            <v>39</v>
          </cell>
          <cell r="H24">
            <v>8.2799999999999994</v>
          </cell>
          <cell r="I24" t="str">
            <v>*</v>
          </cell>
          <cell r="J24">
            <v>27</v>
          </cell>
          <cell r="K24">
            <v>0</v>
          </cell>
        </row>
        <row r="25">
          <cell r="B25">
            <v>20.913043478260871</v>
          </cell>
          <cell r="C25">
            <v>27.7</v>
          </cell>
          <cell r="D25">
            <v>14.7</v>
          </cell>
          <cell r="E25">
            <v>74.260869565217391</v>
          </cell>
          <cell r="F25">
            <v>100</v>
          </cell>
          <cell r="G25">
            <v>37</v>
          </cell>
          <cell r="H25">
            <v>12.6</v>
          </cell>
          <cell r="I25" t="str">
            <v>*</v>
          </cell>
          <cell r="J25">
            <v>29.52</v>
          </cell>
          <cell r="K25">
            <v>0</v>
          </cell>
        </row>
        <row r="26">
          <cell r="B26">
            <v>20.868181818181817</v>
          </cell>
          <cell r="C26">
            <v>29.9</v>
          </cell>
          <cell r="D26">
            <v>13.2</v>
          </cell>
          <cell r="E26">
            <v>76.545454545454547</v>
          </cell>
          <cell r="F26">
            <v>100</v>
          </cell>
          <cell r="G26">
            <v>45</v>
          </cell>
          <cell r="H26">
            <v>8.2799999999999994</v>
          </cell>
          <cell r="I26" t="str">
            <v>*</v>
          </cell>
          <cell r="J26">
            <v>21.240000000000002</v>
          </cell>
          <cell r="K26">
            <v>0</v>
          </cell>
        </row>
        <row r="27">
          <cell r="B27">
            <v>24.61578947368421</v>
          </cell>
          <cell r="C27">
            <v>31.3</v>
          </cell>
          <cell r="D27">
            <v>17.899999999999999</v>
          </cell>
          <cell r="E27">
            <v>77.368421052631575</v>
          </cell>
          <cell r="F27">
            <v>100</v>
          </cell>
          <cell r="G27">
            <v>53</v>
          </cell>
          <cell r="H27">
            <v>10.44</v>
          </cell>
          <cell r="I27" t="str">
            <v>*</v>
          </cell>
          <cell r="J27">
            <v>25.2</v>
          </cell>
          <cell r="K27">
            <v>0</v>
          </cell>
        </row>
        <row r="28">
          <cell r="B28">
            <v>24.943478260869561</v>
          </cell>
          <cell r="C28">
            <v>31.9</v>
          </cell>
          <cell r="D28">
            <v>20.5</v>
          </cell>
          <cell r="E28">
            <v>79.913043478260875</v>
          </cell>
          <cell r="F28">
            <v>100</v>
          </cell>
          <cell r="G28">
            <v>52</v>
          </cell>
          <cell r="H28">
            <v>13.68</v>
          </cell>
          <cell r="I28" t="str">
            <v>*</v>
          </cell>
          <cell r="J28">
            <v>32.04</v>
          </cell>
          <cell r="K28">
            <v>11</v>
          </cell>
        </row>
        <row r="29">
          <cell r="B29">
            <v>21.96</v>
          </cell>
          <cell r="C29">
            <v>25.6</v>
          </cell>
          <cell r="D29">
            <v>19.100000000000001</v>
          </cell>
          <cell r="E29">
            <v>93.6</v>
          </cell>
          <cell r="F29">
            <v>100</v>
          </cell>
          <cell r="G29">
            <v>78</v>
          </cell>
          <cell r="H29">
            <v>9.3600000000000012</v>
          </cell>
          <cell r="I29" t="str">
            <v>*</v>
          </cell>
          <cell r="J29">
            <v>21.240000000000002</v>
          </cell>
          <cell r="K29">
            <v>4.8</v>
          </cell>
        </row>
        <row r="30">
          <cell r="B30">
            <v>23.187499999999996</v>
          </cell>
          <cell r="C30">
            <v>26.3</v>
          </cell>
          <cell r="D30">
            <v>19.3</v>
          </cell>
          <cell r="E30">
            <v>88.25</v>
          </cell>
          <cell r="F30">
            <v>100</v>
          </cell>
          <cell r="G30">
            <v>71</v>
          </cell>
          <cell r="H30">
            <v>5.7600000000000007</v>
          </cell>
          <cell r="I30" t="str">
            <v>*</v>
          </cell>
          <cell r="J30">
            <v>34.92</v>
          </cell>
          <cell r="K30">
            <v>11.4</v>
          </cell>
        </row>
        <row r="31">
          <cell r="B31">
            <v>23.717391304347821</v>
          </cell>
          <cell r="C31">
            <v>29.8</v>
          </cell>
          <cell r="D31">
            <v>20.7</v>
          </cell>
          <cell r="E31">
            <v>88.304347826086953</v>
          </cell>
          <cell r="F31">
            <v>100</v>
          </cell>
          <cell r="G31">
            <v>56</v>
          </cell>
          <cell r="H31">
            <v>7.9200000000000008</v>
          </cell>
          <cell r="I31" t="str">
            <v>*</v>
          </cell>
          <cell r="J31">
            <v>20.52</v>
          </cell>
          <cell r="K31">
            <v>27.2</v>
          </cell>
        </row>
        <row r="32">
          <cell r="B32">
            <v>23.095833333333335</v>
          </cell>
          <cell r="C32">
            <v>30.1</v>
          </cell>
          <cell r="D32">
            <v>17.899999999999999</v>
          </cell>
          <cell r="E32">
            <v>80.13636363636364</v>
          </cell>
          <cell r="F32">
            <v>100</v>
          </cell>
          <cell r="G32">
            <v>48</v>
          </cell>
          <cell r="H32">
            <v>7.2</v>
          </cell>
          <cell r="I32" t="str">
            <v>*</v>
          </cell>
          <cell r="J32">
            <v>19.440000000000001</v>
          </cell>
          <cell r="K32">
            <v>0</v>
          </cell>
        </row>
        <row r="33">
          <cell r="B33">
            <v>24.2</v>
          </cell>
          <cell r="C33">
            <v>31.2</v>
          </cell>
          <cell r="D33">
            <v>17.3</v>
          </cell>
          <cell r="E33">
            <v>77.333333333333329</v>
          </cell>
          <cell r="F33">
            <v>100</v>
          </cell>
          <cell r="G33">
            <v>41</v>
          </cell>
          <cell r="H33">
            <v>7.5600000000000005</v>
          </cell>
          <cell r="I33" t="str">
            <v>*</v>
          </cell>
          <cell r="J33">
            <v>19.8</v>
          </cell>
          <cell r="K33">
            <v>0</v>
          </cell>
        </row>
        <row r="34">
          <cell r="B34">
            <v>24.5</v>
          </cell>
          <cell r="C34">
            <v>32.9</v>
          </cell>
          <cell r="D34">
            <v>17.2</v>
          </cell>
          <cell r="E34">
            <v>77.8</v>
          </cell>
          <cell r="F34">
            <v>100</v>
          </cell>
          <cell r="G34">
            <v>45</v>
          </cell>
          <cell r="H34">
            <v>6.12</v>
          </cell>
          <cell r="I34" t="str">
            <v>*</v>
          </cell>
          <cell r="J34">
            <v>18.36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25.566666666666663</v>
          </cell>
          <cell r="C5">
            <v>33.700000000000003</v>
          </cell>
          <cell r="D5">
            <v>19.100000000000001</v>
          </cell>
          <cell r="E5">
            <v>71.958333333333329</v>
          </cell>
          <cell r="F5">
            <v>98</v>
          </cell>
          <cell r="G5">
            <v>41</v>
          </cell>
          <cell r="H5">
            <v>13.32</v>
          </cell>
          <cell r="I5" t="str">
            <v>*</v>
          </cell>
          <cell r="J5">
            <v>26.64</v>
          </cell>
          <cell r="K5">
            <v>0</v>
          </cell>
        </row>
        <row r="6">
          <cell r="B6">
            <v>25.745833333333334</v>
          </cell>
          <cell r="C6">
            <v>34.200000000000003</v>
          </cell>
          <cell r="D6">
            <v>18.899999999999999</v>
          </cell>
          <cell r="E6">
            <v>73.416666666666671</v>
          </cell>
          <cell r="F6">
            <v>100</v>
          </cell>
          <cell r="G6">
            <v>39</v>
          </cell>
          <cell r="H6">
            <v>10.08</v>
          </cell>
          <cell r="I6" t="str">
            <v>*</v>
          </cell>
          <cell r="J6">
            <v>18</v>
          </cell>
          <cell r="K6">
            <v>0</v>
          </cell>
        </row>
        <row r="7">
          <cell r="B7">
            <v>26.383333333333329</v>
          </cell>
          <cell r="C7">
            <v>33</v>
          </cell>
          <cell r="D7">
            <v>20.3</v>
          </cell>
          <cell r="E7">
            <v>67.625</v>
          </cell>
          <cell r="F7">
            <v>96</v>
          </cell>
          <cell r="G7">
            <v>43</v>
          </cell>
          <cell r="H7">
            <v>17.28</v>
          </cell>
          <cell r="I7" t="str">
            <v>*</v>
          </cell>
          <cell r="J7">
            <v>35.28</v>
          </cell>
          <cell r="K7">
            <v>0</v>
          </cell>
        </row>
        <row r="8">
          <cell r="B8">
            <v>26.854166666666668</v>
          </cell>
          <cell r="C8">
            <v>33.700000000000003</v>
          </cell>
          <cell r="D8">
            <v>20.6</v>
          </cell>
          <cell r="E8">
            <v>66.291666666666671</v>
          </cell>
          <cell r="F8">
            <v>98</v>
          </cell>
          <cell r="G8">
            <v>33</v>
          </cell>
          <cell r="H8">
            <v>13.68</v>
          </cell>
          <cell r="I8" t="str">
            <v>*</v>
          </cell>
          <cell r="J8">
            <v>34.92</v>
          </cell>
          <cell r="K8">
            <v>0</v>
          </cell>
        </row>
        <row r="9">
          <cell r="B9">
            <v>23.716666666666672</v>
          </cell>
          <cell r="C9">
            <v>29.6</v>
          </cell>
          <cell r="D9">
            <v>19.600000000000001</v>
          </cell>
          <cell r="E9">
            <v>79.5</v>
          </cell>
          <cell r="F9">
            <v>100</v>
          </cell>
          <cell r="G9">
            <v>55</v>
          </cell>
          <cell r="H9">
            <v>18.36</v>
          </cell>
          <cell r="I9" t="str">
            <v>*</v>
          </cell>
          <cell r="J9">
            <v>43.56</v>
          </cell>
          <cell r="K9">
            <v>3</v>
          </cell>
        </row>
        <row r="10">
          <cell r="B10">
            <v>21.491666666666671</v>
          </cell>
          <cell r="C10">
            <v>25.7</v>
          </cell>
          <cell r="D10">
            <v>18.8</v>
          </cell>
          <cell r="E10">
            <v>93.958333333333329</v>
          </cell>
          <cell r="F10">
            <v>100</v>
          </cell>
          <cell r="G10">
            <v>78</v>
          </cell>
          <cell r="H10">
            <v>12.96</v>
          </cell>
          <cell r="I10" t="str">
            <v>*</v>
          </cell>
          <cell r="J10">
            <v>23.400000000000002</v>
          </cell>
          <cell r="K10">
            <v>8.1999999999999993</v>
          </cell>
        </row>
        <row r="11">
          <cell r="B11">
            <v>21.916666666666668</v>
          </cell>
          <cell r="C11">
            <v>25.8</v>
          </cell>
          <cell r="D11">
            <v>19.3</v>
          </cell>
          <cell r="E11">
            <v>93.166666666666671</v>
          </cell>
          <cell r="F11">
            <v>100</v>
          </cell>
          <cell r="G11">
            <v>73</v>
          </cell>
          <cell r="H11">
            <v>13.32</v>
          </cell>
          <cell r="I11" t="str">
            <v>*</v>
          </cell>
          <cell r="J11">
            <v>27.720000000000002</v>
          </cell>
          <cell r="K11">
            <v>2.6</v>
          </cell>
        </row>
        <row r="12">
          <cell r="B12">
            <v>22.875</v>
          </cell>
          <cell r="C12">
            <v>29.4</v>
          </cell>
          <cell r="D12">
            <v>18.3</v>
          </cell>
          <cell r="E12">
            <v>85.875</v>
          </cell>
          <cell r="F12">
            <v>100</v>
          </cell>
          <cell r="G12">
            <v>54</v>
          </cell>
          <cell r="H12">
            <v>8.2799999999999994</v>
          </cell>
          <cell r="I12" t="str">
            <v>*</v>
          </cell>
          <cell r="J12">
            <v>18.36</v>
          </cell>
          <cell r="K12">
            <v>0.2</v>
          </cell>
        </row>
        <row r="13">
          <cell r="B13">
            <v>23.679166666666664</v>
          </cell>
          <cell r="C13">
            <v>30.2</v>
          </cell>
          <cell r="D13">
            <v>18.899999999999999</v>
          </cell>
          <cell r="E13">
            <v>83.541666666666671</v>
          </cell>
          <cell r="F13">
            <v>100</v>
          </cell>
          <cell r="G13">
            <v>50</v>
          </cell>
          <cell r="H13">
            <v>12.96</v>
          </cell>
          <cell r="I13" t="str">
            <v>*</v>
          </cell>
          <cell r="J13">
            <v>24.12</v>
          </cell>
          <cell r="K13">
            <v>0</v>
          </cell>
        </row>
        <row r="14">
          <cell r="B14">
            <v>24.237499999999997</v>
          </cell>
          <cell r="C14">
            <v>32.1</v>
          </cell>
          <cell r="D14">
            <v>18.399999999999999</v>
          </cell>
          <cell r="E14">
            <v>78.25</v>
          </cell>
          <cell r="F14">
            <v>100</v>
          </cell>
          <cell r="G14">
            <v>48</v>
          </cell>
          <cell r="H14">
            <v>15.840000000000002</v>
          </cell>
          <cell r="I14" t="str">
            <v>*</v>
          </cell>
          <cell r="J14">
            <v>29.16</v>
          </cell>
          <cell r="K14">
            <v>0.6</v>
          </cell>
        </row>
        <row r="15">
          <cell r="B15">
            <v>24.462500000000002</v>
          </cell>
          <cell r="C15">
            <v>31.3</v>
          </cell>
          <cell r="D15">
            <v>18.8</v>
          </cell>
          <cell r="E15">
            <v>73.291666666666671</v>
          </cell>
          <cell r="F15">
            <v>96</v>
          </cell>
          <cell r="G15">
            <v>46</v>
          </cell>
          <cell r="H15">
            <v>18.36</v>
          </cell>
          <cell r="I15" t="str">
            <v>*</v>
          </cell>
          <cell r="J15">
            <v>32.04</v>
          </cell>
          <cell r="K15">
            <v>0.2</v>
          </cell>
        </row>
        <row r="16">
          <cell r="B16">
            <v>25.112500000000001</v>
          </cell>
          <cell r="C16">
            <v>32.299999999999997</v>
          </cell>
          <cell r="D16">
            <v>20.5</v>
          </cell>
          <cell r="E16">
            <v>72.083333333333329</v>
          </cell>
          <cell r="F16">
            <v>92</v>
          </cell>
          <cell r="G16">
            <v>48</v>
          </cell>
          <cell r="H16">
            <v>14.4</v>
          </cell>
          <cell r="I16" t="str">
            <v>*</v>
          </cell>
          <cell r="J16">
            <v>27.36</v>
          </cell>
          <cell r="K16">
            <v>0</v>
          </cell>
        </row>
        <row r="17">
          <cell r="B17">
            <v>24.366666666666664</v>
          </cell>
          <cell r="C17">
            <v>32.4</v>
          </cell>
          <cell r="D17">
            <v>19.899999999999999</v>
          </cell>
          <cell r="E17">
            <v>79.791666666666671</v>
          </cell>
          <cell r="F17">
            <v>100</v>
          </cell>
          <cell r="G17">
            <v>51</v>
          </cell>
          <cell r="H17">
            <v>29.16</v>
          </cell>
          <cell r="I17" t="str">
            <v>*</v>
          </cell>
          <cell r="J17">
            <v>59.760000000000005</v>
          </cell>
          <cell r="K17">
            <v>8.1999999999999993</v>
          </cell>
        </row>
        <row r="18">
          <cell r="B18">
            <v>22.445833333333336</v>
          </cell>
          <cell r="C18">
            <v>28.4</v>
          </cell>
          <cell r="D18">
            <v>18.8</v>
          </cell>
          <cell r="E18">
            <v>86.541666666666671</v>
          </cell>
          <cell r="F18">
            <v>100</v>
          </cell>
          <cell r="G18">
            <v>58</v>
          </cell>
          <cell r="H18">
            <v>9.7200000000000006</v>
          </cell>
          <cell r="I18" t="str">
            <v>*</v>
          </cell>
          <cell r="J18">
            <v>22.32</v>
          </cell>
          <cell r="K18">
            <v>0.4</v>
          </cell>
        </row>
        <row r="19">
          <cell r="B19">
            <v>22.329166666666669</v>
          </cell>
          <cell r="C19">
            <v>27.6</v>
          </cell>
          <cell r="D19">
            <v>18.8</v>
          </cell>
          <cell r="E19">
            <v>88.25</v>
          </cell>
          <cell r="F19">
            <v>100</v>
          </cell>
          <cell r="G19">
            <v>66</v>
          </cell>
          <cell r="H19">
            <v>10.08</v>
          </cell>
          <cell r="I19" t="str">
            <v>*</v>
          </cell>
          <cell r="J19">
            <v>18.36</v>
          </cell>
          <cell r="K19">
            <v>0</v>
          </cell>
        </row>
        <row r="20">
          <cell r="B20">
            <v>25.508333333333336</v>
          </cell>
          <cell r="C20">
            <v>31.7</v>
          </cell>
          <cell r="D20">
            <v>21.2</v>
          </cell>
          <cell r="E20">
            <v>80.916666666666671</v>
          </cell>
          <cell r="F20">
            <v>100</v>
          </cell>
          <cell r="G20">
            <v>55</v>
          </cell>
          <cell r="H20">
            <v>14.04</v>
          </cell>
          <cell r="I20" t="str">
            <v>*</v>
          </cell>
          <cell r="J20">
            <v>32.04</v>
          </cell>
          <cell r="K20">
            <v>0</v>
          </cell>
        </row>
        <row r="21">
          <cell r="B21">
            <v>22.599999999999994</v>
          </cell>
          <cell r="C21">
            <v>26.7</v>
          </cell>
          <cell r="D21">
            <v>20.9</v>
          </cell>
          <cell r="E21">
            <v>97.125</v>
          </cell>
          <cell r="F21">
            <v>100</v>
          </cell>
          <cell r="G21">
            <v>76</v>
          </cell>
          <cell r="H21">
            <v>12.6</v>
          </cell>
          <cell r="I21" t="str">
            <v>*</v>
          </cell>
          <cell r="J21">
            <v>28.44</v>
          </cell>
          <cell r="K21">
            <v>28.6</v>
          </cell>
        </row>
        <row r="22">
          <cell r="B22">
            <v>21.766666666666662</v>
          </cell>
          <cell r="C22">
            <v>23.8</v>
          </cell>
          <cell r="D22">
            <v>18.8</v>
          </cell>
          <cell r="E22">
            <v>98.125</v>
          </cell>
          <cell r="F22">
            <v>100</v>
          </cell>
          <cell r="G22">
            <v>86</v>
          </cell>
          <cell r="H22">
            <v>19.8</v>
          </cell>
          <cell r="I22" t="str">
            <v>*</v>
          </cell>
          <cell r="J22">
            <v>36</v>
          </cell>
          <cell r="K22">
            <v>10.4</v>
          </cell>
        </row>
        <row r="23">
          <cell r="B23">
            <v>18.624999999999996</v>
          </cell>
          <cell r="C23">
            <v>25.8</v>
          </cell>
          <cell r="D23">
            <v>13</v>
          </cell>
          <cell r="E23">
            <v>75.75</v>
          </cell>
          <cell r="F23">
            <v>100</v>
          </cell>
          <cell r="G23">
            <v>33</v>
          </cell>
          <cell r="H23">
            <v>14.04</v>
          </cell>
          <cell r="I23" t="str">
            <v>*</v>
          </cell>
          <cell r="J23">
            <v>29.880000000000003</v>
          </cell>
          <cell r="K23">
            <v>0.4</v>
          </cell>
        </row>
        <row r="24">
          <cell r="B24">
            <v>18.2</v>
          </cell>
          <cell r="C24">
            <v>24.1</v>
          </cell>
          <cell r="D24">
            <v>13.7</v>
          </cell>
          <cell r="E24">
            <v>70.958333333333329</v>
          </cell>
          <cell r="F24">
            <v>96</v>
          </cell>
          <cell r="G24">
            <v>40</v>
          </cell>
          <cell r="H24">
            <v>12.6</v>
          </cell>
          <cell r="I24" t="str">
            <v>*</v>
          </cell>
          <cell r="J24">
            <v>25.92</v>
          </cell>
          <cell r="K24">
            <v>0</v>
          </cell>
        </row>
        <row r="25">
          <cell r="B25">
            <v>17.658333333333335</v>
          </cell>
          <cell r="C25">
            <v>26.2</v>
          </cell>
          <cell r="D25">
            <v>10.5</v>
          </cell>
          <cell r="E25">
            <v>72</v>
          </cell>
          <cell r="F25">
            <v>100</v>
          </cell>
          <cell r="G25">
            <v>43</v>
          </cell>
          <cell r="H25">
            <v>18.36</v>
          </cell>
          <cell r="I25" t="str">
            <v>*</v>
          </cell>
          <cell r="J25">
            <v>38.159999999999997</v>
          </cell>
          <cell r="K25">
            <v>0</v>
          </cell>
        </row>
        <row r="26">
          <cell r="B26">
            <v>19.212499999999999</v>
          </cell>
          <cell r="C26">
            <v>26.7</v>
          </cell>
          <cell r="D26">
            <v>13.3</v>
          </cell>
          <cell r="E26">
            <v>67.708333333333329</v>
          </cell>
          <cell r="F26">
            <v>90</v>
          </cell>
          <cell r="G26">
            <v>45</v>
          </cell>
          <cell r="H26">
            <v>13.32</v>
          </cell>
          <cell r="I26" t="str">
            <v>*</v>
          </cell>
          <cell r="J26">
            <v>22.68</v>
          </cell>
          <cell r="K26">
            <v>0</v>
          </cell>
        </row>
        <row r="27">
          <cell r="B27">
            <v>21.070833333333329</v>
          </cell>
          <cell r="C27">
            <v>29.3</v>
          </cell>
          <cell r="D27">
            <v>14.4</v>
          </cell>
          <cell r="E27">
            <v>77.833333333333329</v>
          </cell>
          <cell r="F27">
            <v>100</v>
          </cell>
          <cell r="G27">
            <v>57</v>
          </cell>
          <cell r="H27">
            <v>15.48</v>
          </cell>
          <cell r="I27" t="str">
            <v>*</v>
          </cell>
          <cell r="J27">
            <v>30.240000000000002</v>
          </cell>
          <cell r="K27">
            <v>0</v>
          </cell>
        </row>
        <row r="28">
          <cell r="B28">
            <v>22.770833333333332</v>
          </cell>
          <cell r="C28">
            <v>28.3</v>
          </cell>
          <cell r="D28">
            <v>19.5</v>
          </cell>
          <cell r="E28">
            <v>80.208333333333329</v>
          </cell>
          <cell r="F28">
            <v>100</v>
          </cell>
          <cell r="G28">
            <v>55</v>
          </cell>
          <cell r="H28">
            <v>21.6</v>
          </cell>
          <cell r="I28" t="str">
            <v>*</v>
          </cell>
          <cell r="J28">
            <v>38.519999999999996</v>
          </cell>
          <cell r="K28">
            <v>5.8000000000000007</v>
          </cell>
        </row>
        <row r="29">
          <cell r="B29">
            <v>22.233333333333334</v>
          </cell>
          <cell r="C29">
            <v>28.1</v>
          </cell>
          <cell r="D29">
            <v>19.3</v>
          </cell>
          <cell r="E29">
            <v>88.458333333333329</v>
          </cell>
          <cell r="F29">
            <v>100</v>
          </cell>
          <cell r="G29">
            <v>62</v>
          </cell>
          <cell r="H29">
            <v>19.8</v>
          </cell>
          <cell r="I29" t="str">
            <v>*</v>
          </cell>
          <cell r="J29">
            <v>40.32</v>
          </cell>
          <cell r="K29">
            <v>1.2000000000000002</v>
          </cell>
        </row>
        <row r="30">
          <cell r="B30">
            <v>20.566666666666659</v>
          </cell>
          <cell r="C30">
            <v>25.7</v>
          </cell>
          <cell r="D30">
            <v>18.100000000000001</v>
          </cell>
          <cell r="E30">
            <v>93.833333333333329</v>
          </cell>
          <cell r="F30">
            <v>100</v>
          </cell>
          <cell r="G30">
            <v>71</v>
          </cell>
          <cell r="H30">
            <v>15.840000000000002</v>
          </cell>
          <cell r="I30" t="str">
            <v>*</v>
          </cell>
          <cell r="J30">
            <v>32.76</v>
          </cell>
          <cell r="K30">
            <v>19.399999999999995</v>
          </cell>
        </row>
        <row r="31">
          <cell r="B31">
            <v>20.599999999999998</v>
          </cell>
          <cell r="C31">
            <v>25.7</v>
          </cell>
          <cell r="D31">
            <v>17.899999999999999</v>
          </cell>
          <cell r="E31">
            <v>88.291666666666671</v>
          </cell>
          <cell r="F31">
            <v>100</v>
          </cell>
          <cell r="G31">
            <v>56</v>
          </cell>
          <cell r="H31">
            <v>12.24</v>
          </cell>
          <cell r="I31" t="str">
            <v>*</v>
          </cell>
          <cell r="J31">
            <v>20.88</v>
          </cell>
          <cell r="K31">
            <v>0.2</v>
          </cell>
        </row>
        <row r="32">
          <cell r="B32">
            <v>18.983333333333334</v>
          </cell>
          <cell r="C32">
            <v>26.9</v>
          </cell>
          <cell r="D32">
            <v>13.6</v>
          </cell>
          <cell r="E32">
            <v>84.75</v>
          </cell>
          <cell r="F32">
            <v>100</v>
          </cell>
          <cell r="G32">
            <v>51</v>
          </cell>
          <cell r="H32">
            <v>9.7200000000000006</v>
          </cell>
          <cell r="I32" t="str">
            <v>*</v>
          </cell>
          <cell r="J32">
            <v>24.48</v>
          </cell>
          <cell r="K32">
            <v>0.2</v>
          </cell>
        </row>
        <row r="33">
          <cell r="B33">
            <v>21.216666666666661</v>
          </cell>
          <cell r="C33">
            <v>28.4</v>
          </cell>
          <cell r="D33">
            <v>16.5</v>
          </cell>
          <cell r="E33">
            <v>79.083333333333329</v>
          </cell>
          <cell r="F33">
            <v>93</v>
          </cell>
          <cell r="G33">
            <v>58</v>
          </cell>
          <cell r="H33">
            <v>16.920000000000002</v>
          </cell>
          <cell r="I33" t="str">
            <v>*</v>
          </cell>
          <cell r="J33">
            <v>34.200000000000003</v>
          </cell>
          <cell r="K33">
            <v>0.2</v>
          </cell>
        </row>
        <row r="34">
          <cell r="B34">
            <v>22.708333333333332</v>
          </cell>
          <cell r="C34">
            <v>29.4</v>
          </cell>
          <cell r="D34">
            <v>18.2</v>
          </cell>
          <cell r="E34">
            <v>76.458333333333329</v>
          </cell>
          <cell r="F34">
            <v>90</v>
          </cell>
          <cell r="G34">
            <v>57</v>
          </cell>
          <cell r="H34">
            <v>16.2</v>
          </cell>
          <cell r="I34" t="str">
            <v>*</v>
          </cell>
          <cell r="J34">
            <v>32.76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2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24.483333333333334</v>
          </cell>
          <cell r="C5">
            <v>32.5</v>
          </cell>
          <cell r="D5">
            <v>19.8</v>
          </cell>
          <cell r="E5">
            <v>61</v>
          </cell>
          <cell r="F5">
            <v>100</v>
          </cell>
          <cell r="G5">
            <v>40</v>
          </cell>
          <cell r="H5">
            <v>20.16</v>
          </cell>
          <cell r="I5" t="str">
            <v>*</v>
          </cell>
          <cell r="J5">
            <v>36</v>
          </cell>
          <cell r="K5">
            <v>6.6</v>
          </cell>
        </row>
        <row r="6">
          <cell r="B6">
            <v>24.370833333333337</v>
          </cell>
          <cell r="C6">
            <v>33.5</v>
          </cell>
          <cell r="D6">
            <v>17.100000000000001</v>
          </cell>
          <cell r="E6">
            <v>61.466666666666669</v>
          </cell>
          <cell r="F6">
            <v>100</v>
          </cell>
          <cell r="G6">
            <v>34</v>
          </cell>
          <cell r="H6">
            <v>11.520000000000001</v>
          </cell>
          <cell r="I6" t="str">
            <v>*</v>
          </cell>
          <cell r="J6">
            <v>22.68</v>
          </cell>
          <cell r="K6">
            <v>0</v>
          </cell>
        </row>
        <row r="7">
          <cell r="B7">
            <v>24.345833333333331</v>
          </cell>
          <cell r="C7">
            <v>32.5</v>
          </cell>
          <cell r="D7">
            <v>18.7</v>
          </cell>
          <cell r="E7">
            <v>72.315789473684205</v>
          </cell>
          <cell r="F7">
            <v>100</v>
          </cell>
          <cell r="G7">
            <v>42</v>
          </cell>
          <cell r="H7">
            <v>14.04</v>
          </cell>
          <cell r="I7" t="str">
            <v>*</v>
          </cell>
          <cell r="J7">
            <v>24.12</v>
          </cell>
          <cell r="K7">
            <v>0</v>
          </cell>
        </row>
        <row r="8">
          <cell r="B8">
            <v>25.041666666666668</v>
          </cell>
          <cell r="C8">
            <v>32.5</v>
          </cell>
          <cell r="D8">
            <v>19.399999999999999</v>
          </cell>
          <cell r="E8">
            <v>76.238095238095241</v>
          </cell>
          <cell r="F8">
            <v>100</v>
          </cell>
          <cell r="G8">
            <v>47</v>
          </cell>
          <cell r="H8">
            <v>12.24</v>
          </cell>
          <cell r="I8" t="str">
            <v>*</v>
          </cell>
          <cell r="J8">
            <v>28.8</v>
          </cell>
          <cell r="K8">
            <v>0</v>
          </cell>
        </row>
        <row r="9">
          <cell r="B9">
            <v>23.691666666666663</v>
          </cell>
          <cell r="C9">
            <v>29.5</v>
          </cell>
          <cell r="D9">
            <v>20.2</v>
          </cell>
          <cell r="E9">
            <v>83.4375</v>
          </cell>
          <cell r="F9">
            <v>100</v>
          </cell>
          <cell r="G9">
            <v>61</v>
          </cell>
          <cell r="H9">
            <v>19.440000000000001</v>
          </cell>
          <cell r="I9" t="str">
            <v>*</v>
          </cell>
          <cell r="J9">
            <v>48.24</v>
          </cell>
          <cell r="K9">
            <v>27.200000000000003</v>
          </cell>
        </row>
        <row r="10">
          <cell r="B10">
            <v>23.691666666666666</v>
          </cell>
          <cell r="C10">
            <v>31</v>
          </cell>
          <cell r="D10">
            <v>20.7</v>
          </cell>
          <cell r="E10">
            <v>79.833333333333329</v>
          </cell>
          <cell r="F10">
            <v>100</v>
          </cell>
          <cell r="G10">
            <v>56</v>
          </cell>
          <cell r="H10">
            <v>16.2</v>
          </cell>
          <cell r="I10" t="str">
            <v>*</v>
          </cell>
          <cell r="J10">
            <v>30.6</v>
          </cell>
          <cell r="K10">
            <v>0</v>
          </cell>
        </row>
        <row r="11">
          <cell r="B11">
            <v>22.782608695652176</v>
          </cell>
          <cell r="C11">
            <v>29.2</v>
          </cell>
          <cell r="D11">
            <v>20.5</v>
          </cell>
          <cell r="E11">
            <v>77.166666666666671</v>
          </cell>
          <cell r="F11">
            <v>100</v>
          </cell>
          <cell r="G11">
            <v>60</v>
          </cell>
          <cell r="H11">
            <v>13.68</v>
          </cell>
          <cell r="I11" t="str">
            <v>*</v>
          </cell>
          <cell r="J11">
            <v>28.08</v>
          </cell>
          <cell r="K11">
            <v>11.2</v>
          </cell>
        </row>
        <row r="12">
          <cell r="B12">
            <v>22.224999999999998</v>
          </cell>
          <cell r="C12">
            <v>27.9</v>
          </cell>
          <cell r="D12">
            <v>20.7</v>
          </cell>
          <cell r="E12">
            <v>86.6</v>
          </cell>
          <cell r="F12">
            <v>100</v>
          </cell>
          <cell r="G12">
            <v>70</v>
          </cell>
          <cell r="H12">
            <v>9</v>
          </cell>
          <cell r="I12" t="str">
            <v>*</v>
          </cell>
          <cell r="J12">
            <v>21.96</v>
          </cell>
          <cell r="K12">
            <v>8.2000000000000011</v>
          </cell>
        </row>
        <row r="13">
          <cell r="B13">
            <v>23.570833333333326</v>
          </cell>
          <cell r="C13">
            <v>31.3</v>
          </cell>
          <cell r="D13">
            <v>19.8</v>
          </cell>
          <cell r="E13">
            <v>76</v>
          </cell>
          <cell r="F13">
            <v>100</v>
          </cell>
          <cell r="G13">
            <v>51</v>
          </cell>
          <cell r="H13">
            <v>12.96</v>
          </cell>
          <cell r="I13" t="str">
            <v>*</v>
          </cell>
          <cell r="J13">
            <v>25.56</v>
          </cell>
          <cell r="K13">
            <v>0.8</v>
          </cell>
        </row>
        <row r="14">
          <cell r="B14">
            <v>23.820833333333336</v>
          </cell>
          <cell r="C14">
            <v>31.1</v>
          </cell>
          <cell r="D14">
            <v>19.2</v>
          </cell>
          <cell r="E14">
            <v>70.666666666666671</v>
          </cell>
          <cell r="F14">
            <v>100</v>
          </cell>
          <cell r="G14">
            <v>51</v>
          </cell>
          <cell r="H14">
            <v>19.079999999999998</v>
          </cell>
          <cell r="I14" t="str">
            <v>*</v>
          </cell>
          <cell r="J14">
            <v>42.480000000000004</v>
          </cell>
          <cell r="K14">
            <v>31.6</v>
          </cell>
        </row>
        <row r="15">
          <cell r="B15">
            <v>24.349999999999994</v>
          </cell>
          <cell r="C15">
            <v>32.6</v>
          </cell>
          <cell r="D15">
            <v>19.7</v>
          </cell>
          <cell r="E15">
            <v>69.166666666666671</v>
          </cell>
          <cell r="F15">
            <v>100</v>
          </cell>
          <cell r="G15">
            <v>49</v>
          </cell>
          <cell r="H15">
            <v>12.24</v>
          </cell>
          <cell r="I15" t="str">
            <v>*</v>
          </cell>
          <cell r="J15">
            <v>24.48</v>
          </cell>
          <cell r="K15">
            <v>0.2</v>
          </cell>
        </row>
        <row r="16">
          <cell r="B16">
            <v>24.22608695652174</v>
          </cell>
          <cell r="C16">
            <v>30.6</v>
          </cell>
          <cell r="D16">
            <v>20.2</v>
          </cell>
          <cell r="E16">
            <v>74.7</v>
          </cell>
          <cell r="F16">
            <v>100</v>
          </cell>
          <cell r="G16">
            <v>59</v>
          </cell>
          <cell r="H16">
            <v>11.879999999999999</v>
          </cell>
          <cell r="I16" t="str">
            <v>*</v>
          </cell>
          <cell r="J16">
            <v>23.040000000000003</v>
          </cell>
          <cell r="K16">
            <v>0</v>
          </cell>
        </row>
        <row r="17">
          <cell r="B17">
            <v>23.643478260869564</v>
          </cell>
          <cell r="C17">
            <v>31.3</v>
          </cell>
          <cell r="D17">
            <v>19.899999999999999</v>
          </cell>
          <cell r="E17">
            <v>82.6</v>
          </cell>
          <cell r="F17">
            <v>100</v>
          </cell>
          <cell r="G17">
            <v>57</v>
          </cell>
          <cell r="H17">
            <v>12.6</v>
          </cell>
          <cell r="I17" t="str">
            <v>*</v>
          </cell>
          <cell r="J17">
            <v>30.96</v>
          </cell>
          <cell r="K17">
            <v>1.4</v>
          </cell>
        </row>
        <row r="18">
          <cell r="B18">
            <v>22.879166666666666</v>
          </cell>
          <cell r="C18">
            <v>27.7</v>
          </cell>
          <cell r="D18">
            <v>20.3</v>
          </cell>
          <cell r="E18">
            <v>83.833333333333329</v>
          </cell>
          <cell r="F18">
            <v>100</v>
          </cell>
          <cell r="G18">
            <v>73</v>
          </cell>
          <cell r="H18">
            <v>19.440000000000001</v>
          </cell>
          <cell r="I18" t="str">
            <v>*</v>
          </cell>
          <cell r="J18">
            <v>36.36</v>
          </cell>
          <cell r="K18">
            <v>18.999999999999996</v>
          </cell>
        </row>
        <row r="19">
          <cell r="B19">
            <v>24.445833333333329</v>
          </cell>
          <cell r="C19">
            <v>31.1</v>
          </cell>
          <cell r="D19">
            <v>19.8</v>
          </cell>
          <cell r="E19">
            <v>71.2</v>
          </cell>
          <cell r="F19">
            <v>100</v>
          </cell>
          <cell r="G19">
            <v>55</v>
          </cell>
          <cell r="H19">
            <v>10.08</v>
          </cell>
          <cell r="I19" t="str">
            <v>*</v>
          </cell>
          <cell r="J19">
            <v>19.440000000000001</v>
          </cell>
          <cell r="K19">
            <v>0</v>
          </cell>
        </row>
        <row r="20">
          <cell r="B20">
            <v>25.6875</v>
          </cell>
          <cell r="C20">
            <v>32.700000000000003</v>
          </cell>
          <cell r="D20">
            <v>21</v>
          </cell>
          <cell r="E20">
            <v>68.916666666666671</v>
          </cell>
          <cell r="F20">
            <v>100</v>
          </cell>
          <cell r="G20">
            <v>49</v>
          </cell>
          <cell r="H20">
            <v>10.8</v>
          </cell>
          <cell r="I20" t="str">
            <v>*</v>
          </cell>
          <cell r="J20">
            <v>23.759999999999998</v>
          </cell>
          <cell r="K20">
            <v>0</v>
          </cell>
        </row>
        <row r="21">
          <cell r="B21">
            <v>24.404166666666672</v>
          </cell>
          <cell r="C21">
            <v>31.3</v>
          </cell>
          <cell r="D21">
            <v>20.6</v>
          </cell>
          <cell r="E21">
            <v>82.444444444444443</v>
          </cell>
          <cell r="F21">
            <v>100</v>
          </cell>
          <cell r="G21">
            <v>58</v>
          </cell>
          <cell r="H21">
            <v>16.920000000000002</v>
          </cell>
          <cell r="I21" t="str">
            <v>*</v>
          </cell>
          <cell r="J21">
            <v>38.880000000000003</v>
          </cell>
          <cell r="K21">
            <v>3.2</v>
          </cell>
        </row>
        <row r="22">
          <cell r="B22">
            <v>23.954166666666669</v>
          </cell>
          <cell r="C22">
            <v>30.9</v>
          </cell>
          <cell r="D22">
            <v>21.4</v>
          </cell>
          <cell r="E22">
            <v>74.166666666666671</v>
          </cell>
          <cell r="F22">
            <v>100</v>
          </cell>
          <cell r="G22">
            <v>59</v>
          </cell>
          <cell r="H22">
            <v>19.440000000000001</v>
          </cell>
          <cell r="I22" t="str">
            <v>*</v>
          </cell>
          <cell r="J22">
            <v>41.4</v>
          </cell>
          <cell r="K22">
            <v>5.8000000000000007</v>
          </cell>
        </row>
        <row r="23">
          <cell r="B23">
            <v>22.237499999999994</v>
          </cell>
          <cell r="C23">
            <v>27.7</v>
          </cell>
          <cell r="D23">
            <v>18.8</v>
          </cell>
          <cell r="E23">
            <v>66.125</v>
          </cell>
          <cell r="F23">
            <v>100</v>
          </cell>
          <cell r="G23">
            <v>47</v>
          </cell>
          <cell r="H23">
            <v>19.079999999999998</v>
          </cell>
          <cell r="I23" t="str">
            <v>*</v>
          </cell>
          <cell r="J23">
            <v>34.56</v>
          </cell>
          <cell r="K23">
            <v>5.4</v>
          </cell>
        </row>
        <row r="24">
          <cell r="B24">
            <v>18.725000000000001</v>
          </cell>
          <cell r="C24">
            <v>26.8</v>
          </cell>
          <cell r="D24">
            <v>12.3</v>
          </cell>
          <cell r="E24">
            <v>59</v>
          </cell>
          <cell r="F24">
            <v>100</v>
          </cell>
          <cell r="G24">
            <v>40</v>
          </cell>
          <cell r="H24">
            <v>14.76</v>
          </cell>
          <cell r="I24" t="str">
            <v>*</v>
          </cell>
          <cell r="J24">
            <v>30.96</v>
          </cell>
          <cell r="K24">
            <v>0.2</v>
          </cell>
        </row>
        <row r="25">
          <cell r="B25">
            <v>19.416666666666664</v>
          </cell>
          <cell r="C25">
            <v>27.7</v>
          </cell>
          <cell r="D25">
            <v>12.7</v>
          </cell>
          <cell r="E25">
            <v>61</v>
          </cell>
          <cell r="F25">
            <v>100</v>
          </cell>
          <cell r="G25">
            <v>39</v>
          </cell>
          <cell r="H25">
            <v>15.840000000000002</v>
          </cell>
          <cell r="I25" t="str">
            <v>*</v>
          </cell>
          <cell r="J25">
            <v>31.319999999999997</v>
          </cell>
          <cell r="K25">
            <v>0.2</v>
          </cell>
        </row>
        <row r="26">
          <cell r="B26">
            <v>22.254166666666663</v>
          </cell>
          <cell r="C26">
            <v>31.7</v>
          </cell>
          <cell r="D26">
            <v>15.4</v>
          </cell>
          <cell r="E26">
            <v>72.333333333333329</v>
          </cell>
          <cell r="F26">
            <v>100</v>
          </cell>
          <cell r="G26">
            <v>43</v>
          </cell>
          <cell r="H26">
            <v>15.120000000000001</v>
          </cell>
          <cell r="I26" t="str">
            <v>*</v>
          </cell>
          <cell r="J26">
            <v>26.64</v>
          </cell>
          <cell r="K26">
            <v>0</v>
          </cell>
        </row>
        <row r="27">
          <cell r="B27">
            <v>23.629166666666663</v>
          </cell>
          <cell r="C27">
            <v>31.7</v>
          </cell>
          <cell r="D27">
            <v>17.100000000000001</v>
          </cell>
          <cell r="E27">
            <v>71.055555555555557</v>
          </cell>
          <cell r="F27">
            <v>100</v>
          </cell>
          <cell r="G27">
            <v>48</v>
          </cell>
          <cell r="H27">
            <v>16.920000000000002</v>
          </cell>
          <cell r="I27" t="str">
            <v>*</v>
          </cell>
          <cell r="J27">
            <v>33.480000000000004</v>
          </cell>
          <cell r="K27">
            <v>0</v>
          </cell>
        </row>
        <row r="28">
          <cell r="B28">
            <v>22.829166666666666</v>
          </cell>
          <cell r="C28">
            <v>29.3</v>
          </cell>
          <cell r="D28">
            <v>19.5</v>
          </cell>
          <cell r="E28">
            <v>88</v>
          </cell>
          <cell r="F28">
            <v>100</v>
          </cell>
          <cell r="G28">
            <v>59</v>
          </cell>
          <cell r="H28">
            <v>16.920000000000002</v>
          </cell>
          <cell r="I28" t="str">
            <v>*</v>
          </cell>
          <cell r="J28">
            <v>34.56</v>
          </cell>
          <cell r="K28">
            <v>4.8</v>
          </cell>
        </row>
        <row r="29">
          <cell r="B29">
            <v>22.779166666666669</v>
          </cell>
          <cell r="C29">
            <v>28.6</v>
          </cell>
          <cell r="D29">
            <v>19.8</v>
          </cell>
          <cell r="E29">
            <v>85.6</v>
          </cell>
          <cell r="F29">
            <v>100</v>
          </cell>
          <cell r="G29">
            <v>67</v>
          </cell>
          <cell r="H29">
            <v>16.559999999999999</v>
          </cell>
          <cell r="I29" t="str">
            <v>*</v>
          </cell>
          <cell r="J29">
            <v>32.4</v>
          </cell>
          <cell r="K29">
            <v>34.4</v>
          </cell>
        </row>
        <row r="30">
          <cell r="B30">
            <v>22.087500000000002</v>
          </cell>
          <cell r="C30">
            <v>28.9</v>
          </cell>
          <cell r="D30">
            <v>18.600000000000001</v>
          </cell>
          <cell r="E30">
            <v>80.714285714285708</v>
          </cell>
          <cell r="F30">
            <v>100</v>
          </cell>
          <cell r="G30">
            <v>63</v>
          </cell>
          <cell r="H30">
            <v>19.8</v>
          </cell>
          <cell r="I30" t="str">
            <v>*</v>
          </cell>
          <cell r="J30">
            <v>36</v>
          </cell>
          <cell r="K30">
            <v>3.4000000000000004</v>
          </cell>
        </row>
        <row r="31">
          <cell r="B31">
            <v>22.879166666666674</v>
          </cell>
          <cell r="C31">
            <v>28.9</v>
          </cell>
          <cell r="D31">
            <v>19.600000000000001</v>
          </cell>
          <cell r="E31">
            <v>77.666666666666671</v>
          </cell>
          <cell r="F31">
            <v>100</v>
          </cell>
          <cell r="G31">
            <v>59</v>
          </cell>
          <cell r="H31">
            <v>21.240000000000002</v>
          </cell>
          <cell r="I31" t="str">
            <v>*</v>
          </cell>
          <cell r="J31">
            <v>34.200000000000003</v>
          </cell>
          <cell r="K31">
            <v>0.4</v>
          </cell>
        </row>
        <row r="32">
          <cell r="B32">
            <v>22.145833333333329</v>
          </cell>
          <cell r="C32">
            <v>29.5</v>
          </cell>
          <cell r="D32">
            <v>16.5</v>
          </cell>
          <cell r="E32">
            <v>75.5</v>
          </cell>
          <cell r="F32">
            <v>100</v>
          </cell>
          <cell r="G32">
            <v>55</v>
          </cell>
          <cell r="H32">
            <v>13.32</v>
          </cell>
          <cell r="I32" t="str">
            <v>*</v>
          </cell>
          <cell r="J32">
            <v>31.680000000000003</v>
          </cell>
          <cell r="K32">
            <v>0.2</v>
          </cell>
        </row>
        <row r="33">
          <cell r="B33">
            <v>22.63333333333334</v>
          </cell>
          <cell r="C33">
            <v>30.8</v>
          </cell>
          <cell r="D33">
            <v>16.100000000000001</v>
          </cell>
          <cell r="E33">
            <v>67.5</v>
          </cell>
          <cell r="F33">
            <v>100</v>
          </cell>
          <cell r="G33">
            <v>44</v>
          </cell>
          <cell r="H33">
            <v>10.44</v>
          </cell>
          <cell r="I33" t="str">
            <v>*</v>
          </cell>
          <cell r="J33">
            <v>20.16</v>
          </cell>
          <cell r="K33">
            <v>0.2</v>
          </cell>
        </row>
        <row r="34">
          <cell r="B34">
            <v>24.574999999999992</v>
          </cell>
          <cell r="C34">
            <v>31.5</v>
          </cell>
          <cell r="D34">
            <v>19.899999999999999</v>
          </cell>
          <cell r="E34">
            <v>75.352941176470594</v>
          </cell>
          <cell r="F34">
            <v>100</v>
          </cell>
          <cell r="G34">
            <v>49</v>
          </cell>
          <cell r="H34">
            <v>14.04</v>
          </cell>
          <cell r="I34" t="str">
            <v>*</v>
          </cell>
          <cell r="J34">
            <v>28.08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24.537499999999994</v>
          </cell>
          <cell r="C5">
            <v>32.1</v>
          </cell>
          <cell r="D5">
            <v>19.100000000000001</v>
          </cell>
          <cell r="E5">
            <v>71.125</v>
          </cell>
          <cell r="F5">
            <v>94</v>
          </cell>
          <cell r="G5">
            <v>33</v>
          </cell>
          <cell r="H5">
            <v>20.52</v>
          </cell>
          <cell r="I5" t="str">
            <v>*</v>
          </cell>
          <cell r="J5">
            <v>37.440000000000005</v>
          </cell>
          <cell r="K5">
            <v>18.799999999999997</v>
          </cell>
        </row>
        <row r="6">
          <cell r="B6">
            <v>25.9375</v>
          </cell>
          <cell r="C6">
            <v>33.1</v>
          </cell>
          <cell r="D6">
            <v>20.2</v>
          </cell>
          <cell r="E6">
            <v>61.583333333333336</v>
          </cell>
          <cell r="F6">
            <v>86</v>
          </cell>
          <cell r="G6">
            <v>31</v>
          </cell>
          <cell r="H6">
            <v>12.24</v>
          </cell>
          <cell r="I6" t="str">
            <v>*</v>
          </cell>
          <cell r="J6">
            <v>20.16</v>
          </cell>
          <cell r="K6">
            <v>0</v>
          </cell>
        </row>
        <row r="7">
          <cell r="B7">
            <v>25.929166666666671</v>
          </cell>
          <cell r="C7">
            <v>31.5</v>
          </cell>
          <cell r="D7">
            <v>21.2</v>
          </cell>
          <cell r="E7">
            <v>61.458333333333336</v>
          </cell>
          <cell r="F7">
            <v>77</v>
          </cell>
          <cell r="G7">
            <v>40</v>
          </cell>
          <cell r="H7">
            <v>13.32</v>
          </cell>
          <cell r="I7" t="str">
            <v>*</v>
          </cell>
          <cell r="J7">
            <v>26.28</v>
          </cell>
          <cell r="K7">
            <v>0</v>
          </cell>
        </row>
        <row r="8">
          <cell r="B8">
            <v>25.875</v>
          </cell>
          <cell r="C8">
            <v>32.5</v>
          </cell>
          <cell r="D8">
            <v>22.6</v>
          </cell>
          <cell r="E8">
            <v>63.5</v>
          </cell>
          <cell r="F8">
            <v>79</v>
          </cell>
          <cell r="G8">
            <v>33</v>
          </cell>
          <cell r="H8">
            <v>14.76</v>
          </cell>
          <cell r="I8" t="str">
            <v>*</v>
          </cell>
          <cell r="J8">
            <v>31.319999999999997</v>
          </cell>
          <cell r="K8">
            <v>0</v>
          </cell>
        </row>
        <row r="9">
          <cell r="B9">
            <v>23.337500000000002</v>
          </cell>
          <cell r="C9">
            <v>26.5</v>
          </cell>
          <cell r="D9">
            <v>20.9</v>
          </cell>
          <cell r="E9">
            <v>78.041666666666671</v>
          </cell>
          <cell r="F9">
            <v>90</v>
          </cell>
          <cell r="G9">
            <v>56</v>
          </cell>
          <cell r="H9">
            <v>20.88</v>
          </cell>
          <cell r="I9" t="str">
            <v>*</v>
          </cell>
          <cell r="J9">
            <v>44.28</v>
          </cell>
          <cell r="K9">
            <v>9</v>
          </cell>
        </row>
        <row r="10">
          <cell r="B10">
            <v>22.895833333333339</v>
          </cell>
          <cell r="C10">
            <v>29.2</v>
          </cell>
          <cell r="D10">
            <v>20</v>
          </cell>
          <cell r="E10">
            <v>81.333333333333329</v>
          </cell>
          <cell r="F10">
            <v>94</v>
          </cell>
          <cell r="G10">
            <v>52</v>
          </cell>
          <cell r="H10">
            <v>11.16</v>
          </cell>
          <cell r="I10" t="str">
            <v>*</v>
          </cell>
          <cell r="J10">
            <v>29.16</v>
          </cell>
          <cell r="K10">
            <v>4</v>
          </cell>
        </row>
        <row r="11">
          <cell r="B11">
            <v>21.941666666666666</v>
          </cell>
          <cell r="C11">
            <v>26.5</v>
          </cell>
          <cell r="D11">
            <v>18.399999999999999</v>
          </cell>
          <cell r="E11">
            <v>85.541666666666671</v>
          </cell>
          <cell r="F11">
            <v>95</v>
          </cell>
          <cell r="G11">
            <v>66</v>
          </cell>
          <cell r="H11">
            <v>10.8</v>
          </cell>
          <cell r="I11" t="str">
            <v>*</v>
          </cell>
          <cell r="J11">
            <v>20.88</v>
          </cell>
          <cell r="K11">
            <v>10.399999999999999</v>
          </cell>
        </row>
        <row r="12">
          <cell r="B12">
            <v>22.525000000000002</v>
          </cell>
          <cell r="C12">
            <v>27.2</v>
          </cell>
          <cell r="D12">
            <v>19.899999999999999</v>
          </cell>
          <cell r="E12">
            <v>85.25</v>
          </cell>
          <cell r="F12">
            <v>95</v>
          </cell>
          <cell r="G12">
            <v>62</v>
          </cell>
          <cell r="H12">
            <v>9.3600000000000012</v>
          </cell>
          <cell r="I12" t="str">
            <v>*</v>
          </cell>
          <cell r="J12">
            <v>17.64</v>
          </cell>
          <cell r="K12">
            <v>0.2</v>
          </cell>
        </row>
        <row r="13">
          <cell r="B13">
            <v>23.866666666666671</v>
          </cell>
          <cell r="C13">
            <v>29.9</v>
          </cell>
          <cell r="D13">
            <v>18.8</v>
          </cell>
          <cell r="E13">
            <v>76.291666666666671</v>
          </cell>
          <cell r="F13">
            <v>95</v>
          </cell>
          <cell r="G13">
            <v>51</v>
          </cell>
          <cell r="H13">
            <v>10.44</v>
          </cell>
          <cell r="I13" t="str">
            <v>*</v>
          </cell>
          <cell r="J13">
            <v>21.96</v>
          </cell>
          <cell r="K13">
            <v>0</v>
          </cell>
        </row>
        <row r="14">
          <cell r="B14">
            <v>24.541666666666668</v>
          </cell>
          <cell r="C14">
            <v>31</v>
          </cell>
          <cell r="D14">
            <v>19.600000000000001</v>
          </cell>
          <cell r="E14">
            <v>72.875</v>
          </cell>
          <cell r="F14">
            <v>93</v>
          </cell>
          <cell r="G14">
            <v>46</v>
          </cell>
          <cell r="H14">
            <v>12.96</v>
          </cell>
          <cell r="I14" t="str">
            <v>*</v>
          </cell>
          <cell r="J14">
            <v>31.680000000000003</v>
          </cell>
          <cell r="K14">
            <v>0</v>
          </cell>
        </row>
        <row r="15">
          <cell r="B15">
            <v>24.95</v>
          </cell>
          <cell r="C15">
            <v>30.9</v>
          </cell>
          <cell r="D15">
            <v>21.2</v>
          </cell>
          <cell r="E15">
            <v>70.208333333333329</v>
          </cell>
          <cell r="F15">
            <v>82</v>
          </cell>
          <cell r="G15">
            <v>45</v>
          </cell>
          <cell r="H15">
            <v>16.920000000000002</v>
          </cell>
          <cell r="I15" t="str">
            <v>*</v>
          </cell>
          <cell r="J15">
            <v>32.4</v>
          </cell>
          <cell r="K15">
            <v>0</v>
          </cell>
        </row>
        <row r="16">
          <cell r="B16">
            <v>25.125</v>
          </cell>
          <cell r="C16">
            <v>30.6</v>
          </cell>
          <cell r="D16">
            <v>21.1</v>
          </cell>
          <cell r="E16">
            <v>72.791666666666671</v>
          </cell>
          <cell r="F16">
            <v>88</v>
          </cell>
          <cell r="G16">
            <v>54</v>
          </cell>
          <cell r="H16">
            <v>12.96</v>
          </cell>
          <cell r="I16" t="str">
            <v>*</v>
          </cell>
          <cell r="J16">
            <v>24.12</v>
          </cell>
          <cell r="K16">
            <v>0</v>
          </cell>
        </row>
        <row r="17">
          <cell r="B17">
            <v>24.516666666666662</v>
          </cell>
          <cell r="C17">
            <v>30.4</v>
          </cell>
          <cell r="D17">
            <v>20.6</v>
          </cell>
          <cell r="E17">
            <v>74.916666666666671</v>
          </cell>
          <cell r="F17">
            <v>88</v>
          </cell>
          <cell r="G17">
            <v>53</v>
          </cell>
          <cell r="H17">
            <v>12.6</v>
          </cell>
          <cell r="I17" t="str">
            <v>*</v>
          </cell>
          <cell r="J17">
            <v>27.720000000000002</v>
          </cell>
          <cell r="K17">
            <v>0</v>
          </cell>
        </row>
        <row r="18">
          <cell r="B18">
            <v>22.624999999999996</v>
          </cell>
          <cell r="C18">
            <v>27.6</v>
          </cell>
          <cell r="D18">
            <v>18.7</v>
          </cell>
          <cell r="E18">
            <v>84.125</v>
          </cell>
          <cell r="F18">
            <v>94</v>
          </cell>
          <cell r="G18">
            <v>63</v>
          </cell>
          <cell r="H18">
            <v>19.440000000000001</v>
          </cell>
          <cell r="I18" t="str">
            <v>*</v>
          </cell>
          <cell r="J18">
            <v>37.800000000000004</v>
          </cell>
          <cell r="K18">
            <v>17</v>
          </cell>
        </row>
        <row r="19">
          <cell r="B19">
            <v>23.633333333333336</v>
          </cell>
          <cell r="C19">
            <v>29.2</v>
          </cell>
          <cell r="D19">
            <v>20.3</v>
          </cell>
          <cell r="E19">
            <v>82.125</v>
          </cell>
          <cell r="F19">
            <v>93</v>
          </cell>
          <cell r="G19">
            <v>56</v>
          </cell>
          <cell r="H19">
            <v>6.48</v>
          </cell>
          <cell r="I19" t="str">
            <v>*</v>
          </cell>
          <cell r="J19">
            <v>16.559999999999999</v>
          </cell>
          <cell r="K19">
            <v>0.2</v>
          </cell>
        </row>
        <row r="20">
          <cell r="B20">
            <v>25.545833333333345</v>
          </cell>
          <cell r="C20">
            <v>31.6</v>
          </cell>
          <cell r="D20">
            <v>21.6</v>
          </cell>
          <cell r="E20">
            <v>75.083333333333329</v>
          </cell>
          <cell r="F20">
            <v>91</v>
          </cell>
          <cell r="G20">
            <v>47</v>
          </cell>
          <cell r="H20">
            <v>16.920000000000002</v>
          </cell>
          <cell r="I20" t="str">
            <v>*</v>
          </cell>
          <cell r="J20">
            <v>28.8</v>
          </cell>
          <cell r="K20">
            <v>0</v>
          </cell>
        </row>
        <row r="21">
          <cell r="B21">
            <v>24.995833333333334</v>
          </cell>
          <cell r="C21">
            <v>29.7</v>
          </cell>
          <cell r="D21">
            <v>21.4</v>
          </cell>
          <cell r="E21">
            <v>78.708333333333329</v>
          </cell>
          <cell r="F21">
            <v>92</v>
          </cell>
          <cell r="G21">
            <v>59</v>
          </cell>
          <cell r="H21">
            <v>17.28</v>
          </cell>
          <cell r="I21" t="str">
            <v>*</v>
          </cell>
          <cell r="J21">
            <v>33.840000000000003</v>
          </cell>
          <cell r="K21">
            <v>0.2</v>
          </cell>
        </row>
        <row r="22">
          <cell r="B22">
            <v>22.679166666666664</v>
          </cell>
          <cell r="C22">
            <v>25.4</v>
          </cell>
          <cell r="D22">
            <v>20.7</v>
          </cell>
          <cell r="E22">
            <v>88.791666666666671</v>
          </cell>
          <cell r="F22">
            <v>94</v>
          </cell>
          <cell r="G22">
            <v>73</v>
          </cell>
          <cell r="H22">
            <v>15.48</v>
          </cell>
          <cell r="I22" t="str">
            <v>*</v>
          </cell>
          <cell r="J22">
            <v>38.880000000000003</v>
          </cell>
          <cell r="K22">
            <v>35.200000000000003</v>
          </cell>
        </row>
        <row r="23">
          <cell r="B23">
            <v>20.44166666666667</v>
          </cell>
          <cell r="C23">
            <v>25.2</v>
          </cell>
          <cell r="D23">
            <v>17.100000000000001</v>
          </cell>
          <cell r="E23">
            <v>74.208333333333329</v>
          </cell>
          <cell r="F23">
            <v>94</v>
          </cell>
          <cell r="G23">
            <v>39</v>
          </cell>
          <cell r="H23">
            <v>25.2</v>
          </cell>
          <cell r="I23" t="str">
            <v>*</v>
          </cell>
          <cell r="J23">
            <v>46.080000000000005</v>
          </cell>
          <cell r="K23">
            <v>0.4</v>
          </cell>
        </row>
        <row r="24">
          <cell r="B24">
            <v>19.258333333333333</v>
          </cell>
          <cell r="C24">
            <v>25.7</v>
          </cell>
          <cell r="D24">
            <v>14.3</v>
          </cell>
          <cell r="E24">
            <v>63.333333333333336</v>
          </cell>
          <cell r="F24">
            <v>81</v>
          </cell>
          <cell r="G24">
            <v>38</v>
          </cell>
          <cell r="H24">
            <v>12.6</v>
          </cell>
          <cell r="I24" t="str">
            <v>*</v>
          </cell>
          <cell r="J24">
            <v>25.2</v>
          </cell>
          <cell r="K24">
            <v>0</v>
          </cell>
        </row>
        <row r="25">
          <cell r="B25">
            <v>20.220833333333335</v>
          </cell>
          <cell r="C25">
            <v>26.7</v>
          </cell>
          <cell r="D25">
            <v>15.4</v>
          </cell>
          <cell r="E25">
            <v>61.416666666666664</v>
          </cell>
          <cell r="F25">
            <v>80</v>
          </cell>
          <cell r="G25">
            <v>37</v>
          </cell>
          <cell r="H25">
            <v>17.64</v>
          </cell>
          <cell r="I25" t="str">
            <v>*</v>
          </cell>
          <cell r="J25">
            <v>33.840000000000003</v>
          </cell>
          <cell r="K25">
            <v>0</v>
          </cell>
        </row>
        <row r="26">
          <cell r="B26">
            <v>22.025000000000002</v>
          </cell>
          <cell r="C26">
            <v>29.3</v>
          </cell>
          <cell r="D26">
            <v>16.7</v>
          </cell>
          <cell r="E26">
            <v>58.875</v>
          </cell>
          <cell r="F26">
            <v>70</v>
          </cell>
          <cell r="G26">
            <v>41</v>
          </cell>
          <cell r="H26">
            <v>15.120000000000001</v>
          </cell>
          <cell r="I26" t="str">
            <v>*</v>
          </cell>
          <cell r="J26">
            <v>27.36</v>
          </cell>
          <cell r="K26">
            <v>0</v>
          </cell>
        </row>
        <row r="27">
          <cell r="B27">
            <v>23.420833333333334</v>
          </cell>
          <cell r="C27">
            <v>30.3</v>
          </cell>
          <cell r="D27">
            <v>17.5</v>
          </cell>
          <cell r="E27">
            <v>66.041666666666671</v>
          </cell>
          <cell r="F27">
            <v>82</v>
          </cell>
          <cell r="G27">
            <v>48</v>
          </cell>
          <cell r="H27">
            <v>15.48</v>
          </cell>
          <cell r="I27" t="str">
            <v>*</v>
          </cell>
          <cell r="J27">
            <v>27.720000000000002</v>
          </cell>
          <cell r="K27">
            <v>0</v>
          </cell>
        </row>
        <row r="28">
          <cell r="B28">
            <v>24.037499999999998</v>
          </cell>
          <cell r="C28">
            <v>29</v>
          </cell>
          <cell r="D28">
            <v>21.1</v>
          </cell>
          <cell r="E28">
            <v>75.625</v>
          </cell>
          <cell r="F28">
            <v>91</v>
          </cell>
          <cell r="G28">
            <v>54</v>
          </cell>
          <cell r="H28">
            <v>19.079999999999998</v>
          </cell>
          <cell r="I28" t="str">
            <v>*</v>
          </cell>
          <cell r="J28">
            <v>30.96</v>
          </cell>
          <cell r="K28">
            <v>0.8</v>
          </cell>
        </row>
        <row r="29">
          <cell r="B29">
            <v>22.966666666666665</v>
          </cell>
          <cell r="C29">
            <v>28.3</v>
          </cell>
          <cell r="D29">
            <v>19.899999999999999</v>
          </cell>
          <cell r="E29">
            <v>80.166666666666671</v>
          </cell>
          <cell r="F29">
            <v>93</v>
          </cell>
          <cell r="G29">
            <v>59</v>
          </cell>
          <cell r="H29">
            <v>21.240000000000002</v>
          </cell>
          <cell r="I29" t="str">
            <v>*</v>
          </cell>
          <cell r="J29">
            <v>34.92</v>
          </cell>
          <cell r="K29">
            <v>4.2</v>
          </cell>
        </row>
        <row r="30">
          <cell r="B30">
            <v>21.279166666666665</v>
          </cell>
          <cell r="C30">
            <v>25</v>
          </cell>
          <cell r="D30">
            <v>18</v>
          </cell>
          <cell r="E30">
            <v>87.583333333333329</v>
          </cell>
          <cell r="F30">
            <v>94</v>
          </cell>
          <cell r="G30">
            <v>72</v>
          </cell>
          <cell r="H30">
            <v>9.3600000000000012</v>
          </cell>
          <cell r="I30" t="str">
            <v>*</v>
          </cell>
          <cell r="J30">
            <v>29.52</v>
          </cell>
          <cell r="K30">
            <v>32</v>
          </cell>
        </row>
        <row r="31">
          <cell r="B31">
            <v>22.075000000000003</v>
          </cell>
          <cell r="C31">
            <v>26.2</v>
          </cell>
          <cell r="D31">
            <v>19</v>
          </cell>
          <cell r="E31">
            <v>83.5</v>
          </cell>
          <cell r="F31">
            <v>95</v>
          </cell>
          <cell r="G31">
            <v>63</v>
          </cell>
          <cell r="H31">
            <v>9.7200000000000006</v>
          </cell>
          <cell r="I31" t="str">
            <v>*</v>
          </cell>
          <cell r="J31">
            <v>21.6</v>
          </cell>
          <cell r="K31">
            <v>8.1999999999999993</v>
          </cell>
        </row>
        <row r="32">
          <cell r="B32">
            <v>20.983333333333338</v>
          </cell>
          <cell r="C32">
            <v>27.1</v>
          </cell>
          <cell r="D32">
            <v>16.3</v>
          </cell>
          <cell r="E32">
            <v>77.583333333333329</v>
          </cell>
          <cell r="F32">
            <v>93</v>
          </cell>
          <cell r="G32">
            <v>51</v>
          </cell>
          <cell r="H32">
            <v>11.520000000000001</v>
          </cell>
          <cell r="I32" t="str">
            <v>*</v>
          </cell>
          <cell r="J32">
            <v>26.64</v>
          </cell>
          <cell r="K32">
            <v>0</v>
          </cell>
        </row>
        <row r="33">
          <cell r="B33">
            <v>22.870833333333326</v>
          </cell>
          <cell r="C33">
            <v>29.9</v>
          </cell>
          <cell r="D33">
            <v>17.3</v>
          </cell>
          <cell r="E33">
            <v>70.833333333333329</v>
          </cell>
          <cell r="F33">
            <v>89</v>
          </cell>
          <cell r="G33">
            <v>42</v>
          </cell>
          <cell r="H33">
            <v>11.16</v>
          </cell>
          <cell r="I33" t="str">
            <v>*</v>
          </cell>
          <cell r="J33">
            <v>19.8</v>
          </cell>
          <cell r="K33">
            <v>0</v>
          </cell>
        </row>
        <row r="34">
          <cell r="B34">
            <v>24.733333333333334</v>
          </cell>
          <cell r="C34">
            <v>30.8</v>
          </cell>
          <cell r="D34">
            <v>20.5</v>
          </cell>
          <cell r="E34">
            <v>67.333333333333329</v>
          </cell>
          <cell r="F34">
            <v>82</v>
          </cell>
          <cell r="G34">
            <v>46</v>
          </cell>
          <cell r="H34">
            <v>17.28</v>
          </cell>
          <cell r="I34" t="str">
            <v>*</v>
          </cell>
          <cell r="J34">
            <v>33.480000000000004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N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22.766666666666666</v>
          </cell>
          <cell r="C5">
            <v>29.5</v>
          </cell>
          <cell r="D5">
            <v>18.100000000000001</v>
          </cell>
          <cell r="E5">
            <v>75.083333333333329</v>
          </cell>
          <cell r="F5">
            <v>92</v>
          </cell>
          <cell r="G5">
            <v>48</v>
          </cell>
          <cell r="H5">
            <v>10.8</v>
          </cell>
          <cell r="I5" t="str">
            <v>*</v>
          </cell>
          <cell r="J5">
            <v>26.28</v>
          </cell>
          <cell r="K5">
            <v>0.2</v>
          </cell>
        </row>
        <row r="6">
          <cell r="B6">
            <v>24.245833333333337</v>
          </cell>
          <cell r="C6">
            <v>31.8</v>
          </cell>
          <cell r="D6">
            <v>18.100000000000001</v>
          </cell>
          <cell r="E6">
            <v>62.291666666666664</v>
          </cell>
          <cell r="F6">
            <v>90</v>
          </cell>
          <cell r="G6">
            <v>30</v>
          </cell>
          <cell r="H6">
            <v>9.7200000000000006</v>
          </cell>
          <cell r="I6" t="str">
            <v>*</v>
          </cell>
          <cell r="J6">
            <v>26.28</v>
          </cell>
          <cell r="K6">
            <v>0</v>
          </cell>
        </row>
        <row r="7">
          <cell r="B7">
            <v>24.125000000000004</v>
          </cell>
          <cell r="C7">
            <v>30.8</v>
          </cell>
          <cell r="D7">
            <v>18.100000000000001</v>
          </cell>
          <cell r="E7">
            <v>63.75</v>
          </cell>
          <cell r="F7">
            <v>87</v>
          </cell>
          <cell r="G7">
            <v>35</v>
          </cell>
          <cell r="H7">
            <v>13.68</v>
          </cell>
          <cell r="I7" t="str">
            <v>*</v>
          </cell>
          <cell r="J7">
            <v>25.56</v>
          </cell>
          <cell r="K7">
            <v>0</v>
          </cell>
        </row>
        <row r="8">
          <cell r="B8">
            <v>24.266666666666666</v>
          </cell>
          <cell r="C8">
            <v>30.3</v>
          </cell>
          <cell r="D8">
            <v>19</v>
          </cell>
          <cell r="E8">
            <v>63.75</v>
          </cell>
          <cell r="F8">
            <v>84</v>
          </cell>
          <cell r="G8">
            <v>33</v>
          </cell>
          <cell r="H8">
            <v>11.879999999999999</v>
          </cell>
          <cell r="I8" t="str">
            <v>*</v>
          </cell>
          <cell r="J8">
            <v>26.28</v>
          </cell>
          <cell r="K8">
            <v>0</v>
          </cell>
        </row>
        <row r="9">
          <cell r="B9">
            <v>24.19565217391305</v>
          </cell>
          <cell r="C9">
            <v>30.3</v>
          </cell>
          <cell r="D9">
            <v>19.2</v>
          </cell>
          <cell r="E9">
            <v>64.217391304347828</v>
          </cell>
          <cell r="F9">
            <v>85</v>
          </cell>
          <cell r="G9">
            <v>38</v>
          </cell>
          <cell r="H9">
            <v>14.4</v>
          </cell>
          <cell r="I9" t="str">
            <v>*</v>
          </cell>
          <cell r="J9">
            <v>28.8</v>
          </cell>
          <cell r="K9">
            <v>0</v>
          </cell>
        </row>
        <row r="10">
          <cell r="B10">
            <v>23.4375</v>
          </cell>
          <cell r="C10">
            <v>30</v>
          </cell>
          <cell r="D10">
            <v>20.6</v>
          </cell>
          <cell r="E10">
            <v>71.958333333333329</v>
          </cell>
          <cell r="F10">
            <v>87</v>
          </cell>
          <cell r="G10">
            <v>42</v>
          </cell>
          <cell r="H10">
            <v>13.68</v>
          </cell>
          <cell r="I10" t="str">
            <v>*</v>
          </cell>
          <cell r="J10">
            <v>28.8</v>
          </cell>
          <cell r="K10">
            <v>0</v>
          </cell>
        </row>
        <row r="11">
          <cell r="B11">
            <v>22.108333333333331</v>
          </cell>
          <cell r="C11">
            <v>28.5</v>
          </cell>
          <cell r="D11">
            <v>19.100000000000001</v>
          </cell>
          <cell r="E11">
            <v>81.041666666666671</v>
          </cell>
          <cell r="F11">
            <v>93</v>
          </cell>
          <cell r="G11">
            <v>53</v>
          </cell>
          <cell r="H11">
            <v>8.2799999999999994</v>
          </cell>
          <cell r="I11" t="str">
            <v>*</v>
          </cell>
          <cell r="J11">
            <v>15.120000000000001</v>
          </cell>
          <cell r="K11">
            <v>0.4</v>
          </cell>
        </row>
        <row r="12">
          <cell r="B12">
            <v>21.787499999999998</v>
          </cell>
          <cell r="C12">
            <v>26.2</v>
          </cell>
          <cell r="D12">
            <v>20.3</v>
          </cell>
          <cell r="E12">
            <v>83.833333333333329</v>
          </cell>
          <cell r="F12">
            <v>92</v>
          </cell>
          <cell r="G12">
            <v>64</v>
          </cell>
          <cell r="H12">
            <v>5.7600000000000007</v>
          </cell>
          <cell r="I12" t="str">
            <v>*</v>
          </cell>
          <cell r="J12">
            <v>25.2</v>
          </cell>
          <cell r="K12">
            <v>0.8</v>
          </cell>
        </row>
        <row r="13">
          <cell r="B13">
            <v>22.25</v>
          </cell>
          <cell r="C13">
            <v>27.5</v>
          </cell>
          <cell r="D13">
            <v>19.600000000000001</v>
          </cell>
          <cell r="E13">
            <v>83.75</v>
          </cell>
          <cell r="F13">
            <v>95</v>
          </cell>
          <cell r="G13">
            <v>59</v>
          </cell>
          <cell r="H13">
            <v>10.44</v>
          </cell>
          <cell r="I13" t="str">
            <v>*</v>
          </cell>
          <cell r="J13">
            <v>21.96</v>
          </cell>
          <cell r="K13">
            <v>4</v>
          </cell>
        </row>
        <row r="14">
          <cell r="B14">
            <v>22.266666666666666</v>
          </cell>
          <cell r="C14">
            <v>26.7</v>
          </cell>
          <cell r="D14">
            <v>19.899999999999999</v>
          </cell>
          <cell r="E14">
            <v>84.208333333333329</v>
          </cell>
          <cell r="F14">
            <v>95</v>
          </cell>
          <cell r="G14">
            <v>60</v>
          </cell>
          <cell r="H14">
            <v>9.3600000000000012</v>
          </cell>
          <cell r="I14" t="str">
            <v>*</v>
          </cell>
          <cell r="J14">
            <v>25.56</v>
          </cell>
          <cell r="K14">
            <v>14.399999999999999</v>
          </cell>
        </row>
        <row r="15">
          <cell r="B15">
            <v>23.433333333333337</v>
          </cell>
          <cell r="C15">
            <v>28.8</v>
          </cell>
          <cell r="D15">
            <v>19.3</v>
          </cell>
          <cell r="E15">
            <v>75.916666666666671</v>
          </cell>
          <cell r="F15">
            <v>94</v>
          </cell>
          <cell r="G15">
            <v>49</v>
          </cell>
          <cell r="H15">
            <v>12.96</v>
          </cell>
          <cell r="I15" t="str">
            <v>*</v>
          </cell>
          <cell r="J15">
            <v>28.8</v>
          </cell>
          <cell r="K15">
            <v>26.200000000000003</v>
          </cell>
        </row>
        <row r="16">
          <cell r="B16">
            <v>23.379166666666674</v>
          </cell>
          <cell r="C16">
            <v>30.1</v>
          </cell>
          <cell r="D16">
            <v>19.399999999999999</v>
          </cell>
          <cell r="E16">
            <v>76.958333333333329</v>
          </cell>
          <cell r="F16">
            <v>93</v>
          </cell>
          <cell r="G16">
            <v>46</v>
          </cell>
          <cell r="H16">
            <v>11.16</v>
          </cell>
          <cell r="I16" t="str">
            <v>*</v>
          </cell>
          <cell r="J16">
            <v>24.48</v>
          </cell>
          <cell r="K16">
            <v>5.6</v>
          </cell>
        </row>
        <row r="17">
          <cell r="B17">
            <v>23.760869565217391</v>
          </cell>
          <cell r="C17">
            <v>30.3</v>
          </cell>
          <cell r="D17">
            <v>19.8</v>
          </cell>
          <cell r="E17">
            <v>77.739130434782609</v>
          </cell>
          <cell r="F17">
            <v>94</v>
          </cell>
          <cell r="G17">
            <v>47</v>
          </cell>
          <cell r="H17">
            <v>15.48</v>
          </cell>
          <cell r="I17" t="str">
            <v>*</v>
          </cell>
          <cell r="J17">
            <v>30.240000000000002</v>
          </cell>
          <cell r="K17">
            <v>6.2</v>
          </cell>
        </row>
        <row r="18">
          <cell r="B18">
            <v>21.816666666666666</v>
          </cell>
          <cell r="C18">
            <v>25.5</v>
          </cell>
          <cell r="D18">
            <v>20.100000000000001</v>
          </cell>
          <cell r="E18">
            <v>84.625</v>
          </cell>
          <cell r="F18">
            <v>94</v>
          </cell>
          <cell r="G18">
            <v>58</v>
          </cell>
          <cell r="H18">
            <v>16.920000000000002</v>
          </cell>
          <cell r="I18" t="str">
            <v>*</v>
          </cell>
          <cell r="J18">
            <v>38.519999999999996</v>
          </cell>
          <cell r="K18">
            <v>1.2</v>
          </cell>
        </row>
        <row r="19">
          <cell r="B19">
            <v>23.262499999999999</v>
          </cell>
          <cell r="C19">
            <v>29.5</v>
          </cell>
          <cell r="D19">
            <v>18.399999999999999</v>
          </cell>
          <cell r="E19">
            <v>73.291666666666671</v>
          </cell>
          <cell r="F19">
            <v>92</v>
          </cell>
          <cell r="G19">
            <v>46</v>
          </cell>
          <cell r="H19">
            <v>7.9200000000000008</v>
          </cell>
          <cell r="I19" t="str">
            <v>*</v>
          </cell>
          <cell r="J19">
            <v>19.079999999999998</v>
          </cell>
          <cell r="K19">
            <v>0</v>
          </cell>
        </row>
        <row r="20">
          <cell r="B20">
            <v>24.862500000000001</v>
          </cell>
          <cell r="C20">
            <v>29.7</v>
          </cell>
          <cell r="D20">
            <v>20.5</v>
          </cell>
          <cell r="E20">
            <v>71.666666666666671</v>
          </cell>
          <cell r="F20">
            <v>92</v>
          </cell>
          <cell r="G20">
            <v>51</v>
          </cell>
          <cell r="H20">
            <v>12.24</v>
          </cell>
          <cell r="I20" t="str">
            <v>*</v>
          </cell>
          <cell r="J20">
            <v>26.28</v>
          </cell>
          <cell r="K20">
            <v>0</v>
          </cell>
        </row>
        <row r="21">
          <cell r="B21">
            <v>24.925000000000001</v>
          </cell>
          <cell r="C21">
            <v>30.6</v>
          </cell>
          <cell r="D21">
            <v>20</v>
          </cell>
          <cell r="E21">
            <v>70.208333333333329</v>
          </cell>
          <cell r="F21">
            <v>90</v>
          </cell>
          <cell r="G21">
            <v>44</v>
          </cell>
          <cell r="H21">
            <v>15.48</v>
          </cell>
          <cell r="I21" t="str">
            <v>*</v>
          </cell>
          <cell r="J21">
            <v>31.680000000000003</v>
          </cell>
          <cell r="K21">
            <v>0</v>
          </cell>
        </row>
        <row r="22">
          <cell r="B22">
            <v>23.512499999999999</v>
          </cell>
          <cell r="C22">
            <v>28.2</v>
          </cell>
          <cell r="D22">
            <v>20.5</v>
          </cell>
          <cell r="E22">
            <v>79.458333333333329</v>
          </cell>
          <cell r="F22">
            <v>90</v>
          </cell>
          <cell r="G22">
            <v>63</v>
          </cell>
          <cell r="H22">
            <v>17.28</v>
          </cell>
          <cell r="I22" t="str">
            <v>*</v>
          </cell>
          <cell r="J22">
            <v>45.36</v>
          </cell>
          <cell r="K22">
            <v>0.2</v>
          </cell>
        </row>
        <row r="23">
          <cell r="B23">
            <v>20.591304347826089</v>
          </cell>
          <cell r="C23">
            <v>22.6</v>
          </cell>
          <cell r="D23">
            <v>18.7</v>
          </cell>
          <cell r="E23">
            <v>88.130434782608702</v>
          </cell>
          <cell r="F23">
            <v>96</v>
          </cell>
          <cell r="G23">
            <v>72</v>
          </cell>
          <cell r="H23">
            <v>13.32</v>
          </cell>
          <cell r="I23" t="str">
            <v>*</v>
          </cell>
          <cell r="J23">
            <v>36.36</v>
          </cell>
          <cell r="K23">
            <v>27.2</v>
          </cell>
        </row>
        <row r="24">
          <cell r="B24">
            <v>18.358333333333331</v>
          </cell>
          <cell r="C24">
            <v>23.8</v>
          </cell>
          <cell r="D24">
            <v>12.6</v>
          </cell>
          <cell r="E24">
            <v>67.291666666666671</v>
          </cell>
          <cell r="F24">
            <v>89</v>
          </cell>
          <cell r="G24">
            <v>42</v>
          </cell>
          <cell r="H24">
            <v>9.7200000000000006</v>
          </cell>
          <cell r="I24" t="str">
            <v>*</v>
          </cell>
          <cell r="J24">
            <v>24.12</v>
          </cell>
          <cell r="K24">
            <v>0</v>
          </cell>
        </row>
        <row r="25">
          <cell r="B25">
            <v>19.179166666666671</v>
          </cell>
          <cell r="C25">
            <v>24.7</v>
          </cell>
          <cell r="D25">
            <v>13.8</v>
          </cell>
          <cell r="E25">
            <v>64.75</v>
          </cell>
          <cell r="F25">
            <v>85</v>
          </cell>
          <cell r="G25">
            <v>44</v>
          </cell>
          <cell r="H25">
            <v>19.8</v>
          </cell>
          <cell r="I25" t="str">
            <v>*</v>
          </cell>
          <cell r="J25">
            <v>35.64</v>
          </cell>
          <cell r="K25">
            <v>0</v>
          </cell>
        </row>
        <row r="26">
          <cell r="B26">
            <v>22.091666666666665</v>
          </cell>
          <cell r="C26">
            <v>29.1</v>
          </cell>
          <cell r="D26">
            <v>17.100000000000001</v>
          </cell>
          <cell r="E26">
            <v>63.5</v>
          </cell>
          <cell r="F26">
            <v>76</v>
          </cell>
          <cell r="G26">
            <v>46</v>
          </cell>
          <cell r="H26">
            <v>12.96</v>
          </cell>
          <cell r="I26" t="str">
            <v>*</v>
          </cell>
          <cell r="J26">
            <v>23.040000000000003</v>
          </cell>
          <cell r="K26">
            <v>0</v>
          </cell>
        </row>
        <row r="27">
          <cell r="B27">
            <v>22.000000000000004</v>
          </cell>
          <cell r="C27">
            <v>27.5</v>
          </cell>
          <cell r="D27">
            <v>17.899999999999999</v>
          </cell>
          <cell r="E27">
            <v>81.541666666666671</v>
          </cell>
          <cell r="F27">
            <v>96</v>
          </cell>
          <cell r="G27">
            <v>57</v>
          </cell>
          <cell r="H27">
            <v>13.68</v>
          </cell>
          <cell r="I27" t="str">
            <v>*</v>
          </cell>
          <cell r="J27">
            <v>31.680000000000003</v>
          </cell>
          <cell r="K27">
            <v>11.399999999999999</v>
          </cell>
        </row>
        <row r="28">
          <cell r="B28">
            <v>22.816666666666666</v>
          </cell>
          <cell r="C28">
            <v>28.5</v>
          </cell>
          <cell r="D28">
            <v>18.7</v>
          </cell>
          <cell r="E28">
            <v>78.916666666666671</v>
          </cell>
          <cell r="F28">
            <v>94</v>
          </cell>
          <cell r="G28">
            <v>50</v>
          </cell>
          <cell r="H28">
            <v>14.04</v>
          </cell>
          <cell r="I28" t="str">
            <v>*</v>
          </cell>
          <cell r="J28">
            <v>37.800000000000004</v>
          </cell>
          <cell r="K28">
            <v>21.2</v>
          </cell>
        </row>
        <row r="29">
          <cell r="B29">
            <v>21.183333333333334</v>
          </cell>
          <cell r="C29">
            <v>28</v>
          </cell>
          <cell r="D29">
            <v>17.5</v>
          </cell>
          <cell r="E29">
            <v>84.125</v>
          </cell>
          <cell r="F29">
            <v>96</v>
          </cell>
          <cell r="G29">
            <v>55</v>
          </cell>
          <cell r="H29">
            <v>26.28</v>
          </cell>
          <cell r="I29" t="str">
            <v>*</v>
          </cell>
          <cell r="J29">
            <v>48.6</v>
          </cell>
          <cell r="K29">
            <v>107</v>
          </cell>
        </row>
        <row r="30">
          <cell r="B30">
            <v>20.200000000000003</v>
          </cell>
          <cell r="C30">
            <v>25.9</v>
          </cell>
          <cell r="D30">
            <v>18.399999999999999</v>
          </cell>
          <cell r="E30">
            <v>87.708333333333329</v>
          </cell>
          <cell r="F30">
            <v>96</v>
          </cell>
          <cell r="G30">
            <v>70</v>
          </cell>
          <cell r="H30">
            <v>13.68</v>
          </cell>
          <cell r="I30" t="str">
            <v>*</v>
          </cell>
          <cell r="J30">
            <v>32.4</v>
          </cell>
          <cell r="K30">
            <v>10.6</v>
          </cell>
        </row>
        <row r="31">
          <cell r="B31">
            <v>21.933333333333337</v>
          </cell>
          <cell r="C31">
            <v>28.1</v>
          </cell>
          <cell r="D31">
            <v>17.899999999999999</v>
          </cell>
          <cell r="E31">
            <v>82.25</v>
          </cell>
          <cell r="F31">
            <v>94</v>
          </cell>
          <cell r="G31">
            <v>59</v>
          </cell>
          <cell r="H31">
            <v>9.7200000000000006</v>
          </cell>
          <cell r="I31" t="str">
            <v>*</v>
          </cell>
          <cell r="J31">
            <v>26.28</v>
          </cell>
          <cell r="K31">
            <v>2.8000000000000003</v>
          </cell>
        </row>
        <row r="32">
          <cell r="B32">
            <v>21.970833333333331</v>
          </cell>
          <cell r="C32">
            <v>28.7</v>
          </cell>
          <cell r="D32">
            <v>16.7</v>
          </cell>
          <cell r="E32">
            <v>81.916666666666671</v>
          </cell>
          <cell r="F32">
            <v>96</v>
          </cell>
          <cell r="G32">
            <v>52</v>
          </cell>
          <cell r="H32">
            <v>11.16</v>
          </cell>
          <cell r="I32" t="str">
            <v>*</v>
          </cell>
          <cell r="J32">
            <v>28.08</v>
          </cell>
          <cell r="K32">
            <v>0.2</v>
          </cell>
        </row>
        <row r="33">
          <cell r="B33">
            <v>22.541666666666668</v>
          </cell>
          <cell r="C33">
            <v>30.2</v>
          </cell>
          <cell r="D33">
            <v>17.899999999999999</v>
          </cell>
          <cell r="E33">
            <v>73.875</v>
          </cell>
          <cell r="F33">
            <v>92</v>
          </cell>
          <cell r="G33">
            <v>41</v>
          </cell>
          <cell r="H33">
            <v>10.08</v>
          </cell>
          <cell r="I33" t="str">
            <v>*</v>
          </cell>
          <cell r="J33">
            <v>21.96</v>
          </cell>
          <cell r="K33">
            <v>0.2</v>
          </cell>
        </row>
        <row r="34">
          <cell r="B34">
            <v>23.029166666666665</v>
          </cell>
          <cell r="C34">
            <v>30.2</v>
          </cell>
          <cell r="D34">
            <v>17.2</v>
          </cell>
          <cell r="E34">
            <v>70.125</v>
          </cell>
          <cell r="F34">
            <v>92</v>
          </cell>
          <cell r="G34">
            <v>39</v>
          </cell>
          <cell r="H34">
            <v>12.24</v>
          </cell>
          <cell r="I34" t="str">
            <v>*</v>
          </cell>
          <cell r="J34">
            <v>23.400000000000002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28.587499999999991</v>
          </cell>
          <cell r="C5">
            <v>33.5</v>
          </cell>
          <cell r="D5">
            <v>24.4</v>
          </cell>
          <cell r="E5">
            <v>65.583333333333329</v>
          </cell>
          <cell r="F5">
            <v>87</v>
          </cell>
          <cell r="G5">
            <v>44</v>
          </cell>
          <cell r="H5">
            <v>10.44</v>
          </cell>
          <cell r="I5" t="str">
            <v>*</v>
          </cell>
          <cell r="J5">
            <v>27</v>
          </cell>
          <cell r="K5">
            <v>0</v>
          </cell>
        </row>
        <row r="6">
          <cell r="B6">
            <v>28.25</v>
          </cell>
          <cell r="C6">
            <v>34</v>
          </cell>
          <cell r="D6">
            <v>24</v>
          </cell>
          <cell r="E6">
            <v>71.416666666666671</v>
          </cell>
          <cell r="F6">
            <v>89</v>
          </cell>
          <cell r="G6">
            <v>42</v>
          </cell>
          <cell r="H6">
            <v>7.2</v>
          </cell>
          <cell r="I6" t="str">
            <v>*</v>
          </cell>
          <cell r="J6">
            <v>16.559999999999999</v>
          </cell>
          <cell r="K6">
            <v>0</v>
          </cell>
        </row>
        <row r="7">
          <cell r="B7">
            <v>28.500000000000004</v>
          </cell>
          <cell r="C7">
            <v>33.299999999999997</v>
          </cell>
          <cell r="D7">
            <v>25.2</v>
          </cell>
          <cell r="E7">
            <v>69.666666666666671</v>
          </cell>
          <cell r="F7">
            <v>86</v>
          </cell>
          <cell r="G7">
            <v>51</v>
          </cell>
          <cell r="H7">
            <v>8.64</v>
          </cell>
          <cell r="I7" t="str">
            <v>*</v>
          </cell>
          <cell r="J7">
            <v>25.56</v>
          </cell>
          <cell r="K7">
            <v>0</v>
          </cell>
        </row>
        <row r="8">
          <cell r="B8">
            <v>27.958333333333332</v>
          </cell>
          <cell r="C8">
            <v>33.799999999999997</v>
          </cell>
          <cell r="D8">
            <v>25</v>
          </cell>
          <cell r="E8">
            <v>72.291666666666671</v>
          </cell>
          <cell r="F8">
            <v>85</v>
          </cell>
          <cell r="G8">
            <v>46</v>
          </cell>
          <cell r="H8">
            <v>7.9200000000000008</v>
          </cell>
          <cell r="I8" t="str">
            <v>*</v>
          </cell>
          <cell r="J8">
            <v>23.400000000000002</v>
          </cell>
          <cell r="K8">
            <v>0</v>
          </cell>
        </row>
        <row r="9">
          <cell r="B9">
            <v>24.954166666666662</v>
          </cell>
          <cell r="C9">
            <v>28.9</v>
          </cell>
          <cell r="D9">
            <v>20.6</v>
          </cell>
          <cell r="E9">
            <v>81.25</v>
          </cell>
          <cell r="F9">
            <v>92</v>
          </cell>
          <cell r="G9">
            <v>66</v>
          </cell>
          <cell r="H9">
            <v>19.440000000000001</v>
          </cell>
          <cell r="I9" t="str">
            <v>*</v>
          </cell>
          <cell r="J9">
            <v>61.560000000000009</v>
          </cell>
          <cell r="K9">
            <v>58.4</v>
          </cell>
        </row>
        <row r="10">
          <cell r="B10">
            <v>25.016666666666666</v>
          </cell>
          <cell r="C10">
            <v>30.3</v>
          </cell>
          <cell r="D10">
            <v>23</v>
          </cell>
          <cell r="E10">
            <v>80.583333333333329</v>
          </cell>
          <cell r="F10">
            <v>91</v>
          </cell>
          <cell r="G10">
            <v>57</v>
          </cell>
          <cell r="H10">
            <v>7.9200000000000008</v>
          </cell>
          <cell r="I10" t="str">
            <v>*</v>
          </cell>
          <cell r="J10">
            <v>21.240000000000002</v>
          </cell>
          <cell r="K10">
            <v>0.4</v>
          </cell>
        </row>
        <row r="11">
          <cell r="B11">
            <v>24.756521739130434</v>
          </cell>
          <cell r="C11">
            <v>29</v>
          </cell>
          <cell r="D11">
            <v>22.6</v>
          </cell>
          <cell r="E11">
            <v>79.043478260869563</v>
          </cell>
          <cell r="F11">
            <v>90</v>
          </cell>
          <cell r="G11">
            <v>59</v>
          </cell>
          <cell r="H11">
            <v>11.879999999999999</v>
          </cell>
          <cell r="I11" t="str">
            <v>*</v>
          </cell>
          <cell r="J11">
            <v>22.32</v>
          </cell>
          <cell r="K11">
            <v>4.3999999999999995</v>
          </cell>
        </row>
        <row r="12">
          <cell r="B12">
            <v>25.254166666666666</v>
          </cell>
          <cell r="C12">
            <v>29.1</v>
          </cell>
          <cell r="D12">
            <v>22.6</v>
          </cell>
          <cell r="E12">
            <v>77.541666666666671</v>
          </cell>
          <cell r="F12">
            <v>90</v>
          </cell>
          <cell r="G12">
            <v>57</v>
          </cell>
          <cell r="H12">
            <v>10.44</v>
          </cell>
          <cell r="I12" t="str">
            <v>*</v>
          </cell>
          <cell r="J12">
            <v>23.759999999999998</v>
          </cell>
          <cell r="K12">
            <v>0.2</v>
          </cell>
        </row>
        <row r="13">
          <cell r="B13">
            <v>26.650000000000002</v>
          </cell>
          <cell r="C13">
            <v>31.7</v>
          </cell>
          <cell r="D13">
            <v>22.6</v>
          </cell>
          <cell r="E13">
            <v>70</v>
          </cell>
          <cell r="F13">
            <v>88</v>
          </cell>
          <cell r="G13">
            <v>48</v>
          </cell>
          <cell r="H13">
            <v>10.44</v>
          </cell>
          <cell r="I13" t="str">
            <v>*</v>
          </cell>
          <cell r="J13">
            <v>19.440000000000001</v>
          </cell>
          <cell r="K13">
            <v>0</v>
          </cell>
        </row>
        <row r="14">
          <cell r="B14">
            <v>27.645833333333332</v>
          </cell>
          <cell r="C14">
            <v>33.299999999999997</v>
          </cell>
          <cell r="D14">
            <v>24.1</v>
          </cell>
          <cell r="E14">
            <v>70.291666666666671</v>
          </cell>
          <cell r="F14">
            <v>85</v>
          </cell>
          <cell r="G14">
            <v>49</v>
          </cell>
          <cell r="H14">
            <v>19.8</v>
          </cell>
          <cell r="I14" t="str">
            <v>*</v>
          </cell>
          <cell r="J14">
            <v>46.800000000000004</v>
          </cell>
          <cell r="K14">
            <v>0.8</v>
          </cell>
        </row>
        <row r="15">
          <cell r="B15">
            <v>26.287500000000005</v>
          </cell>
          <cell r="C15">
            <v>32.700000000000003</v>
          </cell>
          <cell r="D15">
            <v>23.6</v>
          </cell>
          <cell r="E15">
            <v>77.083333333333329</v>
          </cell>
          <cell r="F15">
            <v>88</v>
          </cell>
          <cell r="G15">
            <v>50</v>
          </cell>
          <cell r="H15">
            <v>17.28</v>
          </cell>
          <cell r="I15" t="str">
            <v>*</v>
          </cell>
          <cell r="J15">
            <v>42.480000000000004</v>
          </cell>
          <cell r="K15">
            <v>3.8000000000000003</v>
          </cell>
        </row>
        <row r="16">
          <cell r="B16">
            <v>27.004347826086956</v>
          </cell>
          <cell r="C16">
            <v>32.5</v>
          </cell>
          <cell r="D16">
            <v>24</v>
          </cell>
          <cell r="E16">
            <v>75.695652173913047</v>
          </cell>
          <cell r="F16">
            <v>86</v>
          </cell>
          <cell r="G16">
            <v>55</v>
          </cell>
          <cell r="H16">
            <v>10.8</v>
          </cell>
          <cell r="I16" t="str">
            <v>*</v>
          </cell>
          <cell r="J16">
            <v>21.6</v>
          </cell>
          <cell r="K16">
            <v>0</v>
          </cell>
        </row>
        <row r="17">
          <cell r="B17">
            <v>27.017391304347829</v>
          </cell>
          <cell r="C17">
            <v>32.700000000000003</v>
          </cell>
          <cell r="D17">
            <v>23.1</v>
          </cell>
          <cell r="E17">
            <v>78.521739130434781</v>
          </cell>
          <cell r="F17">
            <v>91</v>
          </cell>
          <cell r="G17">
            <v>56</v>
          </cell>
          <cell r="H17">
            <v>18.720000000000002</v>
          </cell>
          <cell r="I17" t="str">
            <v>*</v>
          </cell>
          <cell r="J17">
            <v>50.04</v>
          </cell>
          <cell r="K17">
            <v>30.2</v>
          </cell>
        </row>
        <row r="18">
          <cell r="B18">
            <v>23.454166666666662</v>
          </cell>
          <cell r="C18">
            <v>26.3</v>
          </cell>
          <cell r="D18">
            <v>21.5</v>
          </cell>
          <cell r="E18">
            <v>85.541666666666671</v>
          </cell>
          <cell r="F18">
            <v>91</v>
          </cell>
          <cell r="G18">
            <v>74</v>
          </cell>
          <cell r="H18">
            <v>16.2</v>
          </cell>
          <cell r="I18" t="str">
            <v>*</v>
          </cell>
          <cell r="J18">
            <v>48.24</v>
          </cell>
          <cell r="K18">
            <v>24.199999999999996</v>
          </cell>
        </row>
        <row r="19">
          <cell r="B19">
            <v>25.217391304347824</v>
          </cell>
          <cell r="C19">
            <v>29.8</v>
          </cell>
          <cell r="D19">
            <v>22.2</v>
          </cell>
          <cell r="E19">
            <v>78.608695652173907</v>
          </cell>
          <cell r="F19">
            <v>89</v>
          </cell>
          <cell r="G19">
            <v>60</v>
          </cell>
          <cell r="H19">
            <v>8.2799999999999994</v>
          </cell>
          <cell r="I19" t="str">
            <v>*</v>
          </cell>
          <cell r="J19">
            <v>23.400000000000002</v>
          </cell>
          <cell r="K19">
            <v>0</v>
          </cell>
        </row>
        <row r="20">
          <cell r="B20">
            <v>27.074999999999992</v>
          </cell>
          <cell r="C20">
            <v>32.200000000000003</v>
          </cell>
          <cell r="D20">
            <v>23.7</v>
          </cell>
          <cell r="E20">
            <v>77.958333333333329</v>
          </cell>
          <cell r="F20">
            <v>91</v>
          </cell>
          <cell r="G20">
            <v>55</v>
          </cell>
          <cell r="H20">
            <v>10.08</v>
          </cell>
          <cell r="I20" t="str">
            <v>*</v>
          </cell>
          <cell r="J20">
            <v>34.56</v>
          </cell>
          <cell r="K20">
            <v>0</v>
          </cell>
        </row>
        <row r="21">
          <cell r="B21">
            <v>26.766666666666666</v>
          </cell>
          <cell r="C21">
            <v>31.8</v>
          </cell>
          <cell r="D21">
            <v>24</v>
          </cell>
          <cell r="E21">
            <v>78.125</v>
          </cell>
          <cell r="F21">
            <v>91</v>
          </cell>
          <cell r="G21">
            <v>61</v>
          </cell>
          <cell r="H21">
            <v>5.7600000000000007</v>
          </cell>
          <cell r="I21" t="str">
            <v>*</v>
          </cell>
          <cell r="J21">
            <v>34.56</v>
          </cell>
          <cell r="K21">
            <v>2.4</v>
          </cell>
        </row>
        <row r="22">
          <cell r="B22">
            <v>26.491666666666671</v>
          </cell>
          <cell r="C22">
            <v>30.6</v>
          </cell>
          <cell r="D22">
            <v>24.3</v>
          </cell>
          <cell r="E22">
            <v>81.541666666666671</v>
          </cell>
          <cell r="F22">
            <v>91</v>
          </cell>
          <cell r="G22">
            <v>62</v>
          </cell>
          <cell r="H22">
            <v>18.720000000000002</v>
          </cell>
          <cell r="I22" t="str">
            <v>*</v>
          </cell>
          <cell r="J22">
            <v>48.96</v>
          </cell>
          <cell r="K22">
            <v>11.799999999999999</v>
          </cell>
        </row>
        <row r="23">
          <cell r="B23">
            <v>25.126086956521739</v>
          </cell>
          <cell r="C23">
            <v>29.1</v>
          </cell>
          <cell r="D23">
            <v>23</v>
          </cell>
          <cell r="E23">
            <v>68.782608695652172</v>
          </cell>
          <cell r="F23">
            <v>86</v>
          </cell>
          <cell r="G23">
            <v>39</v>
          </cell>
          <cell r="H23">
            <v>11.520000000000001</v>
          </cell>
          <cell r="I23" t="str">
            <v>*</v>
          </cell>
          <cell r="J23">
            <v>26.64</v>
          </cell>
          <cell r="K23">
            <v>0</v>
          </cell>
        </row>
        <row r="24">
          <cell r="B24">
            <v>25.020833333333332</v>
          </cell>
          <cell r="C24">
            <v>28.9</v>
          </cell>
          <cell r="D24">
            <v>20.3</v>
          </cell>
          <cell r="E24">
            <v>50.083333333333336</v>
          </cell>
          <cell r="F24">
            <v>76</v>
          </cell>
          <cell r="G24">
            <v>35</v>
          </cell>
          <cell r="H24">
            <v>12.6</v>
          </cell>
          <cell r="I24" t="str">
            <v>*</v>
          </cell>
          <cell r="J24">
            <v>26.28</v>
          </cell>
          <cell r="K24">
            <v>0</v>
          </cell>
        </row>
        <row r="25">
          <cell r="B25">
            <v>23.770833333333339</v>
          </cell>
          <cell r="C25">
            <v>29.3</v>
          </cell>
          <cell r="D25">
            <v>18.8</v>
          </cell>
          <cell r="E25">
            <v>60.875</v>
          </cell>
          <cell r="F25">
            <v>83</v>
          </cell>
          <cell r="G25">
            <v>38</v>
          </cell>
          <cell r="H25">
            <v>10.8</v>
          </cell>
          <cell r="I25" t="str">
            <v>*</v>
          </cell>
          <cell r="J25">
            <v>20.16</v>
          </cell>
          <cell r="K25">
            <v>0</v>
          </cell>
        </row>
        <row r="26">
          <cell r="B26">
            <v>25.316666666666666</v>
          </cell>
          <cell r="C26">
            <v>31.2</v>
          </cell>
          <cell r="D26">
            <v>19.7</v>
          </cell>
          <cell r="E26">
            <v>58.583333333333336</v>
          </cell>
          <cell r="F26">
            <v>85</v>
          </cell>
          <cell r="G26">
            <v>35</v>
          </cell>
          <cell r="H26">
            <v>11.16</v>
          </cell>
          <cell r="I26" t="str">
            <v>*</v>
          </cell>
          <cell r="J26">
            <v>21.96</v>
          </cell>
          <cell r="K26">
            <v>0</v>
          </cell>
        </row>
        <row r="27">
          <cell r="B27">
            <v>25.341666666666669</v>
          </cell>
          <cell r="C27">
            <v>32</v>
          </cell>
          <cell r="D27">
            <v>20.399999999999999</v>
          </cell>
          <cell r="E27">
            <v>67.5</v>
          </cell>
          <cell r="F27">
            <v>89</v>
          </cell>
          <cell r="G27">
            <v>48</v>
          </cell>
          <cell r="H27">
            <v>7.9200000000000008</v>
          </cell>
          <cell r="I27" t="str">
            <v>*</v>
          </cell>
          <cell r="J27">
            <v>17.64</v>
          </cell>
          <cell r="K27">
            <v>0</v>
          </cell>
        </row>
        <row r="28">
          <cell r="B28">
            <v>27.213043478260875</v>
          </cell>
          <cell r="C28">
            <v>33.200000000000003</v>
          </cell>
          <cell r="D28">
            <v>23.2</v>
          </cell>
          <cell r="E28">
            <v>68.478260869565219</v>
          </cell>
          <cell r="F28">
            <v>88</v>
          </cell>
          <cell r="G28">
            <v>47</v>
          </cell>
          <cell r="H28">
            <v>9.3600000000000012</v>
          </cell>
          <cell r="I28" t="str">
            <v>*</v>
          </cell>
          <cell r="J28">
            <v>23.040000000000003</v>
          </cell>
          <cell r="K28">
            <v>0</v>
          </cell>
        </row>
        <row r="29">
          <cell r="B29">
            <v>26.541666666666668</v>
          </cell>
          <cell r="C29">
            <v>32.200000000000003</v>
          </cell>
          <cell r="D29">
            <v>24</v>
          </cell>
          <cell r="E29">
            <v>73.166666666666671</v>
          </cell>
          <cell r="F29">
            <v>87</v>
          </cell>
          <cell r="G29">
            <v>55</v>
          </cell>
          <cell r="H29">
            <v>12.6</v>
          </cell>
          <cell r="I29" t="str">
            <v>*</v>
          </cell>
          <cell r="J29">
            <v>45</v>
          </cell>
          <cell r="K29">
            <v>0</v>
          </cell>
        </row>
        <row r="30">
          <cell r="B30">
            <v>26.558333333333334</v>
          </cell>
          <cell r="C30">
            <v>31.6</v>
          </cell>
          <cell r="D30">
            <v>23</v>
          </cell>
          <cell r="E30">
            <v>75.416666666666671</v>
          </cell>
          <cell r="F30">
            <v>89</v>
          </cell>
          <cell r="G30">
            <v>52</v>
          </cell>
          <cell r="H30">
            <v>12.24</v>
          </cell>
          <cell r="I30" t="str">
            <v>*</v>
          </cell>
          <cell r="J30">
            <v>29.880000000000003</v>
          </cell>
          <cell r="K30">
            <v>0</v>
          </cell>
        </row>
        <row r="31">
          <cell r="B31">
            <v>25.591304347826082</v>
          </cell>
          <cell r="C31">
            <v>29.2</v>
          </cell>
          <cell r="D31">
            <v>23.5</v>
          </cell>
          <cell r="E31">
            <v>73.608695652173907</v>
          </cell>
          <cell r="F31">
            <v>86</v>
          </cell>
          <cell r="G31">
            <v>57</v>
          </cell>
          <cell r="H31">
            <v>12.6</v>
          </cell>
          <cell r="I31" t="str">
            <v>*</v>
          </cell>
          <cell r="J31">
            <v>33.119999999999997</v>
          </cell>
          <cell r="K31">
            <v>0.2</v>
          </cell>
        </row>
        <row r="32">
          <cell r="B32">
            <v>25.933333333333334</v>
          </cell>
          <cell r="C32">
            <v>31.6</v>
          </cell>
          <cell r="D32">
            <v>21.4</v>
          </cell>
          <cell r="E32">
            <v>69.708333333333329</v>
          </cell>
          <cell r="F32">
            <v>88</v>
          </cell>
          <cell r="G32">
            <v>50</v>
          </cell>
          <cell r="H32">
            <v>9</v>
          </cell>
          <cell r="I32" t="str">
            <v>*</v>
          </cell>
          <cell r="J32">
            <v>21.96</v>
          </cell>
          <cell r="K32">
            <v>0</v>
          </cell>
        </row>
        <row r="33">
          <cell r="B33">
            <v>27.762499999999999</v>
          </cell>
          <cell r="C33">
            <v>33.4</v>
          </cell>
          <cell r="D33">
            <v>24</v>
          </cell>
          <cell r="E33">
            <v>68.125</v>
          </cell>
          <cell r="F33">
            <v>80</v>
          </cell>
          <cell r="G33">
            <v>49</v>
          </cell>
          <cell r="H33">
            <v>12.24</v>
          </cell>
          <cell r="I33" t="str">
            <v>*</v>
          </cell>
          <cell r="J33">
            <v>25.92</v>
          </cell>
          <cell r="K33">
            <v>0</v>
          </cell>
        </row>
        <row r="34">
          <cell r="B34">
            <v>28.083333333333343</v>
          </cell>
          <cell r="C34">
            <v>33.5</v>
          </cell>
          <cell r="D34">
            <v>25.5</v>
          </cell>
          <cell r="E34">
            <v>70.791666666666671</v>
          </cell>
          <cell r="F34">
            <v>82</v>
          </cell>
          <cell r="G34">
            <v>54</v>
          </cell>
          <cell r="H34">
            <v>9.3600000000000012</v>
          </cell>
          <cell r="I34" t="str">
            <v>*</v>
          </cell>
          <cell r="J34">
            <v>39.96</v>
          </cell>
          <cell r="K34">
            <v>9.8000000000000007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23.025000000000006</v>
          </cell>
          <cell r="C5">
            <v>31.3</v>
          </cell>
          <cell r="D5">
            <v>19.5</v>
          </cell>
          <cell r="E5">
            <v>81.375</v>
          </cell>
          <cell r="F5">
            <v>100</v>
          </cell>
          <cell r="G5">
            <v>45</v>
          </cell>
          <cell r="H5">
            <v>24.12</v>
          </cell>
          <cell r="I5" t="str">
            <v>*</v>
          </cell>
          <cell r="J5">
            <v>37.800000000000004</v>
          </cell>
          <cell r="K5">
            <v>0.4</v>
          </cell>
        </row>
        <row r="6">
          <cell r="B6">
            <v>24.345833333333331</v>
          </cell>
          <cell r="C6">
            <v>33.299999999999997</v>
          </cell>
          <cell r="D6">
            <v>17.3</v>
          </cell>
          <cell r="E6">
            <v>67.25</v>
          </cell>
          <cell r="F6">
            <v>97</v>
          </cell>
          <cell r="G6">
            <v>31</v>
          </cell>
          <cell r="H6">
            <v>17.64</v>
          </cell>
          <cell r="I6" t="str">
            <v>*</v>
          </cell>
          <cell r="J6">
            <v>32.76</v>
          </cell>
          <cell r="K6">
            <v>0</v>
          </cell>
        </row>
        <row r="7">
          <cell r="B7">
            <v>23.712499999999995</v>
          </cell>
          <cell r="C7">
            <v>31.9</v>
          </cell>
          <cell r="D7">
            <v>16.8</v>
          </cell>
          <cell r="E7">
            <v>69.625</v>
          </cell>
          <cell r="F7">
            <v>100</v>
          </cell>
          <cell r="G7">
            <v>33</v>
          </cell>
          <cell r="H7">
            <v>20.88</v>
          </cell>
          <cell r="I7" t="str">
            <v>*</v>
          </cell>
          <cell r="J7">
            <v>27.720000000000002</v>
          </cell>
          <cell r="K7">
            <v>0</v>
          </cell>
        </row>
        <row r="8">
          <cell r="B8">
            <v>23.7</v>
          </cell>
          <cell r="C8">
            <v>31.1</v>
          </cell>
          <cell r="D8">
            <v>19.399999999999999</v>
          </cell>
          <cell r="E8">
            <v>78.25</v>
          </cell>
          <cell r="F8">
            <v>100</v>
          </cell>
          <cell r="G8">
            <v>42</v>
          </cell>
          <cell r="H8">
            <v>28.08</v>
          </cell>
          <cell r="I8" t="str">
            <v>*</v>
          </cell>
          <cell r="J8">
            <v>42.12</v>
          </cell>
          <cell r="K8">
            <v>21.8</v>
          </cell>
        </row>
        <row r="9">
          <cell r="B9">
            <v>23.383333333333329</v>
          </cell>
          <cell r="C9">
            <v>30.6</v>
          </cell>
          <cell r="D9">
            <v>18.399999999999999</v>
          </cell>
          <cell r="E9">
            <v>77.5</v>
          </cell>
          <cell r="F9">
            <v>97</v>
          </cell>
          <cell r="G9">
            <v>46</v>
          </cell>
          <cell r="H9">
            <v>25.2</v>
          </cell>
          <cell r="I9" t="str">
            <v>*</v>
          </cell>
          <cell r="J9">
            <v>38.159999999999997</v>
          </cell>
          <cell r="K9">
            <v>0</v>
          </cell>
        </row>
        <row r="10">
          <cell r="B10">
            <v>22.324999999999992</v>
          </cell>
          <cell r="C10">
            <v>30.8</v>
          </cell>
          <cell r="D10">
            <v>18.899999999999999</v>
          </cell>
          <cell r="E10">
            <v>82</v>
          </cell>
          <cell r="F10">
            <v>100</v>
          </cell>
          <cell r="G10">
            <v>49</v>
          </cell>
          <cell r="H10">
            <v>28.8</v>
          </cell>
          <cell r="I10" t="str">
            <v>*</v>
          </cell>
          <cell r="J10">
            <v>44.28</v>
          </cell>
          <cell r="K10">
            <v>10.199999999999999</v>
          </cell>
        </row>
        <row r="11">
          <cell r="B11">
            <v>22.216666666666669</v>
          </cell>
          <cell r="C11">
            <v>27.7</v>
          </cell>
          <cell r="D11">
            <v>19.399999999999999</v>
          </cell>
          <cell r="E11">
            <v>88.291666666666671</v>
          </cell>
          <cell r="F11">
            <v>100</v>
          </cell>
          <cell r="G11">
            <v>60</v>
          </cell>
          <cell r="H11">
            <v>11.879999999999999</v>
          </cell>
          <cell r="I11" t="str">
            <v>*</v>
          </cell>
          <cell r="J11">
            <v>19.079999999999998</v>
          </cell>
          <cell r="K11">
            <v>0.2</v>
          </cell>
        </row>
        <row r="12">
          <cell r="B12">
            <v>21.729166666666668</v>
          </cell>
          <cell r="C12">
            <v>25.8</v>
          </cell>
          <cell r="D12">
            <v>19.5</v>
          </cell>
          <cell r="E12">
            <v>92.291666666666671</v>
          </cell>
          <cell r="F12">
            <v>100</v>
          </cell>
          <cell r="G12">
            <v>69</v>
          </cell>
          <cell r="H12">
            <v>12.96</v>
          </cell>
          <cell r="I12" t="str">
            <v>*</v>
          </cell>
          <cell r="J12">
            <v>23.759999999999998</v>
          </cell>
          <cell r="K12">
            <v>3.0000000000000004</v>
          </cell>
        </row>
        <row r="13">
          <cell r="B13">
            <v>23.270833333333339</v>
          </cell>
          <cell r="C13">
            <v>30.1</v>
          </cell>
          <cell r="D13">
            <v>19.7</v>
          </cell>
          <cell r="E13">
            <v>82.958333333333329</v>
          </cell>
          <cell r="F13">
            <v>100</v>
          </cell>
          <cell r="G13">
            <v>47</v>
          </cell>
          <cell r="H13">
            <v>13.68</v>
          </cell>
          <cell r="I13" t="str">
            <v>*</v>
          </cell>
          <cell r="J13">
            <v>27.720000000000002</v>
          </cell>
          <cell r="K13">
            <v>3.2</v>
          </cell>
        </row>
        <row r="14">
          <cell r="B14">
            <v>22.083333333333332</v>
          </cell>
          <cell r="C14">
            <v>28.9</v>
          </cell>
          <cell r="D14">
            <v>19.600000000000001</v>
          </cell>
          <cell r="E14">
            <v>89.125</v>
          </cell>
          <cell r="F14">
            <v>100</v>
          </cell>
          <cell r="G14">
            <v>59</v>
          </cell>
          <cell r="H14">
            <v>13.68</v>
          </cell>
          <cell r="I14" t="str">
            <v>*</v>
          </cell>
          <cell r="J14">
            <v>38.519999999999996</v>
          </cell>
          <cell r="K14">
            <v>9.3999999999999986</v>
          </cell>
        </row>
        <row r="15">
          <cell r="B15">
            <v>23.362499999999997</v>
          </cell>
          <cell r="C15">
            <v>30</v>
          </cell>
          <cell r="D15">
            <v>19.100000000000001</v>
          </cell>
          <cell r="E15">
            <v>83.291666666666671</v>
          </cell>
          <cell r="F15">
            <v>100</v>
          </cell>
          <cell r="G15">
            <v>51</v>
          </cell>
          <cell r="H15">
            <v>15.48</v>
          </cell>
          <cell r="I15" t="str">
            <v>*</v>
          </cell>
          <cell r="J15">
            <v>31.319999999999997</v>
          </cell>
          <cell r="K15">
            <v>0</v>
          </cell>
        </row>
        <row r="16">
          <cell r="B16">
            <v>23.75</v>
          </cell>
          <cell r="C16">
            <v>31.1</v>
          </cell>
          <cell r="D16">
            <v>19.2</v>
          </cell>
          <cell r="E16">
            <v>78.291666666666671</v>
          </cell>
          <cell r="F16">
            <v>100</v>
          </cell>
          <cell r="G16">
            <v>43</v>
          </cell>
          <cell r="H16">
            <v>16.559999999999999</v>
          </cell>
          <cell r="I16" t="str">
            <v>*</v>
          </cell>
          <cell r="J16">
            <v>26.28</v>
          </cell>
          <cell r="K16">
            <v>0</v>
          </cell>
        </row>
        <row r="17">
          <cell r="B17">
            <v>24.529166666666669</v>
          </cell>
          <cell r="C17">
            <v>32</v>
          </cell>
          <cell r="D17">
            <v>19.7</v>
          </cell>
          <cell r="E17">
            <v>77.875</v>
          </cell>
          <cell r="F17">
            <v>100</v>
          </cell>
          <cell r="G17">
            <v>41</v>
          </cell>
          <cell r="H17">
            <v>17.64</v>
          </cell>
          <cell r="I17" t="str">
            <v>*</v>
          </cell>
          <cell r="J17">
            <v>32.04</v>
          </cell>
          <cell r="K17">
            <v>0</v>
          </cell>
        </row>
        <row r="18">
          <cell r="B18">
            <v>21.958333333333332</v>
          </cell>
          <cell r="C18">
            <v>27</v>
          </cell>
          <cell r="D18">
            <v>20.5</v>
          </cell>
          <cell r="E18">
            <v>87.833333333333329</v>
          </cell>
          <cell r="F18">
            <v>100</v>
          </cell>
          <cell r="G18">
            <v>62</v>
          </cell>
          <cell r="H18">
            <v>18.720000000000002</v>
          </cell>
          <cell r="I18" t="str">
            <v>*</v>
          </cell>
          <cell r="J18">
            <v>34.200000000000003</v>
          </cell>
          <cell r="K18">
            <v>12</v>
          </cell>
        </row>
        <row r="19">
          <cell r="B19">
            <v>23.591666666666669</v>
          </cell>
          <cell r="C19">
            <v>30.8</v>
          </cell>
          <cell r="D19">
            <v>18.7</v>
          </cell>
          <cell r="E19">
            <v>79.375</v>
          </cell>
          <cell r="F19">
            <v>100</v>
          </cell>
          <cell r="G19">
            <v>46</v>
          </cell>
          <cell r="H19">
            <v>13.68</v>
          </cell>
          <cell r="I19" t="str">
            <v>*</v>
          </cell>
          <cell r="J19">
            <v>19.079999999999998</v>
          </cell>
          <cell r="K19">
            <v>0</v>
          </cell>
        </row>
        <row r="20">
          <cell r="B20">
            <v>24.729166666666668</v>
          </cell>
          <cell r="C20">
            <v>31.4</v>
          </cell>
          <cell r="D20">
            <v>20.8</v>
          </cell>
          <cell r="E20">
            <v>78.083333333333329</v>
          </cell>
          <cell r="F20">
            <v>99</v>
          </cell>
          <cell r="G20">
            <v>47</v>
          </cell>
          <cell r="H20">
            <v>17.28</v>
          </cell>
          <cell r="I20" t="str">
            <v>*</v>
          </cell>
          <cell r="J20">
            <v>45.72</v>
          </cell>
          <cell r="K20">
            <v>9.3999999999999986</v>
          </cell>
        </row>
        <row r="21">
          <cell r="B21">
            <v>24.195833333333336</v>
          </cell>
          <cell r="C21">
            <v>31.6</v>
          </cell>
          <cell r="D21">
            <v>20.2</v>
          </cell>
          <cell r="E21">
            <v>77.958333333333329</v>
          </cell>
          <cell r="F21">
            <v>94</v>
          </cell>
          <cell r="G21">
            <v>45</v>
          </cell>
          <cell r="H21">
            <v>20.88</v>
          </cell>
          <cell r="I21" t="str">
            <v>*</v>
          </cell>
          <cell r="J21">
            <v>35.64</v>
          </cell>
          <cell r="K21">
            <v>0</v>
          </cell>
        </row>
        <row r="22">
          <cell r="B22">
            <v>23.433333333333334</v>
          </cell>
          <cell r="C22">
            <v>29</v>
          </cell>
          <cell r="D22">
            <v>19.899999999999999</v>
          </cell>
          <cell r="E22">
            <v>85.583333333333329</v>
          </cell>
          <cell r="F22">
            <v>99</v>
          </cell>
          <cell r="G22">
            <v>64</v>
          </cell>
          <cell r="H22">
            <v>32.04</v>
          </cell>
          <cell r="I22" t="str">
            <v>*</v>
          </cell>
          <cell r="J22">
            <v>49.680000000000007</v>
          </cell>
          <cell r="K22">
            <v>1.8</v>
          </cell>
        </row>
        <row r="23">
          <cell r="B23">
            <v>21.033333333333335</v>
          </cell>
          <cell r="C23">
            <v>22.6</v>
          </cell>
          <cell r="D23">
            <v>19.7</v>
          </cell>
          <cell r="E23">
            <v>97.541666666666671</v>
          </cell>
          <cell r="F23">
            <v>100</v>
          </cell>
          <cell r="G23">
            <v>86</v>
          </cell>
          <cell r="H23">
            <v>23.400000000000002</v>
          </cell>
          <cell r="I23" t="str">
            <v>*</v>
          </cell>
          <cell r="J23">
            <v>42.84</v>
          </cell>
          <cell r="K23">
            <v>38.199999999999996</v>
          </cell>
        </row>
        <row r="24">
          <cell r="B24">
            <v>19.266666666666662</v>
          </cell>
          <cell r="C24">
            <v>25.4</v>
          </cell>
          <cell r="D24">
            <v>12.5</v>
          </cell>
          <cell r="E24">
            <v>69.833333333333329</v>
          </cell>
          <cell r="F24">
            <v>100</v>
          </cell>
          <cell r="G24">
            <v>36</v>
          </cell>
          <cell r="H24">
            <v>15.840000000000002</v>
          </cell>
          <cell r="I24" t="str">
            <v>*</v>
          </cell>
          <cell r="J24">
            <v>30.6</v>
          </cell>
          <cell r="K24">
            <v>0</v>
          </cell>
        </row>
        <row r="25">
          <cell r="B25">
            <v>19.787500000000005</v>
          </cell>
          <cell r="C25">
            <v>27.4</v>
          </cell>
          <cell r="D25">
            <v>14.1</v>
          </cell>
          <cell r="E25">
            <v>66.291666666666671</v>
          </cell>
          <cell r="F25">
            <v>86</v>
          </cell>
          <cell r="G25">
            <v>33</v>
          </cell>
          <cell r="H25">
            <v>18</v>
          </cell>
          <cell r="I25" t="str">
            <v>*</v>
          </cell>
          <cell r="J25">
            <v>30.96</v>
          </cell>
          <cell r="K25">
            <v>0</v>
          </cell>
        </row>
        <row r="26">
          <cell r="B26">
            <v>22.245833333333334</v>
          </cell>
          <cell r="C26">
            <v>30.8</v>
          </cell>
          <cell r="D26">
            <v>16.600000000000001</v>
          </cell>
          <cell r="E26">
            <v>67.25</v>
          </cell>
          <cell r="F26">
            <v>82</v>
          </cell>
          <cell r="G26">
            <v>44</v>
          </cell>
          <cell r="H26">
            <v>19.440000000000001</v>
          </cell>
          <cell r="I26" t="str">
            <v>*</v>
          </cell>
          <cell r="J26">
            <v>25.92</v>
          </cell>
          <cell r="K26">
            <v>0</v>
          </cell>
        </row>
        <row r="27">
          <cell r="B27">
            <v>21.887500000000003</v>
          </cell>
          <cell r="C27">
            <v>29.7</v>
          </cell>
          <cell r="D27">
            <v>18.399999999999999</v>
          </cell>
          <cell r="E27">
            <v>84</v>
          </cell>
          <cell r="F27">
            <v>100</v>
          </cell>
          <cell r="G27">
            <v>52</v>
          </cell>
          <cell r="H27">
            <v>20.16</v>
          </cell>
          <cell r="I27" t="str">
            <v>*</v>
          </cell>
          <cell r="J27">
            <v>56.88</v>
          </cell>
          <cell r="K27">
            <v>21.2</v>
          </cell>
        </row>
        <row r="28">
          <cell r="B28">
            <v>23.145833333333332</v>
          </cell>
          <cell r="C28">
            <v>29.5</v>
          </cell>
          <cell r="D28">
            <v>19</v>
          </cell>
          <cell r="E28">
            <v>79.666666666666671</v>
          </cell>
          <cell r="F28">
            <v>100</v>
          </cell>
          <cell r="G28">
            <v>50</v>
          </cell>
          <cell r="H28">
            <v>20.88</v>
          </cell>
          <cell r="I28" t="str">
            <v>*</v>
          </cell>
          <cell r="J28">
            <v>32.76</v>
          </cell>
          <cell r="K28">
            <v>0</v>
          </cell>
        </row>
        <row r="29">
          <cell r="B29">
            <v>22.454166666666669</v>
          </cell>
          <cell r="C29">
            <v>29.9</v>
          </cell>
          <cell r="D29">
            <v>19.2</v>
          </cell>
          <cell r="E29">
            <v>82.791666666666671</v>
          </cell>
          <cell r="F29">
            <v>95</v>
          </cell>
          <cell r="G29">
            <v>52</v>
          </cell>
          <cell r="H29">
            <v>20.88</v>
          </cell>
          <cell r="I29" t="str">
            <v>*</v>
          </cell>
          <cell r="J29">
            <v>32.04</v>
          </cell>
          <cell r="K29">
            <v>2.6</v>
          </cell>
        </row>
        <row r="30">
          <cell r="B30">
            <v>21.849999999999998</v>
          </cell>
          <cell r="C30">
            <v>29.2</v>
          </cell>
          <cell r="D30">
            <v>19</v>
          </cell>
          <cell r="E30">
            <v>86.291666666666671</v>
          </cell>
          <cell r="F30">
            <v>100</v>
          </cell>
          <cell r="G30">
            <v>56</v>
          </cell>
          <cell r="H30">
            <v>15.120000000000001</v>
          </cell>
          <cell r="I30" t="str">
            <v>*</v>
          </cell>
          <cell r="J30">
            <v>35.28</v>
          </cell>
          <cell r="K30">
            <v>23.2</v>
          </cell>
        </row>
        <row r="31">
          <cell r="B31">
            <v>22.233333333333334</v>
          </cell>
          <cell r="C31">
            <v>28.5</v>
          </cell>
          <cell r="D31">
            <v>18.100000000000001</v>
          </cell>
          <cell r="E31">
            <v>86.5</v>
          </cell>
          <cell r="F31">
            <v>100</v>
          </cell>
          <cell r="G31">
            <v>59</v>
          </cell>
          <cell r="H31">
            <v>17.64</v>
          </cell>
          <cell r="I31" t="str">
            <v>*</v>
          </cell>
          <cell r="J31">
            <v>32.04</v>
          </cell>
          <cell r="K31">
            <v>9.9999999999999982</v>
          </cell>
        </row>
        <row r="32">
          <cell r="B32">
            <v>22.641666666666669</v>
          </cell>
          <cell r="C32">
            <v>28.9</v>
          </cell>
          <cell r="D32">
            <v>17.399999999999999</v>
          </cell>
          <cell r="E32">
            <v>82.583333333333329</v>
          </cell>
          <cell r="F32">
            <v>100</v>
          </cell>
          <cell r="G32">
            <v>54</v>
          </cell>
          <cell r="H32">
            <v>17.64</v>
          </cell>
          <cell r="I32" t="str">
            <v>*</v>
          </cell>
          <cell r="J32">
            <v>32.76</v>
          </cell>
          <cell r="K32">
            <v>0</v>
          </cell>
        </row>
        <row r="33">
          <cell r="B33">
            <v>23.383333333333329</v>
          </cell>
          <cell r="C33">
            <v>30.9</v>
          </cell>
          <cell r="D33">
            <v>17.100000000000001</v>
          </cell>
          <cell r="E33">
            <v>73.541666666666671</v>
          </cell>
          <cell r="F33">
            <v>100</v>
          </cell>
          <cell r="G33">
            <v>36</v>
          </cell>
          <cell r="H33">
            <v>14.76</v>
          </cell>
          <cell r="I33" t="str">
            <v>*</v>
          </cell>
          <cell r="J33">
            <v>36</v>
          </cell>
          <cell r="K33">
            <v>0</v>
          </cell>
        </row>
        <row r="34">
          <cell r="B34">
            <v>23.666666666666668</v>
          </cell>
          <cell r="C34">
            <v>31.7</v>
          </cell>
          <cell r="D34">
            <v>17.399999999999999</v>
          </cell>
          <cell r="E34">
            <v>71.083333333333329</v>
          </cell>
          <cell r="F34">
            <v>96</v>
          </cell>
          <cell r="G34">
            <v>39</v>
          </cell>
          <cell r="H34">
            <v>20.16</v>
          </cell>
          <cell r="I34" t="str">
            <v>*</v>
          </cell>
          <cell r="J34">
            <v>27.36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25.429166666666664</v>
          </cell>
          <cell r="C5">
            <v>33.9</v>
          </cell>
          <cell r="D5">
            <v>20.5</v>
          </cell>
          <cell r="E5">
            <v>79.666666666666671</v>
          </cell>
          <cell r="F5">
            <v>99</v>
          </cell>
          <cell r="G5">
            <v>46</v>
          </cell>
          <cell r="H5">
            <v>8.64</v>
          </cell>
          <cell r="I5" t="str">
            <v>*</v>
          </cell>
          <cell r="J5">
            <v>20.88</v>
          </cell>
          <cell r="K5">
            <v>0.2</v>
          </cell>
        </row>
        <row r="6">
          <cell r="B6">
            <v>26.03478260869565</v>
          </cell>
          <cell r="C6">
            <v>33.9</v>
          </cell>
          <cell r="D6">
            <v>19.899999999999999</v>
          </cell>
          <cell r="E6">
            <v>75.652173913043484</v>
          </cell>
          <cell r="F6">
            <v>99</v>
          </cell>
          <cell r="G6">
            <v>36</v>
          </cell>
          <cell r="H6">
            <v>12.6</v>
          </cell>
          <cell r="I6" t="str">
            <v>*</v>
          </cell>
          <cell r="J6">
            <v>27</v>
          </cell>
          <cell r="K6">
            <v>0</v>
          </cell>
        </row>
        <row r="7">
          <cell r="B7">
            <v>25.316666666666666</v>
          </cell>
          <cell r="C7">
            <v>33.299999999999997</v>
          </cell>
          <cell r="D7">
            <v>20</v>
          </cell>
          <cell r="E7">
            <v>79.333333333333329</v>
          </cell>
          <cell r="F7">
            <v>99</v>
          </cell>
          <cell r="G7">
            <v>37</v>
          </cell>
          <cell r="H7">
            <v>7.2</v>
          </cell>
          <cell r="I7" t="str">
            <v>*</v>
          </cell>
          <cell r="J7">
            <v>20.52</v>
          </cell>
          <cell r="K7">
            <v>0</v>
          </cell>
        </row>
        <row r="8">
          <cell r="B8">
            <v>25.283333333333331</v>
          </cell>
          <cell r="C8">
            <v>33.5</v>
          </cell>
          <cell r="D8">
            <v>19.7</v>
          </cell>
          <cell r="E8">
            <v>81.416666666666671</v>
          </cell>
          <cell r="F8">
            <v>100</v>
          </cell>
          <cell r="G8">
            <v>43</v>
          </cell>
          <cell r="H8">
            <v>7.2</v>
          </cell>
          <cell r="I8" t="str">
            <v>*</v>
          </cell>
          <cell r="J8">
            <v>19.079999999999998</v>
          </cell>
          <cell r="K8">
            <v>0</v>
          </cell>
        </row>
        <row r="9">
          <cell r="B9">
            <v>24.762500000000003</v>
          </cell>
          <cell r="C9">
            <v>31.6</v>
          </cell>
          <cell r="D9">
            <v>20.399999999999999</v>
          </cell>
          <cell r="E9">
            <v>81.375</v>
          </cell>
          <cell r="F9">
            <v>98</v>
          </cell>
          <cell r="G9">
            <v>53</v>
          </cell>
          <cell r="H9">
            <v>18</v>
          </cell>
          <cell r="I9" t="str">
            <v>*</v>
          </cell>
          <cell r="J9">
            <v>32.76</v>
          </cell>
          <cell r="K9">
            <v>0</v>
          </cell>
        </row>
        <row r="10">
          <cell r="B10">
            <v>25.241666666666671</v>
          </cell>
          <cell r="C10">
            <v>30.2</v>
          </cell>
          <cell r="D10">
            <v>21.9</v>
          </cell>
          <cell r="E10">
            <v>83.5</v>
          </cell>
          <cell r="F10">
            <v>99</v>
          </cell>
          <cell r="G10">
            <v>59</v>
          </cell>
          <cell r="H10">
            <v>14.04</v>
          </cell>
          <cell r="I10" t="str">
            <v>*</v>
          </cell>
          <cell r="J10">
            <v>23.040000000000003</v>
          </cell>
          <cell r="K10">
            <v>0</v>
          </cell>
        </row>
        <row r="11">
          <cell r="B11">
            <v>24.363636363636363</v>
          </cell>
          <cell r="C11">
            <v>30</v>
          </cell>
          <cell r="D11">
            <v>21.1</v>
          </cell>
          <cell r="E11">
            <v>86.13636363636364</v>
          </cell>
          <cell r="F11">
            <v>99</v>
          </cell>
          <cell r="G11">
            <v>58</v>
          </cell>
          <cell r="H11">
            <v>10.44</v>
          </cell>
          <cell r="I11" t="str">
            <v>*</v>
          </cell>
          <cell r="J11">
            <v>27</v>
          </cell>
          <cell r="K11">
            <v>15.2</v>
          </cell>
        </row>
        <row r="12">
          <cell r="B12">
            <v>24.204166666666669</v>
          </cell>
          <cell r="C12">
            <v>30.1</v>
          </cell>
          <cell r="D12">
            <v>22</v>
          </cell>
          <cell r="E12">
            <v>88.541666666666671</v>
          </cell>
          <cell r="F12">
            <v>99</v>
          </cell>
          <cell r="G12">
            <v>57</v>
          </cell>
          <cell r="H12">
            <v>7.2</v>
          </cell>
          <cell r="I12" t="str">
            <v>*</v>
          </cell>
          <cell r="J12">
            <v>22.32</v>
          </cell>
          <cell r="K12">
            <v>1.6</v>
          </cell>
        </row>
        <row r="13">
          <cell r="B13">
            <v>25.370833333333337</v>
          </cell>
          <cell r="C13">
            <v>32.700000000000003</v>
          </cell>
          <cell r="D13">
            <v>21.1</v>
          </cell>
          <cell r="E13">
            <v>83.708333333333329</v>
          </cell>
          <cell r="F13">
            <v>99</v>
          </cell>
          <cell r="G13">
            <v>49</v>
          </cell>
          <cell r="H13">
            <v>9.3600000000000012</v>
          </cell>
          <cell r="I13" t="str">
            <v>*</v>
          </cell>
          <cell r="J13">
            <v>20.88</v>
          </cell>
          <cell r="K13">
            <v>0</v>
          </cell>
        </row>
        <row r="14">
          <cell r="B14">
            <v>25.241666666666671</v>
          </cell>
          <cell r="C14">
            <v>31.4</v>
          </cell>
          <cell r="D14">
            <v>21.4</v>
          </cell>
          <cell r="E14">
            <v>83.5</v>
          </cell>
          <cell r="F14">
            <v>99</v>
          </cell>
          <cell r="G14">
            <v>54</v>
          </cell>
          <cell r="H14">
            <v>8.64</v>
          </cell>
          <cell r="I14" t="str">
            <v>*</v>
          </cell>
          <cell r="J14">
            <v>23.400000000000002</v>
          </cell>
          <cell r="K14">
            <v>0</v>
          </cell>
        </row>
        <row r="15">
          <cell r="B15">
            <v>25.612500000000008</v>
          </cell>
          <cell r="C15">
            <v>33.1</v>
          </cell>
          <cell r="D15">
            <v>20.7</v>
          </cell>
          <cell r="E15">
            <v>80.875</v>
          </cell>
          <cell r="F15">
            <v>99</v>
          </cell>
          <cell r="G15">
            <v>46</v>
          </cell>
          <cell r="H15">
            <v>12.96</v>
          </cell>
          <cell r="I15" t="str">
            <v>*</v>
          </cell>
          <cell r="J15">
            <v>24.48</v>
          </cell>
          <cell r="K15">
            <v>0</v>
          </cell>
        </row>
        <row r="16">
          <cell r="B16">
            <v>25.641666666666666</v>
          </cell>
          <cell r="C16">
            <v>33.700000000000003</v>
          </cell>
          <cell r="D16">
            <v>20.5</v>
          </cell>
          <cell r="E16">
            <v>79.708333333333329</v>
          </cell>
          <cell r="F16">
            <v>100</v>
          </cell>
          <cell r="G16">
            <v>44</v>
          </cell>
          <cell r="H16">
            <v>11.16</v>
          </cell>
          <cell r="I16" t="str">
            <v>*</v>
          </cell>
          <cell r="J16">
            <v>22.32</v>
          </cell>
          <cell r="K16">
            <v>0</v>
          </cell>
        </row>
        <row r="17">
          <cell r="B17">
            <v>26.925000000000001</v>
          </cell>
          <cell r="C17">
            <v>34.200000000000003</v>
          </cell>
          <cell r="D17">
            <v>21.7</v>
          </cell>
          <cell r="E17">
            <v>78.708333333333329</v>
          </cell>
          <cell r="F17">
            <v>100</v>
          </cell>
          <cell r="G17">
            <v>42</v>
          </cell>
          <cell r="H17">
            <v>11.16</v>
          </cell>
          <cell r="I17" t="str">
            <v>*</v>
          </cell>
          <cell r="J17">
            <v>26.64</v>
          </cell>
          <cell r="K17">
            <v>0</v>
          </cell>
        </row>
        <row r="18">
          <cell r="B18">
            <v>23.983333333333334</v>
          </cell>
          <cell r="C18">
            <v>27.3</v>
          </cell>
          <cell r="D18">
            <v>21.9</v>
          </cell>
          <cell r="E18">
            <v>90.583333333333329</v>
          </cell>
          <cell r="F18">
            <v>99</v>
          </cell>
          <cell r="G18">
            <v>70</v>
          </cell>
          <cell r="H18">
            <v>12.96</v>
          </cell>
          <cell r="I18" t="str">
            <v>*</v>
          </cell>
          <cell r="J18">
            <v>32.76</v>
          </cell>
          <cell r="K18">
            <v>33.800000000000004</v>
          </cell>
        </row>
        <row r="19">
          <cell r="B19">
            <v>24.799999999999994</v>
          </cell>
          <cell r="C19">
            <v>31.6</v>
          </cell>
          <cell r="D19">
            <v>20.5</v>
          </cell>
          <cell r="E19">
            <v>87.416666666666671</v>
          </cell>
          <cell r="F19">
            <v>100</v>
          </cell>
          <cell r="G19">
            <v>56</v>
          </cell>
          <cell r="H19">
            <v>6.48</v>
          </cell>
          <cell r="I19" t="str">
            <v>*</v>
          </cell>
          <cell r="J19">
            <v>13.32</v>
          </cell>
          <cell r="K19">
            <v>0</v>
          </cell>
        </row>
        <row r="20">
          <cell r="B20">
            <v>26.387500000000003</v>
          </cell>
          <cell r="C20">
            <v>33.5</v>
          </cell>
          <cell r="D20">
            <v>21.6</v>
          </cell>
          <cell r="E20">
            <v>81.958333333333329</v>
          </cell>
          <cell r="F20">
            <v>100</v>
          </cell>
          <cell r="G20">
            <v>45</v>
          </cell>
          <cell r="H20">
            <v>8.64</v>
          </cell>
          <cell r="I20" t="str">
            <v>*</v>
          </cell>
          <cell r="J20">
            <v>20.16</v>
          </cell>
          <cell r="K20">
            <v>0</v>
          </cell>
        </row>
        <row r="21">
          <cell r="B21">
            <v>26.125000000000004</v>
          </cell>
          <cell r="C21">
            <v>33.5</v>
          </cell>
          <cell r="D21">
            <v>21.3</v>
          </cell>
          <cell r="E21">
            <v>81.208333333333329</v>
          </cell>
          <cell r="F21">
            <v>100</v>
          </cell>
          <cell r="G21">
            <v>49</v>
          </cell>
          <cell r="H21">
            <v>12.24</v>
          </cell>
          <cell r="I21" t="str">
            <v>*</v>
          </cell>
          <cell r="J21">
            <v>25.56</v>
          </cell>
          <cell r="K21">
            <v>0</v>
          </cell>
        </row>
        <row r="22">
          <cell r="B22">
            <v>26.508333333333329</v>
          </cell>
          <cell r="C22">
            <v>32.5</v>
          </cell>
          <cell r="D22">
            <v>22.3</v>
          </cell>
          <cell r="E22">
            <v>81.458333333333329</v>
          </cell>
          <cell r="F22">
            <v>99</v>
          </cell>
          <cell r="G22">
            <v>52</v>
          </cell>
          <cell r="H22">
            <v>19.079999999999998</v>
          </cell>
          <cell r="I22" t="str">
            <v>*</v>
          </cell>
          <cell r="J22">
            <v>40.680000000000007</v>
          </cell>
          <cell r="K22">
            <v>0.2</v>
          </cell>
        </row>
        <row r="23">
          <cell r="B23">
            <v>23.625</v>
          </cell>
          <cell r="C23">
            <v>27</v>
          </cell>
          <cell r="D23">
            <v>21.6</v>
          </cell>
          <cell r="E23">
            <v>90.833333333333329</v>
          </cell>
          <cell r="F23">
            <v>99</v>
          </cell>
          <cell r="G23">
            <v>67</v>
          </cell>
          <cell r="H23">
            <v>9.3600000000000012</v>
          </cell>
          <cell r="I23" t="str">
            <v>*</v>
          </cell>
          <cell r="J23">
            <v>44.64</v>
          </cell>
          <cell r="K23">
            <v>29.8</v>
          </cell>
        </row>
        <row r="24">
          <cell r="B24">
            <v>21.362499999999997</v>
          </cell>
          <cell r="C24">
            <v>28.6</v>
          </cell>
          <cell r="D24">
            <v>15.1</v>
          </cell>
          <cell r="E24">
            <v>75.125</v>
          </cell>
          <cell r="F24">
            <v>98</v>
          </cell>
          <cell r="G24">
            <v>33</v>
          </cell>
          <cell r="H24">
            <v>10.8</v>
          </cell>
          <cell r="I24" t="str">
            <v>*</v>
          </cell>
          <cell r="J24">
            <v>24.48</v>
          </cell>
          <cell r="K24">
            <v>0.2</v>
          </cell>
        </row>
        <row r="25">
          <cell r="B25">
            <v>20.404166666666672</v>
          </cell>
          <cell r="C25">
            <v>29.7</v>
          </cell>
          <cell r="D25">
            <v>14.2</v>
          </cell>
          <cell r="E25">
            <v>80.041666666666671</v>
          </cell>
          <cell r="F25">
            <v>100</v>
          </cell>
          <cell r="G25">
            <v>33</v>
          </cell>
          <cell r="H25">
            <v>10.08</v>
          </cell>
          <cell r="I25" t="str">
            <v>*</v>
          </cell>
          <cell r="J25">
            <v>24.12</v>
          </cell>
          <cell r="K25">
            <v>0</v>
          </cell>
        </row>
        <row r="26">
          <cell r="B26">
            <v>22.766666666666666</v>
          </cell>
          <cell r="C26">
            <v>32</v>
          </cell>
          <cell r="D26">
            <v>16.5</v>
          </cell>
          <cell r="E26">
            <v>74.583333333333329</v>
          </cell>
          <cell r="F26">
            <v>96</v>
          </cell>
          <cell r="G26">
            <v>40</v>
          </cell>
          <cell r="H26">
            <v>7.2</v>
          </cell>
          <cell r="I26" t="str">
            <v>*</v>
          </cell>
          <cell r="J26">
            <v>16.2</v>
          </cell>
          <cell r="K26">
            <v>0</v>
          </cell>
        </row>
        <row r="27">
          <cell r="B27">
            <v>24.020833333333332</v>
          </cell>
          <cell r="C27">
            <v>31.9</v>
          </cell>
          <cell r="D27">
            <v>19.100000000000001</v>
          </cell>
          <cell r="E27">
            <v>80.416666666666671</v>
          </cell>
          <cell r="F27">
            <v>98</v>
          </cell>
          <cell r="G27">
            <v>54</v>
          </cell>
          <cell r="H27">
            <v>9.7200000000000006</v>
          </cell>
          <cell r="I27" t="str">
            <v>*</v>
          </cell>
          <cell r="J27">
            <v>27.36</v>
          </cell>
          <cell r="K27">
            <v>0</v>
          </cell>
        </row>
        <row r="28">
          <cell r="B28">
            <v>24.512500000000003</v>
          </cell>
          <cell r="C28">
            <v>32.5</v>
          </cell>
          <cell r="D28">
            <v>20.7</v>
          </cell>
          <cell r="E28">
            <v>83.125</v>
          </cell>
          <cell r="F28">
            <v>98</v>
          </cell>
          <cell r="G28">
            <v>50</v>
          </cell>
          <cell r="H28">
            <v>14.04</v>
          </cell>
          <cell r="I28" t="str">
            <v>*</v>
          </cell>
          <cell r="J28">
            <v>28.8</v>
          </cell>
          <cell r="K28">
            <v>0.4</v>
          </cell>
        </row>
        <row r="29">
          <cell r="B29">
            <v>24.250000000000004</v>
          </cell>
          <cell r="C29">
            <v>29.9</v>
          </cell>
          <cell r="D29">
            <v>21.2</v>
          </cell>
          <cell r="E29">
            <v>86.958333333333329</v>
          </cell>
          <cell r="F29">
            <v>98</v>
          </cell>
          <cell r="G29">
            <v>64</v>
          </cell>
          <cell r="H29">
            <v>8.2799999999999994</v>
          </cell>
          <cell r="I29" t="str">
            <v>*</v>
          </cell>
          <cell r="J29">
            <v>41.4</v>
          </cell>
          <cell r="K29">
            <v>9.3999999999999986</v>
          </cell>
        </row>
        <row r="30">
          <cell r="B30">
            <v>24.625</v>
          </cell>
          <cell r="C30">
            <v>31.7</v>
          </cell>
          <cell r="D30">
            <v>20.100000000000001</v>
          </cell>
          <cell r="E30">
            <v>83.166666666666671</v>
          </cell>
          <cell r="F30">
            <v>99</v>
          </cell>
          <cell r="G30">
            <v>52</v>
          </cell>
          <cell r="H30">
            <v>11.879999999999999</v>
          </cell>
          <cell r="I30" t="str">
            <v>*</v>
          </cell>
          <cell r="J30">
            <v>27.720000000000002</v>
          </cell>
          <cell r="K30">
            <v>0</v>
          </cell>
        </row>
        <row r="31">
          <cell r="B31">
            <v>24.429166666666664</v>
          </cell>
          <cell r="C31">
            <v>31.6</v>
          </cell>
          <cell r="D31">
            <v>20.2</v>
          </cell>
          <cell r="E31">
            <v>84.833333333333329</v>
          </cell>
          <cell r="F31">
            <v>100</v>
          </cell>
          <cell r="G31">
            <v>56</v>
          </cell>
          <cell r="H31">
            <v>14.76</v>
          </cell>
          <cell r="I31" t="str">
            <v>*</v>
          </cell>
          <cell r="J31">
            <v>28.8</v>
          </cell>
          <cell r="K31">
            <v>0</v>
          </cell>
        </row>
        <row r="32">
          <cell r="B32">
            <v>23.982608695652171</v>
          </cell>
          <cell r="C32">
            <v>32</v>
          </cell>
          <cell r="D32">
            <v>18.899999999999999</v>
          </cell>
          <cell r="E32">
            <v>83.478260869565219</v>
          </cell>
          <cell r="F32">
            <v>100</v>
          </cell>
          <cell r="G32">
            <v>50</v>
          </cell>
          <cell r="H32">
            <v>7.9200000000000008</v>
          </cell>
          <cell r="I32" t="str">
            <v>*</v>
          </cell>
          <cell r="J32">
            <v>20.88</v>
          </cell>
          <cell r="K32">
            <v>0</v>
          </cell>
        </row>
        <row r="33">
          <cell r="B33">
            <v>24.395833333333332</v>
          </cell>
          <cell r="C33">
            <v>32.6</v>
          </cell>
          <cell r="D33">
            <v>18.7</v>
          </cell>
          <cell r="E33">
            <v>83.083333333333329</v>
          </cell>
          <cell r="F33">
            <v>100</v>
          </cell>
          <cell r="G33">
            <v>45</v>
          </cell>
          <cell r="H33">
            <v>7.2</v>
          </cell>
          <cell r="I33" t="str">
            <v>*</v>
          </cell>
          <cell r="J33">
            <v>18</v>
          </cell>
          <cell r="K33">
            <v>0</v>
          </cell>
        </row>
        <row r="34">
          <cell r="B34">
            <v>25.133333333333336</v>
          </cell>
          <cell r="C34">
            <v>33.700000000000003</v>
          </cell>
          <cell r="D34">
            <v>19.7</v>
          </cell>
          <cell r="E34">
            <v>81.916666666666671</v>
          </cell>
          <cell r="F34">
            <v>100</v>
          </cell>
          <cell r="G34">
            <v>45</v>
          </cell>
          <cell r="H34">
            <v>6.12</v>
          </cell>
          <cell r="I34" t="str">
            <v>*</v>
          </cell>
          <cell r="J34">
            <v>17.28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25.920833333333338</v>
          </cell>
          <cell r="C5">
            <v>32.5</v>
          </cell>
          <cell r="D5">
            <v>19.899999999999999</v>
          </cell>
          <cell r="E5">
            <v>66.458333333333329</v>
          </cell>
          <cell r="F5">
            <v>90</v>
          </cell>
          <cell r="G5">
            <v>39</v>
          </cell>
          <cell r="H5">
            <v>11.879999999999999</v>
          </cell>
          <cell r="I5" t="str">
            <v>*</v>
          </cell>
          <cell r="J5">
            <v>26.64</v>
          </cell>
          <cell r="K5">
            <v>0</v>
          </cell>
        </row>
        <row r="6">
          <cell r="B6">
            <v>26.1875</v>
          </cell>
          <cell r="C6">
            <v>32.799999999999997</v>
          </cell>
          <cell r="D6">
            <v>20.3</v>
          </cell>
          <cell r="E6">
            <v>66.291666666666671</v>
          </cell>
          <cell r="F6">
            <v>95</v>
          </cell>
          <cell r="G6">
            <v>33</v>
          </cell>
          <cell r="H6">
            <v>10.8</v>
          </cell>
          <cell r="I6" t="str">
            <v>*</v>
          </cell>
          <cell r="J6">
            <v>20.16</v>
          </cell>
          <cell r="K6">
            <v>0</v>
          </cell>
        </row>
        <row r="7">
          <cell r="B7">
            <v>26.454166666666666</v>
          </cell>
          <cell r="C7">
            <v>31.9</v>
          </cell>
          <cell r="D7">
            <v>22</v>
          </cell>
          <cell r="E7">
            <v>66.291666666666671</v>
          </cell>
          <cell r="F7">
            <v>85</v>
          </cell>
          <cell r="G7">
            <v>43</v>
          </cell>
          <cell r="H7">
            <v>13.68</v>
          </cell>
          <cell r="I7" t="str">
            <v>*</v>
          </cell>
          <cell r="J7">
            <v>31.680000000000003</v>
          </cell>
          <cell r="K7">
            <v>0</v>
          </cell>
        </row>
        <row r="8">
          <cell r="B8">
            <v>26.75</v>
          </cell>
          <cell r="C8">
            <v>32.6</v>
          </cell>
          <cell r="D8">
            <v>22.2</v>
          </cell>
          <cell r="E8">
            <v>62.208333333333336</v>
          </cell>
          <cell r="F8">
            <v>84</v>
          </cell>
          <cell r="G8">
            <v>34</v>
          </cell>
          <cell r="H8">
            <v>10.8</v>
          </cell>
          <cell r="I8" t="str">
            <v>*</v>
          </cell>
          <cell r="J8">
            <v>28.44</v>
          </cell>
          <cell r="K8">
            <v>0</v>
          </cell>
        </row>
        <row r="9">
          <cell r="B9">
            <v>23.641666666666666</v>
          </cell>
          <cell r="C9">
            <v>27.8</v>
          </cell>
          <cell r="D9">
            <v>18.3</v>
          </cell>
          <cell r="E9">
            <v>74</v>
          </cell>
          <cell r="F9">
            <v>96</v>
          </cell>
          <cell r="G9">
            <v>50</v>
          </cell>
          <cell r="H9">
            <v>13.32</v>
          </cell>
          <cell r="I9" t="str">
            <v>*</v>
          </cell>
          <cell r="J9">
            <v>47.88</v>
          </cell>
          <cell r="K9">
            <v>15.999999999999998</v>
          </cell>
        </row>
        <row r="10">
          <cell r="B10">
            <v>21.904166666666669</v>
          </cell>
          <cell r="C10">
            <v>26.3</v>
          </cell>
          <cell r="D10">
            <v>19.2</v>
          </cell>
          <cell r="E10">
            <v>86.75</v>
          </cell>
          <cell r="F10">
            <v>96</v>
          </cell>
          <cell r="G10">
            <v>68</v>
          </cell>
          <cell r="H10">
            <v>9.3600000000000012</v>
          </cell>
          <cell r="I10" t="str">
            <v>*</v>
          </cell>
          <cell r="J10">
            <v>23.040000000000003</v>
          </cell>
          <cell r="K10">
            <v>2.6</v>
          </cell>
        </row>
        <row r="11">
          <cell r="B11">
            <v>21.908333333333331</v>
          </cell>
          <cell r="C11">
            <v>26.1</v>
          </cell>
          <cell r="D11">
            <v>19.399999999999999</v>
          </cell>
          <cell r="E11">
            <v>87.916666666666671</v>
          </cell>
          <cell r="F11">
            <v>97</v>
          </cell>
          <cell r="G11">
            <v>68</v>
          </cell>
          <cell r="H11">
            <v>11.879999999999999</v>
          </cell>
          <cell r="I11" t="str">
            <v>*</v>
          </cell>
          <cell r="J11">
            <v>22.68</v>
          </cell>
          <cell r="K11">
            <v>0.60000000000000009</v>
          </cell>
        </row>
        <row r="12">
          <cell r="B12">
            <v>23.129166666666666</v>
          </cell>
          <cell r="C12">
            <v>28.3</v>
          </cell>
          <cell r="D12">
            <v>19.600000000000001</v>
          </cell>
          <cell r="E12">
            <v>82.25</v>
          </cell>
          <cell r="F12">
            <v>97</v>
          </cell>
          <cell r="G12">
            <v>55</v>
          </cell>
          <cell r="H12">
            <v>9.3600000000000012</v>
          </cell>
          <cell r="I12" t="str">
            <v>*</v>
          </cell>
          <cell r="J12">
            <v>18.36</v>
          </cell>
          <cell r="K12">
            <v>0.2</v>
          </cell>
        </row>
        <row r="13">
          <cell r="B13">
            <v>23.962500000000002</v>
          </cell>
          <cell r="C13">
            <v>29.2</v>
          </cell>
          <cell r="D13">
            <v>20.399999999999999</v>
          </cell>
          <cell r="E13">
            <v>78.958333333333329</v>
          </cell>
          <cell r="F13">
            <v>97</v>
          </cell>
          <cell r="G13">
            <v>51</v>
          </cell>
          <cell r="H13">
            <v>10.08</v>
          </cell>
          <cell r="I13" t="str">
            <v>*</v>
          </cell>
          <cell r="J13">
            <v>23.040000000000003</v>
          </cell>
          <cell r="K13">
            <v>0</v>
          </cell>
        </row>
        <row r="14">
          <cell r="B14">
            <v>24.783333333333335</v>
          </cell>
          <cell r="C14">
            <v>29.8</v>
          </cell>
          <cell r="D14">
            <v>20.2</v>
          </cell>
          <cell r="E14">
            <v>72.041666666666671</v>
          </cell>
          <cell r="F14">
            <v>92</v>
          </cell>
          <cell r="G14">
            <v>49</v>
          </cell>
          <cell r="H14">
            <v>12.24</v>
          </cell>
          <cell r="I14" t="str">
            <v>*</v>
          </cell>
          <cell r="J14">
            <v>23.759999999999998</v>
          </cell>
          <cell r="K14">
            <v>0</v>
          </cell>
        </row>
        <row r="15">
          <cell r="B15">
            <v>25.029166666666669</v>
          </cell>
          <cell r="C15">
            <v>30.3</v>
          </cell>
          <cell r="D15">
            <v>20</v>
          </cell>
          <cell r="E15">
            <v>67.333333333333329</v>
          </cell>
          <cell r="F15">
            <v>87</v>
          </cell>
          <cell r="G15">
            <v>46</v>
          </cell>
          <cell r="H15">
            <v>11.879999999999999</v>
          </cell>
          <cell r="I15" t="str">
            <v>*</v>
          </cell>
          <cell r="J15">
            <v>25.56</v>
          </cell>
          <cell r="K15">
            <v>0</v>
          </cell>
        </row>
        <row r="16">
          <cell r="B16">
            <v>25.087500000000006</v>
          </cell>
          <cell r="C16">
            <v>30.9</v>
          </cell>
          <cell r="D16">
            <v>20.9</v>
          </cell>
          <cell r="E16">
            <v>72.083333333333329</v>
          </cell>
          <cell r="F16">
            <v>89</v>
          </cell>
          <cell r="G16">
            <v>52</v>
          </cell>
          <cell r="H16">
            <v>13.68</v>
          </cell>
          <cell r="I16" t="str">
            <v>*</v>
          </cell>
          <cell r="J16">
            <v>25.2</v>
          </cell>
          <cell r="K16">
            <v>0</v>
          </cell>
        </row>
        <row r="17">
          <cell r="B17">
            <v>23.870833333333337</v>
          </cell>
          <cell r="C17">
            <v>31.5</v>
          </cell>
          <cell r="D17">
            <v>19.2</v>
          </cell>
          <cell r="E17">
            <v>80.5</v>
          </cell>
          <cell r="F17">
            <v>96</v>
          </cell>
          <cell r="G17">
            <v>50</v>
          </cell>
          <cell r="H17">
            <v>18.36</v>
          </cell>
          <cell r="I17" t="str">
            <v>*</v>
          </cell>
          <cell r="J17">
            <v>51.12</v>
          </cell>
          <cell r="K17">
            <v>6.8000000000000007</v>
          </cell>
        </row>
        <row r="18">
          <cell r="B18">
            <v>22.454166666666666</v>
          </cell>
          <cell r="C18">
            <v>29.1</v>
          </cell>
          <cell r="D18">
            <v>18.2</v>
          </cell>
          <cell r="E18">
            <v>81.625</v>
          </cell>
          <cell r="F18">
            <v>97</v>
          </cell>
          <cell r="G18">
            <v>52</v>
          </cell>
          <cell r="H18">
            <v>9</v>
          </cell>
          <cell r="I18" t="str">
            <v>*</v>
          </cell>
          <cell r="J18">
            <v>27</v>
          </cell>
          <cell r="K18">
            <v>2.4</v>
          </cell>
        </row>
        <row r="19">
          <cell r="B19">
            <v>22.700000000000003</v>
          </cell>
          <cell r="C19">
            <v>28</v>
          </cell>
          <cell r="D19">
            <v>19.5</v>
          </cell>
          <cell r="E19">
            <v>81.666666666666671</v>
          </cell>
          <cell r="F19">
            <v>94</v>
          </cell>
          <cell r="G19">
            <v>64</v>
          </cell>
          <cell r="H19">
            <v>9</v>
          </cell>
          <cell r="I19" t="str">
            <v>*</v>
          </cell>
          <cell r="J19">
            <v>21.6</v>
          </cell>
          <cell r="K19">
            <v>0</v>
          </cell>
        </row>
        <row r="20">
          <cell r="B20">
            <v>25.679166666666664</v>
          </cell>
          <cell r="C20">
            <v>31.3</v>
          </cell>
          <cell r="D20">
            <v>21.8</v>
          </cell>
          <cell r="E20">
            <v>76.833333333333329</v>
          </cell>
          <cell r="F20">
            <v>93</v>
          </cell>
          <cell r="G20">
            <v>53</v>
          </cell>
          <cell r="H20">
            <v>13.32</v>
          </cell>
          <cell r="I20" t="str">
            <v>*</v>
          </cell>
          <cell r="J20">
            <v>30.96</v>
          </cell>
          <cell r="K20">
            <v>0</v>
          </cell>
        </row>
        <row r="21">
          <cell r="B21">
            <v>24.041666666666668</v>
          </cell>
          <cell r="C21">
            <v>28.3</v>
          </cell>
          <cell r="D21">
            <v>21.8</v>
          </cell>
          <cell r="E21">
            <v>86.583333333333329</v>
          </cell>
          <cell r="F21">
            <v>97</v>
          </cell>
          <cell r="G21">
            <v>64</v>
          </cell>
          <cell r="H21">
            <v>15.48</v>
          </cell>
          <cell r="I21" t="str">
            <v>*</v>
          </cell>
          <cell r="J21">
            <v>28.8</v>
          </cell>
          <cell r="K21">
            <v>24.799999999999997</v>
          </cell>
        </row>
        <row r="22">
          <cell r="B22">
            <v>21.983333333333334</v>
          </cell>
          <cell r="C22">
            <v>24.8</v>
          </cell>
          <cell r="D22">
            <v>20.399999999999999</v>
          </cell>
          <cell r="E22">
            <v>96.333333333333329</v>
          </cell>
          <cell r="F22">
            <v>99</v>
          </cell>
          <cell r="G22">
            <v>87</v>
          </cell>
          <cell r="H22">
            <v>12.96</v>
          </cell>
          <cell r="I22" t="str">
            <v>*</v>
          </cell>
          <cell r="J22">
            <v>30.240000000000002</v>
          </cell>
          <cell r="K22">
            <v>18.8</v>
          </cell>
        </row>
        <row r="23">
          <cell r="B23">
            <v>19.154166666666669</v>
          </cell>
          <cell r="C23">
            <v>26</v>
          </cell>
          <cell r="D23">
            <v>13.4</v>
          </cell>
          <cell r="E23">
            <v>71.916666666666671</v>
          </cell>
          <cell r="F23">
            <v>96</v>
          </cell>
          <cell r="G23">
            <v>31</v>
          </cell>
          <cell r="H23">
            <v>11.16</v>
          </cell>
          <cell r="I23" t="str">
            <v>*</v>
          </cell>
          <cell r="J23">
            <v>23.759999999999998</v>
          </cell>
          <cell r="K23">
            <v>0.2</v>
          </cell>
        </row>
        <row r="24">
          <cell r="B24">
            <v>18.470833333333331</v>
          </cell>
          <cell r="C24">
            <v>24</v>
          </cell>
          <cell r="D24">
            <v>13.7</v>
          </cell>
          <cell r="E24">
            <v>66.75</v>
          </cell>
          <cell r="F24">
            <v>87</v>
          </cell>
          <cell r="G24">
            <v>38</v>
          </cell>
          <cell r="H24">
            <v>10.44</v>
          </cell>
          <cell r="I24" t="str">
            <v>*</v>
          </cell>
          <cell r="J24">
            <v>25.2</v>
          </cell>
          <cell r="K24">
            <v>0</v>
          </cell>
        </row>
        <row r="25">
          <cell r="B25">
            <v>18.520833333333336</v>
          </cell>
          <cell r="C25">
            <v>25.1</v>
          </cell>
          <cell r="D25">
            <v>11.6</v>
          </cell>
          <cell r="E25">
            <v>63.75</v>
          </cell>
          <cell r="F25">
            <v>86</v>
          </cell>
          <cell r="G25">
            <v>44</v>
          </cell>
          <cell r="H25">
            <v>17.64</v>
          </cell>
          <cell r="I25" t="str">
            <v>*</v>
          </cell>
          <cell r="J25">
            <v>34.200000000000003</v>
          </cell>
          <cell r="K25">
            <v>0</v>
          </cell>
        </row>
        <row r="26">
          <cell r="B26">
            <v>19.925000000000001</v>
          </cell>
          <cell r="C26">
            <v>25.4</v>
          </cell>
          <cell r="D26">
            <v>14.3</v>
          </cell>
          <cell r="E26">
            <v>64.083333333333329</v>
          </cell>
          <cell r="F26">
            <v>82</v>
          </cell>
          <cell r="G26">
            <v>48</v>
          </cell>
          <cell r="H26">
            <v>16.559999999999999</v>
          </cell>
          <cell r="I26" t="str">
            <v>*</v>
          </cell>
          <cell r="J26">
            <v>30.240000000000002</v>
          </cell>
          <cell r="K26">
            <v>0</v>
          </cell>
        </row>
        <row r="27">
          <cell r="B27">
            <v>21.891666666666666</v>
          </cell>
          <cell r="C27">
            <v>28.2</v>
          </cell>
          <cell r="D27">
            <v>16.8</v>
          </cell>
          <cell r="E27">
            <v>70.833333333333329</v>
          </cell>
          <cell r="F27">
            <v>80</v>
          </cell>
          <cell r="G27">
            <v>59</v>
          </cell>
          <cell r="H27">
            <v>11.879999999999999</v>
          </cell>
          <cell r="I27" t="str">
            <v>*</v>
          </cell>
          <cell r="J27">
            <v>26.28</v>
          </cell>
          <cell r="K27">
            <v>0</v>
          </cell>
        </row>
        <row r="28">
          <cell r="B28">
            <v>22.408333333333331</v>
          </cell>
          <cell r="C28">
            <v>26.5</v>
          </cell>
          <cell r="D28">
            <v>19.600000000000001</v>
          </cell>
          <cell r="E28">
            <v>80.833333333333329</v>
          </cell>
          <cell r="F28">
            <v>97</v>
          </cell>
          <cell r="G28">
            <v>60</v>
          </cell>
          <cell r="H28">
            <v>14.4</v>
          </cell>
          <cell r="I28" t="str">
            <v>*</v>
          </cell>
          <cell r="J28">
            <v>32.4</v>
          </cell>
          <cell r="K28">
            <v>14.399999999999999</v>
          </cell>
        </row>
        <row r="29">
          <cell r="B29">
            <v>21.837500000000002</v>
          </cell>
          <cell r="C29">
            <v>27.2</v>
          </cell>
          <cell r="D29">
            <v>19.2</v>
          </cell>
          <cell r="E29">
            <v>86.75</v>
          </cell>
          <cell r="F29">
            <v>97</v>
          </cell>
          <cell r="G29">
            <v>64</v>
          </cell>
          <cell r="H29">
            <v>18</v>
          </cell>
          <cell r="I29" t="str">
            <v>*</v>
          </cell>
          <cell r="J29">
            <v>44.28</v>
          </cell>
          <cell r="K29">
            <v>5.4</v>
          </cell>
        </row>
        <row r="30">
          <cell r="B30">
            <v>20.729166666666664</v>
          </cell>
          <cell r="C30">
            <v>25.9</v>
          </cell>
          <cell r="D30">
            <v>18</v>
          </cell>
          <cell r="E30">
            <v>89.375</v>
          </cell>
          <cell r="F30">
            <v>98</v>
          </cell>
          <cell r="G30">
            <v>69</v>
          </cell>
          <cell r="H30">
            <v>11.520000000000001</v>
          </cell>
          <cell r="I30" t="str">
            <v>*</v>
          </cell>
          <cell r="J30">
            <v>32.04</v>
          </cell>
          <cell r="K30">
            <v>30.6</v>
          </cell>
        </row>
        <row r="31">
          <cell r="B31">
            <v>20.708333333333332</v>
          </cell>
          <cell r="C31">
            <v>24.5</v>
          </cell>
          <cell r="D31">
            <v>18.100000000000001</v>
          </cell>
          <cell r="E31">
            <v>86.208333333333329</v>
          </cell>
          <cell r="F31">
            <v>99</v>
          </cell>
          <cell r="G31">
            <v>58</v>
          </cell>
          <cell r="H31">
            <v>11.520000000000001</v>
          </cell>
          <cell r="I31" t="str">
            <v>*</v>
          </cell>
          <cell r="J31">
            <v>20.88</v>
          </cell>
          <cell r="K31">
            <v>0</v>
          </cell>
        </row>
        <row r="32">
          <cell r="B32">
            <v>19.874999999999996</v>
          </cell>
          <cell r="C32">
            <v>26</v>
          </cell>
          <cell r="D32">
            <v>13.9</v>
          </cell>
          <cell r="E32">
            <v>76.875</v>
          </cell>
          <cell r="F32">
            <v>98</v>
          </cell>
          <cell r="G32">
            <v>53</v>
          </cell>
          <cell r="H32">
            <v>9.3600000000000012</v>
          </cell>
          <cell r="I32" t="str">
            <v>*</v>
          </cell>
          <cell r="J32">
            <v>21.240000000000002</v>
          </cell>
          <cell r="K32">
            <v>0</v>
          </cell>
        </row>
        <row r="33">
          <cell r="B33">
            <v>22.099999999999994</v>
          </cell>
          <cell r="C33">
            <v>27.8</v>
          </cell>
          <cell r="D33">
            <v>16.899999999999999</v>
          </cell>
          <cell r="E33">
            <v>73.5</v>
          </cell>
          <cell r="F33">
            <v>91</v>
          </cell>
          <cell r="G33">
            <v>58</v>
          </cell>
          <cell r="H33">
            <v>11.879999999999999</v>
          </cell>
          <cell r="I33" t="str">
            <v>*</v>
          </cell>
          <cell r="J33">
            <v>27.720000000000002</v>
          </cell>
          <cell r="K33">
            <v>0</v>
          </cell>
        </row>
        <row r="34">
          <cell r="B34">
            <v>23.004166666666666</v>
          </cell>
          <cell r="C34">
            <v>28.5</v>
          </cell>
          <cell r="D34">
            <v>18.100000000000001</v>
          </cell>
          <cell r="E34">
            <v>74.041666666666671</v>
          </cell>
          <cell r="F34">
            <v>89</v>
          </cell>
          <cell r="G34">
            <v>58</v>
          </cell>
          <cell r="H34">
            <v>14.04</v>
          </cell>
          <cell r="I34" t="str">
            <v>*</v>
          </cell>
          <cell r="J34">
            <v>28.8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25.458333333333339</v>
          </cell>
          <cell r="C5">
            <v>34</v>
          </cell>
          <cell r="D5">
            <v>18.399999999999999</v>
          </cell>
          <cell r="E5">
            <v>65.708333333333329</v>
          </cell>
          <cell r="F5">
            <v>91</v>
          </cell>
          <cell r="G5">
            <v>32</v>
          </cell>
          <cell r="H5">
            <v>6.84</v>
          </cell>
          <cell r="I5" t="str">
            <v>*</v>
          </cell>
          <cell r="J5">
            <v>27</v>
          </cell>
          <cell r="K5" t="str">
            <v>*</v>
          </cell>
        </row>
        <row r="6">
          <cell r="B6">
            <v>25.537500000000005</v>
          </cell>
          <cell r="C6">
            <v>35.200000000000003</v>
          </cell>
          <cell r="D6">
            <v>18.600000000000001</v>
          </cell>
          <cell r="E6">
            <v>65</v>
          </cell>
          <cell r="F6">
            <v>93</v>
          </cell>
          <cell r="G6">
            <v>25</v>
          </cell>
          <cell r="H6">
            <v>5.4</v>
          </cell>
          <cell r="I6" t="str">
            <v>*</v>
          </cell>
          <cell r="J6">
            <v>15.48</v>
          </cell>
          <cell r="K6" t="str">
            <v>*</v>
          </cell>
        </row>
        <row r="7">
          <cell r="B7">
            <v>24.837499999999995</v>
          </cell>
          <cell r="C7">
            <v>33.6</v>
          </cell>
          <cell r="D7">
            <v>18.2</v>
          </cell>
          <cell r="E7">
            <v>63.75</v>
          </cell>
          <cell r="F7">
            <v>89</v>
          </cell>
          <cell r="G7">
            <v>32</v>
          </cell>
          <cell r="H7">
            <v>11.879999999999999</v>
          </cell>
          <cell r="I7" t="str">
            <v>*</v>
          </cell>
          <cell r="J7">
            <v>25.2</v>
          </cell>
          <cell r="K7" t="str">
            <v>*</v>
          </cell>
        </row>
        <row r="8">
          <cell r="B8">
            <v>25.829166666666666</v>
          </cell>
          <cell r="C8">
            <v>31.9</v>
          </cell>
          <cell r="D8">
            <v>22.1</v>
          </cell>
          <cell r="E8">
            <v>68.458333333333329</v>
          </cell>
          <cell r="F8">
            <v>90</v>
          </cell>
          <cell r="G8">
            <v>36</v>
          </cell>
          <cell r="H8">
            <v>9.3600000000000012</v>
          </cell>
          <cell r="I8" t="str">
            <v>*</v>
          </cell>
          <cell r="J8">
            <v>25.2</v>
          </cell>
          <cell r="K8" t="str">
            <v>*</v>
          </cell>
        </row>
        <row r="9">
          <cell r="B9">
            <v>22.958333333333332</v>
          </cell>
          <cell r="C9">
            <v>26.9</v>
          </cell>
          <cell r="D9">
            <v>20</v>
          </cell>
          <cell r="E9">
            <v>77.583333333333329</v>
          </cell>
          <cell r="F9">
            <v>88</v>
          </cell>
          <cell r="G9">
            <v>58</v>
          </cell>
          <cell r="H9">
            <v>7.9200000000000008</v>
          </cell>
          <cell r="I9" t="str">
            <v>*</v>
          </cell>
          <cell r="J9">
            <v>25.92</v>
          </cell>
          <cell r="K9" t="str">
            <v>*</v>
          </cell>
        </row>
        <row r="10">
          <cell r="B10">
            <v>20.912499999999998</v>
          </cell>
          <cell r="C10">
            <v>26.5</v>
          </cell>
          <cell r="D10">
            <v>18.7</v>
          </cell>
          <cell r="E10">
            <v>88.041666666666671</v>
          </cell>
          <cell r="F10">
            <v>100</v>
          </cell>
          <cell r="G10">
            <v>64</v>
          </cell>
          <cell r="H10">
            <v>1.4400000000000002</v>
          </cell>
          <cell r="I10" t="str">
            <v>*</v>
          </cell>
          <cell r="J10">
            <v>14.04</v>
          </cell>
          <cell r="K10" t="str">
            <v>*</v>
          </cell>
        </row>
        <row r="11">
          <cell r="B11">
            <v>21.574999999999999</v>
          </cell>
          <cell r="C11">
            <v>27.7</v>
          </cell>
          <cell r="D11">
            <v>19.600000000000001</v>
          </cell>
          <cell r="E11">
            <v>89.791666666666671</v>
          </cell>
          <cell r="F11">
            <v>100</v>
          </cell>
          <cell r="G11">
            <v>57</v>
          </cell>
          <cell r="H11">
            <v>3.9600000000000004</v>
          </cell>
          <cell r="I11" t="str">
            <v>*</v>
          </cell>
          <cell r="J11">
            <v>17.28</v>
          </cell>
          <cell r="K11" t="str">
            <v>*</v>
          </cell>
        </row>
        <row r="12">
          <cell r="B12">
            <v>22.424999999999994</v>
          </cell>
          <cell r="C12">
            <v>29.4</v>
          </cell>
          <cell r="D12">
            <v>18.8</v>
          </cell>
          <cell r="E12">
            <v>83.375</v>
          </cell>
          <cell r="F12">
            <v>100</v>
          </cell>
          <cell r="G12">
            <v>48</v>
          </cell>
          <cell r="H12">
            <v>4.6800000000000006</v>
          </cell>
          <cell r="I12" t="str">
            <v>*</v>
          </cell>
          <cell r="J12">
            <v>15.840000000000002</v>
          </cell>
          <cell r="K12" t="str">
            <v>*</v>
          </cell>
        </row>
        <row r="13">
          <cell r="B13">
            <v>22.883333333333336</v>
          </cell>
          <cell r="C13">
            <v>30</v>
          </cell>
          <cell r="D13">
            <v>17.2</v>
          </cell>
          <cell r="E13">
            <v>78.916666666666671</v>
          </cell>
          <cell r="F13">
            <v>100</v>
          </cell>
          <cell r="G13">
            <v>45</v>
          </cell>
          <cell r="H13">
            <v>9.7200000000000006</v>
          </cell>
          <cell r="I13" t="str">
            <v>*</v>
          </cell>
          <cell r="J13">
            <v>23.400000000000002</v>
          </cell>
          <cell r="K13" t="str">
            <v>*</v>
          </cell>
        </row>
        <row r="14">
          <cell r="B14">
            <v>23.474999999999998</v>
          </cell>
          <cell r="C14">
            <v>30.4</v>
          </cell>
          <cell r="D14">
            <v>18.7</v>
          </cell>
          <cell r="E14">
            <v>76.458333333333329</v>
          </cell>
          <cell r="F14">
            <v>100</v>
          </cell>
          <cell r="G14">
            <v>42</v>
          </cell>
          <cell r="H14">
            <v>11.16</v>
          </cell>
          <cell r="I14" t="str">
            <v>*</v>
          </cell>
          <cell r="J14">
            <v>22.68</v>
          </cell>
          <cell r="K14" t="str">
            <v>*</v>
          </cell>
        </row>
        <row r="15">
          <cell r="B15">
            <v>23.270833333333332</v>
          </cell>
          <cell r="C15">
            <v>30.3</v>
          </cell>
          <cell r="D15">
            <v>17</v>
          </cell>
          <cell r="E15">
            <v>74.416666666666671</v>
          </cell>
          <cell r="F15">
            <v>100</v>
          </cell>
          <cell r="G15">
            <v>43</v>
          </cell>
          <cell r="H15">
            <v>14.4</v>
          </cell>
          <cell r="I15" t="str">
            <v>*</v>
          </cell>
          <cell r="J15">
            <v>25.56</v>
          </cell>
          <cell r="K15" t="str">
            <v>*</v>
          </cell>
        </row>
        <row r="16">
          <cell r="B16">
            <v>23.633333333333336</v>
          </cell>
          <cell r="C16">
            <v>31</v>
          </cell>
          <cell r="D16">
            <v>17.8</v>
          </cell>
          <cell r="E16">
            <v>73.5</v>
          </cell>
          <cell r="F16">
            <v>93</v>
          </cell>
          <cell r="G16">
            <v>48</v>
          </cell>
          <cell r="H16">
            <v>10.44</v>
          </cell>
          <cell r="I16" t="str">
            <v>*</v>
          </cell>
          <cell r="J16">
            <v>24.840000000000003</v>
          </cell>
          <cell r="K16" t="str">
            <v>*</v>
          </cell>
        </row>
        <row r="17">
          <cell r="B17">
            <v>23.125000000000011</v>
          </cell>
          <cell r="C17">
            <v>31.9</v>
          </cell>
          <cell r="D17">
            <v>19.3</v>
          </cell>
          <cell r="E17">
            <v>79.625</v>
          </cell>
          <cell r="F17">
            <v>95</v>
          </cell>
          <cell r="G17">
            <v>47</v>
          </cell>
          <cell r="H17">
            <v>11.520000000000001</v>
          </cell>
          <cell r="I17" t="str">
            <v>*</v>
          </cell>
          <cell r="J17">
            <v>41.4</v>
          </cell>
          <cell r="K17" t="str">
            <v>*</v>
          </cell>
        </row>
        <row r="18">
          <cell r="B18">
            <v>21.2</v>
          </cell>
          <cell r="C18">
            <v>27</v>
          </cell>
          <cell r="D18">
            <v>17.2</v>
          </cell>
          <cell r="E18">
            <v>85.333333333333329</v>
          </cell>
          <cell r="F18">
            <v>100</v>
          </cell>
          <cell r="G18">
            <v>58</v>
          </cell>
          <cell r="H18">
            <v>6.48</v>
          </cell>
          <cell r="I18" t="str">
            <v>*</v>
          </cell>
          <cell r="J18">
            <v>16.2</v>
          </cell>
          <cell r="K18" t="str">
            <v>*</v>
          </cell>
        </row>
        <row r="19">
          <cell r="B19">
            <v>21.804166666666664</v>
          </cell>
          <cell r="C19">
            <v>27.9</v>
          </cell>
          <cell r="D19">
            <v>18.100000000000001</v>
          </cell>
          <cell r="E19">
            <v>83.958333333333329</v>
          </cell>
          <cell r="F19">
            <v>100</v>
          </cell>
          <cell r="G19">
            <v>53</v>
          </cell>
          <cell r="H19">
            <v>2.8800000000000003</v>
          </cell>
          <cell r="I19" t="str">
            <v>*</v>
          </cell>
          <cell r="J19">
            <v>11.879999999999999</v>
          </cell>
          <cell r="K19" t="str">
            <v>*</v>
          </cell>
        </row>
        <row r="20">
          <cell r="B20">
            <v>24.829166666666666</v>
          </cell>
          <cell r="C20">
            <v>31.1</v>
          </cell>
          <cell r="D20">
            <v>20.5</v>
          </cell>
          <cell r="E20">
            <v>78.541666666666671</v>
          </cell>
          <cell r="F20">
            <v>100</v>
          </cell>
          <cell r="G20">
            <v>51</v>
          </cell>
          <cell r="H20">
            <v>9.7200000000000006</v>
          </cell>
          <cell r="I20" t="str">
            <v>*</v>
          </cell>
          <cell r="J20">
            <v>27</v>
          </cell>
          <cell r="K20" t="str">
            <v>*</v>
          </cell>
        </row>
        <row r="21">
          <cell r="B21">
            <v>22.3125</v>
          </cell>
          <cell r="C21">
            <v>24.9</v>
          </cell>
          <cell r="D21">
            <v>20.9</v>
          </cell>
          <cell r="E21">
            <v>95.25</v>
          </cell>
          <cell r="F21">
            <v>100</v>
          </cell>
          <cell r="G21">
            <v>72</v>
          </cell>
          <cell r="H21">
            <v>7.5600000000000005</v>
          </cell>
          <cell r="I21" t="str">
            <v>*</v>
          </cell>
          <cell r="J21">
            <v>16.559999999999999</v>
          </cell>
          <cell r="K21" t="str">
            <v>*</v>
          </cell>
        </row>
        <row r="22">
          <cell r="B22">
            <v>21.616666666666664</v>
          </cell>
          <cell r="C22">
            <v>24.4</v>
          </cell>
          <cell r="D22">
            <v>18.7</v>
          </cell>
          <cell r="E22">
            <v>92.708333333333329</v>
          </cell>
          <cell r="F22">
            <v>100</v>
          </cell>
          <cell r="G22">
            <v>66</v>
          </cell>
          <cell r="H22">
            <v>7.2</v>
          </cell>
          <cell r="I22" t="str">
            <v>*</v>
          </cell>
          <cell r="J22">
            <v>23.040000000000003</v>
          </cell>
          <cell r="K22" t="str">
            <v>*</v>
          </cell>
        </row>
        <row r="23">
          <cell r="B23">
            <v>18.6875</v>
          </cell>
          <cell r="C23">
            <v>26.8</v>
          </cell>
          <cell r="D23">
            <v>11.2</v>
          </cell>
          <cell r="E23">
            <v>68.75</v>
          </cell>
          <cell r="F23">
            <v>94</v>
          </cell>
          <cell r="G23">
            <v>23</v>
          </cell>
          <cell r="H23">
            <v>9.3600000000000012</v>
          </cell>
          <cell r="I23" t="str">
            <v>*</v>
          </cell>
          <cell r="J23">
            <v>27.720000000000002</v>
          </cell>
          <cell r="K23" t="str">
            <v>*</v>
          </cell>
        </row>
        <row r="24">
          <cell r="B24">
            <v>17.591666666666665</v>
          </cell>
          <cell r="C24">
            <v>25.2</v>
          </cell>
          <cell r="D24">
            <v>11.8</v>
          </cell>
          <cell r="E24">
            <v>67</v>
          </cell>
          <cell r="F24">
            <v>93</v>
          </cell>
          <cell r="G24">
            <v>28</v>
          </cell>
          <cell r="H24">
            <v>5.7600000000000007</v>
          </cell>
          <cell r="I24" t="str">
            <v>*</v>
          </cell>
          <cell r="J24">
            <v>29.16</v>
          </cell>
          <cell r="K24" t="str">
            <v>*</v>
          </cell>
        </row>
        <row r="25">
          <cell r="B25">
            <v>16.354166666666668</v>
          </cell>
          <cell r="C25">
            <v>25.5</v>
          </cell>
          <cell r="D25">
            <v>8.6999999999999993</v>
          </cell>
          <cell r="E25">
            <v>69.25</v>
          </cell>
          <cell r="F25">
            <v>92</v>
          </cell>
          <cell r="G25">
            <v>39</v>
          </cell>
          <cell r="H25">
            <v>16.920000000000002</v>
          </cell>
          <cell r="I25" t="str">
            <v>*</v>
          </cell>
          <cell r="J25">
            <v>30.6</v>
          </cell>
          <cell r="K25" t="str">
            <v>*</v>
          </cell>
        </row>
        <row r="26">
          <cell r="B26">
            <v>17.679166666666664</v>
          </cell>
          <cell r="C26">
            <v>27.7</v>
          </cell>
          <cell r="D26">
            <v>9.5</v>
          </cell>
          <cell r="E26">
            <v>71.791666666666671</v>
          </cell>
          <cell r="F26">
            <v>94</v>
          </cell>
          <cell r="G26">
            <v>34</v>
          </cell>
          <cell r="H26">
            <v>8.2799999999999994</v>
          </cell>
          <cell r="I26" t="str">
            <v>*</v>
          </cell>
          <cell r="J26">
            <v>17.64</v>
          </cell>
          <cell r="K26" t="str">
            <v>*</v>
          </cell>
        </row>
        <row r="27">
          <cell r="B27">
            <v>19.566666666666666</v>
          </cell>
          <cell r="C27">
            <v>28.3</v>
          </cell>
          <cell r="D27">
            <v>12.6</v>
          </cell>
          <cell r="E27">
            <v>76.5</v>
          </cell>
          <cell r="F27">
            <v>100</v>
          </cell>
          <cell r="G27">
            <v>54</v>
          </cell>
          <cell r="H27">
            <v>10.08</v>
          </cell>
          <cell r="I27" t="str">
            <v>*</v>
          </cell>
          <cell r="J27">
            <v>17.64</v>
          </cell>
          <cell r="K27" t="str">
            <v>*</v>
          </cell>
        </row>
        <row r="28">
          <cell r="B28">
            <v>21.766666666666666</v>
          </cell>
          <cell r="C28">
            <v>26.9</v>
          </cell>
          <cell r="D28">
            <v>18.100000000000001</v>
          </cell>
          <cell r="E28">
            <v>79.375</v>
          </cell>
          <cell r="F28">
            <v>95</v>
          </cell>
          <cell r="G28">
            <v>53</v>
          </cell>
          <cell r="H28">
            <v>12.96</v>
          </cell>
          <cell r="I28" t="str">
            <v>*</v>
          </cell>
          <cell r="J28">
            <v>30.240000000000002</v>
          </cell>
          <cell r="K28" t="str">
            <v>*</v>
          </cell>
        </row>
        <row r="29">
          <cell r="B29">
            <v>20.904166666666669</v>
          </cell>
          <cell r="C29">
            <v>27.1</v>
          </cell>
          <cell r="D29">
            <v>18.100000000000001</v>
          </cell>
          <cell r="E29">
            <v>89.25</v>
          </cell>
          <cell r="F29">
            <v>100</v>
          </cell>
          <cell r="G29">
            <v>63</v>
          </cell>
          <cell r="H29">
            <v>11.520000000000001</v>
          </cell>
          <cell r="I29" t="str">
            <v>*</v>
          </cell>
          <cell r="J29">
            <v>40.680000000000007</v>
          </cell>
          <cell r="K29" t="str">
            <v>*</v>
          </cell>
        </row>
        <row r="30">
          <cell r="B30">
            <v>20.191666666666666</v>
          </cell>
          <cell r="C30">
            <v>25.4</v>
          </cell>
          <cell r="D30">
            <v>17.600000000000001</v>
          </cell>
          <cell r="E30">
            <v>91.708333333333329</v>
          </cell>
          <cell r="F30">
            <v>100</v>
          </cell>
          <cell r="G30">
            <v>71</v>
          </cell>
          <cell r="H30">
            <v>6.84</v>
          </cell>
          <cell r="I30" t="str">
            <v>*</v>
          </cell>
          <cell r="J30">
            <v>23.040000000000003</v>
          </cell>
          <cell r="K30" t="str">
            <v>*</v>
          </cell>
        </row>
        <row r="31">
          <cell r="B31">
            <v>20.408333333333335</v>
          </cell>
          <cell r="C31">
            <v>27.3</v>
          </cell>
          <cell r="D31">
            <v>15.9</v>
          </cell>
          <cell r="E31">
            <v>81.333333333333329</v>
          </cell>
          <cell r="F31">
            <v>100</v>
          </cell>
          <cell r="G31">
            <v>43</v>
          </cell>
          <cell r="H31">
            <v>0</v>
          </cell>
          <cell r="I31" t="str">
            <v>*</v>
          </cell>
          <cell r="J31">
            <v>2.16</v>
          </cell>
          <cell r="K31" t="str">
            <v>*</v>
          </cell>
        </row>
        <row r="32">
          <cell r="B32">
            <v>18.425000000000001</v>
          </cell>
          <cell r="C32">
            <v>27.3</v>
          </cell>
          <cell r="D32">
            <v>12.2</v>
          </cell>
          <cell r="E32">
            <v>77.625</v>
          </cell>
          <cell r="F32">
            <v>98</v>
          </cell>
          <cell r="G32">
            <v>40</v>
          </cell>
          <cell r="H32">
            <v>0</v>
          </cell>
          <cell r="I32" t="str">
            <v>*</v>
          </cell>
          <cell r="J32">
            <v>0</v>
          </cell>
          <cell r="K32" t="str">
            <v>*</v>
          </cell>
        </row>
        <row r="33">
          <cell r="B33">
            <v>19.570833333333333</v>
          </cell>
          <cell r="C33">
            <v>28.2</v>
          </cell>
          <cell r="D33">
            <v>12.1</v>
          </cell>
          <cell r="E33">
            <v>81.375</v>
          </cell>
          <cell r="F33">
            <v>100</v>
          </cell>
          <cell r="G33">
            <v>51</v>
          </cell>
          <cell r="H33">
            <v>11.16</v>
          </cell>
          <cell r="I33" t="str">
            <v>*</v>
          </cell>
          <cell r="J33">
            <v>20.16</v>
          </cell>
          <cell r="K33" t="str">
            <v>*</v>
          </cell>
        </row>
        <row r="34">
          <cell r="B34">
            <v>21.554166666666671</v>
          </cell>
          <cell r="C34">
            <v>28.9</v>
          </cell>
          <cell r="D34">
            <v>15.3</v>
          </cell>
          <cell r="E34">
            <v>81.458333333333329</v>
          </cell>
          <cell r="F34">
            <v>100</v>
          </cell>
          <cell r="G34">
            <v>54</v>
          </cell>
          <cell r="H34">
            <v>12.6</v>
          </cell>
          <cell r="I34" t="str">
            <v>*</v>
          </cell>
          <cell r="J34">
            <v>24.48</v>
          </cell>
          <cell r="K34" t="str">
            <v>*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eiro"/>
      <sheetName val="Fevereiro"/>
      <sheetName val="Março"/>
      <sheetName val="Planilha1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27.416666666666661</v>
          </cell>
          <cell r="C5">
            <v>34.5</v>
          </cell>
          <cell r="D5">
            <v>19.399999999999999</v>
          </cell>
          <cell r="E5">
            <v>65.041666666666671</v>
          </cell>
          <cell r="F5">
            <v>99</v>
          </cell>
          <cell r="G5">
            <v>36</v>
          </cell>
          <cell r="H5">
            <v>13.32</v>
          </cell>
          <cell r="I5" t="str">
            <v>*</v>
          </cell>
          <cell r="J5">
            <v>28.44</v>
          </cell>
          <cell r="K5">
            <v>0</v>
          </cell>
        </row>
        <row r="6">
          <cell r="B6">
            <v>27.933333333333334</v>
          </cell>
          <cell r="C6">
            <v>35</v>
          </cell>
          <cell r="D6">
            <v>22.3</v>
          </cell>
          <cell r="E6">
            <v>62.25</v>
          </cell>
          <cell r="F6">
            <v>92</v>
          </cell>
          <cell r="G6">
            <v>36</v>
          </cell>
          <cell r="H6">
            <v>16.920000000000002</v>
          </cell>
          <cell r="I6" t="str">
            <v>*</v>
          </cell>
          <cell r="J6">
            <v>34.200000000000003</v>
          </cell>
          <cell r="K6">
            <v>0</v>
          </cell>
        </row>
        <row r="7">
          <cell r="B7">
            <v>27.100000000000005</v>
          </cell>
          <cell r="C7">
            <v>34.6</v>
          </cell>
          <cell r="D7">
            <v>22.1</v>
          </cell>
          <cell r="E7">
            <v>68.166666666666671</v>
          </cell>
          <cell r="F7">
            <v>92</v>
          </cell>
          <cell r="G7">
            <v>40</v>
          </cell>
          <cell r="H7">
            <v>13.32</v>
          </cell>
          <cell r="I7" t="str">
            <v>*</v>
          </cell>
          <cell r="J7">
            <v>30.6</v>
          </cell>
          <cell r="K7">
            <v>0</v>
          </cell>
        </row>
        <row r="8">
          <cell r="B8">
            <v>27.141666666666666</v>
          </cell>
          <cell r="C8">
            <v>33.5</v>
          </cell>
          <cell r="D8">
            <v>20.7</v>
          </cell>
          <cell r="E8">
            <v>66.208333333333329</v>
          </cell>
          <cell r="F8">
            <v>98</v>
          </cell>
          <cell r="G8">
            <v>37</v>
          </cell>
          <cell r="H8">
            <v>10.8</v>
          </cell>
          <cell r="I8" t="str">
            <v>*</v>
          </cell>
          <cell r="J8">
            <v>27.720000000000002</v>
          </cell>
          <cell r="K8">
            <v>0</v>
          </cell>
        </row>
        <row r="9">
          <cell r="B9">
            <v>24.604166666666661</v>
          </cell>
          <cell r="C9">
            <v>29.6</v>
          </cell>
          <cell r="D9">
            <v>20.7</v>
          </cell>
          <cell r="E9">
            <v>73.166666666666671</v>
          </cell>
          <cell r="F9">
            <v>99</v>
          </cell>
          <cell r="G9">
            <v>51</v>
          </cell>
          <cell r="H9">
            <v>12.96</v>
          </cell>
          <cell r="I9" t="str">
            <v>*</v>
          </cell>
          <cell r="J9">
            <v>69.48</v>
          </cell>
          <cell r="K9">
            <v>1.2</v>
          </cell>
        </row>
        <row r="10">
          <cell r="B10">
            <v>23.520833333333332</v>
          </cell>
          <cell r="C10">
            <v>28.8</v>
          </cell>
          <cell r="D10">
            <v>19.899999999999999</v>
          </cell>
          <cell r="E10">
            <v>83.375</v>
          </cell>
          <cell r="F10">
            <v>100</v>
          </cell>
          <cell r="G10">
            <v>60</v>
          </cell>
          <cell r="H10">
            <v>12.24</v>
          </cell>
          <cell r="I10" t="str">
            <v>*</v>
          </cell>
          <cell r="J10">
            <v>22.68</v>
          </cell>
          <cell r="K10">
            <v>0.8</v>
          </cell>
        </row>
        <row r="11">
          <cell r="B11">
            <v>22.962500000000002</v>
          </cell>
          <cell r="C11">
            <v>27.7</v>
          </cell>
          <cell r="D11">
            <v>19.8</v>
          </cell>
          <cell r="E11">
            <v>88.75</v>
          </cell>
          <cell r="F11">
            <v>100</v>
          </cell>
          <cell r="G11">
            <v>65</v>
          </cell>
          <cell r="H11">
            <v>8.64</v>
          </cell>
          <cell r="I11" t="str">
            <v>*</v>
          </cell>
          <cell r="J11">
            <v>26.28</v>
          </cell>
          <cell r="K11">
            <v>1.2</v>
          </cell>
        </row>
        <row r="12">
          <cell r="B12">
            <v>24.462500000000002</v>
          </cell>
          <cell r="C12">
            <v>29.1</v>
          </cell>
          <cell r="D12">
            <v>21.2</v>
          </cell>
          <cell r="E12">
            <v>80.583333333333329</v>
          </cell>
          <cell r="F12">
            <v>97</v>
          </cell>
          <cell r="G12">
            <v>55</v>
          </cell>
          <cell r="H12">
            <v>10.08</v>
          </cell>
          <cell r="I12" t="str">
            <v>*</v>
          </cell>
          <cell r="J12">
            <v>22.32</v>
          </cell>
          <cell r="K12">
            <v>0.4</v>
          </cell>
        </row>
        <row r="13">
          <cell r="B13">
            <v>24.674999999999997</v>
          </cell>
          <cell r="C13">
            <v>31.1</v>
          </cell>
          <cell r="D13">
            <v>21.2</v>
          </cell>
          <cell r="E13">
            <v>82.833333333333329</v>
          </cell>
          <cell r="F13">
            <v>100</v>
          </cell>
          <cell r="G13">
            <v>52</v>
          </cell>
          <cell r="H13">
            <v>14.04</v>
          </cell>
          <cell r="I13" t="str">
            <v>*</v>
          </cell>
          <cell r="J13">
            <v>26.64</v>
          </cell>
          <cell r="K13">
            <v>0.8</v>
          </cell>
        </row>
        <row r="14">
          <cell r="B14">
            <v>25.029166666666669</v>
          </cell>
          <cell r="C14">
            <v>31.4</v>
          </cell>
          <cell r="D14">
            <v>19.7</v>
          </cell>
          <cell r="E14">
            <v>77.375</v>
          </cell>
          <cell r="F14">
            <v>100</v>
          </cell>
          <cell r="G14">
            <v>47</v>
          </cell>
          <cell r="H14">
            <v>11.879999999999999</v>
          </cell>
          <cell r="I14" t="str">
            <v>*</v>
          </cell>
          <cell r="J14">
            <v>25.92</v>
          </cell>
          <cell r="K14">
            <v>0</v>
          </cell>
        </row>
        <row r="15">
          <cell r="B15">
            <v>25.125000000000004</v>
          </cell>
          <cell r="C15">
            <v>31.7</v>
          </cell>
          <cell r="D15">
            <v>18.899999999999999</v>
          </cell>
          <cell r="E15">
            <v>71.875</v>
          </cell>
          <cell r="F15">
            <v>99</v>
          </cell>
          <cell r="G15">
            <v>47</v>
          </cell>
          <cell r="H15">
            <v>12.96</v>
          </cell>
          <cell r="I15" t="str">
            <v>*</v>
          </cell>
          <cell r="J15">
            <v>25.56</v>
          </cell>
          <cell r="K15">
            <v>0</v>
          </cell>
        </row>
        <row r="16">
          <cell r="B16">
            <v>25.612500000000001</v>
          </cell>
          <cell r="C16">
            <v>31.5</v>
          </cell>
          <cell r="D16">
            <v>21</v>
          </cell>
          <cell r="E16">
            <v>74.25</v>
          </cell>
          <cell r="F16">
            <v>96</v>
          </cell>
          <cell r="G16">
            <v>53</v>
          </cell>
          <cell r="H16">
            <v>10.8</v>
          </cell>
          <cell r="I16" t="str">
            <v>*</v>
          </cell>
          <cell r="J16">
            <v>23.040000000000003</v>
          </cell>
          <cell r="K16">
            <v>0</v>
          </cell>
        </row>
        <row r="17">
          <cell r="B17">
            <v>24.729166666666668</v>
          </cell>
          <cell r="C17">
            <v>33.6</v>
          </cell>
          <cell r="D17">
            <v>19.5</v>
          </cell>
          <cell r="E17">
            <v>82.208333333333329</v>
          </cell>
          <cell r="F17">
            <v>100</v>
          </cell>
          <cell r="G17">
            <v>49</v>
          </cell>
          <cell r="H17">
            <v>25.92</v>
          </cell>
          <cell r="I17" t="str">
            <v>*</v>
          </cell>
          <cell r="J17">
            <v>74.52</v>
          </cell>
          <cell r="K17">
            <v>15.599999999999998</v>
          </cell>
        </row>
        <row r="18">
          <cell r="B18">
            <v>23.591666666666669</v>
          </cell>
          <cell r="C18">
            <v>29.7</v>
          </cell>
          <cell r="D18">
            <v>18.7</v>
          </cell>
          <cell r="E18">
            <v>82.5</v>
          </cell>
          <cell r="F18">
            <v>100</v>
          </cell>
          <cell r="G18">
            <v>51</v>
          </cell>
          <cell r="H18">
            <v>10.8</v>
          </cell>
          <cell r="I18" t="str">
            <v>*</v>
          </cell>
          <cell r="J18">
            <v>25.56</v>
          </cell>
          <cell r="K18">
            <v>0.8</v>
          </cell>
        </row>
        <row r="19">
          <cell r="B19">
            <v>24.324999999999999</v>
          </cell>
          <cell r="C19">
            <v>28.9</v>
          </cell>
          <cell r="D19">
            <v>19.8</v>
          </cell>
          <cell r="E19">
            <v>78.125</v>
          </cell>
          <cell r="F19">
            <v>98</v>
          </cell>
          <cell r="G19">
            <v>62</v>
          </cell>
          <cell r="H19">
            <v>8.64</v>
          </cell>
          <cell r="I19" t="str">
            <v>*</v>
          </cell>
          <cell r="J19">
            <v>20.16</v>
          </cell>
          <cell r="K19">
            <v>0</v>
          </cell>
        </row>
        <row r="20">
          <cell r="B20">
            <v>26.349999999999998</v>
          </cell>
          <cell r="C20">
            <v>32.5</v>
          </cell>
          <cell r="D20">
            <v>22.2</v>
          </cell>
          <cell r="E20">
            <v>80.291666666666671</v>
          </cell>
          <cell r="F20">
            <v>100</v>
          </cell>
          <cell r="G20">
            <v>54</v>
          </cell>
          <cell r="H20">
            <v>16.2</v>
          </cell>
          <cell r="I20" t="str">
            <v>*</v>
          </cell>
          <cell r="J20">
            <v>32.04</v>
          </cell>
          <cell r="K20">
            <v>0</v>
          </cell>
        </row>
        <row r="21">
          <cell r="B21">
            <v>24.970833333333328</v>
          </cell>
          <cell r="C21">
            <v>29.4</v>
          </cell>
          <cell r="D21">
            <v>22.4</v>
          </cell>
          <cell r="E21">
            <v>89.166666666666671</v>
          </cell>
          <cell r="F21">
            <v>100</v>
          </cell>
          <cell r="G21">
            <v>64</v>
          </cell>
          <cell r="H21">
            <v>20.52</v>
          </cell>
          <cell r="I21" t="str">
            <v>*</v>
          </cell>
          <cell r="J21">
            <v>34.56</v>
          </cell>
          <cell r="K21">
            <v>22.799999999999997</v>
          </cell>
        </row>
        <row r="22">
          <cell r="B22">
            <v>22.691666666666666</v>
          </cell>
          <cell r="C22">
            <v>24.5</v>
          </cell>
          <cell r="D22">
            <v>20.7</v>
          </cell>
          <cell r="E22">
            <v>98.25</v>
          </cell>
          <cell r="F22">
            <v>100</v>
          </cell>
          <cell r="G22">
            <v>86</v>
          </cell>
          <cell r="H22">
            <v>20.88</v>
          </cell>
          <cell r="I22" t="str">
            <v>*</v>
          </cell>
          <cell r="J22">
            <v>41.04</v>
          </cell>
          <cell r="K22">
            <v>40.200000000000003</v>
          </cell>
        </row>
        <row r="23">
          <cell r="B23">
            <v>20.837500000000002</v>
          </cell>
          <cell r="C23">
            <v>26.4</v>
          </cell>
          <cell r="D23">
            <v>15.9</v>
          </cell>
          <cell r="E23">
            <v>67.75</v>
          </cell>
          <cell r="F23">
            <v>100</v>
          </cell>
          <cell r="G23">
            <v>32</v>
          </cell>
          <cell r="H23">
            <v>11.520000000000001</v>
          </cell>
          <cell r="I23" t="str">
            <v>*</v>
          </cell>
          <cell r="J23">
            <v>24.12</v>
          </cell>
          <cell r="K23">
            <v>0</v>
          </cell>
        </row>
        <row r="24">
          <cell r="B24">
            <v>19.900000000000002</v>
          </cell>
          <cell r="C24">
            <v>32.299999999999997</v>
          </cell>
          <cell r="D24">
            <v>14.1</v>
          </cell>
          <cell r="E24">
            <v>63.375</v>
          </cell>
          <cell r="F24">
            <v>98</v>
          </cell>
          <cell r="G24">
            <v>36</v>
          </cell>
          <cell r="H24">
            <v>10.44</v>
          </cell>
          <cell r="I24" t="str">
            <v>*</v>
          </cell>
          <cell r="J24">
            <v>28.08</v>
          </cell>
          <cell r="K24">
            <v>0</v>
          </cell>
        </row>
        <row r="25">
          <cell r="B25">
            <v>19.237500000000001</v>
          </cell>
          <cell r="C25">
            <v>26.4</v>
          </cell>
          <cell r="D25">
            <v>11.6</v>
          </cell>
          <cell r="E25">
            <v>64.791666666666671</v>
          </cell>
          <cell r="F25">
            <v>96</v>
          </cell>
          <cell r="G25">
            <v>43</v>
          </cell>
          <cell r="H25">
            <v>14.04</v>
          </cell>
          <cell r="I25" t="str">
            <v>*</v>
          </cell>
          <cell r="J25">
            <v>29.880000000000003</v>
          </cell>
          <cell r="K25">
            <v>0</v>
          </cell>
        </row>
        <row r="26">
          <cell r="B26">
            <v>20.108333333333338</v>
          </cell>
          <cell r="C26">
            <v>27.3</v>
          </cell>
          <cell r="D26">
            <v>14.1</v>
          </cell>
          <cell r="E26">
            <v>67.375</v>
          </cell>
          <cell r="F26">
            <v>84</v>
          </cell>
          <cell r="G26">
            <v>48</v>
          </cell>
          <cell r="H26">
            <v>10.8</v>
          </cell>
          <cell r="I26" t="str">
            <v>*</v>
          </cell>
          <cell r="J26">
            <v>21.96</v>
          </cell>
          <cell r="K26">
            <v>0</v>
          </cell>
        </row>
        <row r="27">
          <cell r="B27">
            <v>22.666666666666668</v>
          </cell>
          <cell r="C27">
            <v>29.5</v>
          </cell>
          <cell r="D27">
            <v>14.8</v>
          </cell>
          <cell r="E27">
            <v>72.083333333333329</v>
          </cell>
          <cell r="F27">
            <v>99</v>
          </cell>
          <cell r="G27">
            <v>57</v>
          </cell>
          <cell r="H27">
            <v>14.04</v>
          </cell>
          <cell r="I27" t="str">
            <v>*</v>
          </cell>
          <cell r="J27">
            <v>25.2</v>
          </cell>
          <cell r="K27">
            <v>0</v>
          </cell>
        </row>
        <row r="28">
          <cell r="B28">
            <v>22.95</v>
          </cell>
          <cell r="C28">
            <v>27.5</v>
          </cell>
          <cell r="D28">
            <v>20.2</v>
          </cell>
          <cell r="E28">
            <v>84.916666666666671</v>
          </cell>
          <cell r="F28">
            <v>100</v>
          </cell>
          <cell r="G28">
            <v>61</v>
          </cell>
          <cell r="H28">
            <v>17.64</v>
          </cell>
          <cell r="I28" t="str">
            <v>*</v>
          </cell>
          <cell r="J28">
            <v>42.84</v>
          </cell>
          <cell r="K28">
            <v>8.6</v>
          </cell>
        </row>
        <row r="29">
          <cell r="B29">
            <v>22.616666666666674</v>
          </cell>
          <cell r="C29">
            <v>28.3</v>
          </cell>
          <cell r="D29">
            <v>19.5</v>
          </cell>
          <cell r="E29">
            <v>88.416666666666671</v>
          </cell>
          <cell r="F29">
            <v>100</v>
          </cell>
          <cell r="G29">
            <v>62</v>
          </cell>
          <cell r="H29">
            <v>15.120000000000001</v>
          </cell>
          <cell r="I29" t="str">
            <v>*</v>
          </cell>
          <cell r="J29">
            <v>43.92</v>
          </cell>
          <cell r="K29">
            <v>26.2</v>
          </cell>
        </row>
        <row r="30">
          <cell r="B30">
            <v>21.533333333333331</v>
          </cell>
          <cell r="C30">
            <v>26.8</v>
          </cell>
          <cell r="D30">
            <v>18.600000000000001</v>
          </cell>
          <cell r="E30">
            <v>91.333333333333329</v>
          </cell>
          <cell r="F30">
            <v>100</v>
          </cell>
          <cell r="G30">
            <v>72</v>
          </cell>
          <cell r="H30">
            <v>10.44</v>
          </cell>
          <cell r="I30" t="str">
            <v>*</v>
          </cell>
          <cell r="J30" t="str">
            <v>*</v>
          </cell>
          <cell r="K30">
            <v>24.4</v>
          </cell>
        </row>
        <row r="31">
          <cell r="B31">
            <v>21.983333333333334</v>
          </cell>
          <cell r="C31">
            <v>26.3</v>
          </cell>
          <cell r="D31">
            <v>18.8</v>
          </cell>
          <cell r="E31">
            <v>86.166666666666671</v>
          </cell>
          <cell r="F31">
            <v>100</v>
          </cell>
          <cell r="G31">
            <v>54</v>
          </cell>
          <cell r="H31">
            <v>10.44</v>
          </cell>
          <cell r="I31" t="str">
            <v>*</v>
          </cell>
          <cell r="J31">
            <v>25.2</v>
          </cell>
          <cell r="K31">
            <v>0.2</v>
          </cell>
        </row>
        <row r="32">
          <cell r="B32">
            <v>21.141666666666669</v>
          </cell>
          <cell r="C32">
            <v>27.5</v>
          </cell>
          <cell r="D32">
            <v>14.7</v>
          </cell>
          <cell r="E32">
            <v>75.625</v>
          </cell>
          <cell r="F32">
            <v>100</v>
          </cell>
          <cell r="G32">
            <v>51</v>
          </cell>
          <cell r="H32">
            <v>10.08</v>
          </cell>
          <cell r="I32" t="str">
            <v>*</v>
          </cell>
          <cell r="J32">
            <v>21.96</v>
          </cell>
          <cell r="K32">
            <v>0</v>
          </cell>
        </row>
        <row r="33">
          <cell r="B33">
            <v>21.962500000000002</v>
          </cell>
          <cell r="C33">
            <v>29.1</v>
          </cell>
          <cell r="D33">
            <v>15.6</v>
          </cell>
          <cell r="E33">
            <v>80.958333333333329</v>
          </cell>
          <cell r="F33">
            <v>100</v>
          </cell>
          <cell r="G33">
            <v>58</v>
          </cell>
          <cell r="H33">
            <v>10.08</v>
          </cell>
          <cell r="I33" t="str">
            <v>*</v>
          </cell>
          <cell r="J33">
            <v>31.680000000000003</v>
          </cell>
          <cell r="K33">
            <v>0</v>
          </cell>
        </row>
        <row r="34">
          <cell r="B34">
            <v>22.991666666666664</v>
          </cell>
          <cell r="C34">
            <v>29.5</v>
          </cell>
          <cell r="D34">
            <v>17.8</v>
          </cell>
          <cell r="E34">
            <v>81</v>
          </cell>
          <cell r="F34">
            <v>97</v>
          </cell>
          <cell r="G34">
            <v>59</v>
          </cell>
          <cell r="H34">
            <v>10.44</v>
          </cell>
          <cell r="I34" t="str">
            <v>*</v>
          </cell>
          <cell r="J34">
            <v>24.840000000000003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26.495833333333334</v>
          </cell>
          <cell r="C5">
            <v>33.6</v>
          </cell>
          <cell r="D5">
            <v>20.2</v>
          </cell>
          <cell r="E5">
            <v>67.25</v>
          </cell>
          <cell r="F5">
            <v>98</v>
          </cell>
          <cell r="G5">
            <v>35</v>
          </cell>
          <cell r="H5">
            <v>15.840000000000002</v>
          </cell>
          <cell r="I5" t="str">
            <v>*</v>
          </cell>
          <cell r="J5">
            <v>38.519999999999996</v>
          </cell>
          <cell r="K5" t="str">
            <v>*</v>
          </cell>
        </row>
        <row r="6">
          <cell r="B6">
            <v>25.491666666666671</v>
          </cell>
          <cell r="C6">
            <v>33</v>
          </cell>
          <cell r="D6">
            <v>19.399999999999999</v>
          </cell>
          <cell r="E6">
            <v>67.333333333333329</v>
          </cell>
          <cell r="F6">
            <v>93</v>
          </cell>
          <cell r="G6">
            <v>35</v>
          </cell>
          <cell r="H6">
            <v>11.879999999999999</v>
          </cell>
          <cell r="I6" t="str">
            <v>*</v>
          </cell>
          <cell r="J6">
            <v>22.68</v>
          </cell>
          <cell r="K6" t="str">
            <v>*</v>
          </cell>
        </row>
        <row r="7">
          <cell r="B7">
            <v>25.3125</v>
          </cell>
          <cell r="C7">
            <v>32.299999999999997</v>
          </cell>
          <cell r="D7">
            <v>20.2</v>
          </cell>
          <cell r="E7">
            <v>66.5</v>
          </cell>
          <cell r="F7">
            <v>92</v>
          </cell>
          <cell r="G7">
            <v>43</v>
          </cell>
          <cell r="H7">
            <v>11.520000000000001</v>
          </cell>
          <cell r="I7" t="str">
            <v>*</v>
          </cell>
          <cell r="J7">
            <v>28.44</v>
          </cell>
          <cell r="K7" t="str">
            <v>*</v>
          </cell>
        </row>
        <row r="8">
          <cell r="B8">
            <v>25.775000000000006</v>
          </cell>
          <cell r="C8">
            <v>33.1</v>
          </cell>
          <cell r="D8">
            <v>19.5</v>
          </cell>
          <cell r="E8">
            <v>70.916666666666671</v>
          </cell>
          <cell r="F8">
            <v>100</v>
          </cell>
          <cell r="G8">
            <v>37</v>
          </cell>
          <cell r="H8">
            <v>7.9200000000000008</v>
          </cell>
          <cell r="I8" t="str">
            <v>*</v>
          </cell>
          <cell r="J8">
            <v>30.6</v>
          </cell>
          <cell r="K8" t="str">
            <v>*</v>
          </cell>
        </row>
        <row r="9">
          <cell r="B9">
            <v>24.5</v>
          </cell>
          <cell r="C9">
            <v>31</v>
          </cell>
          <cell r="D9">
            <v>19.899999999999999</v>
          </cell>
          <cell r="E9">
            <v>72.5</v>
          </cell>
          <cell r="F9">
            <v>100</v>
          </cell>
          <cell r="G9">
            <v>45</v>
          </cell>
          <cell r="H9">
            <v>16.559999999999999</v>
          </cell>
          <cell r="I9" t="str">
            <v>*</v>
          </cell>
          <cell r="J9">
            <v>47.88</v>
          </cell>
          <cell r="K9" t="str">
            <v>*</v>
          </cell>
        </row>
        <row r="10">
          <cell r="B10">
            <v>20.608333333333334</v>
          </cell>
          <cell r="C10">
            <v>21.7</v>
          </cell>
          <cell r="D10">
            <v>19.7</v>
          </cell>
          <cell r="E10">
            <v>93.285714285714292</v>
          </cell>
          <cell r="F10">
            <v>100</v>
          </cell>
          <cell r="G10">
            <v>88</v>
          </cell>
          <cell r="H10">
            <v>15.120000000000001</v>
          </cell>
          <cell r="I10" t="str">
            <v>*</v>
          </cell>
          <cell r="J10">
            <v>28.08</v>
          </cell>
          <cell r="K10" t="str">
            <v>*</v>
          </cell>
        </row>
        <row r="11">
          <cell r="B11">
            <v>21.974999999999998</v>
          </cell>
          <cell r="C11">
            <v>26.3</v>
          </cell>
          <cell r="D11">
            <v>19.100000000000001</v>
          </cell>
          <cell r="E11">
            <v>79</v>
          </cell>
          <cell r="F11">
            <v>100</v>
          </cell>
          <cell r="G11">
            <v>70</v>
          </cell>
          <cell r="H11">
            <v>7.5600000000000005</v>
          </cell>
          <cell r="I11" t="str">
            <v>*</v>
          </cell>
          <cell r="J11">
            <v>16.2</v>
          </cell>
          <cell r="K11" t="str">
            <v>*</v>
          </cell>
        </row>
        <row r="12">
          <cell r="B12">
            <v>23.458333333333329</v>
          </cell>
          <cell r="C12">
            <v>30.1</v>
          </cell>
          <cell r="D12">
            <v>19.3</v>
          </cell>
          <cell r="E12">
            <v>81.05263157894737</v>
          </cell>
          <cell r="F12">
            <v>100</v>
          </cell>
          <cell r="G12">
            <v>51</v>
          </cell>
          <cell r="H12">
            <v>7.2</v>
          </cell>
          <cell r="I12" t="str">
            <v>*</v>
          </cell>
          <cell r="J12">
            <v>24.12</v>
          </cell>
          <cell r="K12" t="str">
            <v>*</v>
          </cell>
        </row>
        <row r="13">
          <cell r="B13">
            <v>23.783333333333331</v>
          </cell>
          <cell r="C13">
            <v>29.6</v>
          </cell>
          <cell r="D13">
            <v>19.899999999999999</v>
          </cell>
          <cell r="E13">
            <v>75.5</v>
          </cell>
          <cell r="F13">
            <v>100</v>
          </cell>
          <cell r="G13">
            <v>52</v>
          </cell>
          <cell r="H13">
            <v>8.64</v>
          </cell>
          <cell r="I13" t="str">
            <v>*</v>
          </cell>
          <cell r="J13">
            <v>20.88</v>
          </cell>
          <cell r="K13" t="str">
            <v>*</v>
          </cell>
        </row>
        <row r="14">
          <cell r="B14">
            <v>24.450000000000003</v>
          </cell>
          <cell r="C14">
            <v>29.8</v>
          </cell>
          <cell r="D14">
            <v>20.3</v>
          </cell>
          <cell r="E14">
            <v>75.916666666666671</v>
          </cell>
          <cell r="F14">
            <v>99</v>
          </cell>
          <cell r="G14">
            <v>47</v>
          </cell>
          <cell r="H14">
            <v>13.32</v>
          </cell>
          <cell r="I14" t="str">
            <v>*</v>
          </cell>
          <cell r="J14">
            <v>24.840000000000003</v>
          </cell>
          <cell r="K14" t="str">
            <v>*</v>
          </cell>
        </row>
        <row r="15">
          <cell r="B15">
            <v>24.212499999999995</v>
          </cell>
          <cell r="C15">
            <v>30.5</v>
          </cell>
          <cell r="D15">
            <v>19.3</v>
          </cell>
          <cell r="E15">
            <v>73</v>
          </cell>
          <cell r="F15">
            <v>97</v>
          </cell>
          <cell r="G15">
            <v>46</v>
          </cell>
          <cell r="H15">
            <v>13.68</v>
          </cell>
          <cell r="I15" t="str">
            <v>*</v>
          </cell>
          <cell r="J15">
            <v>28.44</v>
          </cell>
          <cell r="K15" t="str">
            <v>*</v>
          </cell>
        </row>
        <row r="16">
          <cell r="B16">
            <v>24.908333333333331</v>
          </cell>
          <cell r="C16">
            <v>32.200000000000003</v>
          </cell>
          <cell r="D16">
            <v>19.3</v>
          </cell>
          <cell r="E16">
            <v>69.666666666666671</v>
          </cell>
          <cell r="F16">
            <v>89</v>
          </cell>
          <cell r="G16">
            <v>42</v>
          </cell>
          <cell r="H16">
            <v>7.9200000000000008</v>
          </cell>
          <cell r="I16" t="str">
            <v>*</v>
          </cell>
          <cell r="J16">
            <v>18.720000000000002</v>
          </cell>
          <cell r="K16" t="str">
            <v>*</v>
          </cell>
        </row>
        <row r="17">
          <cell r="B17">
            <v>23.845833333333335</v>
          </cell>
          <cell r="C17">
            <v>31.8</v>
          </cell>
          <cell r="D17">
            <v>19.7</v>
          </cell>
          <cell r="E17">
            <v>77.55</v>
          </cell>
          <cell r="F17">
            <v>100</v>
          </cell>
          <cell r="G17">
            <v>53</v>
          </cell>
          <cell r="H17">
            <v>11.879999999999999</v>
          </cell>
          <cell r="I17" t="str">
            <v>*</v>
          </cell>
          <cell r="J17">
            <v>28.08</v>
          </cell>
          <cell r="K17" t="str">
            <v>*</v>
          </cell>
        </row>
        <row r="18">
          <cell r="B18">
            <v>22.066666666666663</v>
          </cell>
          <cell r="C18">
            <v>27.3</v>
          </cell>
          <cell r="D18">
            <v>19.399999999999999</v>
          </cell>
          <cell r="E18">
            <v>75.8</v>
          </cell>
          <cell r="F18">
            <v>92</v>
          </cell>
          <cell r="G18">
            <v>65</v>
          </cell>
          <cell r="H18">
            <v>9</v>
          </cell>
          <cell r="I18" t="str">
            <v>*</v>
          </cell>
          <cell r="J18">
            <v>16.920000000000002</v>
          </cell>
          <cell r="K18" t="str">
            <v>*</v>
          </cell>
        </row>
        <row r="19">
          <cell r="B19">
            <v>22.691666666666666</v>
          </cell>
          <cell r="C19">
            <v>28</v>
          </cell>
          <cell r="D19">
            <v>19.100000000000001</v>
          </cell>
          <cell r="E19">
            <v>82.45</v>
          </cell>
          <cell r="F19">
            <v>100</v>
          </cell>
          <cell r="G19">
            <v>64</v>
          </cell>
          <cell r="H19">
            <v>4.32</v>
          </cell>
          <cell r="I19" t="str">
            <v>*</v>
          </cell>
          <cell r="J19">
            <v>14.4</v>
          </cell>
          <cell r="K19" t="str">
            <v>*</v>
          </cell>
        </row>
        <row r="20">
          <cell r="B20">
            <v>25.233333333333331</v>
          </cell>
          <cell r="C20">
            <v>30.8</v>
          </cell>
          <cell r="D20">
            <v>21.4</v>
          </cell>
          <cell r="E20">
            <v>79.349999999999994</v>
          </cell>
          <cell r="F20">
            <v>100</v>
          </cell>
          <cell r="G20">
            <v>60</v>
          </cell>
          <cell r="H20">
            <v>12.24</v>
          </cell>
          <cell r="I20" t="str">
            <v>*</v>
          </cell>
          <cell r="J20">
            <v>26.64</v>
          </cell>
          <cell r="K20" t="str">
            <v>*</v>
          </cell>
        </row>
        <row r="21">
          <cell r="B21">
            <v>21.745833333333334</v>
          </cell>
          <cell r="C21">
            <v>26.2</v>
          </cell>
          <cell r="D21">
            <v>21</v>
          </cell>
          <cell r="E21" t="str">
            <v>*</v>
          </cell>
          <cell r="F21">
            <v>97</v>
          </cell>
          <cell r="G21">
            <v>82</v>
          </cell>
          <cell r="H21">
            <v>24.48</v>
          </cell>
          <cell r="I21" t="str">
            <v>*</v>
          </cell>
          <cell r="J21">
            <v>57.960000000000008</v>
          </cell>
          <cell r="K21" t="str">
            <v>*</v>
          </cell>
        </row>
        <row r="22">
          <cell r="B22">
            <v>22</v>
          </cell>
          <cell r="C22">
            <v>24.4</v>
          </cell>
          <cell r="D22">
            <v>20.399999999999999</v>
          </cell>
          <cell r="E22">
            <v>73</v>
          </cell>
          <cell r="F22">
            <v>89</v>
          </cell>
          <cell r="G22">
            <v>58</v>
          </cell>
          <cell r="H22">
            <v>12.24</v>
          </cell>
          <cell r="I22" t="str">
            <v>*</v>
          </cell>
          <cell r="J22">
            <v>36.72</v>
          </cell>
          <cell r="K22" t="str">
            <v>*</v>
          </cell>
        </row>
        <row r="23">
          <cell r="B23">
            <v>19.525000000000002</v>
          </cell>
          <cell r="C23">
            <v>25.9</v>
          </cell>
          <cell r="D23">
            <v>13.3</v>
          </cell>
          <cell r="E23">
            <v>68.083333333333329</v>
          </cell>
          <cell r="F23">
            <v>88</v>
          </cell>
          <cell r="G23">
            <v>34</v>
          </cell>
          <cell r="H23">
            <v>12.96</v>
          </cell>
          <cell r="I23" t="str">
            <v>*</v>
          </cell>
          <cell r="J23">
            <v>30.96</v>
          </cell>
          <cell r="K23" t="str">
            <v>*</v>
          </cell>
        </row>
        <row r="24">
          <cell r="B24">
            <v>18.799999999999997</v>
          </cell>
          <cell r="C24">
            <v>24.1</v>
          </cell>
          <cell r="D24">
            <v>15.4</v>
          </cell>
          <cell r="E24">
            <v>68.208333333333329</v>
          </cell>
          <cell r="F24">
            <v>97</v>
          </cell>
          <cell r="G24">
            <v>34</v>
          </cell>
          <cell r="H24">
            <v>14.04</v>
          </cell>
          <cell r="I24" t="str">
            <v>*</v>
          </cell>
          <cell r="J24">
            <v>41.76</v>
          </cell>
          <cell r="K24" t="str">
            <v>*</v>
          </cell>
        </row>
        <row r="25">
          <cell r="B25">
            <v>18.091666666666669</v>
          </cell>
          <cell r="C25">
            <v>25</v>
          </cell>
          <cell r="D25">
            <v>12.4</v>
          </cell>
          <cell r="E25">
            <v>68.791666666666671</v>
          </cell>
          <cell r="F25">
            <v>93</v>
          </cell>
          <cell r="G25">
            <v>40</v>
          </cell>
          <cell r="H25">
            <v>15.48</v>
          </cell>
          <cell r="I25" t="str">
            <v>*</v>
          </cell>
          <cell r="J25">
            <v>33.480000000000004</v>
          </cell>
          <cell r="K25" t="str">
            <v>*</v>
          </cell>
        </row>
        <row r="26">
          <cell r="B26">
            <v>19.445833333333336</v>
          </cell>
          <cell r="C26">
            <v>26.4</v>
          </cell>
          <cell r="D26">
            <v>13.8</v>
          </cell>
          <cell r="E26">
            <v>68.875</v>
          </cell>
          <cell r="F26">
            <v>93</v>
          </cell>
          <cell r="G26">
            <v>39</v>
          </cell>
          <cell r="H26">
            <v>11.520000000000001</v>
          </cell>
          <cell r="I26" t="str">
            <v>*</v>
          </cell>
          <cell r="J26">
            <v>20.52</v>
          </cell>
          <cell r="K26" t="str">
            <v>*</v>
          </cell>
        </row>
        <row r="27">
          <cell r="B27">
            <v>20.758333333333333</v>
          </cell>
          <cell r="C27">
            <v>28</v>
          </cell>
          <cell r="D27">
            <v>14.1</v>
          </cell>
          <cell r="E27">
            <v>75.19047619047619</v>
          </cell>
          <cell r="F27">
            <v>100</v>
          </cell>
          <cell r="G27">
            <v>55</v>
          </cell>
          <cell r="H27">
            <v>15.840000000000002</v>
          </cell>
          <cell r="I27" t="str">
            <v>*</v>
          </cell>
          <cell r="J27">
            <v>29.880000000000003</v>
          </cell>
          <cell r="K27" t="str">
            <v>*</v>
          </cell>
        </row>
        <row r="28">
          <cell r="B28">
            <v>22.891666666666662</v>
          </cell>
          <cell r="C28">
            <v>28.3</v>
          </cell>
          <cell r="D28">
            <v>18.5</v>
          </cell>
          <cell r="E28">
            <v>73.125</v>
          </cell>
          <cell r="F28">
            <v>90</v>
          </cell>
          <cell r="G28">
            <v>45</v>
          </cell>
          <cell r="H28">
            <v>18.36</v>
          </cell>
          <cell r="I28" t="str">
            <v>*</v>
          </cell>
          <cell r="J28">
            <v>33.840000000000003</v>
          </cell>
          <cell r="K28" t="str">
            <v>*</v>
          </cell>
        </row>
        <row r="29">
          <cell r="B29">
            <v>22.254166666666663</v>
          </cell>
          <cell r="C29">
            <v>27.1</v>
          </cell>
          <cell r="D29">
            <v>18.100000000000001</v>
          </cell>
          <cell r="E29">
            <v>78.78947368421052</v>
          </cell>
          <cell r="F29">
            <v>100</v>
          </cell>
          <cell r="G29">
            <v>60</v>
          </cell>
          <cell r="H29">
            <v>17.64</v>
          </cell>
          <cell r="I29" t="str">
            <v>*</v>
          </cell>
          <cell r="J29">
            <v>54.72</v>
          </cell>
          <cell r="K29" t="str">
            <v>*</v>
          </cell>
        </row>
        <row r="30">
          <cell r="B30">
            <v>20.429166666666667</v>
          </cell>
          <cell r="C30">
            <v>24.6</v>
          </cell>
          <cell r="D30">
            <v>18.2</v>
          </cell>
          <cell r="E30">
            <v>83.63636363636364</v>
          </cell>
          <cell r="F30">
            <v>95</v>
          </cell>
          <cell r="G30">
            <v>72</v>
          </cell>
          <cell r="H30">
            <v>10.44</v>
          </cell>
          <cell r="I30" t="str">
            <v>*</v>
          </cell>
          <cell r="J30">
            <v>31.319999999999997</v>
          </cell>
          <cell r="K30" t="str">
            <v>*</v>
          </cell>
        </row>
        <row r="31">
          <cell r="B31">
            <v>20.591666666666665</v>
          </cell>
          <cell r="C31">
            <v>25.9</v>
          </cell>
          <cell r="D31">
            <v>17.100000000000001</v>
          </cell>
          <cell r="E31">
            <v>75.5</v>
          </cell>
          <cell r="F31">
            <v>100</v>
          </cell>
          <cell r="G31">
            <v>51</v>
          </cell>
          <cell r="H31">
            <v>10.8</v>
          </cell>
          <cell r="I31" t="str">
            <v>*</v>
          </cell>
          <cell r="J31">
            <v>22.32</v>
          </cell>
          <cell r="K31" t="str">
            <v>*</v>
          </cell>
        </row>
        <row r="32">
          <cell r="B32">
            <v>19.741666666666667</v>
          </cell>
          <cell r="C32">
            <v>27.1</v>
          </cell>
          <cell r="D32">
            <v>13.6</v>
          </cell>
          <cell r="E32">
            <v>74.315789473684205</v>
          </cell>
          <cell r="F32">
            <v>100</v>
          </cell>
          <cell r="G32">
            <v>47</v>
          </cell>
          <cell r="H32">
            <v>7.9200000000000008</v>
          </cell>
          <cell r="I32" t="str">
            <v>*</v>
          </cell>
          <cell r="J32">
            <v>19.079999999999998</v>
          </cell>
          <cell r="K32" t="str">
            <v>*</v>
          </cell>
        </row>
        <row r="33">
          <cell r="B33">
            <v>20.675000000000001</v>
          </cell>
          <cell r="C33">
            <v>27.2</v>
          </cell>
          <cell r="D33">
            <v>14.6</v>
          </cell>
          <cell r="E33">
            <v>77.599999999999994</v>
          </cell>
          <cell r="F33">
            <v>100</v>
          </cell>
          <cell r="G33">
            <v>56</v>
          </cell>
          <cell r="H33">
            <v>14.4</v>
          </cell>
          <cell r="I33" t="str">
            <v>*</v>
          </cell>
          <cell r="J33">
            <v>26.28</v>
          </cell>
          <cell r="K33" t="str">
            <v>*</v>
          </cell>
        </row>
        <row r="34">
          <cell r="B34">
            <v>21.695833333333336</v>
          </cell>
          <cell r="C34">
            <v>28.2</v>
          </cell>
          <cell r="D34">
            <v>16.2</v>
          </cell>
          <cell r="E34">
            <v>78.375</v>
          </cell>
          <cell r="F34">
            <v>99</v>
          </cell>
          <cell r="G34">
            <v>56</v>
          </cell>
          <cell r="H34">
            <v>15.120000000000001</v>
          </cell>
          <cell r="I34" t="str">
            <v>*</v>
          </cell>
          <cell r="J34">
            <v>25.56</v>
          </cell>
          <cell r="K34" t="str">
            <v>*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Planilha1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27.400000000000002</v>
          </cell>
          <cell r="C5">
            <v>33.6</v>
          </cell>
          <cell r="D5">
            <v>20.5</v>
          </cell>
          <cell r="E5">
            <v>58.125</v>
          </cell>
          <cell r="F5">
            <v>82</v>
          </cell>
          <cell r="G5">
            <v>35</v>
          </cell>
          <cell r="H5">
            <v>15.120000000000001</v>
          </cell>
          <cell r="I5" t="str">
            <v>*</v>
          </cell>
          <cell r="J5">
            <v>29.52</v>
          </cell>
          <cell r="K5">
            <v>0</v>
          </cell>
        </row>
        <row r="6">
          <cell r="B6">
            <v>27.129166666666663</v>
          </cell>
          <cell r="C6">
            <v>33.6</v>
          </cell>
          <cell r="D6">
            <v>22.1</v>
          </cell>
          <cell r="E6">
            <v>63.291666666666664</v>
          </cell>
          <cell r="F6">
            <v>85</v>
          </cell>
          <cell r="G6">
            <v>39</v>
          </cell>
          <cell r="H6">
            <v>15.840000000000002</v>
          </cell>
          <cell r="I6" t="str">
            <v>*</v>
          </cell>
          <cell r="J6">
            <v>24.840000000000003</v>
          </cell>
          <cell r="K6">
            <v>0</v>
          </cell>
        </row>
        <row r="7">
          <cell r="B7">
            <v>26.458333333333339</v>
          </cell>
          <cell r="C7">
            <v>32.5</v>
          </cell>
          <cell r="D7">
            <v>21.3</v>
          </cell>
          <cell r="E7">
            <v>66.416666666666671</v>
          </cell>
          <cell r="F7">
            <v>87</v>
          </cell>
          <cell r="G7">
            <v>44</v>
          </cell>
          <cell r="H7">
            <v>14.4</v>
          </cell>
          <cell r="I7" t="str">
            <v>*</v>
          </cell>
          <cell r="J7">
            <v>30.96</v>
          </cell>
          <cell r="K7">
            <v>0</v>
          </cell>
        </row>
        <row r="8">
          <cell r="B8">
            <v>26.991666666666664</v>
          </cell>
          <cell r="C8">
            <v>33.6</v>
          </cell>
          <cell r="D8">
            <v>21.4</v>
          </cell>
          <cell r="E8">
            <v>61.625</v>
          </cell>
          <cell r="F8">
            <v>82</v>
          </cell>
          <cell r="G8">
            <v>33</v>
          </cell>
          <cell r="H8">
            <v>11.879999999999999</v>
          </cell>
          <cell r="I8" t="str">
            <v>*</v>
          </cell>
          <cell r="J8">
            <v>25.2</v>
          </cell>
          <cell r="K8">
            <v>0</v>
          </cell>
        </row>
        <row r="9">
          <cell r="B9">
            <v>26.008333333333329</v>
          </cell>
          <cell r="C9">
            <v>32.200000000000003</v>
          </cell>
          <cell r="D9">
            <v>22.3</v>
          </cell>
          <cell r="E9">
            <v>58.666666666666664</v>
          </cell>
          <cell r="F9">
            <v>75</v>
          </cell>
          <cell r="G9">
            <v>38</v>
          </cell>
          <cell r="H9">
            <v>13.32</v>
          </cell>
          <cell r="I9" t="str">
            <v>*</v>
          </cell>
          <cell r="J9">
            <v>34.56</v>
          </cell>
          <cell r="K9">
            <v>0</v>
          </cell>
        </row>
        <row r="10">
          <cell r="B10">
            <v>24.054166666666671</v>
          </cell>
          <cell r="C10">
            <v>29.7</v>
          </cell>
          <cell r="D10">
            <v>20.9</v>
          </cell>
          <cell r="E10">
            <v>76.125</v>
          </cell>
          <cell r="F10">
            <v>90</v>
          </cell>
          <cell r="G10">
            <v>53</v>
          </cell>
          <cell r="H10">
            <v>20.16</v>
          </cell>
          <cell r="I10" t="str">
            <v>*</v>
          </cell>
          <cell r="J10">
            <v>36</v>
          </cell>
          <cell r="K10">
            <v>4.4000000000000004</v>
          </cell>
        </row>
        <row r="11">
          <cell r="B11">
            <v>23.370833333333337</v>
          </cell>
          <cell r="C11">
            <v>29.4</v>
          </cell>
          <cell r="D11">
            <v>19.7</v>
          </cell>
          <cell r="E11">
            <v>81.5</v>
          </cell>
          <cell r="F11">
            <v>97</v>
          </cell>
          <cell r="G11">
            <v>54</v>
          </cell>
          <cell r="H11">
            <v>10.8</v>
          </cell>
          <cell r="I11" t="str">
            <v>*</v>
          </cell>
          <cell r="J11">
            <v>28.44</v>
          </cell>
          <cell r="K11">
            <v>0</v>
          </cell>
        </row>
        <row r="12">
          <cell r="B12">
            <v>23.837500000000002</v>
          </cell>
          <cell r="C12">
            <v>29.5</v>
          </cell>
          <cell r="D12">
            <v>21</v>
          </cell>
          <cell r="E12">
            <v>80.625</v>
          </cell>
          <cell r="F12">
            <v>92</v>
          </cell>
          <cell r="G12">
            <v>55</v>
          </cell>
          <cell r="H12">
            <v>12.96</v>
          </cell>
          <cell r="I12" t="str">
            <v>*</v>
          </cell>
          <cell r="J12">
            <v>24.48</v>
          </cell>
          <cell r="K12">
            <v>0</v>
          </cell>
        </row>
        <row r="13">
          <cell r="B13">
            <v>24.512499999999999</v>
          </cell>
          <cell r="C13">
            <v>30.2</v>
          </cell>
          <cell r="D13">
            <v>20.9</v>
          </cell>
          <cell r="E13">
            <v>78.666666666666671</v>
          </cell>
          <cell r="F13">
            <v>96</v>
          </cell>
          <cell r="G13">
            <v>52</v>
          </cell>
          <cell r="H13">
            <v>9.3600000000000012</v>
          </cell>
          <cell r="I13" t="str">
            <v>*</v>
          </cell>
          <cell r="J13">
            <v>20.16</v>
          </cell>
          <cell r="K13">
            <v>0</v>
          </cell>
        </row>
        <row r="14">
          <cell r="B14">
            <v>25.158333333333331</v>
          </cell>
          <cell r="C14">
            <v>31.3</v>
          </cell>
          <cell r="D14">
            <v>21</v>
          </cell>
          <cell r="E14">
            <v>71.583333333333329</v>
          </cell>
          <cell r="F14">
            <v>90</v>
          </cell>
          <cell r="G14">
            <v>46</v>
          </cell>
          <cell r="H14">
            <v>11.16</v>
          </cell>
          <cell r="I14" t="str">
            <v>*</v>
          </cell>
          <cell r="J14">
            <v>22.68</v>
          </cell>
          <cell r="K14">
            <v>0</v>
          </cell>
        </row>
        <row r="15">
          <cell r="B15">
            <v>25.291666666666668</v>
          </cell>
          <cell r="C15">
            <v>31.1</v>
          </cell>
          <cell r="D15">
            <v>20.3</v>
          </cell>
          <cell r="E15">
            <v>65.666666666666671</v>
          </cell>
          <cell r="F15">
            <v>85</v>
          </cell>
          <cell r="G15">
            <v>42</v>
          </cell>
          <cell r="H15">
            <v>12.6</v>
          </cell>
          <cell r="I15" t="str">
            <v>*</v>
          </cell>
          <cell r="J15">
            <v>26.28</v>
          </cell>
          <cell r="K15">
            <v>0</v>
          </cell>
        </row>
        <row r="16">
          <cell r="B16">
            <v>26.025000000000002</v>
          </cell>
          <cell r="C16">
            <v>33</v>
          </cell>
          <cell r="D16">
            <v>20.7</v>
          </cell>
          <cell r="E16">
            <v>66.125</v>
          </cell>
          <cell r="F16">
            <v>86</v>
          </cell>
          <cell r="G16">
            <v>41</v>
          </cell>
          <cell r="H16">
            <v>11.879999999999999</v>
          </cell>
          <cell r="I16" t="str">
            <v>*</v>
          </cell>
          <cell r="J16">
            <v>23.040000000000003</v>
          </cell>
          <cell r="K16">
            <v>1.4</v>
          </cell>
        </row>
        <row r="17">
          <cell r="B17">
            <v>24.8125</v>
          </cell>
          <cell r="C17">
            <v>32</v>
          </cell>
          <cell r="D17">
            <v>20.2</v>
          </cell>
          <cell r="E17">
            <v>76.333333333333329</v>
          </cell>
          <cell r="F17">
            <v>95</v>
          </cell>
          <cell r="G17">
            <v>48</v>
          </cell>
          <cell r="H17">
            <v>26.28</v>
          </cell>
          <cell r="I17" t="str">
            <v>*</v>
          </cell>
          <cell r="J17">
            <v>58.680000000000007</v>
          </cell>
          <cell r="K17">
            <v>17.600000000000001</v>
          </cell>
        </row>
        <row r="18">
          <cell r="B18">
            <v>24.024999999999995</v>
          </cell>
          <cell r="C18">
            <v>30</v>
          </cell>
          <cell r="D18">
            <v>20.3</v>
          </cell>
          <cell r="E18">
            <v>78.291666666666671</v>
          </cell>
          <cell r="F18">
            <v>96</v>
          </cell>
          <cell r="G18">
            <v>49</v>
          </cell>
          <cell r="H18">
            <v>12.96</v>
          </cell>
          <cell r="I18" t="str">
            <v>*</v>
          </cell>
          <cell r="J18">
            <v>31.319999999999997</v>
          </cell>
          <cell r="K18">
            <v>1.8</v>
          </cell>
        </row>
        <row r="19">
          <cell r="B19">
            <v>24.4375</v>
          </cell>
          <cell r="C19">
            <v>29.3</v>
          </cell>
          <cell r="D19">
            <v>20.8</v>
          </cell>
          <cell r="E19">
            <v>76.791666666666671</v>
          </cell>
          <cell r="F19">
            <v>89</v>
          </cell>
          <cell r="G19">
            <v>58</v>
          </cell>
          <cell r="H19">
            <v>10.44</v>
          </cell>
          <cell r="I19" t="str">
            <v>*</v>
          </cell>
          <cell r="J19">
            <v>19.8</v>
          </cell>
          <cell r="K19">
            <v>0.4</v>
          </cell>
        </row>
        <row r="20">
          <cell r="B20">
            <v>25.945833333333329</v>
          </cell>
          <cell r="C20">
            <v>32.1</v>
          </cell>
          <cell r="D20">
            <v>22.3</v>
          </cell>
          <cell r="E20">
            <v>75.208333333333329</v>
          </cell>
          <cell r="F20">
            <v>91</v>
          </cell>
          <cell r="G20">
            <v>50</v>
          </cell>
          <cell r="H20">
            <v>11.520000000000001</v>
          </cell>
          <cell r="I20" t="str">
            <v>*</v>
          </cell>
          <cell r="J20">
            <v>27</v>
          </cell>
          <cell r="K20">
            <v>0.4</v>
          </cell>
        </row>
        <row r="21">
          <cell r="B21">
            <v>24.104166666666671</v>
          </cell>
          <cell r="C21">
            <v>29</v>
          </cell>
          <cell r="D21">
            <v>21.8</v>
          </cell>
          <cell r="E21">
            <v>85.583333333333329</v>
          </cell>
          <cell r="F21">
            <v>96</v>
          </cell>
          <cell r="G21">
            <v>65</v>
          </cell>
          <cell r="H21">
            <v>16.2</v>
          </cell>
          <cell r="I21" t="str">
            <v>*</v>
          </cell>
          <cell r="J21">
            <v>37.080000000000005</v>
          </cell>
          <cell r="K21">
            <v>3.8</v>
          </cell>
        </row>
        <row r="22">
          <cell r="B22">
            <v>22.220833333333331</v>
          </cell>
          <cell r="C22">
            <v>24.2</v>
          </cell>
          <cell r="D22">
            <v>21.1</v>
          </cell>
          <cell r="E22">
            <v>94.375</v>
          </cell>
          <cell r="F22">
            <v>97</v>
          </cell>
          <cell r="G22">
            <v>89</v>
          </cell>
          <cell r="H22">
            <v>22.68</v>
          </cell>
          <cell r="I22" t="str">
            <v>*</v>
          </cell>
          <cell r="J22">
            <v>39.6</v>
          </cell>
          <cell r="K22">
            <v>0</v>
          </cell>
        </row>
        <row r="23">
          <cell r="B23">
            <v>20.570833333333329</v>
          </cell>
          <cell r="C23">
            <v>26</v>
          </cell>
          <cell r="D23">
            <v>15.6</v>
          </cell>
          <cell r="E23">
            <v>61.833333333333336</v>
          </cell>
          <cell r="F23">
            <v>92</v>
          </cell>
          <cell r="G23">
            <v>30</v>
          </cell>
          <cell r="H23">
            <v>15.48</v>
          </cell>
          <cell r="I23" t="str">
            <v>*</v>
          </cell>
          <cell r="J23">
            <v>28.08</v>
          </cell>
          <cell r="K23">
            <v>0</v>
          </cell>
        </row>
        <row r="24">
          <cell r="B24">
            <v>20.479166666666664</v>
          </cell>
          <cell r="C24">
            <v>25.6</v>
          </cell>
          <cell r="D24">
            <v>16.7</v>
          </cell>
          <cell r="E24">
            <v>57.291666666666664</v>
          </cell>
          <cell r="F24">
            <v>78</v>
          </cell>
          <cell r="G24">
            <v>32</v>
          </cell>
          <cell r="H24">
            <v>14.4</v>
          </cell>
          <cell r="I24" t="str">
            <v>*</v>
          </cell>
          <cell r="J24">
            <v>25.2</v>
          </cell>
          <cell r="K24">
            <v>0</v>
          </cell>
        </row>
        <row r="25">
          <cell r="B25">
            <v>19.850000000000005</v>
          </cell>
          <cell r="C25">
            <v>26.5</v>
          </cell>
          <cell r="D25">
            <v>15</v>
          </cell>
          <cell r="E25">
            <v>58.458333333333336</v>
          </cell>
          <cell r="F25">
            <v>79</v>
          </cell>
          <cell r="G25">
            <v>39</v>
          </cell>
          <cell r="H25">
            <v>14.4</v>
          </cell>
          <cell r="I25" t="str">
            <v>*</v>
          </cell>
          <cell r="J25">
            <v>29.16</v>
          </cell>
          <cell r="K25">
            <v>0</v>
          </cell>
        </row>
        <row r="26">
          <cell r="B26">
            <v>20.658333333333335</v>
          </cell>
          <cell r="C26">
            <v>27.5</v>
          </cell>
          <cell r="D26">
            <v>15.4</v>
          </cell>
          <cell r="E26">
            <v>63.791666666666664</v>
          </cell>
          <cell r="F26">
            <v>88</v>
          </cell>
          <cell r="G26">
            <v>43</v>
          </cell>
          <cell r="H26">
            <v>12.96</v>
          </cell>
          <cell r="I26" t="str">
            <v>*</v>
          </cell>
          <cell r="J26">
            <v>26.64</v>
          </cell>
          <cell r="K26">
            <v>0</v>
          </cell>
        </row>
        <row r="27">
          <cell r="B27">
            <v>23.087500000000006</v>
          </cell>
          <cell r="C27">
            <v>29.8</v>
          </cell>
          <cell r="D27">
            <v>18.399999999999999</v>
          </cell>
          <cell r="E27">
            <v>66.291666666666671</v>
          </cell>
          <cell r="F27">
            <v>83</v>
          </cell>
          <cell r="G27">
            <v>51</v>
          </cell>
          <cell r="H27">
            <v>14.76</v>
          </cell>
          <cell r="I27" t="str">
            <v>*</v>
          </cell>
          <cell r="J27">
            <v>31.680000000000003</v>
          </cell>
          <cell r="K27">
            <v>0</v>
          </cell>
        </row>
        <row r="28">
          <cell r="B28">
            <v>23.662499999999998</v>
          </cell>
          <cell r="C28">
            <v>29.7</v>
          </cell>
          <cell r="D28">
            <v>20.100000000000001</v>
          </cell>
          <cell r="E28">
            <v>72.041666666666671</v>
          </cell>
          <cell r="F28">
            <v>91</v>
          </cell>
          <cell r="G28">
            <v>48</v>
          </cell>
          <cell r="H28">
            <v>12.24</v>
          </cell>
          <cell r="I28" t="str">
            <v>*</v>
          </cell>
          <cell r="J28">
            <v>32.4</v>
          </cell>
          <cell r="K28">
            <v>3.6000000000000005</v>
          </cell>
        </row>
        <row r="29">
          <cell r="B29">
            <v>22.724999999999998</v>
          </cell>
          <cell r="C29">
            <v>28.2</v>
          </cell>
          <cell r="D29">
            <v>19.100000000000001</v>
          </cell>
          <cell r="E29">
            <v>80.625</v>
          </cell>
          <cell r="F29">
            <v>97</v>
          </cell>
          <cell r="G29">
            <v>56</v>
          </cell>
          <cell r="H29">
            <v>17.28</v>
          </cell>
          <cell r="I29" t="str">
            <v>*</v>
          </cell>
          <cell r="J29">
            <v>43.92</v>
          </cell>
          <cell r="K29">
            <v>16.399999999999999</v>
          </cell>
        </row>
        <row r="30">
          <cell r="B30">
            <v>21.741666666666664</v>
          </cell>
          <cell r="C30">
            <v>26.8</v>
          </cell>
          <cell r="D30">
            <v>18.399999999999999</v>
          </cell>
          <cell r="E30">
            <v>84.958333333333329</v>
          </cell>
          <cell r="F30">
            <v>97</v>
          </cell>
          <cell r="G30">
            <v>62</v>
          </cell>
          <cell r="H30">
            <v>12.24</v>
          </cell>
          <cell r="I30" t="str">
            <v>*</v>
          </cell>
          <cell r="J30">
            <v>48.96</v>
          </cell>
          <cell r="K30">
            <v>21.799999999999997</v>
          </cell>
        </row>
        <row r="31">
          <cell r="B31">
            <v>22.179166666666664</v>
          </cell>
          <cell r="C31">
            <v>26.1</v>
          </cell>
          <cell r="D31">
            <v>19.5</v>
          </cell>
          <cell r="E31">
            <v>79.375</v>
          </cell>
          <cell r="F31">
            <v>94</v>
          </cell>
          <cell r="G31">
            <v>54</v>
          </cell>
          <cell r="H31">
            <v>14.04</v>
          </cell>
          <cell r="I31" t="str">
            <v>*</v>
          </cell>
          <cell r="J31">
            <v>23.040000000000003</v>
          </cell>
          <cell r="K31">
            <v>1</v>
          </cell>
        </row>
        <row r="32">
          <cell r="B32">
            <v>21.391666666666666</v>
          </cell>
          <cell r="C32">
            <v>27.3</v>
          </cell>
          <cell r="D32">
            <v>15.5</v>
          </cell>
          <cell r="E32">
            <v>69.291666666666671</v>
          </cell>
          <cell r="F32">
            <v>91</v>
          </cell>
          <cell r="G32">
            <v>44</v>
          </cell>
          <cell r="H32">
            <v>9</v>
          </cell>
          <cell r="I32" t="str">
            <v>*</v>
          </cell>
          <cell r="J32">
            <v>20.52</v>
          </cell>
          <cell r="K32">
            <v>0</v>
          </cell>
        </row>
        <row r="33">
          <cell r="B33">
            <v>22.241666666666664</v>
          </cell>
          <cell r="C33">
            <v>29</v>
          </cell>
          <cell r="D33">
            <v>18</v>
          </cell>
          <cell r="E33">
            <v>73.541666666666671</v>
          </cell>
          <cell r="F33">
            <v>92</v>
          </cell>
          <cell r="G33">
            <v>48</v>
          </cell>
          <cell r="H33">
            <v>10.08</v>
          </cell>
          <cell r="I33" t="str">
            <v>*</v>
          </cell>
          <cell r="J33">
            <v>21.96</v>
          </cell>
          <cell r="K33">
            <v>0</v>
          </cell>
        </row>
        <row r="34">
          <cell r="B34">
            <v>23.216666666666669</v>
          </cell>
          <cell r="C34">
            <v>29.8</v>
          </cell>
          <cell r="D34">
            <v>18.2</v>
          </cell>
          <cell r="E34">
            <v>68.625</v>
          </cell>
          <cell r="F34">
            <v>86</v>
          </cell>
          <cell r="G34">
            <v>49</v>
          </cell>
          <cell r="H34">
            <v>10.8</v>
          </cell>
          <cell r="I34" t="str">
            <v>*</v>
          </cell>
          <cell r="J34">
            <v>22.32</v>
          </cell>
          <cell r="K34">
            <v>0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N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26.766666666666666</v>
          </cell>
          <cell r="C5">
            <v>34.299999999999997</v>
          </cell>
          <cell r="D5">
            <v>19.7</v>
          </cell>
          <cell r="E5">
            <v>66.166666666666671</v>
          </cell>
          <cell r="F5">
            <v>93</v>
          </cell>
          <cell r="G5">
            <v>31</v>
          </cell>
          <cell r="H5" t="str">
            <v>*</v>
          </cell>
          <cell r="I5" t="str">
            <v>*</v>
          </cell>
          <cell r="J5" t="str">
            <v>*</v>
          </cell>
          <cell r="K5">
            <v>0</v>
          </cell>
        </row>
        <row r="6">
          <cell r="B6">
            <v>26.766666666666662</v>
          </cell>
          <cell r="C6">
            <v>35.1</v>
          </cell>
          <cell r="D6">
            <v>19.7</v>
          </cell>
          <cell r="E6">
            <v>64.25</v>
          </cell>
          <cell r="F6">
            <v>93</v>
          </cell>
          <cell r="G6">
            <v>31</v>
          </cell>
          <cell r="H6" t="str">
            <v>*</v>
          </cell>
          <cell r="I6" t="str">
            <v>*</v>
          </cell>
          <cell r="J6" t="str">
            <v>*</v>
          </cell>
          <cell r="K6">
            <v>0</v>
          </cell>
        </row>
        <row r="7">
          <cell r="B7">
            <v>25.458333333333332</v>
          </cell>
          <cell r="C7">
            <v>35.4</v>
          </cell>
          <cell r="D7">
            <v>19</v>
          </cell>
          <cell r="E7">
            <v>69.416666666666671</v>
          </cell>
          <cell r="F7">
            <v>94</v>
          </cell>
          <cell r="G7">
            <v>30</v>
          </cell>
          <cell r="H7" t="str">
            <v>*</v>
          </cell>
          <cell r="I7" t="str">
            <v>*</v>
          </cell>
          <cell r="J7" t="str">
            <v>*</v>
          </cell>
          <cell r="K7">
            <v>0</v>
          </cell>
        </row>
        <row r="8">
          <cell r="B8">
            <v>25.700000000000003</v>
          </cell>
          <cell r="C8">
            <v>34.5</v>
          </cell>
          <cell r="D8">
            <v>18.5</v>
          </cell>
          <cell r="E8">
            <v>68.5</v>
          </cell>
          <cell r="F8">
            <v>93</v>
          </cell>
          <cell r="G8">
            <v>29</v>
          </cell>
          <cell r="H8" t="str">
            <v>*</v>
          </cell>
          <cell r="I8" t="str">
            <v>*</v>
          </cell>
          <cell r="J8" t="str">
            <v>*</v>
          </cell>
          <cell r="K8">
            <v>0</v>
          </cell>
        </row>
        <row r="9">
          <cell r="B9">
            <v>22.791666666666671</v>
          </cell>
          <cell r="C9">
            <v>26.8</v>
          </cell>
          <cell r="D9">
            <v>19.600000000000001</v>
          </cell>
          <cell r="E9">
            <v>82.791666666666671</v>
          </cell>
          <cell r="F9">
            <v>92</v>
          </cell>
          <cell r="G9">
            <v>63</v>
          </cell>
          <cell r="H9" t="str">
            <v>*</v>
          </cell>
          <cell r="I9" t="str">
            <v>*</v>
          </cell>
          <cell r="J9" t="str">
            <v>*</v>
          </cell>
          <cell r="K9">
            <v>9.2000000000000011</v>
          </cell>
        </row>
        <row r="10">
          <cell r="B10">
            <v>22.933333333333334</v>
          </cell>
          <cell r="C10">
            <v>28.3</v>
          </cell>
          <cell r="D10">
            <v>20.100000000000001</v>
          </cell>
          <cell r="E10">
            <v>85.041666666666671</v>
          </cell>
          <cell r="F10">
            <v>95</v>
          </cell>
          <cell r="G10">
            <v>60</v>
          </cell>
          <cell r="H10" t="str">
            <v>*</v>
          </cell>
          <cell r="I10" t="str">
            <v>*</v>
          </cell>
          <cell r="J10" t="str">
            <v>*</v>
          </cell>
          <cell r="K10">
            <v>29.4</v>
          </cell>
        </row>
        <row r="11">
          <cell r="B11">
            <v>22.887500000000003</v>
          </cell>
          <cell r="C11">
            <v>28.3</v>
          </cell>
          <cell r="D11">
            <v>20.100000000000001</v>
          </cell>
          <cell r="E11">
            <v>85.041666666666671</v>
          </cell>
          <cell r="F11">
            <v>95</v>
          </cell>
          <cell r="G11">
            <v>60</v>
          </cell>
          <cell r="H11" t="str">
            <v>*</v>
          </cell>
          <cell r="I11" t="str">
            <v>*</v>
          </cell>
          <cell r="J11" t="str">
            <v>*</v>
          </cell>
          <cell r="K11">
            <v>11.8</v>
          </cell>
        </row>
        <row r="12">
          <cell r="B12">
            <v>23.308333333333334</v>
          </cell>
          <cell r="C12">
            <v>30</v>
          </cell>
          <cell r="D12">
            <v>20.399999999999999</v>
          </cell>
          <cell r="E12">
            <v>82.541666666666671</v>
          </cell>
          <cell r="F12">
            <v>93</v>
          </cell>
          <cell r="G12">
            <v>53</v>
          </cell>
          <cell r="H12" t="str">
            <v>*</v>
          </cell>
          <cell r="I12" t="str">
            <v>*</v>
          </cell>
          <cell r="J12" t="str">
            <v>*</v>
          </cell>
          <cell r="K12">
            <v>3.6</v>
          </cell>
        </row>
        <row r="13">
          <cell r="B13">
            <v>23.612499999999997</v>
          </cell>
          <cell r="C13">
            <v>30.2</v>
          </cell>
          <cell r="D13">
            <v>19.100000000000001</v>
          </cell>
          <cell r="E13">
            <v>79.625</v>
          </cell>
          <cell r="F13">
            <v>95</v>
          </cell>
          <cell r="G13">
            <v>45</v>
          </cell>
          <cell r="H13" t="str">
            <v>*</v>
          </cell>
          <cell r="I13" t="str">
            <v>*</v>
          </cell>
          <cell r="J13" t="str">
            <v>*</v>
          </cell>
          <cell r="K13">
            <v>0</v>
          </cell>
        </row>
        <row r="14">
          <cell r="B14">
            <v>23.675000000000008</v>
          </cell>
          <cell r="C14">
            <v>31.4</v>
          </cell>
          <cell r="D14">
            <v>17.7</v>
          </cell>
          <cell r="E14">
            <v>78.416666666666671</v>
          </cell>
          <cell r="F14">
            <v>95</v>
          </cell>
          <cell r="G14">
            <v>48</v>
          </cell>
          <cell r="H14" t="str">
            <v>*</v>
          </cell>
          <cell r="I14" t="str">
            <v>*</v>
          </cell>
          <cell r="J14" t="str">
            <v>*</v>
          </cell>
          <cell r="K14">
            <v>0</v>
          </cell>
        </row>
        <row r="15">
          <cell r="B15">
            <v>24.287499999999998</v>
          </cell>
          <cell r="C15">
            <v>32.1</v>
          </cell>
          <cell r="D15">
            <v>17.5</v>
          </cell>
          <cell r="E15">
            <v>74.291666666666671</v>
          </cell>
          <cell r="F15">
            <v>95</v>
          </cell>
          <cell r="G15">
            <v>41</v>
          </cell>
          <cell r="H15" t="str">
            <v>*</v>
          </cell>
          <cell r="I15" t="str">
            <v>*</v>
          </cell>
          <cell r="J15" t="str">
            <v>*</v>
          </cell>
          <cell r="K15">
            <v>0.2</v>
          </cell>
        </row>
        <row r="16">
          <cell r="B16">
            <v>24.454166666666669</v>
          </cell>
          <cell r="C16">
            <v>32</v>
          </cell>
          <cell r="D16">
            <v>19.8</v>
          </cell>
          <cell r="E16">
            <v>77.666666666666671</v>
          </cell>
          <cell r="F16">
            <v>94</v>
          </cell>
          <cell r="G16">
            <v>48</v>
          </cell>
          <cell r="H16" t="str">
            <v>*</v>
          </cell>
          <cell r="I16" t="str">
            <v>*</v>
          </cell>
          <cell r="J16" t="str">
            <v>*</v>
          </cell>
          <cell r="K16">
            <v>0</v>
          </cell>
        </row>
        <row r="17">
          <cell r="B17">
            <v>24.366666666666664</v>
          </cell>
          <cell r="C17">
            <v>32.9</v>
          </cell>
          <cell r="D17">
            <v>18.3</v>
          </cell>
          <cell r="E17">
            <v>78.25</v>
          </cell>
          <cell r="F17">
            <v>95</v>
          </cell>
          <cell r="G17">
            <v>50</v>
          </cell>
          <cell r="H17" t="str">
            <v>*</v>
          </cell>
          <cell r="I17" t="str">
            <v>*</v>
          </cell>
          <cell r="J17" t="str">
            <v>*</v>
          </cell>
          <cell r="K17">
            <v>0</v>
          </cell>
        </row>
        <row r="18">
          <cell r="B18">
            <v>22.937500000000004</v>
          </cell>
          <cell r="C18">
            <v>29.7</v>
          </cell>
          <cell r="D18">
            <v>18.3</v>
          </cell>
          <cell r="E18">
            <v>81.166666666666671</v>
          </cell>
          <cell r="F18">
            <v>95</v>
          </cell>
          <cell r="G18">
            <v>55</v>
          </cell>
          <cell r="H18" t="str">
            <v>*</v>
          </cell>
          <cell r="I18" t="str">
            <v>*</v>
          </cell>
          <cell r="J18" t="str">
            <v>*</v>
          </cell>
          <cell r="K18">
            <v>2.2000000000000002</v>
          </cell>
        </row>
        <row r="19">
          <cell r="B19">
            <v>23.704166666666662</v>
          </cell>
          <cell r="C19">
            <v>29.9</v>
          </cell>
          <cell r="D19">
            <v>19.7</v>
          </cell>
          <cell r="E19">
            <v>79.375</v>
          </cell>
          <cell r="F19">
            <v>93</v>
          </cell>
          <cell r="G19">
            <v>56</v>
          </cell>
          <cell r="H19" t="str">
            <v>*</v>
          </cell>
          <cell r="I19" t="str">
            <v>*</v>
          </cell>
          <cell r="J19" t="str">
            <v>*</v>
          </cell>
          <cell r="K19">
            <v>0</v>
          </cell>
        </row>
        <row r="20">
          <cell r="B20">
            <v>25.433333333333334</v>
          </cell>
          <cell r="C20">
            <v>33.4</v>
          </cell>
          <cell r="D20">
            <v>19.600000000000001</v>
          </cell>
          <cell r="E20">
            <v>77.416666666666671</v>
          </cell>
          <cell r="F20">
            <v>95</v>
          </cell>
          <cell r="G20">
            <v>49</v>
          </cell>
          <cell r="H20" t="str">
            <v>*</v>
          </cell>
          <cell r="I20" t="str">
            <v>*</v>
          </cell>
          <cell r="J20" t="str">
            <v>*</v>
          </cell>
          <cell r="K20">
            <v>0.2</v>
          </cell>
        </row>
        <row r="21">
          <cell r="B21">
            <v>24.933333333333334</v>
          </cell>
          <cell r="C21">
            <v>32.1</v>
          </cell>
          <cell r="D21">
            <v>21.6</v>
          </cell>
          <cell r="E21">
            <v>81.666666666666671</v>
          </cell>
          <cell r="F21">
            <v>95</v>
          </cell>
          <cell r="G21">
            <v>54</v>
          </cell>
          <cell r="H21" t="str">
            <v>*</v>
          </cell>
          <cell r="I21" t="str">
            <v>*</v>
          </cell>
          <cell r="J21" t="str">
            <v>*</v>
          </cell>
          <cell r="K21">
            <v>19.600000000000001</v>
          </cell>
        </row>
        <row r="22">
          <cell r="B22">
            <v>22.874999999999996</v>
          </cell>
          <cell r="C22">
            <v>26.1</v>
          </cell>
          <cell r="D22">
            <v>21.8</v>
          </cell>
          <cell r="E22">
            <v>92.625</v>
          </cell>
          <cell r="F22">
            <v>95</v>
          </cell>
          <cell r="G22">
            <v>82</v>
          </cell>
          <cell r="H22" t="str">
            <v>*</v>
          </cell>
          <cell r="I22" t="str">
            <v>*</v>
          </cell>
          <cell r="J22" t="str">
            <v>*</v>
          </cell>
          <cell r="K22">
            <v>35.200000000000003</v>
          </cell>
        </row>
        <row r="23">
          <cell r="B23">
            <v>20.412500000000005</v>
          </cell>
          <cell r="C23">
            <v>26.1</v>
          </cell>
          <cell r="D23">
            <v>15.3</v>
          </cell>
          <cell r="E23">
            <v>70.541666666666671</v>
          </cell>
          <cell r="F23">
            <v>94</v>
          </cell>
          <cell r="G23">
            <v>31</v>
          </cell>
          <cell r="H23" t="str">
            <v>*</v>
          </cell>
          <cell r="I23" t="str">
            <v>*</v>
          </cell>
          <cell r="J23" t="str">
            <v>*</v>
          </cell>
          <cell r="K23">
            <v>0.2</v>
          </cell>
        </row>
        <row r="24">
          <cell r="B24">
            <v>18.737499999999997</v>
          </cell>
          <cell r="C24">
            <v>26.3</v>
          </cell>
          <cell r="D24">
            <v>12.6</v>
          </cell>
          <cell r="E24">
            <v>69.208333333333329</v>
          </cell>
          <cell r="F24">
            <v>92</v>
          </cell>
          <cell r="G24">
            <v>35</v>
          </cell>
          <cell r="H24" t="str">
            <v>*</v>
          </cell>
          <cell r="I24" t="str">
            <v>*</v>
          </cell>
          <cell r="J24" t="str">
            <v>*</v>
          </cell>
          <cell r="K24">
            <v>0</v>
          </cell>
        </row>
        <row r="25">
          <cell r="B25">
            <v>17.599999999999998</v>
          </cell>
          <cell r="C25">
            <v>27</v>
          </cell>
          <cell r="D25">
            <v>10.3</v>
          </cell>
          <cell r="E25">
            <v>73.708333333333329</v>
          </cell>
          <cell r="F25">
            <v>94</v>
          </cell>
          <cell r="G25">
            <v>40</v>
          </cell>
          <cell r="H25" t="str">
            <v>*</v>
          </cell>
          <cell r="I25" t="str">
            <v>*</v>
          </cell>
          <cell r="J25" t="str">
            <v>*</v>
          </cell>
          <cell r="K25">
            <v>0</v>
          </cell>
        </row>
        <row r="26">
          <cell r="B26">
            <v>18.75</v>
          </cell>
          <cell r="C26">
            <v>27.6</v>
          </cell>
          <cell r="D26">
            <v>10.6</v>
          </cell>
          <cell r="E26">
            <v>73.125</v>
          </cell>
          <cell r="F26">
            <v>95</v>
          </cell>
          <cell r="G26">
            <v>44</v>
          </cell>
          <cell r="H26" t="str">
            <v>*</v>
          </cell>
          <cell r="I26" t="str">
            <v>*</v>
          </cell>
          <cell r="J26" t="str">
            <v>*</v>
          </cell>
          <cell r="K26">
            <v>0.2</v>
          </cell>
        </row>
        <row r="27">
          <cell r="B27">
            <v>20.658333333333331</v>
          </cell>
          <cell r="C27">
            <v>30.9</v>
          </cell>
          <cell r="D27">
            <v>12.6</v>
          </cell>
          <cell r="E27">
            <v>75.791666666666671</v>
          </cell>
          <cell r="F27">
            <v>94</v>
          </cell>
          <cell r="G27">
            <v>47</v>
          </cell>
          <cell r="H27" t="str">
            <v>*</v>
          </cell>
          <cell r="I27" t="str">
            <v>*</v>
          </cell>
          <cell r="J27" t="str">
            <v>*</v>
          </cell>
          <cell r="K27">
            <v>0</v>
          </cell>
        </row>
        <row r="28">
          <cell r="B28">
            <v>21.641666666666669</v>
          </cell>
          <cell r="C28">
            <v>28.7</v>
          </cell>
          <cell r="D28">
            <v>18.7</v>
          </cell>
          <cell r="E28">
            <v>88.041666666666671</v>
          </cell>
          <cell r="F28">
            <v>96</v>
          </cell>
          <cell r="G28">
            <v>59</v>
          </cell>
          <cell r="H28" t="str">
            <v>*</v>
          </cell>
          <cell r="I28" t="str">
            <v>*</v>
          </cell>
          <cell r="J28" t="str">
            <v>*</v>
          </cell>
          <cell r="K28">
            <v>60</v>
          </cell>
        </row>
        <row r="29">
          <cell r="B29">
            <v>22.4375</v>
          </cell>
          <cell r="C29">
            <v>28.8</v>
          </cell>
          <cell r="D29">
            <v>19.100000000000001</v>
          </cell>
          <cell r="E29">
            <v>86.458333333333329</v>
          </cell>
          <cell r="F29">
            <v>96</v>
          </cell>
          <cell r="G29">
            <v>64</v>
          </cell>
          <cell r="H29" t="str">
            <v>*</v>
          </cell>
          <cell r="I29" t="str">
            <v>*</v>
          </cell>
          <cell r="J29" t="str">
            <v>*</v>
          </cell>
          <cell r="K29">
            <v>21.4</v>
          </cell>
        </row>
        <row r="30">
          <cell r="B30">
            <v>21.433333333333337</v>
          </cell>
          <cell r="C30">
            <v>28</v>
          </cell>
          <cell r="D30">
            <v>18.2</v>
          </cell>
          <cell r="E30">
            <v>87.875</v>
          </cell>
          <cell r="F30">
            <v>96</v>
          </cell>
          <cell r="G30">
            <v>65</v>
          </cell>
          <cell r="H30" t="str">
            <v>*</v>
          </cell>
          <cell r="I30" t="str">
            <v>*</v>
          </cell>
          <cell r="J30" t="str">
            <v>*</v>
          </cell>
          <cell r="K30">
            <v>8.8000000000000007</v>
          </cell>
        </row>
        <row r="31">
          <cell r="B31">
            <v>21.974999999999998</v>
          </cell>
          <cell r="C31">
            <v>26.3</v>
          </cell>
          <cell r="D31">
            <v>19.5</v>
          </cell>
          <cell r="E31">
            <v>81.916666666666671</v>
          </cell>
          <cell r="F31">
            <v>94</v>
          </cell>
          <cell r="G31">
            <v>56</v>
          </cell>
          <cell r="H31" t="str">
            <v>*</v>
          </cell>
          <cell r="I31" t="str">
            <v>*</v>
          </cell>
          <cell r="J31" t="str">
            <v>*</v>
          </cell>
          <cell r="K31">
            <v>0</v>
          </cell>
        </row>
        <row r="32">
          <cell r="B32">
            <v>19.599999999999998</v>
          </cell>
          <cell r="C32">
            <v>27.5</v>
          </cell>
          <cell r="D32">
            <v>13.5</v>
          </cell>
          <cell r="E32">
            <v>79.666666666666671</v>
          </cell>
          <cell r="F32">
            <v>95</v>
          </cell>
          <cell r="G32">
            <v>51</v>
          </cell>
          <cell r="H32" t="str">
            <v>*</v>
          </cell>
          <cell r="I32" t="str">
            <v>*</v>
          </cell>
          <cell r="J32" t="str">
            <v>*</v>
          </cell>
          <cell r="K32">
            <v>0.2</v>
          </cell>
        </row>
        <row r="33">
          <cell r="B33">
            <v>20.929166666666664</v>
          </cell>
          <cell r="C33">
            <v>30.3</v>
          </cell>
          <cell r="D33">
            <v>14.2</v>
          </cell>
          <cell r="E33">
            <v>79.958333333333329</v>
          </cell>
          <cell r="F33">
            <v>96</v>
          </cell>
          <cell r="G33">
            <v>47</v>
          </cell>
          <cell r="H33" t="str">
            <v>*</v>
          </cell>
          <cell r="I33" t="str">
            <v>*</v>
          </cell>
          <cell r="J33" t="str">
            <v>*</v>
          </cell>
          <cell r="K33">
            <v>0.2</v>
          </cell>
        </row>
        <row r="34">
          <cell r="B34">
            <v>22.954166666666666</v>
          </cell>
          <cell r="C34">
            <v>31.7</v>
          </cell>
          <cell r="D34">
            <v>15.7</v>
          </cell>
          <cell r="E34">
            <v>79.541666666666671</v>
          </cell>
          <cell r="F34">
            <v>96</v>
          </cell>
          <cell r="G34">
            <v>49</v>
          </cell>
          <cell r="H34" t="str">
            <v>*</v>
          </cell>
          <cell r="I34" t="str">
            <v>*</v>
          </cell>
          <cell r="J34" t="str">
            <v>*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27.016666666666669</v>
          </cell>
          <cell r="C5">
            <v>33.700000000000003</v>
          </cell>
          <cell r="D5">
            <v>22.8</v>
          </cell>
          <cell r="E5">
            <v>74.375</v>
          </cell>
          <cell r="F5">
            <v>93</v>
          </cell>
          <cell r="G5">
            <v>40</v>
          </cell>
          <cell r="H5">
            <v>5.7600000000000007</v>
          </cell>
          <cell r="I5" t="str">
            <v>*</v>
          </cell>
          <cell r="J5">
            <v>17.64</v>
          </cell>
          <cell r="K5">
            <v>1</v>
          </cell>
        </row>
        <row r="6">
          <cell r="B6">
            <v>27.804347826086957</v>
          </cell>
          <cell r="C6">
            <v>34.700000000000003</v>
          </cell>
          <cell r="D6">
            <v>23.4</v>
          </cell>
          <cell r="E6">
            <v>67.869565217391298</v>
          </cell>
          <cell r="F6">
            <v>88</v>
          </cell>
          <cell r="G6">
            <v>34</v>
          </cell>
          <cell r="H6">
            <v>5.4</v>
          </cell>
          <cell r="I6" t="str">
            <v>*</v>
          </cell>
          <cell r="J6">
            <v>30.96</v>
          </cell>
          <cell r="K6">
            <v>0</v>
          </cell>
        </row>
        <row r="7">
          <cell r="B7">
            <v>26.008333333333329</v>
          </cell>
          <cell r="C7">
            <v>33.1</v>
          </cell>
          <cell r="D7">
            <v>21.3</v>
          </cell>
          <cell r="E7">
            <v>78.541666666666671</v>
          </cell>
          <cell r="F7">
            <v>93</v>
          </cell>
          <cell r="G7">
            <v>51</v>
          </cell>
          <cell r="H7">
            <v>8.2799999999999994</v>
          </cell>
          <cell r="I7" t="str">
            <v>*</v>
          </cell>
          <cell r="J7">
            <v>24.840000000000003</v>
          </cell>
          <cell r="K7">
            <v>0</v>
          </cell>
        </row>
        <row r="8">
          <cell r="B8">
            <v>26.9375</v>
          </cell>
          <cell r="C8">
            <v>33.700000000000003</v>
          </cell>
          <cell r="D8">
            <v>22.1</v>
          </cell>
          <cell r="E8">
            <v>75.458333333333329</v>
          </cell>
          <cell r="F8">
            <v>94</v>
          </cell>
          <cell r="G8">
            <v>45</v>
          </cell>
          <cell r="H8">
            <v>6.48</v>
          </cell>
          <cell r="I8" t="str">
            <v>*</v>
          </cell>
          <cell r="J8">
            <v>22.68</v>
          </cell>
          <cell r="K8">
            <v>0</v>
          </cell>
        </row>
        <row r="9">
          <cell r="B9">
            <v>23.512499999999999</v>
          </cell>
          <cell r="C9">
            <v>27.5</v>
          </cell>
          <cell r="D9">
            <v>21.1</v>
          </cell>
          <cell r="E9">
            <v>87.75</v>
          </cell>
          <cell r="F9">
            <v>93</v>
          </cell>
          <cell r="G9">
            <v>74</v>
          </cell>
          <cell r="H9">
            <v>7.9200000000000008</v>
          </cell>
          <cell r="I9" t="str">
            <v>*</v>
          </cell>
          <cell r="J9">
            <v>34.56</v>
          </cell>
          <cell r="K9">
            <v>29.8</v>
          </cell>
        </row>
        <row r="10">
          <cell r="B10">
            <v>24.937499999999996</v>
          </cell>
          <cell r="C10">
            <v>30.6</v>
          </cell>
          <cell r="D10">
            <v>21.6</v>
          </cell>
          <cell r="E10">
            <v>80.958333333333329</v>
          </cell>
          <cell r="F10">
            <v>95</v>
          </cell>
          <cell r="G10">
            <v>51</v>
          </cell>
          <cell r="H10">
            <v>4.32</v>
          </cell>
          <cell r="I10" t="str">
            <v>*</v>
          </cell>
          <cell r="J10">
            <v>14.76</v>
          </cell>
          <cell r="K10">
            <v>0.4</v>
          </cell>
        </row>
        <row r="11">
          <cell r="B11">
            <v>24.890909090909091</v>
          </cell>
          <cell r="C11">
            <v>30.4</v>
          </cell>
          <cell r="D11">
            <v>21.7</v>
          </cell>
          <cell r="E11">
            <v>80.5</v>
          </cell>
          <cell r="F11">
            <v>94</v>
          </cell>
          <cell r="G11">
            <v>54</v>
          </cell>
          <cell r="H11">
            <v>6.12</v>
          </cell>
          <cell r="I11" t="str">
            <v>*</v>
          </cell>
          <cell r="J11">
            <v>19.079999999999998</v>
          </cell>
          <cell r="K11">
            <v>0.2</v>
          </cell>
        </row>
        <row r="12">
          <cell r="B12">
            <v>24.4375</v>
          </cell>
          <cell r="C12">
            <v>29.7</v>
          </cell>
          <cell r="D12">
            <v>21.6</v>
          </cell>
          <cell r="E12">
            <v>82.458333333333329</v>
          </cell>
          <cell r="F12">
            <v>93</v>
          </cell>
          <cell r="G12">
            <v>58</v>
          </cell>
          <cell r="H12">
            <v>8.2799999999999994</v>
          </cell>
          <cell r="I12" t="str">
            <v>*</v>
          </cell>
          <cell r="J12">
            <v>20.88</v>
          </cell>
          <cell r="K12">
            <v>0</v>
          </cell>
        </row>
        <row r="13">
          <cell r="B13">
            <v>24.987499999999997</v>
          </cell>
          <cell r="C13">
            <v>32.1</v>
          </cell>
          <cell r="D13">
            <v>20.8</v>
          </cell>
          <cell r="E13">
            <v>78.458333333333329</v>
          </cell>
          <cell r="F13">
            <v>93</v>
          </cell>
          <cell r="G13">
            <v>50</v>
          </cell>
          <cell r="H13">
            <v>6.48</v>
          </cell>
          <cell r="I13" t="str">
            <v>*</v>
          </cell>
          <cell r="J13">
            <v>16.2</v>
          </cell>
          <cell r="K13">
            <v>0</v>
          </cell>
        </row>
        <row r="14">
          <cell r="B14">
            <v>26.133333333333336</v>
          </cell>
          <cell r="C14">
            <v>32.700000000000003</v>
          </cell>
          <cell r="D14">
            <v>22.1</v>
          </cell>
          <cell r="E14">
            <v>78.5</v>
          </cell>
          <cell r="F14">
            <v>92</v>
          </cell>
          <cell r="G14">
            <v>49</v>
          </cell>
          <cell r="H14">
            <v>7.5600000000000005</v>
          </cell>
          <cell r="I14" t="str">
            <v>*</v>
          </cell>
          <cell r="J14">
            <v>19.8</v>
          </cell>
          <cell r="K14">
            <v>0</v>
          </cell>
        </row>
        <row r="15">
          <cell r="B15">
            <v>26.633333333333329</v>
          </cell>
          <cell r="C15">
            <v>32.700000000000003</v>
          </cell>
          <cell r="D15">
            <v>22.3</v>
          </cell>
          <cell r="E15">
            <v>75.25</v>
          </cell>
          <cell r="F15">
            <v>92</v>
          </cell>
          <cell r="G15">
            <v>50</v>
          </cell>
          <cell r="H15">
            <v>8.64</v>
          </cell>
          <cell r="I15" t="str">
            <v>*</v>
          </cell>
          <cell r="J15">
            <v>24.12</v>
          </cell>
          <cell r="K15">
            <v>0</v>
          </cell>
        </row>
        <row r="16">
          <cell r="B16">
            <v>27.260869565217391</v>
          </cell>
          <cell r="C16">
            <v>32.6</v>
          </cell>
          <cell r="D16">
            <v>22.8</v>
          </cell>
          <cell r="E16">
            <v>76.347826086956516</v>
          </cell>
          <cell r="F16">
            <v>93</v>
          </cell>
          <cell r="G16">
            <v>50</v>
          </cell>
          <cell r="H16">
            <v>8.2799999999999994</v>
          </cell>
          <cell r="I16" t="str">
            <v>*</v>
          </cell>
          <cell r="J16">
            <v>23.400000000000002</v>
          </cell>
          <cell r="K16">
            <v>0</v>
          </cell>
        </row>
        <row r="17">
          <cell r="B17">
            <v>26.04545454545454</v>
          </cell>
          <cell r="C17">
            <v>32.799999999999997</v>
          </cell>
          <cell r="D17">
            <v>22.4</v>
          </cell>
          <cell r="E17">
            <v>81.545454545454547</v>
          </cell>
          <cell r="F17">
            <v>94</v>
          </cell>
          <cell r="G17">
            <v>55</v>
          </cell>
          <cell r="H17">
            <v>16.559999999999999</v>
          </cell>
          <cell r="I17" t="str">
            <v>*</v>
          </cell>
          <cell r="J17">
            <v>34.92</v>
          </cell>
          <cell r="K17">
            <v>2</v>
          </cell>
        </row>
        <row r="18">
          <cell r="B18">
            <v>22.308333333333337</v>
          </cell>
          <cell r="C18">
            <v>26.2</v>
          </cell>
          <cell r="D18">
            <v>20</v>
          </cell>
          <cell r="E18">
            <v>85.708333333333329</v>
          </cell>
          <cell r="F18">
            <v>94</v>
          </cell>
          <cell r="G18">
            <v>72</v>
          </cell>
          <cell r="H18">
            <v>9</v>
          </cell>
          <cell r="I18" t="str">
            <v>*</v>
          </cell>
          <cell r="J18">
            <v>44.64</v>
          </cell>
          <cell r="K18">
            <v>15.599999999999998</v>
          </cell>
        </row>
        <row r="19">
          <cell r="B19">
            <v>24.616666666666664</v>
          </cell>
          <cell r="C19">
            <v>30.4</v>
          </cell>
          <cell r="D19">
            <v>21.1</v>
          </cell>
          <cell r="E19">
            <v>82.541666666666671</v>
          </cell>
          <cell r="F19">
            <v>95</v>
          </cell>
          <cell r="G19">
            <v>59</v>
          </cell>
          <cell r="H19">
            <v>2.8800000000000003</v>
          </cell>
          <cell r="I19" t="str">
            <v>*</v>
          </cell>
          <cell r="J19">
            <v>13.32</v>
          </cell>
          <cell r="K19">
            <v>0</v>
          </cell>
        </row>
        <row r="20">
          <cell r="B20">
            <v>26.695833333333336</v>
          </cell>
          <cell r="C20">
            <v>33.1</v>
          </cell>
          <cell r="D20">
            <v>22.4</v>
          </cell>
          <cell r="E20">
            <v>77.958333333333329</v>
          </cell>
          <cell r="F20">
            <v>93</v>
          </cell>
          <cell r="G20">
            <v>51</v>
          </cell>
          <cell r="H20">
            <v>8.2799999999999994</v>
          </cell>
          <cell r="I20" t="str">
            <v>*</v>
          </cell>
          <cell r="J20">
            <v>20.52</v>
          </cell>
          <cell r="K20">
            <v>0</v>
          </cell>
        </row>
        <row r="21">
          <cell r="B21">
            <v>26.420833333333334</v>
          </cell>
          <cell r="C21">
            <v>31.9</v>
          </cell>
          <cell r="D21">
            <v>22.7</v>
          </cell>
          <cell r="E21">
            <v>81.875</v>
          </cell>
          <cell r="F21">
            <v>94</v>
          </cell>
          <cell r="G21">
            <v>58</v>
          </cell>
          <cell r="H21">
            <v>8.64</v>
          </cell>
          <cell r="I21" t="str">
            <v>*</v>
          </cell>
          <cell r="J21">
            <v>33.840000000000003</v>
          </cell>
          <cell r="K21">
            <v>3</v>
          </cell>
        </row>
        <row r="22">
          <cell r="B22">
            <v>25.591666666666679</v>
          </cell>
          <cell r="C22">
            <v>29.9</v>
          </cell>
          <cell r="D22">
            <v>23.2</v>
          </cell>
          <cell r="E22">
            <v>86.791666666666671</v>
          </cell>
          <cell r="F22">
            <v>95</v>
          </cell>
          <cell r="G22">
            <v>64</v>
          </cell>
          <cell r="H22">
            <v>12.96</v>
          </cell>
          <cell r="I22" t="str">
            <v>*</v>
          </cell>
          <cell r="J22">
            <v>36</v>
          </cell>
          <cell r="K22">
            <v>67.800000000000011</v>
          </cell>
        </row>
        <row r="23">
          <cell r="B23">
            <v>23.270833333333332</v>
          </cell>
          <cell r="C23">
            <v>27.5</v>
          </cell>
          <cell r="D23">
            <v>19.7</v>
          </cell>
          <cell r="E23">
            <v>73.625</v>
          </cell>
          <cell r="F23">
            <v>92</v>
          </cell>
          <cell r="G23">
            <v>33</v>
          </cell>
          <cell r="H23">
            <v>8.64</v>
          </cell>
          <cell r="I23" t="str">
            <v>*</v>
          </cell>
          <cell r="J23">
            <v>22.32</v>
          </cell>
          <cell r="K23">
            <v>0.2</v>
          </cell>
        </row>
        <row r="24">
          <cell r="B24">
            <v>20.920833333333338</v>
          </cell>
          <cell r="C24">
            <v>28.7</v>
          </cell>
          <cell r="D24">
            <v>15.1</v>
          </cell>
          <cell r="E24">
            <v>71.833333333333329</v>
          </cell>
          <cell r="F24">
            <v>93</v>
          </cell>
          <cell r="G24">
            <v>34</v>
          </cell>
          <cell r="H24">
            <v>3.9600000000000004</v>
          </cell>
          <cell r="I24" t="str">
            <v>*</v>
          </cell>
          <cell r="J24">
            <v>15.120000000000001</v>
          </cell>
          <cell r="K24">
            <v>0</v>
          </cell>
        </row>
        <row r="25">
          <cell r="B25">
            <v>20.995833333333334</v>
          </cell>
          <cell r="C25">
            <v>28.4</v>
          </cell>
          <cell r="D25">
            <v>15.1</v>
          </cell>
          <cell r="E25">
            <v>70.083333333333329</v>
          </cell>
          <cell r="F25">
            <v>88</v>
          </cell>
          <cell r="G25">
            <v>40</v>
          </cell>
          <cell r="H25">
            <v>6.48</v>
          </cell>
          <cell r="I25" t="str">
            <v>*</v>
          </cell>
          <cell r="J25">
            <v>18.36</v>
          </cell>
          <cell r="K25">
            <v>0</v>
          </cell>
        </row>
        <row r="26">
          <cell r="B26">
            <v>21.647826086956524</v>
          </cell>
          <cell r="C26">
            <v>29.3</v>
          </cell>
          <cell r="D26">
            <v>17.3</v>
          </cell>
          <cell r="E26">
            <v>73.391304347826093</v>
          </cell>
          <cell r="F26">
            <v>92</v>
          </cell>
          <cell r="G26">
            <v>44</v>
          </cell>
          <cell r="H26">
            <v>6.84</v>
          </cell>
          <cell r="I26" t="str">
            <v>*</v>
          </cell>
          <cell r="J26">
            <v>19.079999999999998</v>
          </cell>
          <cell r="K26">
            <v>0</v>
          </cell>
        </row>
        <row r="27">
          <cell r="B27">
            <v>23.033333333333331</v>
          </cell>
          <cell r="C27">
            <v>30.7</v>
          </cell>
          <cell r="D27">
            <v>16.3</v>
          </cell>
          <cell r="E27">
            <v>72.458333333333329</v>
          </cell>
          <cell r="F27">
            <v>92</v>
          </cell>
          <cell r="G27">
            <v>49</v>
          </cell>
          <cell r="H27">
            <v>4.32</v>
          </cell>
          <cell r="I27" t="str">
            <v>*</v>
          </cell>
          <cell r="J27">
            <v>13.68</v>
          </cell>
          <cell r="K27">
            <v>0</v>
          </cell>
        </row>
        <row r="28">
          <cell r="B28">
            <v>24.621739130434779</v>
          </cell>
          <cell r="C28">
            <v>29.8</v>
          </cell>
          <cell r="D28">
            <v>21.4</v>
          </cell>
          <cell r="E28">
            <v>79.826086956521735</v>
          </cell>
          <cell r="F28">
            <v>89</v>
          </cell>
          <cell r="G28">
            <v>62</v>
          </cell>
          <cell r="H28">
            <v>3.24</v>
          </cell>
          <cell r="I28" t="str">
            <v>*</v>
          </cell>
          <cell r="J28">
            <v>12.6</v>
          </cell>
          <cell r="K28">
            <v>0</v>
          </cell>
        </row>
        <row r="29">
          <cell r="B29">
            <v>24.620833333333334</v>
          </cell>
          <cell r="C29">
            <v>30.8</v>
          </cell>
          <cell r="D29">
            <v>20.5</v>
          </cell>
          <cell r="E29">
            <v>80.666666666666671</v>
          </cell>
          <cell r="F29">
            <v>94</v>
          </cell>
          <cell r="G29">
            <v>58</v>
          </cell>
          <cell r="H29">
            <v>10.08</v>
          </cell>
          <cell r="I29" t="str">
            <v>*</v>
          </cell>
          <cell r="J29">
            <v>38.159999999999997</v>
          </cell>
          <cell r="K29">
            <v>52</v>
          </cell>
        </row>
        <row r="30">
          <cell r="B30">
            <v>23.070833333333336</v>
          </cell>
          <cell r="C30">
            <v>29</v>
          </cell>
          <cell r="D30">
            <v>20.100000000000001</v>
          </cell>
          <cell r="E30">
            <v>88.458333333333329</v>
          </cell>
          <cell r="F30">
            <v>95</v>
          </cell>
          <cell r="G30">
            <v>66</v>
          </cell>
          <cell r="H30">
            <v>5.7600000000000007</v>
          </cell>
          <cell r="I30" t="str">
            <v>*</v>
          </cell>
          <cell r="J30">
            <v>29.52</v>
          </cell>
          <cell r="K30">
            <v>87.800000000000011</v>
          </cell>
        </row>
        <row r="31">
          <cell r="B31">
            <v>23.887499999999999</v>
          </cell>
          <cell r="C31">
            <v>28.1</v>
          </cell>
          <cell r="D31">
            <v>21.4</v>
          </cell>
          <cell r="E31">
            <v>83.875</v>
          </cell>
          <cell r="F31">
            <v>94</v>
          </cell>
          <cell r="G31">
            <v>60</v>
          </cell>
          <cell r="H31">
            <v>6.12</v>
          </cell>
          <cell r="I31" t="str">
            <v>*</v>
          </cell>
          <cell r="J31">
            <v>15.120000000000001</v>
          </cell>
          <cell r="K31">
            <v>0</v>
          </cell>
        </row>
        <row r="32">
          <cell r="B32">
            <v>22.808333333333337</v>
          </cell>
          <cell r="C32">
            <v>28.9</v>
          </cell>
          <cell r="D32">
            <v>17.899999999999999</v>
          </cell>
          <cell r="E32">
            <v>77.375</v>
          </cell>
          <cell r="F32">
            <v>93</v>
          </cell>
          <cell r="G32">
            <v>54</v>
          </cell>
          <cell r="H32">
            <v>5.7600000000000007</v>
          </cell>
          <cell r="I32" t="str">
            <v>*</v>
          </cell>
          <cell r="J32">
            <v>15.840000000000002</v>
          </cell>
          <cell r="K32">
            <v>0</v>
          </cell>
        </row>
        <row r="33">
          <cell r="B33">
            <v>24.458333333333332</v>
          </cell>
          <cell r="C33">
            <v>31.7</v>
          </cell>
          <cell r="D33">
            <v>19.8</v>
          </cell>
          <cell r="E33">
            <v>77.875</v>
          </cell>
          <cell r="F33">
            <v>91</v>
          </cell>
          <cell r="G33">
            <v>52</v>
          </cell>
          <cell r="H33">
            <v>7.9200000000000008</v>
          </cell>
          <cell r="I33" t="str">
            <v>*</v>
          </cell>
          <cell r="J33">
            <v>17.64</v>
          </cell>
          <cell r="K33">
            <v>0</v>
          </cell>
        </row>
        <row r="34">
          <cell r="B34">
            <v>26.300000000000008</v>
          </cell>
          <cell r="C34">
            <v>32.9</v>
          </cell>
          <cell r="D34">
            <v>21.3</v>
          </cell>
          <cell r="E34">
            <v>75.708333333333329</v>
          </cell>
          <cell r="F34">
            <v>90</v>
          </cell>
          <cell r="G34">
            <v>50</v>
          </cell>
          <cell r="H34">
            <v>7.2</v>
          </cell>
          <cell r="I34" t="str">
            <v>*</v>
          </cell>
          <cell r="J34">
            <v>19.440000000000001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27.145833333333332</v>
          </cell>
          <cell r="C5">
            <v>34.299999999999997</v>
          </cell>
          <cell r="D5">
            <v>20.8</v>
          </cell>
          <cell r="E5">
            <v>65.458333333333329</v>
          </cell>
          <cell r="F5">
            <v>94</v>
          </cell>
          <cell r="G5">
            <v>37</v>
          </cell>
          <cell r="H5">
            <v>9.7200000000000006</v>
          </cell>
          <cell r="I5" t="str">
            <v>*</v>
          </cell>
          <cell r="J5">
            <v>29.16</v>
          </cell>
          <cell r="K5">
            <v>0</v>
          </cell>
        </row>
        <row r="6">
          <cell r="B6">
            <v>27.5</v>
          </cell>
          <cell r="C6">
            <v>34</v>
          </cell>
          <cell r="D6">
            <v>22.2</v>
          </cell>
          <cell r="E6">
            <v>66.666666666666671</v>
          </cell>
          <cell r="F6">
            <v>90</v>
          </cell>
          <cell r="G6">
            <v>43</v>
          </cell>
          <cell r="H6">
            <v>9.3600000000000012</v>
          </cell>
          <cell r="I6" t="str">
            <v>*</v>
          </cell>
          <cell r="J6">
            <v>21.96</v>
          </cell>
          <cell r="K6">
            <v>0</v>
          </cell>
        </row>
        <row r="7">
          <cell r="B7">
            <v>26.454166666666666</v>
          </cell>
          <cell r="C7">
            <v>32.799999999999997</v>
          </cell>
          <cell r="D7">
            <v>21.3</v>
          </cell>
          <cell r="E7">
            <v>71.791666666666671</v>
          </cell>
          <cell r="F7">
            <v>92</v>
          </cell>
          <cell r="G7">
            <v>48</v>
          </cell>
          <cell r="H7">
            <v>16.920000000000002</v>
          </cell>
          <cell r="I7" t="str">
            <v>*</v>
          </cell>
          <cell r="J7">
            <v>30.6</v>
          </cell>
          <cell r="K7">
            <v>0</v>
          </cell>
        </row>
        <row r="8">
          <cell r="B8">
            <v>26.950000000000003</v>
          </cell>
          <cell r="C8">
            <v>34.1</v>
          </cell>
          <cell r="D8">
            <v>20.399999999999999</v>
          </cell>
          <cell r="E8">
            <v>67.625</v>
          </cell>
          <cell r="F8">
            <v>93</v>
          </cell>
          <cell r="G8">
            <v>35</v>
          </cell>
          <cell r="H8">
            <v>11.520000000000001</v>
          </cell>
          <cell r="I8" t="str">
            <v>*</v>
          </cell>
          <cell r="J8">
            <v>33.480000000000004</v>
          </cell>
          <cell r="K8">
            <v>0</v>
          </cell>
        </row>
        <row r="9">
          <cell r="B9">
            <v>25.737500000000008</v>
          </cell>
          <cell r="C9">
            <v>32.9</v>
          </cell>
          <cell r="D9">
            <v>20.9</v>
          </cell>
          <cell r="E9">
            <v>65.416666666666671</v>
          </cell>
          <cell r="F9">
            <v>83</v>
          </cell>
          <cell r="G9">
            <v>44</v>
          </cell>
          <cell r="H9">
            <v>17.28</v>
          </cell>
          <cell r="I9" t="str">
            <v>*</v>
          </cell>
          <cell r="J9">
            <v>31.319999999999997</v>
          </cell>
          <cell r="K9">
            <v>0</v>
          </cell>
        </row>
        <row r="10">
          <cell r="B10">
            <v>24.675000000000001</v>
          </cell>
          <cell r="C10">
            <v>30.4</v>
          </cell>
          <cell r="D10">
            <v>21.3</v>
          </cell>
          <cell r="E10">
            <v>77.041666666666671</v>
          </cell>
          <cell r="F10">
            <v>93</v>
          </cell>
          <cell r="G10">
            <v>56</v>
          </cell>
          <cell r="H10">
            <v>13.68</v>
          </cell>
          <cell r="I10" t="str">
            <v>*</v>
          </cell>
          <cell r="J10">
            <v>29.880000000000003</v>
          </cell>
          <cell r="K10">
            <v>0</v>
          </cell>
        </row>
        <row r="11">
          <cell r="B11">
            <v>23.608333333333331</v>
          </cell>
          <cell r="C11">
            <v>30.4</v>
          </cell>
          <cell r="D11">
            <v>20</v>
          </cell>
          <cell r="E11">
            <v>85.291666666666671</v>
          </cell>
          <cell r="F11">
            <v>100</v>
          </cell>
          <cell r="G11">
            <v>54</v>
          </cell>
          <cell r="H11">
            <v>12.6</v>
          </cell>
          <cell r="I11" t="str">
            <v>*</v>
          </cell>
          <cell r="J11">
            <v>27</v>
          </cell>
          <cell r="K11">
            <v>12.2</v>
          </cell>
        </row>
        <row r="12">
          <cell r="B12">
            <v>24.229166666666668</v>
          </cell>
          <cell r="C12">
            <v>28.6</v>
          </cell>
          <cell r="D12">
            <v>21.5</v>
          </cell>
          <cell r="E12">
            <v>84.416666666666671</v>
          </cell>
          <cell r="F12">
            <v>97</v>
          </cell>
          <cell r="G12">
            <v>64</v>
          </cell>
          <cell r="H12">
            <v>19.079999999999998</v>
          </cell>
          <cell r="I12" t="str">
            <v>*</v>
          </cell>
          <cell r="J12">
            <v>33.480000000000004</v>
          </cell>
          <cell r="K12">
            <v>0</v>
          </cell>
        </row>
        <row r="13">
          <cell r="B13">
            <v>24.358333333333334</v>
          </cell>
          <cell r="C13">
            <v>30.6</v>
          </cell>
          <cell r="D13">
            <v>20.9</v>
          </cell>
          <cell r="E13">
            <v>84.583333333333329</v>
          </cell>
          <cell r="F13">
            <v>100</v>
          </cell>
          <cell r="G13">
            <v>55</v>
          </cell>
          <cell r="H13">
            <v>10.44</v>
          </cell>
          <cell r="I13" t="str">
            <v>*</v>
          </cell>
          <cell r="J13">
            <v>23.400000000000002</v>
          </cell>
          <cell r="K13">
            <v>0</v>
          </cell>
        </row>
        <row r="14">
          <cell r="B14">
            <v>24.887499999999999</v>
          </cell>
          <cell r="C14">
            <v>31.6</v>
          </cell>
          <cell r="D14">
            <v>20.3</v>
          </cell>
          <cell r="E14">
            <v>77.75</v>
          </cell>
          <cell r="F14">
            <v>97</v>
          </cell>
          <cell r="G14">
            <v>51</v>
          </cell>
          <cell r="H14">
            <v>14.04</v>
          </cell>
          <cell r="I14" t="str">
            <v>*</v>
          </cell>
          <cell r="J14">
            <v>25.2</v>
          </cell>
          <cell r="K14">
            <v>0</v>
          </cell>
        </row>
        <row r="15">
          <cell r="B15">
            <v>25.354166666666661</v>
          </cell>
          <cell r="C15">
            <v>33</v>
          </cell>
          <cell r="D15">
            <v>20</v>
          </cell>
          <cell r="E15">
            <v>71</v>
          </cell>
          <cell r="F15">
            <v>92</v>
          </cell>
          <cell r="G15">
            <v>42</v>
          </cell>
          <cell r="H15">
            <v>16.2</v>
          </cell>
          <cell r="I15" t="str">
            <v>*</v>
          </cell>
          <cell r="J15">
            <v>28.44</v>
          </cell>
          <cell r="K15">
            <v>0</v>
          </cell>
        </row>
        <row r="16">
          <cell r="B16">
            <v>25.495833333333334</v>
          </cell>
          <cell r="C16">
            <v>33.6</v>
          </cell>
          <cell r="D16">
            <v>20.5</v>
          </cell>
          <cell r="E16">
            <v>74.458333333333329</v>
          </cell>
          <cell r="F16">
            <v>96</v>
          </cell>
          <cell r="G16">
            <v>44</v>
          </cell>
          <cell r="H16">
            <v>14.76</v>
          </cell>
          <cell r="I16" t="str">
            <v>*</v>
          </cell>
          <cell r="J16">
            <v>32.04</v>
          </cell>
          <cell r="K16">
            <v>3</v>
          </cell>
        </row>
        <row r="17">
          <cell r="B17">
            <v>24.704166666666666</v>
          </cell>
          <cell r="C17">
            <v>33.4</v>
          </cell>
          <cell r="D17">
            <v>19.600000000000001</v>
          </cell>
          <cell r="E17">
            <v>82.833333333333329</v>
          </cell>
          <cell r="F17">
            <v>100</v>
          </cell>
          <cell r="G17">
            <v>50</v>
          </cell>
          <cell r="H17">
            <v>17.64</v>
          </cell>
          <cell r="I17" t="str">
            <v>*</v>
          </cell>
          <cell r="J17">
            <v>57.24</v>
          </cell>
          <cell r="K17">
            <v>1</v>
          </cell>
        </row>
        <row r="18">
          <cell r="B18">
            <v>24.495833333333334</v>
          </cell>
          <cell r="C18">
            <v>31.1</v>
          </cell>
          <cell r="D18">
            <v>20.5</v>
          </cell>
          <cell r="E18">
            <v>81.541666666666671</v>
          </cell>
          <cell r="F18">
            <v>99</v>
          </cell>
          <cell r="G18">
            <v>52</v>
          </cell>
          <cell r="H18">
            <v>12.6</v>
          </cell>
          <cell r="I18" t="str">
            <v>*</v>
          </cell>
          <cell r="J18">
            <v>31.319999999999997</v>
          </cell>
          <cell r="K18">
            <v>1</v>
          </cell>
        </row>
        <row r="19">
          <cell r="B19">
            <v>25.008333333333329</v>
          </cell>
          <cell r="C19">
            <v>30.4</v>
          </cell>
          <cell r="D19">
            <v>21.2</v>
          </cell>
          <cell r="E19">
            <v>80.75</v>
          </cell>
          <cell r="F19">
            <v>95</v>
          </cell>
          <cell r="G19">
            <v>61</v>
          </cell>
          <cell r="H19">
            <v>8.2799999999999994</v>
          </cell>
          <cell r="I19" t="str">
            <v>*</v>
          </cell>
          <cell r="J19">
            <v>16.559999999999999</v>
          </cell>
          <cell r="K19">
            <v>0</v>
          </cell>
        </row>
        <row r="20">
          <cell r="B20">
            <v>26.337500000000002</v>
          </cell>
          <cell r="C20">
            <v>33.6</v>
          </cell>
          <cell r="D20">
            <v>22.1</v>
          </cell>
          <cell r="E20">
            <v>79.833333333333329</v>
          </cell>
          <cell r="F20">
            <v>98</v>
          </cell>
          <cell r="G20">
            <v>50</v>
          </cell>
          <cell r="H20">
            <v>16.559999999999999</v>
          </cell>
          <cell r="I20" t="str">
            <v>*</v>
          </cell>
          <cell r="J20">
            <v>28.08</v>
          </cell>
          <cell r="K20">
            <v>0</v>
          </cell>
        </row>
        <row r="21">
          <cell r="B21">
            <v>24.566666666666666</v>
          </cell>
          <cell r="C21">
            <v>30.4</v>
          </cell>
          <cell r="D21">
            <v>21.8</v>
          </cell>
          <cell r="E21">
            <v>89.833333333333329</v>
          </cell>
          <cell r="F21">
            <v>99</v>
          </cell>
          <cell r="G21">
            <v>64</v>
          </cell>
          <cell r="H21">
            <v>14.4</v>
          </cell>
          <cell r="I21" t="str">
            <v>*</v>
          </cell>
          <cell r="J21">
            <v>37.800000000000004</v>
          </cell>
          <cell r="K21">
            <v>13.8</v>
          </cell>
        </row>
        <row r="22">
          <cell r="B22">
            <v>22.470833333333331</v>
          </cell>
          <cell r="C22">
            <v>24.3</v>
          </cell>
          <cell r="D22">
            <v>21.2</v>
          </cell>
          <cell r="E22">
            <v>98.541666666666671</v>
          </cell>
          <cell r="F22">
            <v>100</v>
          </cell>
          <cell r="G22">
            <v>92</v>
          </cell>
          <cell r="H22">
            <v>18</v>
          </cell>
          <cell r="I22" t="str">
            <v>*</v>
          </cell>
          <cell r="J22">
            <v>38.159999999999997</v>
          </cell>
          <cell r="K22">
            <v>57.800000000000004</v>
          </cell>
        </row>
        <row r="23">
          <cell r="B23">
            <v>20.704166666666662</v>
          </cell>
          <cell r="C23">
            <v>26.4</v>
          </cell>
          <cell r="D23">
            <v>15.2</v>
          </cell>
          <cell r="E23">
            <v>69</v>
          </cell>
          <cell r="F23">
            <v>98</v>
          </cell>
          <cell r="G23">
            <v>35</v>
          </cell>
          <cell r="H23">
            <v>11.879999999999999</v>
          </cell>
          <cell r="I23" t="str">
            <v>*</v>
          </cell>
          <cell r="J23">
            <v>25.2</v>
          </cell>
          <cell r="K23">
            <v>0</v>
          </cell>
        </row>
        <row r="24">
          <cell r="B24">
            <v>20.3</v>
          </cell>
          <cell r="C24">
            <v>26.2</v>
          </cell>
          <cell r="D24">
            <v>14.5</v>
          </cell>
          <cell r="E24">
            <v>65.333333333333329</v>
          </cell>
          <cell r="F24">
            <v>95</v>
          </cell>
          <cell r="G24">
            <v>38</v>
          </cell>
          <cell r="H24">
            <v>12.96</v>
          </cell>
          <cell r="I24" t="str">
            <v>*</v>
          </cell>
          <cell r="J24">
            <v>25.92</v>
          </cell>
          <cell r="K24">
            <v>0</v>
          </cell>
        </row>
        <row r="25">
          <cell r="B25">
            <v>19.379166666666666</v>
          </cell>
          <cell r="C25">
            <v>26.6</v>
          </cell>
          <cell r="D25">
            <v>14.5</v>
          </cell>
          <cell r="E25">
            <v>67.166666666666671</v>
          </cell>
          <cell r="F25">
            <v>89</v>
          </cell>
          <cell r="G25">
            <v>41</v>
          </cell>
          <cell r="H25">
            <v>16.920000000000002</v>
          </cell>
          <cell r="I25" t="str">
            <v>*</v>
          </cell>
          <cell r="J25">
            <v>33.119999999999997</v>
          </cell>
          <cell r="K25">
            <v>0</v>
          </cell>
        </row>
        <row r="26">
          <cell r="B26">
            <v>20.070833333333333</v>
          </cell>
          <cell r="C26">
            <v>27.7</v>
          </cell>
          <cell r="D26">
            <v>14.7</v>
          </cell>
          <cell r="E26">
            <v>71.458333333333329</v>
          </cell>
          <cell r="F26">
            <v>95</v>
          </cell>
          <cell r="G26">
            <v>47</v>
          </cell>
          <cell r="H26">
            <v>13.32</v>
          </cell>
          <cell r="I26" t="str">
            <v>*</v>
          </cell>
          <cell r="J26">
            <v>29.16</v>
          </cell>
          <cell r="K26">
            <v>0</v>
          </cell>
        </row>
        <row r="27">
          <cell r="B27">
            <v>23.020833333333332</v>
          </cell>
          <cell r="C27">
            <v>30.2</v>
          </cell>
          <cell r="D27">
            <v>18.100000000000001</v>
          </cell>
          <cell r="E27">
            <v>71.416666666666671</v>
          </cell>
          <cell r="F27">
            <v>89</v>
          </cell>
          <cell r="G27">
            <v>54</v>
          </cell>
          <cell r="H27">
            <v>16.2</v>
          </cell>
          <cell r="I27" t="str">
            <v>*</v>
          </cell>
          <cell r="J27">
            <v>31.319999999999997</v>
          </cell>
          <cell r="K27">
            <v>0</v>
          </cell>
        </row>
        <row r="28">
          <cell r="B28">
            <v>24.320833333333329</v>
          </cell>
          <cell r="C28">
            <v>30.6</v>
          </cell>
          <cell r="D28">
            <v>20.2</v>
          </cell>
          <cell r="E28">
            <v>74.083333333333329</v>
          </cell>
          <cell r="F28">
            <v>98</v>
          </cell>
          <cell r="G28">
            <v>49</v>
          </cell>
          <cell r="H28">
            <v>19.440000000000001</v>
          </cell>
          <cell r="I28" t="str">
            <v>*</v>
          </cell>
          <cell r="J28">
            <v>34.92</v>
          </cell>
          <cell r="K28">
            <v>1.9999999999999998</v>
          </cell>
        </row>
        <row r="29">
          <cell r="B29">
            <v>23.029166666666669</v>
          </cell>
          <cell r="C29">
            <v>28.8</v>
          </cell>
          <cell r="D29">
            <v>19.100000000000001</v>
          </cell>
          <cell r="E29">
            <v>84.5</v>
          </cell>
          <cell r="F29">
            <v>100</v>
          </cell>
          <cell r="G29">
            <v>60</v>
          </cell>
          <cell r="H29">
            <v>21.240000000000002</v>
          </cell>
          <cell r="I29" t="str">
            <v>*</v>
          </cell>
          <cell r="J29">
            <v>43.56</v>
          </cell>
          <cell r="K29">
            <v>14.6</v>
          </cell>
        </row>
        <row r="30">
          <cell r="B30">
            <v>22.041666666666668</v>
          </cell>
          <cell r="C30">
            <v>27.3</v>
          </cell>
          <cell r="D30">
            <v>19</v>
          </cell>
          <cell r="E30">
            <v>89</v>
          </cell>
          <cell r="F30">
            <v>100</v>
          </cell>
          <cell r="G30">
            <v>67</v>
          </cell>
          <cell r="H30">
            <v>19.440000000000001</v>
          </cell>
          <cell r="I30" t="str">
            <v>*</v>
          </cell>
          <cell r="J30">
            <v>36</v>
          </cell>
          <cell r="K30">
            <v>22.999999999999996</v>
          </cell>
        </row>
        <row r="31">
          <cell r="B31">
            <v>22.637499999999992</v>
          </cell>
          <cell r="C31">
            <v>26.8</v>
          </cell>
          <cell r="D31">
            <v>20.100000000000001</v>
          </cell>
          <cell r="E31">
            <v>84.083333333333329</v>
          </cell>
          <cell r="F31">
            <v>99</v>
          </cell>
          <cell r="G31">
            <v>57</v>
          </cell>
          <cell r="H31">
            <v>10.44</v>
          </cell>
          <cell r="I31" t="str">
            <v>*</v>
          </cell>
          <cell r="J31">
            <v>25.56</v>
          </cell>
          <cell r="K31">
            <v>0</v>
          </cell>
        </row>
        <row r="32">
          <cell r="B32">
            <v>21.166666666666668</v>
          </cell>
          <cell r="C32">
            <v>28.3</v>
          </cell>
          <cell r="D32">
            <v>15.9</v>
          </cell>
          <cell r="E32">
            <v>77.583333333333329</v>
          </cell>
          <cell r="F32">
            <v>98</v>
          </cell>
          <cell r="G32">
            <v>47</v>
          </cell>
          <cell r="H32">
            <v>10.08</v>
          </cell>
          <cell r="I32" t="str">
            <v>*</v>
          </cell>
          <cell r="J32">
            <v>20.16</v>
          </cell>
          <cell r="K32">
            <v>0</v>
          </cell>
        </row>
        <row r="33">
          <cell r="B33">
            <v>22.108333333333331</v>
          </cell>
          <cell r="C33">
            <v>28.9</v>
          </cell>
          <cell r="D33">
            <v>17.399999999999999</v>
          </cell>
          <cell r="E33">
            <v>78.916666666666671</v>
          </cell>
          <cell r="F33">
            <v>98</v>
          </cell>
          <cell r="G33">
            <v>51</v>
          </cell>
          <cell r="H33">
            <v>12.96</v>
          </cell>
          <cell r="I33" t="str">
            <v>*</v>
          </cell>
          <cell r="J33">
            <v>25.56</v>
          </cell>
          <cell r="K33">
            <v>0</v>
          </cell>
        </row>
        <row r="34">
          <cell r="B34">
            <v>23.208333333333339</v>
          </cell>
          <cell r="C34">
            <v>30.6</v>
          </cell>
          <cell r="D34">
            <v>17.600000000000001</v>
          </cell>
          <cell r="E34">
            <v>74.208333333333329</v>
          </cell>
          <cell r="F34">
            <v>94</v>
          </cell>
          <cell r="G34">
            <v>51</v>
          </cell>
          <cell r="H34">
            <v>13.32</v>
          </cell>
          <cell r="I34" t="str">
            <v>*</v>
          </cell>
          <cell r="J34">
            <v>21.96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27.383333333333329</v>
          </cell>
          <cell r="C5">
            <v>33.4</v>
          </cell>
          <cell r="D5">
            <v>23.3</v>
          </cell>
          <cell r="E5">
            <v>76.25</v>
          </cell>
          <cell r="F5">
            <v>94</v>
          </cell>
          <cell r="G5">
            <v>49</v>
          </cell>
          <cell r="H5">
            <v>13.32</v>
          </cell>
          <cell r="I5" t="str">
            <v>*</v>
          </cell>
          <cell r="J5">
            <v>27</v>
          </cell>
          <cell r="K5">
            <v>0</v>
          </cell>
        </row>
        <row r="6">
          <cell r="B6">
            <v>27.720833333333335</v>
          </cell>
          <cell r="C6">
            <v>35.1</v>
          </cell>
          <cell r="D6">
            <v>22.3</v>
          </cell>
          <cell r="E6">
            <v>75.958333333333329</v>
          </cell>
          <cell r="F6">
            <v>95</v>
          </cell>
          <cell r="G6">
            <v>43</v>
          </cell>
          <cell r="H6">
            <v>10.44</v>
          </cell>
          <cell r="I6" t="str">
            <v>*</v>
          </cell>
          <cell r="J6">
            <v>21.96</v>
          </cell>
          <cell r="K6">
            <v>0</v>
          </cell>
        </row>
        <row r="7">
          <cell r="B7">
            <v>27.620833333333334</v>
          </cell>
          <cell r="C7">
            <v>33.5</v>
          </cell>
          <cell r="D7">
            <v>23.8</v>
          </cell>
          <cell r="E7">
            <v>77</v>
          </cell>
          <cell r="F7">
            <v>94</v>
          </cell>
          <cell r="G7">
            <v>49</v>
          </cell>
          <cell r="H7">
            <v>16.920000000000002</v>
          </cell>
          <cell r="I7" t="str">
            <v>*</v>
          </cell>
          <cell r="J7">
            <v>32.4</v>
          </cell>
          <cell r="K7">
            <v>0</v>
          </cell>
        </row>
        <row r="8">
          <cell r="B8">
            <v>27.495833333333326</v>
          </cell>
          <cell r="C8">
            <v>33.9</v>
          </cell>
          <cell r="D8">
            <v>22.6</v>
          </cell>
          <cell r="E8">
            <v>77.833333333333329</v>
          </cell>
          <cell r="F8">
            <v>95</v>
          </cell>
          <cell r="G8">
            <v>47</v>
          </cell>
          <cell r="H8">
            <v>11.520000000000001</v>
          </cell>
          <cell r="I8" t="str">
            <v>*</v>
          </cell>
          <cell r="J8">
            <v>22.68</v>
          </cell>
          <cell r="K8">
            <v>0</v>
          </cell>
        </row>
        <row r="9">
          <cell r="B9">
            <v>24.200000000000003</v>
          </cell>
          <cell r="C9">
            <v>26.9</v>
          </cell>
          <cell r="D9">
            <v>21.9</v>
          </cell>
          <cell r="E9">
            <v>90.416666666666671</v>
          </cell>
          <cell r="F9">
            <v>94</v>
          </cell>
          <cell r="G9">
            <v>76</v>
          </cell>
          <cell r="H9">
            <v>24.840000000000003</v>
          </cell>
          <cell r="I9" t="str">
            <v>*</v>
          </cell>
          <cell r="J9">
            <v>44.28</v>
          </cell>
          <cell r="K9">
            <v>11.6</v>
          </cell>
        </row>
        <row r="10">
          <cell r="B10">
            <v>25.304166666666664</v>
          </cell>
          <cell r="C10">
            <v>29.9</v>
          </cell>
          <cell r="D10">
            <v>22.3</v>
          </cell>
          <cell r="E10">
            <v>82.708333333333329</v>
          </cell>
          <cell r="F10">
            <v>97</v>
          </cell>
          <cell r="G10">
            <v>58</v>
          </cell>
          <cell r="H10">
            <v>12.24</v>
          </cell>
          <cell r="I10" t="str">
            <v>*</v>
          </cell>
          <cell r="J10">
            <v>17.28</v>
          </cell>
          <cell r="K10">
            <v>0.2</v>
          </cell>
        </row>
        <row r="11">
          <cell r="B11">
            <v>24.729166666666675</v>
          </cell>
          <cell r="C11">
            <v>28.8</v>
          </cell>
          <cell r="D11">
            <v>22.8</v>
          </cell>
          <cell r="E11">
            <v>88</v>
          </cell>
          <cell r="F11">
            <v>94</v>
          </cell>
          <cell r="G11">
            <v>67</v>
          </cell>
          <cell r="H11">
            <v>10.08</v>
          </cell>
          <cell r="I11" t="str">
            <v>*</v>
          </cell>
          <cell r="J11">
            <v>17.28</v>
          </cell>
          <cell r="K11">
            <v>1.4000000000000001</v>
          </cell>
        </row>
        <row r="12">
          <cell r="B12">
            <v>25.554166666666664</v>
          </cell>
          <cell r="C12">
            <v>30.6</v>
          </cell>
          <cell r="D12">
            <v>23.3</v>
          </cell>
          <cell r="E12">
            <v>84.875</v>
          </cell>
          <cell r="F12">
            <v>94</v>
          </cell>
          <cell r="G12">
            <v>62</v>
          </cell>
          <cell r="H12">
            <v>11.520000000000001</v>
          </cell>
          <cell r="I12" t="str">
            <v>*</v>
          </cell>
          <cell r="J12">
            <v>21.6</v>
          </cell>
          <cell r="K12">
            <v>0.4</v>
          </cell>
        </row>
        <row r="13">
          <cell r="B13">
            <v>26.037500000000009</v>
          </cell>
          <cell r="C13">
            <v>32.200000000000003</v>
          </cell>
          <cell r="D13">
            <v>22.2</v>
          </cell>
          <cell r="E13">
            <v>82.125</v>
          </cell>
          <cell r="F13">
            <v>100</v>
          </cell>
          <cell r="G13">
            <v>51</v>
          </cell>
          <cell r="H13">
            <v>9.3600000000000012</v>
          </cell>
          <cell r="I13" t="str">
            <v>*</v>
          </cell>
          <cell r="J13">
            <v>18.720000000000002</v>
          </cell>
          <cell r="K13">
            <v>0</v>
          </cell>
        </row>
        <row r="14">
          <cell r="B14">
            <v>25.974999999999998</v>
          </cell>
          <cell r="C14">
            <v>33.299999999999997</v>
          </cell>
          <cell r="D14">
            <v>21.9</v>
          </cell>
          <cell r="E14">
            <v>85.083333333333329</v>
          </cell>
          <cell r="F14">
            <v>100</v>
          </cell>
          <cell r="G14">
            <v>55</v>
          </cell>
          <cell r="H14">
            <v>17.64</v>
          </cell>
          <cell r="I14" t="str">
            <v>*</v>
          </cell>
          <cell r="J14">
            <v>50.4</v>
          </cell>
          <cell r="K14">
            <v>23.400000000000002</v>
          </cell>
        </row>
        <row r="15">
          <cell r="B15">
            <v>26.187499999999996</v>
          </cell>
          <cell r="C15">
            <v>32.5</v>
          </cell>
          <cell r="D15">
            <v>22.6</v>
          </cell>
          <cell r="E15">
            <v>83.166666666666671</v>
          </cell>
          <cell r="F15">
            <v>95</v>
          </cell>
          <cell r="G15">
            <v>54</v>
          </cell>
          <cell r="H15">
            <v>13.32</v>
          </cell>
          <cell r="I15" t="str">
            <v>*</v>
          </cell>
          <cell r="J15">
            <v>26.64</v>
          </cell>
          <cell r="K15">
            <v>0</v>
          </cell>
        </row>
        <row r="16">
          <cell r="B16">
            <v>26.633333333333336</v>
          </cell>
          <cell r="C16">
            <v>32.4</v>
          </cell>
          <cell r="D16">
            <v>22.9</v>
          </cell>
          <cell r="E16">
            <v>83.041666666666671</v>
          </cell>
          <cell r="F16">
            <v>95</v>
          </cell>
          <cell r="G16">
            <v>56</v>
          </cell>
          <cell r="H16">
            <v>16.2</v>
          </cell>
          <cell r="I16" t="str">
            <v>*</v>
          </cell>
          <cell r="J16">
            <v>26.28</v>
          </cell>
          <cell r="K16">
            <v>0</v>
          </cell>
        </row>
        <row r="17">
          <cell r="B17">
            <v>27.237500000000008</v>
          </cell>
          <cell r="C17">
            <v>33.5</v>
          </cell>
          <cell r="D17">
            <v>23.8</v>
          </cell>
          <cell r="E17">
            <v>81.541666666666671</v>
          </cell>
          <cell r="F17">
            <v>95</v>
          </cell>
          <cell r="G17">
            <v>53</v>
          </cell>
          <cell r="H17">
            <v>14.4</v>
          </cell>
          <cell r="I17" t="str">
            <v>*</v>
          </cell>
          <cell r="J17">
            <v>27</v>
          </cell>
          <cell r="K17">
            <v>1</v>
          </cell>
        </row>
        <row r="18">
          <cell r="B18">
            <v>23.758333333333336</v>
          </cell>
          <cell r="C18">
            <v>27.8</v>
          </cell>
          <cell r="D18">
            <v>21</v>
          </cell>
          <cell r="E18">
            <v>89.541666666666671</v>
          </cell>
          <cell r="F18">
            <v>95</v>
          </cell>
          <cell r="G18">
            <v>76</v>
          </cell>
          <cell r="H18">
            <v>24.12</v>
          </cell>
          <cell r="I18" t="str">
            <v>*</v>
          </cell>
          <cell r="J18">
            <v>44.64</v>
          </cell>
          <cell r="K18">
            <v>16.600000000000001</v>
          </cell>
        </row>
        <row r="19">
          <cell r="B19">
            <v>25.504166666666663</v>
          </cell>
          <cell r="C19">
            <v>30.6</v>
          </cell>
          <cell r="D19">
            <v>22.7</v>
          </cell>
          <cell r="E19">
            <v>85.125</v>
          </cell>
          <cell r="F19">
            <v>95</v>
          </cell>
          <cell r="G19">
            <v>63</v>
          </cell>
          <cell r="H19">
            <v>8.2799999999999994</v>
          </cell>
          <cell r="I19" t="str">
            <v>*</v>
          </cell>
          <cell r="J19">
            <v>16.559999999999999</v>
          </cell>
          <cell r="K19">
            <v>0</v>
          </cell>
        </row>
        <row r="20">
          <cell r="B20">
            <v>27.429166666666674</v>
          </cell>
          <cell r="C20">
            <v>33.6</v>
          </cell>
          <cell r="D20">
            <v>23.1</v>
          </cell>
          <cell r="E20">
            <v>79.583333333333329</v>
          </cell>
          <cell r="F20">
            <v>96</v>
          </cell>
          <cell r="G20">
            <v>51</v>
          </cell>
          <cell r="H20">
            <v>8.2799999999999994</v>
          </cell>
          <cell r="I20" t="str">
            <v>*</v>
          </cell>
          <cell r="J20">
            <v>23.759999999999998</v>
          </cell>
          <cell r="K20">
            <v>0</v>
          </cell>
        </row>
        <row r="21">
          <cell r="B21">
            <v>26.108333333333331</v>
          </cell>
          <cell r="C21">
            <v>32.200000000000003</v>
          </cell>
          <cell r="D21">
            <v>22.6</v>
          </cell>
          <cell r="E21">
            <v>86.25</v>
          </cell>
          <cell r="F21">
            <v>96</v>
          </cell>
          <cell r="G21">
            <v>62</v>
          </cell>
          <cell r="H21">
            <v>13.68</v>
          </cell>
          <cell r="I21" t="str">
            <v>*</v>
          </cell>
          <cell r="J21">
            <v>35.64</v>
          </cell>
          <cell r="K21">
            <v>1.4</v>
          </cell>
        </row>
        <row r="22">
          <cell r="B22">
            <v>26.3</v>
          </cell>
          <cell r="C22">
            <v>32.6</v>
          </cell>
          <cell r="D22">
            <v>23.8</v>
          </cell>
          <cell r="E22">
            <v>86.083333333333329</v>
          </cell>
          <cell r="F22">
            <v>94</v>
          </cell>
          <cell r="G22">
            <v>60</v>
          </cell>
          <cell r="H22">
            <v>24.48</v>
          </cell>
          <cell r="I22" t="str">
            <v>*</v>
          </cell>
          <cell r="J22">
            <v>42.84</v>
          </cell>
          <cell r="K22">
            <v>17.400000000000002</v>
          </cell>
        </row>
        <row r="23">
          <cell r="B23">
            <v>24.429166666666664</v>
          </cell>
          <cell r="C23">
            <v>28.7</v>
          </cell>
          <cell r="D23">
            <v>22.5</v>
          </cell>
          <cell r="E23">
            <v>79.916666666666671</v>
          </cell>
          <cell r="F23">
            <v>94</v>
          </cell>
          <cell r="G23">
            <v>49</v>
          </cell>
          <cell r="H23">
            <v>15.840000000000002</v>
          </cell>
          <cell r="I23" t="str">
            <v>*</v>
          </cell>
          <cell r="J23">
            <v>27</v>
          </cell>
          <cell r="K23">
            <v>1.4000000000000001</v>
          </cell>
        </row>
        <row r="24">
          <cell r="B24">
            <v>21.75</v>
          </cell>
          <cell r="C24">
            <v>28.3</v>
          </cell>
          <cell r="D24">
            <v>16.399999999999999</v>
          </cell>
          <cell r="E24">
            <v>75.416666666666671</v>
          </cell>
          <cell r="F24">
            <v>96</v>
          </cell>
          <cell r="G24">
            <v>41</v>
          </cell>
          <cell r="H24">
            <v>14.4</v>
          </cell>
          <cell r="I24" t="str">
            <v>*</v>
          </cell>
          <cell r="J24">
            <v>32.04</v>
          </cell>
          <cell r="K24">
            <v>0</v>
          </cell>
        </row>
        <row r="25">
          <cell r="B25">
            <v>21.945833333333336</v>
          </cell>
          <cell r="C25">
            <v>29.3</v>
          </cell>
          <cell r="D25">
            <v>16.399999999999999</v>
          </cell>
          <cell r="E25">
            <v>75.583333333333329</v>
          </cell>
          <cell r="F25">
            <v>96</v>
          </cell>
          <cell r="G25">
            <v>39</v>
          </cell>
          <cell r="H25">
            <v>13.68</v>
          </cell>
          <cell r="I25" t="str">
            <v>*</v>
          </cell>
          <cell r="J25">
            <v>24.840000000000003</v>
          </cell>
          <cell r="K25">
            <v>0</v>
          </cell>
        </row>
        <row r="26">
          <cell r="B26">
            <v>22.333333333333332</v>
          </cell>
          <cell r="C26">
            <v>30.7</v>
          </cell>
          <cell r="D26">
            <v>15.7</v>
          </cell>
          <cell r="E26">
            <v>77.208333333333329</v>
          </cell>
          <cell r="F26">
            <v>100</v>
          </cell>
          <cell r="G26">
            <v>45</v>
          </cell>
          <cell r="H26">
            <v>13.32</v>
          </cell>
          <cell r="I26" t="str">
            <v>*</v>
          </cell>
          <cell r="J26">
            <v>25.56</v>
          </cell>
          <cell r="K26">
            <v>0.2</v>
          </cell>
        </row>
        <row r="27">
          <cell r="B27">
            <v>23.904166666666669</v>
          </cell>
          <cell r="C27">
            <v>32.1</v>
          </cell>
          <cell r="D27">
            <v>18.5</v>
          </cell>
          <cell r="E27">
            <v>78.666666666666671</v>
          </cell>
          <cell r="F27">
            <v>95</v>
          </cell>
          <cell r="G27">
            <v>50</v>
          </cell>
          <cell r="H27">
            <v>9</v>
          </cell>
          <cell r="I27" t="str">
            <v>*</v>
          </cell>
          <cell r="J27">
            <v>17.28</v>
          </cell>
          <cell r="K27">
            <v>0</v>
          </cell>
        </row>
        <row r="28">
          <cell r="B28">
            <v>25.879166666666663</v>
          </cell>
          <cell r="C28">
            <v>32.4</v>
          </cell>
          <cell r="D28">
            <v>22.2</v>
          </cell>
          <cell r="E28">
            <v>83.375</v>
          </cell>
          <cell r="F28">
            <v>95</v>
          </cell>
          <cell r="G28">
            <v>54</v>
          </cell>
          <cell r="H28">
            <v>19.440000000000001</v>
          </cell>
          <cell r="I28" t="str">
            <v>*</v>
          </cell>
          <cell r="J28">
            <v>38.880000000000003</v>
          </cell>
          <cell r="K28">
            <v>0.4</v>
          </cell>
        </row>
        <row r="29">
          <cell r="B29">
            <v>26.145833333333339</v>
          </cell>
          <cell r="C29">
            <v>32</v>
          </cell>
          <cell r="D29">
            <v>21.7</v>
          </cell>
          <cell r="E29">
            <v>80.666666666666671</v>
          </cell>
          <cell r="F29">
            <v>95</v>
          </cell>
          <cell r="G29">
            <v>57</v>
          </cell>
          <cell r="H29">
            <v>17.64</v>
          </cell>
          <cell r="I29" t="str">
            <v>*</v>
          </cell>
          <cell r="J29">
            <v>30.6</v>
          </cell>
          <cell r="K29">
            <v>0</v>
          </cell>
        </row>
        <row r="30">
          <cell r="B30">
            <v>25.604166666666668</v>
          </cell>
          <cell r="C30">
            <v>32.200000000000003</v>
          </cell>
          <cell r="D30">
            <v>22</v>
          </cell>
          <cell r="E30">
            <v>84.125</v>
          </cell>
          <cell r="F30">
            <v>94</v>
          </cell>
          <cell r="G30">
            <v>57</v>
          </cell>
          <cell r="H30">
            <v>11.16</v>
          </cell>
          <cell r="I30" t="str">
            <v>*</v>
          </cell>
          <cell r="J30">
            <v>25.2</v>
          </cell>
          <cell r="K30">
            <v>5.6</v>
          </cell>
        </row>
        <row r="31">
          <cell r="B31">
            <v>25.237499999999994</v>
          </cell>
          <cell r="C31">
            <v>29.1</v>
          </cell>
          <cell r="D31">
            <v>23.1</v>
          </cell>
          <cell r="E31">
            <v>86</v>
          </cell>
          <cell r="F31">
            <v>95</v>
          </cell>
          <cell r="G31">
            <v>65</v>
          </cell>
          <cell r="H31">
            <v>14.04</v>
          </cell>
          <cell r="I31" t="str">
            <v>*</v>
          </cell>
          <cell r="J31">
            <v>22.32</v>
          </cell>
          <cell r="K31">
            <v>0.2</v>
          </cell>
        </row>
        <row r="32">
          <cell r="B32">
            <v>24.933333333333334</v>
          </cell>
          <cell r="C32">
            <v>31.4</v>
          </cell>
          <cell r="D32">
            <v>19.8</v>
          </cell>
          <cell r="E32">
            <v>81.583333333333329</v>
          </cell>
          <cell r="F32">
            <v>100</v>
          </cell>
          <cell r="G32">
            <v>54</v>
          </cell>
          <cell r="H32">
            <v>9.3600000000000012</v>
          </cell>
          <cell r="I32" t="str">
            <v>*</v>
          </cell>
          <cell r="J32">
            <v>17.28</v>
          </cell>
          <cell r="K32">
            <v>0</v>
          </cell>
        </row>
        <row r="33">
          <cell r="B33">
            <v>26.245833333333337</v>
          </cell>
          <cell r="C33">
            <v>33.299999999999997</v>
          </cell>
          <cell r="D33">
            <v>20.7</v>
          </cell>
          <cell r="E33">
            <v>78.583333333333329</v>
          </cell>
          <cell r="F33">
            <v>97</v>
          </cell>
          <cell r="G33">
            <v>46</v>
          </cell>
          <cell r="H33">
            <v>16.2</v>
          </cell>
          <cell r="I33" t="str">
            <v>*</v>
          </cell>
          <cell r="J33">
            <v>26.28</v>
          </cell>
          <cell r="K33">
            <v>0</v>
          </cell>
        </row>
        <row r="34">
          <cell r="B34">
            <v>27.154166666666672</v>
          </cell>
          <cell r="C34">
            <v>34.200000000000003</v>
          </cell>
          <cell r="D34">
            <v>22.1</v>
          </cell>
          <cell r="E34">
            <v>77.458333333333329</v>
          </cell>
          <cell r="F34">
            <v>96</v>
          </cell>
          <cell r="G34">
            <v>49</v>
          </cell>
          <cell r="H34">
            <v>17.28</v>
          </cell>
          <cell r="I34" t="str">
            <v>*</v>
          </cell>
          <cell r="J34">
            <v>34.56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25.804166666666671</v>
          </cell>
          <cell r="C5">
            <v>33.5</v>
          </cell>
          <cell r="D5">
            <v>19.2</v>
          </cell>
          <cell r="E5">
            <v>75.041666666666671</v>
          </cell>
          <cell r="F5">
            <v>98</v>
          </cell>
          <cell r="G5">
            <v>43</v>
          </cell>
          <cell r="H5">
            <v>11.16</v>
          </cell>
          <cell r="I5" t="str">
            <v>*</v>
          </cell>
          <cell r="J5">
            <v>27.720000000000002</v>
          </cell>
          <cell r="K5">
            <v>0</v>
          </cell>
        </row>
        <row r="6">
          <cell r="B6">
            <v>25.537500000000005</v>
          </cell>
          <cell r="C6">
            <v>34.4</v>
          </cell>
          <cell r="D6">
            <v>18.8</v>
          </cell>
          <cell r="E6">
            <v>74.041666666666671</v>
          </cell>
          <cell r="F6">
            <v>98</v>
          </cell>
          <cell r="G6">
            <v>40</v>
          </cell>
          <cell r="H6">
            <v>9.3600000000000012</v>
          </cell>
          <cell r="I6" t="str">
            <v>*</v>
          </cell>
          <cell r="J6">
            <v>16.2</v>
          </cell>
          <cell r="K6">
            <v>0</v>
          </cell>
        </row>
        <row r="7">
          <cell r="B7">
            <v>26.162499999999998</v>
          </cell>
          <cell r="C7">
            <v>33.6</v>
          </cell>
          <cell r="D7">
            <v>21</v>
          </cell>
          <cell r="E7">
            <v>71</v>
          </cell>
          <cell r="F7">
            <v>92</v>
          </cell>
          <cell r="G7">
            <v>43</v>
          </cell>
          <cell r="H7">
            <v>13.68</v>
          </cell>
          <cell r="I7" t="str">
            <v>*</v>
          </cell>
          <cell r="J7">
            <v>33.119999999999997</v>
          </cell>
          <cell r="K7">
            <v>0</v>
          </cell>
        </row>
        <row r="8">
          <cell r="B8">
            <v>25.983333333333338</v>
          </cell>
          <cell r="C8">
            <v>34.1</v>
          </cell>
          <cell r="D8">
            <v>20.7</v>
          </cell>
          <cell r="E8">
            <v>69.333333333333329</v>
          </cell>
          <cell r="F8">
            <v>92</v>
          </cell>
          <cell r="G8">
            <v>33</v>
          </cell>
          <cell r="H8">
            <v>13.32</v>
          </cell>
          <cell r="I8" t="str">
            <v>*</v>
          </cell>
          <cell r="J8">
            <v>30.96</v>
          </cell>
          <cell r="K8">
            <v>0</v>
          </cell>
        </row>
        <row r="9">
          <cell r="B9">
            <v>23.908333333333328</v>
          </cell>
          <cell r="C9">
            <v>31.4</v>
          </cell>
          <cell r="D9">
            <v>20.7</v>
          </cell>
          <cell r="E9">
            <v>76.125</v>
          </cell>
          <cell r="F9">
            <v>97</v>
          </cell>
          <cell r="G9">
            <v>53</v>
          </cell>
          <cell r="H9">
            <v>14.04</v>
          </cell>
          <cell r="I9" t="str">
            <v>*</v>
          </cell>
          <cell r="J9">
            <v>37.440000000000005</v>
          </cell>
          <cell r="K9">
            <v>1.4</v>
          </cell>
        </row>
        <row r="10">
          <cell r="B10">
            <v>22.187499999999996</v>
          </cell>
          <cell r="C10">
            <v>28.2</v>
          </cell>
          <cell r="D10">
            <v>18.899999999999999</v>
          </cell>
          <cell r="E10">
            <v>89.833333333333329</v>
          </cell>
          <cell r="F10">
            <v>98</v>
          </cell>
          <cell r="G10">
            <v>65</v>
          </cell>
          <cell r="H10">
            <v>18.36</v>
          </cell>
          <cell r="I10" t="str">
            <v>*</v>
          </cell>
          <cell r="J10">
            <v>47.519999999999996</v>
          </cell>
          <cell r="K10">
            <v>17.599999999999998</v>
          </cell>
        </row>
        <row r="11">
          <cell r="B11">
            <v>22.754166666666663</v>
          </cell>
          <cell r="C11">
            <v>29</v>
          </cell>
          <cell r="D11">
            <v>19.7</v>
          </cell>
          <cell r="E11">
            <v>87.583333333333329</v>
          </cell>
          <cell r="F11">
            <v>98</v>
          </cell>
          <cell r="G11">
            <v>61</v>
          </cell>
          <cell r="H11">
            <v>8.64</v>
          </cell>
          <cell r="I11" t="str">
            <v>*</v>
          </cell>
          <cell r="J11">
            <v>21.240000000000002</v>
          </cell>
          <cell r="K11">
            <v>0.2</v>
          </cell>
        </row>
        <row r="12">
          <cell r="B12">
            <v>23.479166666666668</v>
          </cell>
          <cell r="C12">
            <v>29.9</v>
          </cell>
          <cell r="D12">
            <v>20.7</v>
          </cell>
          <cell r="E12">
            <v>87.041666666666671</v>
          </cell>
          <cell r="F12">
            <v>98</v>
          </cell>
          <cell r="G12">
            <v>60</v>
          </cell>
          <cell r="H12">
            <v>7.2</v>
          </cell>
          <cell r="I12" t="str">
            <v>*</v>
          </cell>
          <cell r="J12">
            <v>25.92</v>
          </cell>
          <cell r="K12">
            <v>0</v>
          </cell>
        </row>
        <row r="13">
          <cell r="B13">
            <v>23.304166666666671</v>
          </cell>
          <cell r="C13">
            <v>30.6</v>
          </cell>
          <cell r="D13">
            <v>17.8</v>
          </cell>
          <cell r="E13">
            <v>83.958333333333329</v>
          </cell>
          <cell r="F13">
            <v>98</v>
          </cell>
          <cell r="G13">
            <v>51</v>
          </cell>
          <cell r="H13">
            <v>9</v>
          </cell>
          <cell r="I13" t="str">
            <v>*</v>
          </cell>
          <cell r="J13">
            <v>19.8</v>
          </cell>
          <cell r="K13">
            <v>0</v>
          </cell>
        </row>
        <row r="14">
          <cell r="B14">
            <v>24.50833333333334</v>
          </cell>
          <cell r="C14">
            <v>31.7</v>
          </cell>
          <cell r="D14">
            <v>18.899999999999999</v>
          </cell>
          <cell r="E14">
            <v>78.291666666666671</v>
          </cell>
          <cell r="F14">
            <v>97</v>
          </cell>
          <cell r="G14">
            <v>50</v>
          </cell>
          <cell r="H14">
            <v>12.24</v>
          </cell>
          <cell r="I14" t="str">
            <v>*</v>
          </cell>
          <cell r="J14">
            <v>22.68</v>
          </cell>
          <cell r="K14">
            <v>0</v>
          </cell>
        </row>
        <row r="15">
          <cell r="B15">
            <v>24.824999999999999</v>
          </cell>
          <cell r="C15">
            <v>32.6</v>
          </cell>
          <cell r="D15">
            <v>17.600000000000001</v>
          </cell>
          <cell r="E15">
            <v>74.125</v>
          </cell>
          <cell r="F15">
            <v>98</v>
          </cell>
          <cell r="G15">
            <v>43</v>
          </cell>
          <cell r="H15">
            <v>13.32</v>
          </cell>
          <cell r="I15" t="str">
            <v>*</v>
          </cell>
          <cell r="J15">
            <v>28.08</v>
          </cell>
          <cell r="K15">
            <v>0</v>
          </cell>
        </row>
        <row r="16">
          <cell r="B16">
            <v>24.804166666666671</v>
          </cell>
          <cell r="C16">
            <v>32.299999999999997</v>
          </cell>
          <cell r="D16">
            <v>20.5</v>
          </cell>
          <cell r="E16">
            <v>78.875</v>
          </cell>
          <cell r="F16">
            <v>94</v>
          </cell>
          <cell r="G16">
            <v>52</v>
          </cell>
          <cell r="H16">
            <v>9</v>
          </cell>
          <cell r="I16" t="str">
            <v>*</v>
          </cell>
          <cell r="J16">
            <v>29.52</v>
          </cell>
          <cell r="K16">
            <v>0.4</v>
          </cell>
        </row>
        <row r="17">
          <cell r="B17">
            <v>25.341666666666669</v>
          </cell>
          <cell r="C17">
            <v>33.6</v>
          </cell>
          <cell r="D17">
            <v>19.899999999999999</v>
          </cell>
          <cell r="E17">
            <v>77.375</v>
          </cell>
          <cell r="F17">
            <v>95</v>
          </cell>
          <cell r="G17">
            <v>47</v>
          </cell>
          <cell r="H17">
            <v>17.28</v>
          </cell>
          <cell r="I17" t="str">
            <v>*</v>
          </cell>
          <cell r="J17">
            <v>40.32</v>
          </cell>
          <cell r="K17">
            <v>0</v>
          </cell>
        </row>
        <row r="18">
          <cell r="B18">
            <v>23.820833333333336</v>
          </cell>
          <cell r="C18">
            <v>30.4</v>
          </cell>
          <cell r="D18">
            <v>19.399999999999999</v>
          </cell>
          <cell r="E18">
            <v>82.958333333333329</v>
          </cell>
          <cell r="F18">
            <v>98</v>
          </cell>
          <cell r="G18">
            <v>53</v>
          </cell>
          <cell r="H18">
            <v>8.64</v>
          </cell>
          <cell r="I18" t="str">
            <v>*</v>
          </cell>
          <cell r="J18">
            <v>32.04</v>
          </cell>
          <cell r="K18">
            <v>2.6000000000000005</v>
          </cell>
        </row>
        <row r="19">
          <cell r="B19">
            <v>23.845833333333331</v>
          </cell>
          <cell r="C19">
            <v>30.7</v>
          </cell>
          <cell r="D19">
            <v>18.8</v>
          </cell>
          <cell r="E19">
            <v>84.666666666666671</v>
          </cell>
          <cell r="F19">
            <v>98</v>
          </cell>
          <cell r="G19">
            <v>57</v>
          </cell>
          <cell r="H19">
            <v>6.48</v>
          </cell>
          <cell r="I19" t="str">
            <v>*</v>
          </cell>
          <cell r="J19">
            <v>14.4</v>
          </cell>
          <cell r="K19">
            <v>0</v>
          </cell>
        </row>
        <row r="20">
          <cell r="B20">
            <v>25.687499999999996</v>
          </cell>
          <cell r="C20">
            <v>33.4</v>
          </cell>
          <cell r="D20">
            <v>19.899999999999999</v>
          </cell>
          <cell r="E20">
            <v>79.25</v>
          </cell>
          <cell r="F20">
            <v>98</v>
          </cell>
          <cell r="G20">
            <v>49</v>
          </cell>
          <cell r="H20">
            <v>15.48</v>
          </cell>
          <cell r="I20" t="str">
            <v>*</v>
          </cell>
          <cell r="J20">
            <v>30.6</v>
          </cell>
          <cell r="K20">
            <v>0</v>
          </cell>
        </row>
        <row r="21">
          <cell r="B21">
            <v>25.787500000000005</v>
          </cell>
          <cell r="C21">
            <v>32.1</v>
          </cell>
          <cell r="D21">
            <v>20.8</v>
          </cell>
          <cell r="E21">
            <v>80.583333333333329</v>
          </cell>
          <cell r="F21">
            <v>98</v>
          </cell>
          <cell r="G21">
            <v>55</v>
          </cell>
          <cell r="H21">
            <v>12.6</v>
          </cell>
          <cell r="I21" t="str">
            <v>*</v>
          </cell>
          <cell r="J21">
            <v>27.36</v>
          </cell>
          <cell r="K21">
            <v>0</v>
          </cell>
        </row>
        <row r="22">
          <cell r="B22">
            <v>22.729166666666671</v>
          </cell>
          <cell r="C22">
            <v>28.3</v>
          </cell>
          <cell r="D22">
            <v>20.2</v>
          </cell>
          <cell r="E22">
            <v>95.25</v>
          </cell>
          <cell r="F22">
            <v>98</v>
          </cell>
          <cell r="G22">
            <v>77</v>
          </cell>
          <cell r="H22">
            <v>18.36</v>
          </cell>
          <cell r="I22" t="str">
            <v>*</v>
          </cell>
          <cell r="J22">
            <v>43.92</v>
          </cell>
          <cell r="K22">
            <v>77.000000000000028</v>
          </cell>
        </row>
        <row r="23">
          <cell r="B23">
            <v>19.841666666666665</v>
          </cell>
          <cell r="C23">
            <v>25.8</v>
          </cell>
          <cell r="D23">
            <v>14.3</v>
          </cell>
          <cell r="E23">
            <v>79.583333333333329</v>
          </cell>
          <cell r="F23">
            <v>98</v>
          </cell>
          <cell r="G23">
            <v>38</v>
          </cell>
          <cell r="H23">
            <v>12.6</v>
          </cell>
          <cell r="I23" t="str">
            <v>*</v>
          </cell>
          <cell r="J23">
            <v>24.12</v>
          </cell>
          <cell r="K23">
            <v>0.4</v>
          </cell>
        </row>
        <row r="24">
          <cell r="B24">
            <v>18.187499999999996</v>
          </cell>
          <cell r="C24">
            <v>26.2</v>
          </cell>
          <cell r="D24">
            <v>12.4</v>
          </cell>
          <cell r="E24">
            <v>76.375</v>
          </cell>
          <cell r="F24">
            <v>97</v>
          </cell>
          <cell r="G24">
            <v>40</v>
          </cell>
          <cell r="H24">
            <v>9.3600000000000012</v>
          </cell>
          <cell r="I24" t="str">
            <v>*</v>
          </cell>
          <cell r="J24">
            <v>23.040000000000003</v>
          </cell>
          <cell r="K24">
            <v>0</v>
          </cell>
        </row>
        <row r="25">
          <cell r="B25">
            <v>19.454166666666666</v>
          </cell>
          <cell r="C25">
            <v>27.7</v>
          </cell>
          <cell r="D25">
            <v>12</v>
          </cell>
          <cell r="E25">
            <v>66.041666666666671</v>
          </cell>
          <cell r="F25">
            <v>95</v>
          </cell>
          <cell r="G25">
            <v>39</v>
          </cell>
          <cell r="H25">
            <v>12.24</v>
          </cell>
          <cell r="I25" t="str">
            <v>*</v>
          </cell>
          <cell r="J25">
            <v>29.880000000000003</v>
          </cell>
          <cell r="K25">
            <v>0</v>
          </cell>
        </row>
        <row r="26">
          <cell r="B26">
            <v>18.633333333333329</v>
          </cell>
          <cell r="C26">
            <v>28</v>
          </cell>
          <cell r="D26">
            <v>10.4</v>
          </cell>
          <cell r="E26">
            <v>75.458333333333329</v>
          </cell>
          <cell r="F26">
            <v>98</v>
          </cell>
          <cell r="G26">
            <v>48</v>
          </cell>
          <cell r="H26">
            <v>10.44</v>
          </cell>
          <cell r="I26" t="str">
            <v>*</v>
          </cell>
          <cell r="J26">
            <v>23.040000000000003</v>
          </cell>
          <cell r="K26">
            <v>0</v>
          </cell>
        </row>
        <row r="27">
          <cell r="B27">
            <v>20.941666666666666</v>
          </cell>
          <cell r="C27">
            <v>31</v>
          </cell>
          <cell r="D27">
            <v>14.1</v>
          </cell>
          <cell r="E27">
            <v>81.291666666666671</v>
          </cell>
          <cell r="F27">
            <v>97</v>
          </cell>
          <cell r="G27">
            <v>53</v>
          </cell>
          <cell r="H27">
            <v>11.520000000000001</v>
          </cell>
          <cell r="I27" t="str">
            <v>*</v>
          </cell>
          <cell r="J27">
            <v>32.4</v>
          </cell>
          <cell r="K27">
            <v>18</v>
          </cell>
        </row>
        <row r="28">
          <cell r="B28">
            <v>23.212500000000002</v>
          </cell>
          <cell r="C28">
            <v>31</v>
          </cell>
          <cell r="D28">
            <v>19.7</v>
          </cell>
          <cell r="E28">
            <v>80.458333333333329</v>
          </cell>
          <cell r="F28">
            <v>97</v>
          </cell>
          <cell r="G28">
            <v>52</v>
          </cell>
          <cell r="H28">
            <v>12.96</v>
          </cell>
          <cell r="I28" t="str">
            <v>*</v>
          </cell>
          <cell r="J28">
            <v>38.880000000000003</v>
          </cell>
          <cell r="K28">
            <v>1.9999999999999998</v>
          </cell>
        </row>
        <row r="29">
          <cell r="B29">
            <v>23.058333333333334</v>
          </cell>
          <cell r="C29">
            <v>29</v>
          </cell>
          <cell r="D29">
            <v>19.2</v>
          </cell>
          <cell r="E29">
            <v>82.625</v>
          </cell>
          <cell r="F29">
            <v>98</v>
          </cell>
          <cell r="G29">
            <v>59</v>
          </cell>
          <cell r="H29">
            <v>18.720000000000002</v>
          </cell>
          <cell r="I29" t="str">
            <v>*</v>
          </cell>
          <cell r="J29">
            <v>39.6</v>
          </cell>
          <cell r="K29">
            <v>16.999999999999996</v>
          </cell>
        </row>
        <row r="30">
          <cell r="B30">
            <v>21.645833333333332</v>
          </cell>
          <cell r="C30">
            <v>29.2</v>
          </cell>
          <cell r="D30">
            <v>18.2</v>
          </cell>
          <cell r="E30">
            <v>88.5</v>
          </cell>
          <cell r="F30">
            <v>98</v>
          </cell>
          <cell r="G30">
            <v>62</v>
          </cell>
          <cell r="H30">
            <v>17.64</v>
          </cell>
          <cell r="I30" t="str">
            <v>*</v>
          </cell>
          <cell r="J30">
            <v>40.32</v>
          </cell>
          <cell r="K30">
            <v>63.400000000000013</v>
          </cell>
        </row>
        <row r="31">
          <cell r="B31">
            <v>22.104166666666668</v>
          </cell>
          <cell r="C31">
            <v>27</v>
          </cell>
          <cell r="D31">
            <v>18.399999999999999</v>
          </cell>
          <cell r="E31">
            <v>87.541666666666671</v>
          </cell>
          <cell r="F31">
            <v>98</v>
          </cell>
          <cell r="G31">
            <v>58</v>
          </cell>
          <cell r="H31">
            <v>10.8</v>
          </cell>
          <cell r="I31" t="str">
            <v>*</v>
          </cell>
          <cell r="J31">
            <v>25.56</v>
          </cell>
          <cell r="K31">
            <v>31.599999999999998</v>
          </cell>
        </row>
        <row r="32">
          <cell r="B32">
            <v>20.120833333333334</v>
          </cell>
          <cell r="C32">
            <v>28.9</v>
          </cell>
          <cell r="D32">
            <v>14</v>
          </cell>
          <cell r="E32">
            <v>83.291666666666671</v>
          </cell>
          <cell r="F32">
            <v>99</v>
          </cell>
          <cell r="G32">
            <v>47</v>
          </cell>
          <cell r="H32">
            <v>7.5600000000000005</v>
          </cell>
          <cell r="I32" t="str">
            <v>*</v>
          </cell>
          <cell r="J32">
            <v>16.559999999999999</v>
          </cell>
          <cell r="K32">
            <v>0.2</v>
          </cell>
        </row>
        <row r="33">
          <cell r="B33">
            <v>21.308333333333334</v>
          </cell>
          <cell r="C33">
            <v>30.8</v>
          </cell>
          <cell r="D33">
            <v>14.5</v>
          </cell>
          <cell r="E33">
            <v>80.791666666666671</v>
          </cell>
          <cell r="F33">
            <v>98</v>
          </cell>
          <cell r="G33">
            <v>47</v>
          </cell>
          <cell r="H33">
            <v>12.96</v>
          </cell>
          <cell r="I33" t="str">
            <v>*</v>
          </cell>
          <cell r="J33">
            <v>27</v>
          </cell>
          <cell r="K33">
            <v>0.2</v>
          </cell>
        </row>
        <row r="34">
          <cell r="B34">
            <v>23.575000000000003</v>
          </cell>
          <cell r="C34">
            <v>31.7</v>
          </cell>
          <cell r="D34">
            <v>17.8</v>
          </cell>
          <cell r="E34">
            <v>75.416666666666671</v>
          </cell>
          <cell r="F34">
            <v>91</v>
          </cell>
          <cell r="G34">
            <v>49</v>
          </cell>
          <cell r="H34">
            <v>13.68</v>
          </cell>
          <cell r="I34" t="str">
            <v>*</v>
          </cell>
          <cell r="J34">
            <v>30.240000000000002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25.866666666666664</v>
          </cell>
          <cell r="C5">
            <v>33.4</v>
          </cell>
          <cell r="D5">
            <v>20</v>
          </cell>
          <cell r="E5">
            <v>68.916666666666671</v>
          </cell>
          <cell r="F5">
            <v>90</v>
          </cell>
          <cell r="G5">
            <v>33</v>
          </cell>
          <cell r="H5">
            <v>0</v>
          </cell>
          <cell r="I5" t="str">
            <v>*</v>
          </cell>
          <cell r="J5">
            <v>20.52</v>
          </cell>
          <cell r="K5">
            <v>0</v>
          </cell>
        </row>
        <row r="6">
          <cell r="B6">
            <v>25.375</v>
          </cell>
          <cell r="C6">
            <v>33.4</v>
          </cell>
          <cell r="D6">
            <v>18</v>
          </cell>
          <cell r="E6">
            <v>66.041666666666671</v>
          </cell>
          <cell r="F6">
            <v>92</v>
          </cell>
          <cell r="G6">
            <v>32</v>
          </cell>
          <cell r="H6">
            <v>1.4400000000000002</v>
          </cell>
          <cell r="I6" t="str">
            <v>*</v>
          </cell>
          <cell r="J6">
            <v>16.2</v>
          </cell>
          <cell r="K6">
            <v>0</v>
          </cell>
        </row>
        <row r="7">
          <cell r="B7">
            <v>25.754166666666666</v>
          </cell>
          <cell r="C7">
            <v>33.9</v>
          </cell>
          <cell r="D7">
            <v>20.7</v>
          </cell>
          <cell r="E7">
            <v>66.5</v>
          </cell>
          <cell r="F7">
            <v>88</v>
          </cell>
          <cell r="G7">
            <v>31</v>
          </cell>
          <cell r="H7">
            <v>0.36000000000000004</v>
          </cell>
          <cell r="I7" t="str">
            <v>*</v>
          </cell>
          <cell r="J7">
            <v>16.920000000000002</v>
          </cell>
          <cell r="K7">
            <v>0</v>
          </cell>
        </row>
        <row r="8">
          <cell r="B8">
            <v>25.8</v>
          </cell>
          <cell r="C8">
            <v>32.799999999999997</v>
          </cell>
          <cell r="D8">
            <v>19.8</v>
          </cell>
          <cell r="E8">
            <v>64.916666666666671</v>
          </cell>
          <cell r="F8">
            <v>88</v>
          </cell>
          <cell r="G8">
            <v>34</v>
          </cell>
          <cell r="H8">
            <v>0.36000000000000004</v>
          </cell>
          <cell r="I8" t="str">
            <v>*</v>
          </cell>
          <cell r="J8">
            <v>24.840000000000003</v>
          </cell>
          <cell r="K8">
            <v>0</v>
          </cell>
        </row>
        <row r="9">
          <cell r="B9">
            <v>25.8</v>
          </cell>
          <cell r="C9">
            <v>33</v>
          </cell>
          <cell r="D9">
            <v>19</v>
          </cell>
          <cell r="E9">
            <v>66.125</v>
          </cell>
          <cell r="F9">
            <v>90</v>
          </cell>
          <cell r="G9">
            <v>35</v>
          </cell>
          <cell r="H9">
            <v>0</v>
          </cell>
          <cell r="I9" t="str">
            <v>*</v>
          </cell>
          <cell r="J9">
            <v>14.4</v>
          </cell>
          <cell r="K9">
            <v>0</v>
          </cell>
        </row>
        <row r="10">
          <cell r="B10">
            <v>26.170833333333334</v>
          </cell>
          <cell r="C10">
            <v>34.5</v>
          </cell>
          <cell r="D10">
            <v>20.3</v>
          </cell>
          <cell r="E10">
            <v>66.916666666666671</v>
          </cell>
          <cell r="F10">
            <v>89</v>
          </cell>
          <cell r="G10">
            <v>35</v>
          </cell>
          <cell r="H10">
            <v>2.16</v>
          </cell>
          <cell r="I10" t="str">
            <v>*</v>
          </cell>
          <cell r="J10">
            <v>25.2</v>
          </cell>
          <cell r="K10">
            <v>0</v>
          </cell>
        </row>
        <row r="11">
          <cell r="B11">
            <v>23.741666666666671</v>
          </cell>
          <cell r="C11">
            <v>28.5</v>
          </cell>
          <cell r="D11">
            <v>21</v>
          </cell>
          <cell r="E11">
            <v>82.041666666666671</v>
          </cell>
          <cell r="F11">
            <v>92</v>
          </cell>
          <cell r="G11">
            <v>61</v>
          </cell>
          <cell r="H11">
            <v>6.84</v>
          </cell>
          <cell r="I11" t="str">
            <v>*</v>
          </cell>
          <cell r="J11">
            <v>46.440000000000005</v>
          </cell>
          <cell r="K11">
            <v>11.2</v>
          </cell>
        </row>
        <row r="12">
          <cell r="B12">
            <v>23.841666666666665</v>
          </cell>
          <cell r="C12">
            <v>28.5</v>
          </cell>
          <cell r="D12">
            <v>21.5</v>
          </cell>
          <cell r="E12">
            <v>86.416666666666671</v>
          </cell>
          <cell r="F12">
            <v>92</v>
          </cell>
          <cell r="G12">
            <v>64</v>
          </cell>
          <cell r="H12">
            <v>0</v>
          </cell>
          <cell r="I12" t="str">
            <v>*</v>
          </cell>
          <cell r="J12">
            <v>24.840000000000003</v>
          </cell>
          <cell r="K12">
            <v>11.2</v>
          </cell>
        </row>
        <row r="13">
          <cell r="B13">
            <v>23.849999999999998</v>
          </cell>
          <cell r="C13">
            <v>30.6</v>
          </cell>
          <cell r="D13">
            <v>20.8</v>
          </cell>
          <cell r="E13">
            <v>82.666666666666671</v>
          </cell>
          <cell r="F13">
            <v>93</v>
          </cell>
          <cell r="G13">
            <v>52</v>
          </cell>
          <cell r="H13">
            <v>0</v>
          </cell>
          <cell r="I13" t="str">
            <v>*</v>
          </cell>
          <cell r="J13">
            <v>36</v>
          </cell>
          <cell r="K13">
            <v>8</v>
          </cell>
        </row>
        <row r="14">
          <cell r="B14">
            <v>24.500000000000004</v>
          </cell>
          <cell r="C14">
            <v>31.2</v>
          </cell>
          <cell r="D14">
            <v>19.399999999999999</v>
          </cell>
          <cell r="E14">
            <v>78.583333333333329</v>
          </cell>
          <cell r="F14">
            <v>94</v>
          </cell>
          <cell r="G14">
            <v>48</v>
          </cell>
          <cell r="H14">
            <v>0</v>
          </cell>
          <cell r="I14" t="str">
            <v>*</v>
          </cell>
          <cell r="J14">
            <v>11.16</v>
          </cell>
          <cell r="K14">
            <v>0</v>
          </cell>
        </row>
        <row r="15">
          <cell r="B15">
            <v>25.408333333333331</v>
          </cell>
          <cell r="C15">
            <v>31.7</v>
          </cell>
          <cell r="D15">
            <v>21</v>
          </cell>
          <cell r="E15">
            <v>74.75</v>
          </cell>
          <cell r="F15">
            <v>90</v>
          </cell>
          <cell r="G15">
            <v>49</v>
          </cell>
          <cell r="H15">
            <v>0.72000000000000008</v>
          </cell>
          <cell r="I15" t="str">
            <v>*</v>
          </cell>
          <cell r="J15">
            <v>20.52</v>
          </cell>
          <cell r="K15">
            <v>0</v>
          </cell>
        </row>
        <row r="16">
          <cell r="B16">
            <v>24.625</v>
          </cell>
          <cell r="C16">
            <v>30.4</v>
          </cell>
          <cell r="D16">
            <v>21.5</v>
          </cell>
          <cell r="E16">
            <v>82.708333333333329</v>
          </cell>
          <cell r="F16">
            <v>93</v>
          </cell>
          <cell r="G16">
            <v>57</v>
          </cell>
          <cell r="H16">
            <v>14.04</v>
          </cell>
          <cell r="I16" t="str">
            <v>*</v>
          </cell>
          <cell r="J16">
            <v>33.840000000000003</v>
          </cell>
          <cell r="K16">
            <v>26</v>
          </cell>
        </row>
        <row r="17">
          <cell r="B17">
            <v>25.36666666666666</v>
          </cell>
          <cell r="C17">
            <v>32.4</v>
          </cell>
          <cell r="D17">
            <v>20.7</v>
          </cell>
          <cell r="E17">
            <v>76.791666666666671</v>
          </cell>
          <cell r="F17">
            <v>92</v>
          </cell>
          <cell r="G17">
            <v>48</v>
          </cell>
          <cell r="H17">
            <v>3.9600000000000004</v>
          </cell>
          <cell r="I17" t="str">
            <v>*</v>
          </cell>
          <cell r="J17">
            <v>43.2</v>
          </cell>
          <cell r="K17">
            <v>0</v>
          </cell>
        </row>
        <row r="18">
          <cell r="B18">
            <v>24.170833333333338</v>
          </cell>
          <cell r="C18">
            <v>29</v>
          </cell>
          <cell r="D18">
            <v>21.5</v>
          </cell>
          <cell r="E18">
            <v>82.166666666666671</v>
          </cell>
          <cell r="F18">
            <v>91</v>
          </cell>
          <cell r="G18">
            <v>63</v>
          </cell>
          <cell r="H18">
            <v>0</v>
          </cell>
          <cell r="I18" t="str">
            <v>*</v>
          </cell>
          <cell r="J18">
            <v>21.96</v>
          </cell>
          <cell r="K18">
            <v>5.6000000000000005</v>
          </cell>
        </row>
        <row r="19">
          <cell r="B19">
            <v>25.333333333333329</v>
          </cell>
          <cell r="C19">
            <v>31.7</v>
          </cell>
          <cell r="D19">
            <v>20.399999999999999</v>
          </cell>
          <cell r="E19">
            <v>78</v>
          </cell>
          <cell r="F19">
            <v>94</v>
          </cell>
          <cell r="G19">
            <v>50</v>
          </cell>
          <cell r="H19">
            <v>0</v>
          </cell>
          <cell r="I19" t="str">
            <v>*</v>
          </cell>
          <cell r="J19">
            <v>12.24</v>
          </cell>
          <cell r="K19">
            <v>0</v>
          </cell>
        </row>
        <row r="20">
          <cell r="B20">
            <v>26.058333333333334</v>
          </cell>
          <cell r="C20">
            <v>31.7</v>
          </cell>
          <cell r="D20">
            <v>20.8</v>
          </cell>
          <cell r="E20">
            <v>74</v>
          </cell>
          <cell r="F20">
            <v>92</v>
          </cell>
          <cell r="G20">
            <v>47</v>
          </cell>
          <cell r="H20">
            <v>0</v>
          </cell>
          <cell r="I20" t="str">
            <v>*</v>
          </cell>
          <cell r="J20">
            <v>14.76</v>
          </cell>
          <cell r="K20">
            <v>0</v>
          </cell>
        </row>
        <row r="21">
          <cell r="B21">
            <v>25.633333333333329</v>
          </cell>
          <cell r="C21">
            <v>33.9</v>
          </cell>
          <cell r="D21">
            <v>20.8</v>
          </cell>
          <cell r="E21">
            <v>75</v>
          </cell>
          <cell r="F21">
            <v>93</v>
          </cell>
          <cell r="G21">
            <v>41</v>
          </cell>
          <cell r="H21">
            <v>5.04</v>
          </cell>
          <cell r="I21" t="str">
            <v>*</v>
          </cell>
          <cell r="J21">
            <v>37.800000000000004</v>
          </cell>
          <cell r="K21">
            <v>0</v>
          </cell>
        </row>
        <row r="22">
          <cell r="B22">
            <v>25.837500000000002</v>
          </cell>
          <cell r="C22">
            <v>32.200000000000003</v>
          </cell>
          <cell r="D22">
            <v>21.6</v>
          </cell>
          <cell r="E22">
            <v>75.708333333333329</v>
          </cell>
          <cell r="F22">
            <v>90</v>
          </cell>
          <cell r="G22">
            <v>50</v>
          </cell>
          <cell r="H22">
            <v>6.12</v>
          </cell>
          <cell r="I22" t="str">
            <v>*</v>
          </cell>
          <cell r="J22">
            <v>39.24</v>
          </cell>
          <cell r="K22">
            <v>0.4</v>
          </cell>
        </row>
        <row r="23">
          <cell r="B23">
            <v>23.229166666666671</v>
          </cell>
          <cell r="C23">
            <v>27.4</v>
          </cell>
          <cell r="D23">
            <v>20.6</v>
          </cell>
          <cell r="E23">
            <v>80.541666666666671</v>
          </cell>
          <cell r="F23">
            <v>93</v>
          </cell>
          <cell r="G23">
            <v>52</v>
          </cell>
          <cell r="H23">
            <v>11.879999999999999</v>
          </cell>
          <cell r="I23" t="str">
            <v>*</v>
          </cell>
          <cell r="J23">
            <v>36.36</v>
          </cell>
          <cell r="K23">
            <v>41.199999999999996</v>
          </cell>
        </row>
        <row r="24">
          <cell r="B24">
            <v>19.858333333333331</v>
          </cell>
          <cell r="C24">
            <v>26.4</v>
          </cell>
          <cell r="D24">
            <v>13.7</v>
          </cell>
          <cell r="E24">
            <v>69.458333333333329</v>
          </cell>
          <cell r="F24">
            <v>90</v>
          </cell>
          <cell r="G24">
            <v>39</v>
          </cell>
          <cell r="H24">
            <v>0</v>
          </cell>
          <cell r="I24" t="str">
            <v>*</v>
          </cell>
          <cell r="J24">
            <v>21.240000000000002</v>
          </cell>
          <cell r="K24">
            <v>0</v>
          </cell>
        </row>
        <row r="25">
          <cell r="B25">
            <v>19.787499999999998</v>
          </cell>
          <cell r="C25">
            <v>27.4</v>
          </cell>
          <cell r="D25">
            <v>13.1</v>
          </cell>
          <cell r="E25">
            <v>69.75</v>
          </cell>
          <cell r="F25">
            <v>94</v>
          </cell>
          <cell r="G25">
            <v>36</v>
          </cell>
          <cell r="H25">
            <v>1.8</v>
          </cell>
          <cell r="I25" t="str">
            <v>*</v>
          </cell>
          <cell r="J25">
            <v>27.720000000000002</v>
          </cell>
          <cell r="K25">
            <v>0</v>
          </cell>
        </row>
        <row r="26">
          <cell r="B26">
            <v>22.583333333333329</v>
          </cell>
          <cell r="C26">
            <v>31.7</v>
          </cell>
          <cell r="D26">
            <v>16.2</v>
          </cell>
          <cell r="E26">
            <v>71.708333333333329</v>
          </cell>
          <cell r="F26">
            <v>90</v>
          </cell>
          <cell r="G26">
            <v>46</v>
          </cell>
          <cell r="H26">
            <v>0</v>
          </cell>
          <cell r="I26" t="str">
            <v>*</v>
          </cell>
          <cell r="J26">
            <v>14.76</v>
          </cell>
          <cell r="K26">
            <v>0</v>
          </cell>
        </row>
        <row r="27">
          <cell r="B27">
            <v>24.083333333333339</v>
          </cell>
          <cell r="C27">
            <v>30</v>
          </cell>
          <cell r="D27">
            <v>19.600000000000001</v>
          </cell>
          <cell r="E27">
            <v>77</v>
          </cell>
          <cell r="F27">
            <v>93</v>
          </cell>
          <cell r="G27">
            <v>49</v>
          </cell>
          <cell r="H27">
            <v>0.36000000000000004</v>
          </cell>
          <cell r="I27" t="str">
            <v>*</v>
          </cell>
          <cell r="J27">
            <v>30.240000000000002</v>
          </cell>
          <cell r="K27">
            <v>10</v>
          </cell>
        </row>
        <row r="28">
          <cell r="B28">
            <v>25.737499999999997</v>
          </cell>
          <cell r="C28">
            <v>31.2</v>
          </cell>
          <cell r="D28">
            <v>21.6</v>
          </cell>
          <cell r="E28">
            <v>67.916666666666671</v>
          </cell>
          <cell r="F28">
            <v>85</v>
          </cell>
          <cell r="G28">
            <v>44</v>
          </cell>
          <cell r="H28">
            <v>1.8</v>
          </cell>
          <cell r="I28" t="str">
            <v>*</v>
          </cell>
          <cell r="J28">
            <v>27.36</v>
          </cell>
          <cell r="K28">
            <v>0</v>
          </cell>
        </row>
        <row r="29">
          <cell r="B29">
            <v>24.583333333333332</v>
          </cell>
          <cell r="C29">
            <v>30.2</v>
          </cell>
          <cell r="D29">
            <v>21.5</v>
          </cell>
          <cell r="E29">
            <v>69.083333333333329</v>
          </cell>
          <cell r="F29">
            <v>85</v>
          </cell>
          <cell r="G29">
            <v>47</v>
          </cell>
          <cell r="H29">
            <v>0</v>
          </cell>
          <cell r="I29" t="str">
            <v>*</v>
          </cell>
          <cell r="J29">
            <v>16.920000000000002</v>
          </cell>
          <cell r="K29">
            <v>1.2</v>
          </cell>
        </row>
        <row r="30">
          <cell r="B30">
            <v>23.324999999999999</v>
          </cell>
          <cell r="C30">
            <v>28.4</v>
          </cell>
          <cell r="D30">
            <v>20.3</v>
          </cell>
          <cell r="E30">
            <v>81.25</v>
          </cell>
          <cell r="F30">
            <v>92</v>
          </cell>
          <cell r="G30">
            <v>57</v>
          </cell>
          <cell r="H30">
            <v>5.4</v>
          </cell>
          <cell r="I30" t="str">
            <v>*</v>
          </cell>
          <cell r="J30">
            <v>32.04</v>
          </cell>
          <cell r="K30">
            <v>2</v>
          </cell>
        </row>
        <row r="31">
          <cell r="B31">
            <v>23.449999999999992</v>
          </cell>
          <cell r="C31">
            <v>29.7</v>
          </cell>
          <cell r="D31">
            <v>19.3</v>
          </cell>
          <cell r="E31">
            <v>82.125</v>
          </cell>
          <cell r="F31">
            <v>94</v>
          </cell>
          <cell r="G31">
            <v>56</v>
          </cell>
          <cell r="H31">
            <v>1.4400000000000002</v>
          </cell>
          <cell r="I31" t="str">
            <v>*</v>
          </cell>
          <cell r="J31">
            <v>41.04</v>
          </cell>
          <cell r="K31">
            <v>0.8</v>
          </cell>
        </row>
        <row r="32">
          <cell r="B32">
            <v>23.870833333333337</v>
          </cell>
          <cell r="C32">
            <v>30.7</v>
          </cell>
          <cell r="D32">
            <v>18.5</v>
          </cell>
          <cell r="E32">
            <v>77.833333333333329</v>
          </cell>
          <cell r="F32">
            <v>94</v>
          </cell>
          <cell r="G32">
            <v>47</v>
          </cell>
          <cell r="H32">
            <v>0.36000000000000004</v>
          </cell>
          <cell r="I32" t="str">
            <v>*</v>
          </cell>
          <cell r="J32">
            <v>16.920000000000002</v>
          </cell>
          <cell r="K32">
            <v>0</v>
          </cell>
        </row>
        <row r="33">
          <cell r="B33">
            <v>23.829166666666669</v>
          </cell>
          <cell r="C33">
            <v>31.4</v>
          </cell>
          <cell r="D33">
            <v>17</v>
          </cell>
          <cell r="E33">
            <v>74.333333333333329</v>
          </cell>
          <cell r="F33">
            <v>94</v>
          </cell>
          <cell r="G33">
            <v>40</v>
          </cell>
          <cell r="H33">
            <v>0</v>
          </cell>
          <cell r="I33" t="str">
            <v>*</v>
          </cell>
          <cell r="J33">
            <v>5.7600000000000007</v>
          </cell>
          <cell r="K33">
            <v>0</v>
          </cell>
        </row>
        <row r="34">
          <cell r="B34">
            <v>23.862500000000001</v>
          </cell>
          <cell r="C34">
            <v>31.2</v>
          </cell>
          <cell r="D34">
            <v>17.100000000000001</v>
          </cell>
          <cell r="E34">
            <v>70.708333333333329</v>
          </cell>
          <cell r="F34">
            <v>93</v>
          </cell>
          <cell r="G34">
            <v>44</v>
          </cell>
          <cell r="H34">
            <v>0</v>
          </cell>
          <cell r="I34" t="str">
            <v>*</v>
          </cell>
          <cell r="J34">
            <v>8.2799999999999994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25.662499999999998</v>
          </cell>
          <cell r="C5">
            <v>31.3</v>
          </cell>
          <cell r="D5">
            <v>20.399999999999999</v>
          </cell>
          <cell r="E5">
            <v>62.666666666666664</v>
          </cell>
          <cell r="F5">
            <v>80</v>
          </cell>
          <cell r="G5">
            <v>44</v>
          </cell>
          <cell r="H5">
            <v>12.6</v>
          </cell>
          <cell r="I5" t="str">
            <v>*</v>
          </cell>
          <cell r="J5">
            <v>28.44</v>
          </cell>
          <cell r="K5">
            <v>0</v>
          </cell>
        </row>
        <row r="6">
          <cell r="B6">
            <v>25.604166666666668</v>
          </cell>
          <cell r="C6">
            <v>31.6</v>
          </cell>
          <cell r="D6">
            <v>19.8</v>
          </cell>
          <cell r="E6">
            <v>64.208333333333329</v>
          </cell>
          <cell r="F6">
            <v>86</v>
          </cell>
          <cell r="G6">
            <v>37</v>
          </cell>
          <cell r="H6">
            <v>10.44</v>
          </cell>
          <cell r="I6" t="str">
            <v>*</v>
          </cell>
          <cell r="J6">
            <v>23.759999999999998</v>
          </cell>
          <cell r="K6">
            <v>0</v>
          </cell>
        </row>
        <row r="7">
          <cell r="B7">
            <v>25.150000000000002</v>
          </cell>
          <cell r="C7">
            <v>31.1</v>
          </cell>
          <cell r="D7">
            <v>20.100000000000001</v>
          </cell>
          <cell r="E7">
            <v>64.958333333333329</v>
          </cell>
          <cell r="F7">
            <v>85</v>
          </cell>
          <cell r="G7">
            <v>39</v>
          </cell>
          <cell r="H7">
            <v>14.4</v>
          </cell>
          <cell r="I7" t="str">
            <v>*</v>
          </cell>
          <cell r="J7">
            <v>28.08</v>
          </cell>
          <cell r="K7">
            <v>0</v>
          </cell>
        </row>
        <row r="8">
          <cell r="B8">
            <v>25.095833333333328</v>
          </cell>
          <cell r="C8">
            <v>30.7</v>
          </cell>
          <cell r="D8">
            <v>20.6</v>
          </cell>
          <cell r="E8">
            <v>67.583333333333329</v>
          </cell>
          <cell r="F8">
            <v>89</v>
          </cell>
          <cell r="G8">
            <v>41</v>
          </cell>
          <cell r="H8">
            <v>15.48</v>
          </cell>
          <cell r="I8" t="str">
            <v>*</v>
          </cell>
          <cell r="J8">
            <v>30.240000000000002</v>
          </cell>
          <cell r="K8">
            <v>0.2</v>
          </cell>
        </row>
        <row r="9">
          <cell r="B9">
            <v>22.029166666666665</v>
          </cell>
          <cell r="C9">
            <v>25.2</v>
          </cell>
          <cell r="D9">
            <v>20.7</v>
          </cell>
          <cell r="E9">
            <v>79.958333333333329</v>
          </cell>
          <cell r="F9">
            <v>92</v>
          </cell>
          <cell r="G9">
            <v>64</v>
          </cell>
          <cell r="H9">
            <v>10.44</v>
          </cell>
          <cell r="I9" t="str">
            <v>*</v>
          </cell>
          <cell r="J9">
            <v>21.96</v>
          </cell>
          <cell r="K9">
            <v>1.8</v>
          </cell>
        </row>
        <row r="10">
          <cell r="B10">
            <v>20.662500000000001</v>
          </cell>
          <cell r="C10">
            <v>25.1</v>
          </cell>
          <cell r="D10">
            <v>18</v>
          </cell>
          <cell r="E10">
            <v>85.291666666666671</v>
          </cell>
          <cell r="F10">
            <v>93</v>
          </cell>
          <cell r="G10">
            <v>54</v>
          </cell>
          <cell r="H10">
            <v>10.8</v>
          </cell>
          <cell r="I10" t="str">
            <v>*</v>
          </cell>
          <cell r="J10">
            <v>21.6</v>
          </cell>
          <cell r="K10">
            <v>0.4</v>
          </cell>
        </row>
        <row r="11">
          <cell r="B11">
            <v>21.158333333333335</v>
          </cell>
          <cell r="C11">
            <v>26</v>
          </cell>
          <cell r="D11">
            <v>18.899999999999999</v>
          </cell>
          <cell r="E11">
            <v>85.458333333333329</v>
          </cell>
          <cell r="F11">
            <v>95</v>
          </cell>
          <cell r="G11">
            <v>62</v>
          </cell>
          <cell r="H11">
            <v>11.16</v>
          </cell>
          <cell r="I11" t="str">
            <v>*</v>
          </cell>
          <cell r="J11">
            <v>24.840000000000003</v>
          </cell>
          <cell r="K11">
            <v>2</v>
          </cell>
        </row>
        <row r="12">
          <cell r="B12">
            <v>21.754166666666663</v>
          </cell>
          <cell r="C12">
            <v>27.3</v>
          </cell>
          <cell r="D12">
            <v>18.100000000000001</v>
          </cell>
          <cell r="E12">
            <v>81.583333333333329</v>
          </cell>
          <cell r="F12">
            <v>96</v>
          </cell>
          <cell r="G12">
            <v>52</v>
          </cell>
          <cell r="H12">
            <v>12.6</v>
          </cell>
          <cell r="I12" t="str">
            <v>*</v>
          </cell>
          <cell r="J12">
            <v>28.44</v>
          </cell>
          <cell r="K12">
            <v>0.2</v>
          </cell>
        </row>
        <row r="13">
          <cell r="B13">
            <v>22.958333333333339</v>
          </cell>
          <cell r="C13">
            <v>28.9</v>
          </cell>
          <cell r="D13">
            <v>18.899999999999999</v>
          </cell>
          <cell r="E13">
            <v>75.791666666666671</v>
          </cell>
          <cell r="F13">
            <v>94</v>
          </cell>
          <cell r="G13">
            <v>50</v>
          </cell>
          <cell r="H13">
            <v>12.6</v>
          </cell>
          <cell r="I13" t="str">
            <v>*</v>
          </cell>
          <cell r="J13">
            <v>25.56</v>
          </cell>
          <cell r="K13">
            <v>0</v>
          </cell>
        </row>
        <row r="14">
          <cell r="B14">
            <v>23.520833333333329</v>
          </cell>
          <cell r="C14">
            <v>29.7</v>
          </cell>
          <cell r="D14">
            <v>18.7</v>
          </cell>
          <cell r="E14">
            <v>73.5</v>
          </cell>
          <cell r="F14">
            <v>94</v>
          </cell>
          <cell r="G14">
            <v>43</v>
          </cell>
          <cell r="H14">
            <v>17.28</v>
          </cell>
          <cell r="I14" t="str">
            <v>*</v>
          </cell>
          <cell r="J14">
            <v>30.96</v>
          </cell>
          <cell r="K14">
            <v>0</v>
          </cell>
        </row>
        <row r="15">
          <cell r="B15">
            <v>23.487500000000001</v>
          </cell>
          <cell r="C15">
            <v>29.7</v>
          </cell>
          <cell r="D15">
            <v>17.8</v>
          </cell>
          <cell r="E15">
            <v>70.916666666666671</v>
          </cell>
          <cell r="F15">
            <v>92</v>
          </cell>
          <cell r="G15">
            <v>42</v>
          </cell>
          <cell r="H15">
            <v>20.88</v>
          </cell>
          <cell r="I15" t="str">
            <v>*</v>
          </cell>
          <cell r="J15">
            <v>37.440000000000005</v>
          </cell>
          <cell r="K15">
            <v>0</v>
          </cell>
        </row>
        <row r="16">
          <cell r="B16">
            <v>22.666666666666661</v>
          </cell>
          <cell r="C16">
            <v>29.5</v>
          </cell>
          <cell r="D16">
            <v>18.7</v>
          </cell>
          <cell r="E16">
            <v>75.625</v>
          </cell>
          <cell r="F16">
            <v>91</v>
          </cell>
          <cell r="G16">
            <v>52</v>
          </cell>
          <cell r="H16">
            <v>14.04</v>
          </cell>
          <cell r="I16" t="str">
            <v>*</v>
          </cell>
          <cell r="J16">
            <v>33.840000000000003</v>
          </cell>
          <cell r="K16">
            <v>0</v>
          </cell>
        </row>
        <row r="17">
          <cell r="B17">
            <v>22.054166666666671</v>
          </cell>
          <cell r="C17">
            <v>29.7</v>
          </cell>
          <cell r="D17">
            <v>18.2</v>
          </cell>
          <cell r="E17">
            <v>81.25</v>
          </cell>
          <cell r="F17">
            <v>96</v>
          </cell>
          <cell r="G17">
            <v>55</v>
          </cell>
          <cell r="H17">
            <v>23.400000000000002</v>
          </cell>
          <cell r="I17" t="str">
            <v>*</v>
          </cell>
          <cell r="J17">
            <v>47.16</v>
          </cell>
          <cell r="K17">
            <v>31.599999999999998</v>
          </cell>
        </row>
        <row r="18">
          <cell r="B18">
            <v>20.412500000000001</v>
          </cell>
          <cell r="C18">
            <v>24.9</v>
          </cell>
          <cell r="D18">
            <v>17.2</v>
          </cell>
          <cell r="E18">
            <v>82.541666666666671</v>
          </cell>
          <cell r="F18">
            <v>94</v>
          </cell>
          <cell r="G18">
            <v>63</v>
          </cell>
          <cell r="H18">
            <v>10.44</v>
          </cell>
          <cell r="I18" t="str">
            <v>*</v>
          </cell>
          <cell r="J18">
            <v>27.36</v>
          </cell>
          <cell r="K18">
            <v>0.60000000000000009</v>
          </cell>
        </row>
        <row r="19">
          <cell r="B19">
            <v>20.883333333333329</v>
          </cell>
          <cell r="C19">
            <v>25</v>
          </cell>
          <cell r="D19">
            <v>18.100000000000001</v>
          </cell>
          <cell r="E19">
            <v>82.708333333333329</v>
          </cell>
          <cell r="F19">
            <v>92</v>
          </cell>
          <cell r="G19">
            <v>68</v>
          </cell>
          <cell r="H19">
            <v>6.48</v>
          </cell>
          <cell r="I19" t="str">
            <v>*</v>
          </cell>
          <cell r="J19">
            <v>19.440000000000001</v>
          </cell>
          <cell r="K19">
            <v>0.2</v>
          </cell>
        </row>
        <row r="20">
          <cell r="B20">
            <v>23.679166666666671</v>
          </cell>
          <cell r="C20">
            <v>29.2</v>
          </cell>
          <cell r="D20">
            <v>19.899999999999999</v>
          </cell>
          <cell r="E20">
            <v>81.125</v>
          </cell>
          <cell r="F20">
            <v>95</v>
          </cell>
          <cell r="G20">
            <v>58</v>
          </cell>
          <cell r="H20">
            <v>16.2</v>
          </cell>
          <cell r="I20" t="str">
            <v>*</v>
          </cell>
          <cell r="J20">
            <v>30.96</v>
          </cell>
          <cell r="K20">
            <v>3.8000000000000003</v>
          </cell>
        </row>
        <row r="21">
          <cell r="B21">
            <v>22.4375</v>
          </cell>
          <cell r="C21">
            <v>25.3</v>
          </cell>
          <cell r="D21">
            <v>20.3</v>
          </cell>
          <cell r="E21">
            <v>91.666666666666671</v>
          </cell>
          <cell r="F21">
            <v>96</v>
          </cell>
          <cell r="G21">
            <v>78</v>
          </cell>
          <cell r="H21">
            <v>10.44</v>
          </cell>
          <cell r="I21" t="str">
            <v>*</v>
          </cell>
          <cell r="J21">
            <v>24.48</v>
          </cell>
          <cell r="K21">
            <v>10</v>
          </cell>
        </row>
        <row r="22">
          <cell r="B22">
            <v>20.587500000000002</v>
          </cell>
          <cell r="C22">
            <v>21.7</v>
          </cell>
          <cell r="D22">
            <v>19.100000000000001</v>
          </cell>
          <cell r="E22">
            <v>93.708333333333329</v>
          </cell>
          <cell r="F22">
            <v>96</v>
          </cell>
          <cell r="G22">
            <v>85</v>
          </cell>
          <cell r="H22">
            <v>15.840000000000002</v>
          </cell>
          <cell r="I22" t="str">
            <v>*</v>
          </cell>
          <cell r="J22">
            <v>32.04</v>
          </cell>
          <cell r="K22">
            <v>18.399999999999999</v>
          </cell>
        </row>
        <row r="23">
          <cell r="B23">
            <v>18.516666666666666</v>
          </cell>
          <cell r="C23">
            <v>24.1</v>
          </cell>
          <cell r="D23">
            <v>13.6</v>
          </cell>
          <cell r="E23">
            <v>69.375</v>
          </cell>
          <cell r="F23">
            <v>95</v>
          </cell>
          <cell r="G23">
            <v>30</v>
          </cell>
          <cell r="H23">
            <v>12.6</v>
          </cell>
          <cell r="I23" t="str">
            <v>*</v>
          </cell>
          <cell r="J23">
            <v>27.720000000000002</v>
          </cell>
          <cell r="K23">
            <v>0.4</v>
          </cell>
        </row>
        <row r="24">
          <cell r="B24">
            <v>18.283333333333335</v>
          </cell>
          <cell r="C24">
            <v>22.9</v>
          </cell>
          <cell r="D24">
            <v>14.9</v>
          </cell>
          <cell r="E24">
            <v>61.458333333333336</v>
          </cell>
          <cell r="F24">
            <v>80</v>
          </cell>
          <cell r="G24">
            <v>35</v>
          </cell>
          <cell r="H24">
            <v>10.44</v>
          </cell>
          <cell r="I24" t="str">
            <v>*</v>
          </cell>
          <cell r="J24">
            <v>30.96</v>
          </cell>
          <cell r="K24">
            <v>0</v>
          </cell>
        </row>
        <row r="25">
          <cell r="B25">
            <v>16.966666666666665</v>
          </cell>
          <cell r="C25">
            <v>24.4</v>
          </cell>
          <cell r="D25">
            <v>10.6</v>
          </cell>
          <cell r="E25">
            <v>66.291666666666671</v>
          </cell>
          <cell r="F25">
            <v>88</v>
          </cell>
          <cell r="G25">
            <v>47</v>
          </cell>
          <cell r="H25">
            <v>20.88</v>
          </cell>
          <cell r="I25" t="str">
            <v>*</v>
          </cell>
          <cell r="J25">
            <v>39.6</v>
          </cell>
          <cell r="K25">
            <v>0</v>
          </cell>
        </row>
        <row r="26">
          <cell r="B26">
            <v>18.079166666666666</v>
          </cell>
          <cell r="C26">
            <v>25.3</v>
          </cell>
          <cell r="D26">
            <v>12.2</v>
          </cell>
          <cell r="E26">
            <v>67.083333333333329</v>
          </cell>
          <cell r="F26">
            <v>86</v>
          </cell>
          <cell r="G26">
            <v>39</v>
          </cell>
          <cell r="H26">
            <v>12.96</v>
          </cell>
          <cell r="I26" t="str">
            <v>*</v>
          </cell>
          <cell r="J26">
            <v>22.68</v>
          </cell>
          <cell r="K26">
            <v>0</v>
          </cell>
        </row>
        <row r="27">
          <cell r="B27">
            <v>20.416666666666668</v>
          </cell>
          <cell r="C27">
            <v>27.4</v>
          </cell>
          <cell r="D27">
            <v>14.1</v>
          </cell>
          <cell r="E27">
            <v>70.833333333333329</v>
          </cell>
          <cell r="F27">
            <v>88</v>
          </cell>
          <cell r="G27">
            <v>52</v>
          </cell>
          <cell r="H27">
            <v>12.6</v>
          </cell>
          <cell r="I27" t="str">
            <v>*</v>
          </cell>
          <cell r="J27">
            <v>28.44</v>
          </cell>
          <cell r="K27">
            <v>0</v>
          </cell>
        </row>
        <row r="28">
          <cell r="B28">
            <v>20.016666666666662</v>
          </cell>
          <cell r="C28">
            <v>23.2</v>
          </cell>
          <cell r="D28">
            <v>18.2</v>
          </cell>
          <cell r="E28">
            <v>88.833333333333329</v>
          </cell>
          <cell r="F28">
            <v>94</v>
          </cell>
          <cell r="G28">
            <v>74</v>
          </cell>
          <cell r="H28">
            <v>22.68</v>
          </cell>
          <cell r="I28" t="str">
            <v>*</v>
          </cell>
          <cell r="J28">
            <v>40.32</v>
          </cell>
          <cell r="K28">
            <v>8.4</v>
          </cell>
        </row>
        <row r="29">
          <cell r="B29">
            <v>19.874999999999996</v>
          </cell>
          <cell r="C29">
            <v>24.7</v>
          </cell>
          <cell r="D29">
            <v>17.5</v>
          </cell>
          <cell r="E29">
            <v>90.791666666666671</v>
          </cell>
          <cell r="F29">
            <v>97</v>
          </cell>
          <cell r="G29">
            <v>75</v>
          </cell>
          <cell r="H29">
            <v>19.8</v>
          </cell>
          <cell r="I29" t="str">
            <v>*</v>
          </cell>
          <cell r="J29">
            <v>40.32</v>
          </cell>
          <cell r="K29">
            <v>2.8</v>
          </cell>
        </row>
        <row r="30">
          <cell r="B30">
            <v>19.420833333333331</v>
          </cell>
          <cell r="C30">
            <v>25.8</v>
          </cell>
          <cell r="D30">
            <v>16.3</v>
          </cell>
          <cell r="E30">
            <v>91.166666666666671</v>
          </cell>
          <cell r="F30">
            <v>97</v>
          </cell>
          <cell r="G30">
            <v>68</v>
          </cell>
          <cell r="H30">
            <v>13.68</v>
          </cell>
          <cell r="I30" t="str">
            <v>*</v>
          </cell>
          <cell r="J30">
            <v>34.200000000000003</v>
          </cell>
          <cell r="K30">
            <v>25.8</v>
          </cell>
        </row>
        <row r="31">
          <cell r="B31">
            <v>19.516666666666666</v>
          </cell>
          <cell r="C31">
            <v>23.6</v>
          </cell>
          <cell r="D31">
            <v>16.899999999999999</v>
          </cell>
          <cell r="E31">
            <v>82</v>
          </cell>
          <cell r="F31">
            <v>97</v>
          </cell>
          <cell r="G31">
            <v>55</v>
          </cell>
          <cell r="H31">
            <v>8.64</v>
          </cell>
          <cell r="I31" t="str">
            <v>*</v>
          </cell>
          <cell r="J31">
            <v>22.68</v>
          </cell>
          <cell r="K31">
            <v>0.2</v>
          </cell>
        </row>
        <row r="32">
          <cell r="B32">
            <v>19.104166666666668</v>
          </cell>
          <cell r="C32">
            <v>25.5</v>
          </cell>
          <cell r="D32">
            <v>14.1</v>
          </cell>
          <cell r="E32">
            <v>73.166666666666671</v>
          </cell>
          <cell r="F32">
            <v>92</v>
          </cell>
          <cell r="G32">
            <v>49</v>
          </cell>
          <cell r="H32">
            <v>9.3600000000000012</v>
          </cell>
          <cell r="I32" t="str">
            <v>*</v>
          </cell>
          <cell r="J32">
            <v>22.32</v>
          </cell>
          <cell r="K32">
            <v>0</v>
          </cell>
        </row>
        <row r="33">
          <cell r="B33">
            <v>20.316666666666666</v>
          </cell>
          <cell r="C33">
            <v>27.7</v>
          </cell>
          <cell r="D33">
            <v>15.3</v>
          </cell>
          <cell r="E33">
            <v>78.75</v>
          </cell>
          <cell r="F33">
            <v>93</v>
          </cell>
          <cell r="G33">
            <v>55</v>
          </cell>
          <cell r="H33">
            <v>14.76</v>
          </cell>
          <cell r="I33" t="str">
            <v>*</v>
          </cell>
          <cell r="J33">
            <v>29.16</v>
          </cell>
          <cell r="K33">
            <v>0</v>
          </cell>
        </row>
        <row r="34">
          <cell r="B34">
            <v>21.75</v>
          </cell>
          <cell r="C34">
            <v>28.9</v>
          </cell>
          <cell r="D34">
            <v>16.8</v>
          </cell>
          <cell r="E34">
            <v>80.541666666666671</v>
          </cell>
          <cell r="F34">
            <v>94</v>
          </cell>
          <cell r="G34">
            <v>57</v>
          </cell>
          <cell r="H34">
            <v>20.52</v>
          </cell>
          <cell r="I34" t="str">
            <v>*</v>
          </cell>
          <cell r="J34">
            <v>38.880000000000003</v>
          </cell>
          <cell r="K34">
            <v>0.2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2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27.508333333333326</v>
          </cell>
          <cell r="C5">
            <v>33.299999999999997</v>
          </cell>
          <cell r="D5">
            <v>22.8</v>
          </cell>
          <cell r="E5">
            <v>72.208333333333329</v>
          </cell>
          <cell r="F5">
            <v>92</v>
          </cell>
          <cell r="G5">
            <v>42</v>
          </cell>
          <cell r="H5">
            <v>7.9200000000000008</v>
          </cell>
          <cell r="I5" t="str">
            <v>*</v>
          </cell>
          <cell r="J5">
            <v>22.32</v>
          </cell>
          <cell r="K5">
            <v>0</v>
          </cell>
        </row>
        <row r="6">
          <cell r="B6">
            <v>28.683333333333334</v>
          </cell>
          <cell r="C6">
            <v>35.6</v>
          </cell>
          <cell r="D6">
            <v>23.5</v>
          </cell>
          <cell r="E6">
            <v>67.833333333333329</v>
          </cell>
          <cell r="F6">
            <v>88</v>
          </cell>
          <cell r="G6">
            <v>33</v>
          </cell>
          <cell r="H6">
            <v>6.84</v>
          </cell>
          <cell r="I6" t="str">
            <v>*</v>
          </cell>
          <cell r="J6">
            <v>15.48</v>
          </cell>
          <cell r="K6">
            <v>0</v>
          </cell>
        </row>
        <row r="7">
          <cell r="B7">
            <v>28.700000000000003</v>
          </cell>
          <cell r="C7">
            <v>35</v>
          </cell>
          <cell r="D7">
            <v>22.7</v>
          </cell>
          <cell r="E7">
            <v>66.25</v>
          </cell>
          <cell r="F7">
            <v>90</v>
          </cell>
          <cell r="G7">
            <v>40</v>
          </cell>
          <cell r="H7">
            <v>7.5600000000000005</v>
          </cell>
          <cell r="I7" t="str">
            <v>*</v>
          </cell>
          <cell r="J7">
            <v>21.96</v>
          </cell>
          <cell r="K7">
            <v>0</v>
          </cell>
        </row>
        <row r="8">
          <cell r="B8">
            <v>27.904166666666669</v>
          </cell>
          <cell r="C8">
            <v>33.799999999999997</v>
          </cell>
          <cell r="D8">
            <v>23.2</v>
          </cell>
          <cell r="E8">
            <v>69.75</v>
          </cell>
          <cell r="F8">
            <v>88</v>
          </cell>
          <cell r="G8">
            <v>43</v>
          </cell>
          <cell r="H8">
            <v>7.5600000000000005</v>
          </cell>
          <cell r="I8" t="str">
            <v>*</v>
          </cell>
          <cell r="J8">
            <v>22.68</v>
          </cell>
          <cell r="K8">
            <v>0</v>
          </cell>
        </row>
        <row r="9">
          <cell r="B9">
            <v>23.645833333333332</v>
          </cell>
          <cell r="C9">
            <v>26.6</v>
          </cell>
          <cell r="D9">
            <v>21</v>
          </cell>
          <cell r="E9">
            <v>85.958333333333329</v>
          </cell>
          <cell r="F9">
            <v>93</v>
          </cell>
          <cell r="G9">
            <v>72</v>
          </cell>
          <cell r="H9">
            <v>15.120000000000001</v>
          </cell>
          <cell r="I9" t="str">
            <v>*</v>
          </cell>
          <cell r="J9">
            <v>32.76</v>
          </cell>
          <cell r="K9">
            <v>8.8000000000000007</v>
          </cell>
        </row>
        <row r="10">
          <cell r="B10">
            <v>23.895833333333329</v>
          </cell>
          <cell r="C10">
            <v>28.1</v>
          </cell>
          <cell r="D10">
            <v>22.5</v>
          </cell>
          <cell r="E10">
            <v>86.541666666666671</v>
          </cell>
          <cell r="F10">
            <v>93</v>
          </cell>
          <cell r="G10">
            <v>67</v>
          </cell>
          <cell r="H10">
            <v>12.6</v>
          </cell>
          <cell r="I10" t="str">
            <v>*</v>
          </cell>
          <cell r="J10">
            <v>21.96</v>
          </cell>
          <cell r="K10">
            <v>20.399999999999999</v>
          </cell>
        </row>
        <row r="11">
          <cell r="B11">
            <v>23.695833333333329</v>
          </cell>
          <cell r="C11">
            <v>28.4</v>
          </cell>
          <cell r="D11">
            <v>20.9</v>
          </cell>
          <cell r="E11">
            <v>84.041666666666671</v>
          </cell>
          <cell r="F11">
            <v>95</v>
          </cell>
          <cell r="G11">
            <v>59</v>
          </cell>
          <cell r="H11">
            <v>11.16</v>
          </cell>
          <cell r="I11" t="str">
            <v>*</v>
          </cell>
          <cell r="J11">
            <v>23.759999999999998</v>
          </cell>
          <cell r="K11">
            <v>1</v>
          </cell>
        </row>
        <row r="12">
          <cell r="B12">
            <v>23.933333333333337</v>
          </cell>
          <cell r="C12">
            <v>29.2</v>
          </cell>
          <cell r="D12">
            <v>20.100000000000001</v>
          </cell>
          <cell r="E12">
            <v>78.541666666666671</v>
          </cell>
          <cell r="F12">
            <v>94</v>
          </cell>
          <cell r="G12">
            <v>52</v>
          </cell>
          <cell r="H12">
            <v>11.520000000000001</v>
          </cell>
          <cell r="I12" t="str">
            <v>*</v>
          </cell>
          <cell r="J12">
            <v>22.32</v>
          </cell>
          <cell r="K12">
            <v>0</v>
          </cell>
        </row>
        <row r="13">
          <cell r="B13">
            <v>24.987500000000001</v>
          </cell>
          <cell r="C13">
            <v>32.1</v>
          </cell>
          <cell r="D13">
            <v>20.399999999999999</v>
          </cell>
          <cell r="E13">
            <v>72.375</v>
          </cell>
          <cell r="F13">
            <v>90</v>
          </cell>
          <cell r="G13">
            <v>38</v>
          </cell>
          <cell r="H13">
            <v>7.5600000000000005</v>
          </cell>
          <cell r="I13" t="str">
            <v>*</v>
          </cell>
          <cell r="J13">
            <v>15.48</v>
          </cell>
          <cell r="K13">
            <v>0</v>
          </cell>
        </row>
        <row r="14">
          <cell r="B14">
            <v>26.708333333333329</v>
          </cell>
          <cell r="C14">
            <v>33.6</v>
          </cell>
          <cell r="D14">
            <v>21.3</v>
          </cell>
          <cell r="E14">
            <v>72.625</v>
          </cell>
          <cell r="F14">
            <v>92</v>
          </cell>
          <cell r="G14">
            <v>43</v>
          </cell>
          <cell r="H14">
            <v>6.84</v>
          </cell>
          <cell r="I14" t="str">
            <v>*</v>
          </cell>
          <cell r="J14">
            <v>15.48</v>
          </cell>
          <cell r="K14">
            <v>0</v>
          </cell>
        </row>
        <row r="15">
          <cell r="B15">
            <v>27.370833333333334</v>
          </cell>
          <cell r="C15">
            <v>34</v>
          </cell>
          <cell r="D15">
            <v>21.8</v>
          </cell>
          <cell r="E15">
            <v>71.541666666666671</v>
          </cell>
          <cell r="F15">
            <v>92</v>
          </cell>
          <cell r="G15">
            <v>44</v>
          </cell>
          <cell r="H15">
            <v>10.8</v>
          </cell>
          <cell r="I15" t="str">
            <v>*</v>
          </cell>
          <cell r="J15">
            <v>27.720000000000002</v>
          </cell>
          <cell r="K15">
            <v>0</v>
          </cell>
        </row>
        <row r="16">
          <cell r="B16">
            <v>28.154166666666665</v>
          </cell>
          <cell r="C16">
            <v>33.4</v>
          </cell>
          <cell r="D16">
            <v>23.8</v>
          </cell>
          <cell r="E16">
            <v>70.625</v>
          </cell>
          <cell r="F16">
            <v>88</v>
          </cell>
          <cell r="G16">
            <v>48</v>
          </cell>
          <cell r="H16">
            <v>11.879999999999999</v>
          </cell>
          <cell r="I16" t="str">
            <v>*</v>
          </cell>
          <cell r="J16">
            <v>27.36</v>
          </cell>
          <cell r="K16">
            <v>0</v>
          </cell>
        </row>
        <row r="17">
          <cell r="B17">
            <v>25.775000000000002</v>
          </cell>
          <cell r="C17">
            <v>33</v>
          </cell>
          <cell r="D17">
            <v>19.5</v>
          </cell>
          <cell r="E17">
            <v>79.291666666666671</v>
          </cell>
          <cell r="F17">
            <v>94</v>
          </cell>
          <cell r="G17">
            <v>54</v>
          </cell>
          <cell r="H17">
            <v>37.080000000000005</v>
          </cell>
          <cell r="I17" t="str">
            <v>*</v>
          </cell>
          <cell r="J17">
            <v>64.8</v>
          </cell>
          <cell r="K17">
            <v>34.799999999999997</v>
          </cell>
        </row>
        <row r="18">
          <cell r="B18">
            <v>21.829166666666669</v>
          </cell>
          <cell r="C18">
            <v>25.1</v>
          </cell>
          <cell r="D18">
            <v>19.600000000000001</v>
          </cell>
          <cell r="E18">
            <v>86.666666666666671</v>
          </cell>
          <cell r="F18">
            <v>93</v>
          </cell>
          <cell r="G18">
            <v>72</v>
          </cell>
          <cell r="H18">
            <v>13.32</v>
          </cell>
          <cell r="I18" t="str">
            <v>*</v>
          </cell>
          <cell r="J18">
            <v>31.319999999999997</v>
          </cell>
          <cell r="K18">
            <v>4.8</v>
          </cell>
        </row>
        <row r="19">
          <cell r="B19">
            <v>24.029166666666669</v>
          </cell>
          <cell r="C19">
            <v>28.2</v>
          </cell>
          <cell r="D19">
            <v>21.6</v>
          </cell>
          <cell r="E19">
            <v>80.958333333333329</v>
          </cell>
          <cell r="F19">
            <v>90</v>
          </cell>
          <cell r="G19">
            <v>62</v>
          </cell>
          <cell r="H19">
            <v>8.64</v>
          </cell>
          <cell r="I19" t="str">
            <v>*</v>
          </cell>
          <cell r="J19">
            <v>15.120000000000001</v>
          </cell>
          <cell r="K19">
            <v>0</v>
          </cell>
        </row>
        <row r="20">
          <cell r="B20">
            <v>26.050000000000008</v>
          </cell>
          <cell r="C20">
            <v>32.799999999999997</v>
          </cell>
          <cell r="D20">
            <v>22.7</v>
          </cell>
          <cell r="E20">
            <v>79.708333333333329</v>
          </cell>
          <cell r="F20">
            <v>91</v>
          </cell>
          <cell r="G20">
            <v>52</v>
          </cell>
          <cell r="H20">
            <v>9.3600000000000012</v>
          </cell>
          <cell r="I20" t="str">
            <v>*</v>
          </cell>
          <cell r="J20">
            <v>25.92</v>
          </cell>
          <cell r="K20">
            <v>2.4000000000000004</v>
          </cell>
        </row>
        <row r="21">
          <cell r="B21">
            <v>25.283333333333331</v>
          </cell>
          <cell r="C21">
            <v>27.5</v>
          </cell>
          <cell r="D21">
            <v>23.9</v>
          </cell>
          <cell r="E21">
            <v>90.166666666666671</v>
          </cell>
          <cell r="F21">
            <v>95</v>
          </cell>
          <cell r="G21">
            <v>77</v>
          </cell>
          <cell r="H21">
            <v>7.2</v>
          </cell>
          <cell r="I21" t="str">
            <v>*</v>
          </cell>
          <cell r="J21">
            <v>25.56</v>
          </cell>
          <cell r="K21">
            <v>18.399999999999999</v>
          </cell>
        </row>
        <row r="22">
          <cell r="B22">
            <v>23.700000000000003</v>
          </cell>
          <cell r="C22">
            <v>25.4</v>
          </cell>
          <cell r="D22">
            <v>22.4</v>
          </cell>
          <cell r="E22">
            <v>88.916666666666671</v>
          </cell>
          <cell r="F22">
            <v>93</v>
          </cell>
          <cell r="G22">
            <v>76</v>
          </cell>
          <cell r="H22">
            <v>10.44</v>
          </cell>
          <cell r="I22" t="str">
            <v>*</v>
          </cell>
          <cell r="J22">
            <v>21.96</v>
          </cell>
          <cell r="K22">
            <v>10.999999999999998</v>
          </cell>
        </row>
        <row r="23">
          <cell r="B23">
            <v>21.941666666666663</v>
          </cell>
          <cell r="C23">
            <v>27.3</v>
          </cell>
          <cell r="D23">
            <v>17.5</v>
          </cell>
          <cell r="E23">
            <v>73.791666666666671</v>
          </cell>
          <cell r="F23">
            <v>92</v>
          </cell>
          <cell r="G23">
            <v>34</v>
          </cell>
          <cell r="H23">
            <v>12.6</v>
          </cell>
          <cell r="I23" t="str">
            <v>*</v>
          </cell>
          <cell r="J23">
            <v>23.400000000000002</v>
          </cell>
          <cell r="K23">
            <v>0.2</v>
          </cell>
        </row>
        <row r="24">
          <cell r="B24">
            <v>21.108333333333338</v>
          </cell>
          <cell r="C24">
            <v>27</v>
          </cell>
          <cell r="D24">
            <v>16.7</v>
          </cell>
          <cell r="E24">
            <v>73.375</v>
          </cell>
          <cell r="F24">
            <v>94</v>
          </cell>
          <cell r="G24">
            <v>34</v>
          </cell>
          <cell r="H24">
            <v>10.08</v>
          </cell>
          <cell r="I24" t="str">
            <v>*</v>
          </cell>
          <cell r="J24">
            <v>25.92</v>
          </cell>
          <cell r="K24">
            <v>0</v>
          </cell>
        </row>
        <row r="25">
          <cell r="B25">
            <v>20.337499999999999</v>
          </cell>
          <cell r="C25">
            <v>28.5</v>
          </cell>
          <cell r="D25">
            <v>13</v>
          </cell>
          <cell r="E25">
            <v>69.166666666666671</v>
          </cell>
          <cell r="F25">
            <v>92</v>
          </cell>
          <cell r="G25">
            <v>38</v>
          </cell>
          <cell r="H25">
            <v>9.7200000000000006</v>
          </cell>
          <cell r="I25" t="str">
            <v>*</v>
          </cell>
          <cell r="J25">
            <v>24.840000000000003</v>
          </cell>
          <cell r="K25">
            <v>0</v>
          </cell>
        </row>
        <row r="26">
          <cell r="B26">
            <v>21.820833333333336</v>
          </cell>
          <cell r="C26">
            <v>29.1</v>
          </cell>
          <cell r="D26">
            <v>15.8</v>
          </cell>
          <cell r="E26">
            <v>72.291666666666671</v>
          </cell>
          <cell r="F26">
            <v>92</v>
          </cell>
          <cell r="G26">
            <v>38</v>
          </cell>
          <cell r="H26">
            <v>9</v>
          </cell>
          <cell r="I26" t="str">
            <v>*</v>
          </cell>
          <cell r="J26">
            <v>17.28</v>
          </cell>
          <cell r="K26">
            <v>0</v>
          </cell>
        </row>
        <row r="27">
          <cell r="B27">
            <v>22.441666666666666</v>
          </cell>
          <cell r="C27">
            <v>30.6</v>
          </cell>
          <cell r="D27">
            <v>16.2</v>
          </cell>
          <cell r="E27">
            <v>69.208333333333329</v>
          </cell>
          <cell r="F27">
            <v>90</v>
          </cell>
          <cell r="G27">
            <v>38</v>
          </cell>
          <cell r="H27">
            <v>5.7600000000000007</v>
          </cell>
          <cell r="I27" t="str">
            <v>*</v>
          </cell>
          <cell r="J27">
            <v>14.76</v>
          </cell>
          <cell r="K27">
            <v>0</v>
          </cell>
        </row>
        <row r="28">
          <cell r="B28">
            <v>24.058333333333334</v>
          </cell>
          <cell r="C28">
            <v>31.9</v>
          </cell>
          <cell r="D28">
            <v>18.5</v>
          </cell>
          <cell r="E28">
            <v>74.875</v>
          </cell>
          <cell r="F28">
            <v>92</v>
          </cell>
          <cell r="G28">
            <v>49</v>
          </cell>
          <cell r="H28">
            <v>8.64</v>
          </cell>
          <cell r="I28" t="str">
            <v>*</v>
          </cell>
          <cell r="J28">
            <v>20.52</v>
          </cell>
          <cell r="K28">
            <v>0.2</v>
          </cell>
        </row>
        <row r="29">
          <cell r="B29">
            <v>24.754166666666666</v>
          </cell>
          <cell r="C29">
            <v>29.1</v>
          </cell>
          <cell r="D29">
            <v>21.4</v>
          </cell>
          <cell r="E29">
            <v>81.583333333333329</v>
          </cell>
          <cell r="F29">
            <v>92</v>
          </cell>
          <cell r="G29">
            <v>65</v>
          </cell>
          <cell r="H29">
            <v>10.44</v>
          </cell>
          <cell r="I29" t="str">
            <v>*</v>
          </cell>
          <cell r="J29">
            <v>23.759999999999998</v>
          </cell>
          <cell r="K29">
            <v>0</v>
          </cell>
        </row>
        <row r="30">
          <cell r="B30">
            <v>22.245833333333326</v>
          </cell>
          <cell r="C30">
            <v>24</v>
          </cell>
          <cell r="D30">
            <v>21.3</v>
          </cell>
          <cell r="E30">
            <v>89.833333333333329</v>
          </cell>
          <cell r="F30">
            <v>95</v>
          </cell>
          <cell r="G30">
            <v>82</v>
          </cell>
          <cell r="H30">
            <v>6.84</v>
          </cell>
          <cell r="I30" t="str">
            <v>*</v>
          </cell>
          <cell r="J30">
            <v>18</v>
          </cell>
          <cell r="K30">
            <v>0</v>
          </cell>
        </row>
        <row r="31">
          <cell r="B31">
            <v>22.420833333333334</v>
          </cell>
          <cell r="C31">
            <v>27.4</v>
          </cell>
          <cell r="D31">
            <v>19.100000000000001</v>
          </cell>
          <cell r="E31">
            <v>77.916666666666671</v>
          </cell>
          <cell r="F31">
            <v>95</v>
          </cell>
          <cell r="G31">
            <v>49</v>
          </cell>
          <cell r="H31">
            <v>10.44</v>
          </cell>
          <cell r="I31" t="str">
            <v>*</v>
          </cell>
          <cell r="J31">
            <v>20.16</v>
          </cell>
          <cell r="K31">
            <v>0.2</v>
          </cell>
        </row>
        <row r="32">
          <cell r="B32">
            <v>21.991666666666664</v>
          </cell>
          <cell r="C32">
            <v>29.9</v>
          </cell>
          <cell r="D32">
            <v>16.399999999999999</v>
          </cell>
          <cell r="E32">
            <v>74.041666666666671</v>
          </cell>
          <cell r="F32">
            <v>93</v>
          </cell>
          <cell r="G32">
            <v>44</v>
          </cell>
          <cell r="H32">
            <v>7.5600000000000005</v>
          </cell>
          <cell r="I32" t="str">
            <v>*</v>
          </cell>
          <cell r="J32">
            <v>18</v>
          </cell>
          <cell r="K32">
            <v>0</v>
          </cell>
        </row>
        <row r="33">
          <cell r="B33">
            <v>25.087499999999995</v>
          </cell>
          <cell r="C33">
            <v>32.6</v>
          </cell>
          <cell r="D33">
            <v>19.399999999999999</v>
          </cell>
          <cell r="E33">
            <v>73.083333333333329</v>
          </cell>
          <cell r="F33">
            <v>90</v>
          </cell>
          <cell r="G33">
            <v>49</v>
          </cell>
          <cell r="H33">
            <v>11.520000000000001</v>
          </cell>
          <cell r="I33" t="str">
            <v>*</v>
          </cell>
          <cell r="J33">
            <v>31.319999999999997</v>
          </cell>
          <cell r="K33">
            <v>0.2</v>
          </cell>
        </row>
        <row r="34">
          <cell r="B34">
            <v>27.862500000000001</v>
          </cell>
          <cell r="C34">
            <v>33.6</v>
          </cell>
          <cell r="D34">
            <v>23.1</v>
          </cell>
          <cell r="E34">
            <v>68.458333333333329</v>
          </cell>
          <cell r="F34">
            <v>83</v>
          </cell>
          <cell r="G34">
            <v>50</v>
          </cell>
          <cell r="H34">
            <v>12.96</v>
          </cell>
          <cell r="I34" t="str">
            <v>*</v>
          </cell>
          <cell r="J34">
            <v>31.319999999999997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25.179166666666671</v>
          </cell>
          <cell r="C5">
            <v>33</v>
          </cell>
          <cell r="D5">
            <v>20</v>
          </cell>
          <cell r="E5">
            <v>77.291666666666671</v>
          </cell>
          <cell r="F5">
            <v>100</v>
          </cell>
          <cell r="G5">
            <v>38</v>
          </cell>
          <cell r="H5">
            <v>18.720000000000002</v>
          </cell>
          <cell r="I5" t="str">
            <v>*</v>
          </cell>
          <cell r="J5">
            <v>46.440000000000005</v>
          </cell>
          <cell r="K5">
            <v>11.4</v>
          </cell>
        </row>
        <row r="6">
          <cell r="B6">
            <v>25.770833333333339</v>
          </cell>
          <cell r="C6">
            <v>34</v>
          </cell>
          <cell r="D6">
            <v>19.8</v>
          </cell>
          <cell r="E6">
            <v>75.625</v>
          </cell>
          <cell r="F6">
            <v>100</v>
          </cell>
          <cell r="G6">
            <v>37</v>
          </cell>
          <cell r="H6">
            <v>7.2</v>
          </cell>
          <cell r="I6" t="str">
            <v>*</v>
          </cell>
          <cell r="J6">
            <v>21.240000000000002</v>
          </cell>
          <cell r="K6">
            <v>0</v>
          </cell>
        </row>
        <row r="7">
          <cell r="B7">
            <v>25.816666666666666</v>
          </cell>
          <cell r="C7">
            <v>32.9</v>
          </cell>
          <cell r="D7">
            <v>20.5</v>
          </cell>
          <cell r="E7">
            <v>72.458333333333329</v>
          </cell>
          <cell r="F7">
            <v>99</v>
          </cell>
          <cell r="G7">
            <v>41</v>
          </cell>
          <cell r="H7">
            <v>10.08</v>
          </cell>
          <cell r="I7" t="str">
            <v>*</v>
          </cell>
          <cell r="J7">
            <v>23.040000000000003</v>
          </cell>
          <cell r="K7">
            <v>0</v>
          </cell>
        </row>
        <row r="8">
          <cell r="B8">
            <v>26.370833333333326</v>
          </cell>
          <cell r="C8">
            <v>34.1</v>
          </cell>
          <cell r="D8">
            <v>19.8</v>
          </cell>
          <cell r="E8">
            <v>68.875</v>
          </cell>
          <cell r="F8">
            <v>100</v>
          </cell>
          <cell r="G8">
            <v>36</v>
          </cell>
          <cell r="H8">
            <v>10.08</v>
          </cell>
          <cell r="I8" t="str">
            <v>*</v>
          </cell>
          <cell r="J8">
            <v>22.68</v>
          </cell>
          <cell r="K8">
            <v>0</v>
          </cell>
        </row>
        <row r="9">
          <cell r="B9">
            <v>25.841666666666665</v>
          </cell>
          <cell r="C9">
            <v>33.299999999999997</v>
          </cell>
          <cell r="D9">
            <v>20.8</v>
          </cell>
          <cell r="E9">
            <v>70.75</v>
          </cell>
          <cell r="F9">
            <v>95</v>
          </cell>
          <cell r="G9">
            <v>36</v>
          </cell>
          <cell r="H9">
            <v>12.24</v>
          </cell>
          <cell r="I9" t="str">
            <v>*</v>
          </cell>
          <cell r="J9">
            <v>26.64</v>
          </cell>
          <cell r="K9">
            <v>0</v>
          </cell>
        </row>
        <row r="10">
          <cell r="B10">
            <v>24.191666666666674</v>
          </cell>
          <cell r="C10">
            <v>33.5</v>
          </cell>
          <cell r="D10">
            <v>20</v>
          </cell>
          <cell r="E10">
            <v>80.708333333333329</v>
          </cell>
          <cell r="F10">
            <v>99</v>
          </cell>
          <cell r="G10">
            <v>47</v>
          </cell>
          <cell r="H10">
            <v>15.840000000000002</v>
          </cell>
          <cell r="I10" t="str">
            <v>*</v>
          </cell>
          <cell r="J10">
            <v>37.800000000000004</v>
          </cell>
          <cell r="K10">
            <v>1</v>
          </cell>
        </row>
        <row r="11">
          <cell r="B11">
            <v>22.904166666666665</v>
          </cell>
          <cell r="C11">
            <v>29.5</v>
          </cell>
          <cell r="D11">
            <v>20.9</v>
          </cell>
          <cell r="E11">
            <v>89.166666666666671</v>
          </cell>
          <cell r="F11">
            <v>100</v>
          </cell>
          <cell r="G11">
            <v>55</v>
          </cell>
          <cell r="H11">
            <v>11.16</v>
          </cell>
          <cell r="I11" t="str">
            <v>*</v>
          </cell>
          <cell r="J11">
            <v>24.48</v>
          </cell>
          <cell r="K11">
            <v>0.2</v>
          </cell>
        </row>
        <row r="12">
          <cell r="B12">
            <v>23.645833333333332</v>
          </cell>
          <cell r="C12">
            <v>29.8</v>
          </cell>
          <cell r="D12">
            <v>21</v>
          </cell>
          <cell r="E12">
            <v>88.208333333333329</v>
          </cell>
          <cell r="F12">
            <v>100</v>
          </cell>
          <cell r="G12">
            <v>57</v>
          </cell>
          <cell r="H12">
            <v>9.3600000000000012</v>
          </cell>
          <cell r="I12" t="str">
            <v>*</v>
          </cell>
          <cell r="J12">
            <v>22.32</v>
          </cell>
          <cell r="K12">
            <v>1.4</v>
          </cell>
        </row>
        <row r="13">
          <cell r="B13">
            <v>23.720833333333335</v>
          </cell>
          <cell r="C13">
            <v>30.5</v>
          </cell>
          <cell r="D13">
            <v>19.5</v>
          </cell>
          <cell r="E13">
            <v>84.833333333333329</v>
          </cell>
          <cell r="F13">
            <v>100</v>
          </cell>
          <cell r="G13">
            <v>51</v>
          </cell>
          <cell r="H13">
            <v>10.08</v>
          </cell>
          <cell r="I13" t="str">
            <v>*</v>
          </cell>
          <cell r="J13">
            <v>22.32</v>
          </cell>
          <cell r="K13">
            <v>0.60000000000000009</v>
          </cell>
        </row>
        <row r="14">
          <cell r="B14">
            <v>24.708333333333332</v>
          </cell>
          <cell r="C14">
            <v>31.6</v>
          </cell>
          <cell r="D14">
            <v>20.2</v>
          </cell>
          <cell r="E14">
            <v>80.875</v>
          </cell>
          <cell r="F14">
            <v>100</v>
          </cell>
          <cell r="G14">
            <v>48</v>
          </cell>
          <cell r="H14">
            <v>11.520000000000001</v>
          </cell>
          <cell r="I14" t="str">
            <v>*</v>
          </cell>
          <cell r="J14">
            <v>20.88</v>
          </cell>
          <cell r="K14">
            <v>0</v>
          </cell>
        </row>
        <row r="15">
          <cell r="B15">
            <v>25.483333333333334</v>
          </cell>
          <cell r="C15">
            <v>32.799999999999997</v>
          </cell>
          <cell r="D15">
            <v>19.7</v>
          </cell>
          <cell r="E15">
            <v>75.708333333333329</v>
          </cell>
          <cell r="F15">
            <v>100</v>
          </cell>
          <cell r="G15">
            <v>43</v>
          </cell>
          <cell r="H15">
            <v>10.44</v>
          </cell>
          <cell r="I15" t="str">
            <v>*</v>
          </cell>
          <cell r="J15">
            <v>26.28</v>
          </cell>
          <cell r="K15">
            <v>0</v>
          </cell>
        </row>
        <row r="16">
          <cell r="B16">
            <v>23.887499999999999</v>
          </cell>
          <cell r="C16">
            <v>32.1</v>
          </cell>
          <cell r="D16">
            <v>21.1</v>
          </cell>
          <cell r="E16">
            <v>89.041666666666671</v>
          </cell>
          <cell r="F16">
            <v>100</v>
          </cell>
          <cell r="G16">
            <v>57</v>
          </cell>
          <cell r="H16">
            <v>16.559999999999999</v>
          </cell>
          <cell r="I16" t="str">
            <v>*</v>
          </cell>
          <cell r="J16">
            <v>42.84</v>
          </cell>
          <cell r="K16">
            <v>34</v>
          </cell>
        </row>
        <row r="17">
          <cell r="B17">
            <v>25.066666666666659</v>
          </cell>
          <cell r="C17">
            <v>32.799999999999997</v>
          </cell>
          <cell r="D17">
            <v>20.6</v>
          </cell>
          <cell r="E17">
            <v>81.125</v>
          </cell>
          <cell r="F17">
            <v>100</v>
          </cell>
          <cell r="G17">
            <v>48</v>
          </cell>
          <cell r="H17">
            <v>14.4</v>
          </cell>
          <cell r="I17" t="str">
            <v>*</v>
          </cell>
          <cell r="J17">
            <v>29.880000000000003</v>
          </cell>
          <cell r="K17">
            <v>0</v>
          </cell>
        </row>
        <row r="18">
          <cell r="B18">
            <v>24.037499999999998</v>
          </cell>
          <cell r="C18">
            <v>29.9</v>
          </cell>
          <cell r="D18">
            <v>20.8</v>
          </cell>
          <cell r="E18">
            <v>87.333333333333329</v>
          </cell>
          <cell r="F18">
            <v>100</v>
          </cell>
          <cell r="G18">
            <v>59</v>
          </cell>
          <cell r="H18">
            <v>17.28</v>
          </cell>
          <cell r="I18" t="str">
            <v>*</v>
          </cell>
          <cell r="J18">
            <v>36</v>
          </cell>
          <cell r="K18">
            <v>34.799999999999997</v>
          </cell>
        </row>
        <row r="19">
          <cell r="B19">
            <v>24.887499999999999</v>
          </cell>
          <cell r="C19">
            <v>31.8</v>
          </cell>
          <cell r="D19">
            <v>20.6</v>
          </cell>
          <cell r="E19">
            <v>84.875</v>
          </cell>
          <cell r="F19">
            <v>100</v>
          </cell>
          <cell r="H19">
            <v>7.9200000000000008</v>
          </cell>
          <cell r="I19" t="str">
            <v>*</v>
          </cell>
          <cell r="J19">
            <v>18.720000000000002</v>
          </cell>
          <cell r="K19">
            <v>0</v>
          </cell>
        </row>
        <row r="20">
          <cell r="B20">
            <v>26.400000000000006</v>
          </cell>
          <cell r="C20">
            <v>32.700000000000003</v>
          </cell>
          <cell r="D20">
            <v>21.8</v>
          </cell>
          <cell r="E20">
            <v>81.083333333333329</v>
          </cell>
          <cell r="F20">
            <v>100</v>
          </cell>
          <cell r="G20">
            <v>51</v>
          </cell>
          <cell r="H20">
            <v>13.68</v>
          </cell>
          <cell r="I20" t="str">
            <v>*</v>
          </cell>
          <cell r="J20">
            <v>27.36</v>
          </cell>
          <cell r="K20">
            <v>0</v>
          </cell>
        </row>
        <row r="21">
          <cell r="B21">
            <v>25.533333333333342</v>
          </cell>
          <cell r="C21">
            <v>32.4</v>
          </cell>
          <cell r="D21">
            <v>22</v>
          </cell>
          <cell r="E21">
            <v>85.833333333333329</v>
          </cell>
          <cell r="F21">
            <v>100</v>
          </cell>
          <cell r="G21">
            <v>50</v>
          </cell>
          <cell r="H21">
            <v>15.48</v>
          </cell>
          <cell r="I21" t="str">
            <v>*</v>
          </cell>
          <cell r="J21">
            <v>42.84</v>
          </cell>
          <cell r="K21">
            <v>24.6</v>
          </cell>
        </row>
        <row r="22">
          <cell r="B22">
            <v>23.729166666666668</v>
          </cell>
          <cell r="C22">
            <v>28</v>
          </cell>
          <cell r="D22">
            <v>22.6</v>
          </cell>
          <cell r="E22">
            <v>95.583333333333329</v>
          </cell>
          <cell r="F22">
            <v>100</v>
          </cell>
          <cell r="G22">
            <v>70</v>
          </cell>
          <cell r="H22">
            <v>22.32</v>
          </cell>
          <cell r="I22" t="str">
            <v>*</v>
          </cell>
          <cell r="J22">
            <v>42.84</v>
          </cell>
          <cell r="K22">
            <v>3.4</v>
          </cell>
        </row>
        <row r="23">
          <cell r="B23">
            <v>21.608333333333334</v>
          </cell>
          <cell r="C23">
            <v>26.6</v>
          </cell>
          <cell r="D23">
            <v>17.899999999999999</v>
          </cell>
          <cell r="E23">
            <v>77.291666666666671</v>
          </cell>
          <cell r="F23">
            <v>100</v>
          </cell>
          <cell r="G23">
            <v>31</v>
          </cell>
          <cell r="H23">
            <v>18.720000000000002</v>
          </cell>
          <cell r="I23" t="str">
            <v>*</v>
          </cell>
          <cell r="J23">
            <v>29.16</v>
          </cell>
          <cell r="K23">
            <v>12.399999999999999</v>
          </cell>
        </row>
        <row r="24">
          <cell r="B24">
            <v>19.195833333333329</v>
          </cell>
          <cell r="C24">
            <v>27.1</v>
          </cell>
          <cell r="D24">
            <v>12.9</v>
          </cell>
          <cell r="E24">
            <v>73.875</v>
          </cell>
          <cell r="F24">
            <v>100</v>
          </cell>
          <cell r="G24">
            <v>40</v>
          </cell>
          <cell r="H24">
            <v>13.32</v>
          </cell>
          <cell r="I24" t="str">
            <v>*</v>
          </cell>
          <cell r="J24">
            <v>28.8</v>
          </cell>
          <cell r="K24">
            <v>0</v>
          </cell>
        </row>
        <row r="25">
          <cell r="B25">
            <v>20.108333333333331</v>
          </cell>
          <cell r="C25">
            <v>27</v>
          </cell>
          <cell r="D25">
            <v>14.3</v>
          </cell>
          <cell r="E25">
            <v>71.083333333333329</v>
          </cell>
          <cell r="F25">
            <v>99</v>
          </cell>
          <cell r="G25">
            <v>41</v>
          </cell>
          <cell r="H25">
            <v>15.840000000000002</v>
          </cell>
          <cell r="I25" t="str">
            <v>*</v>
          </cell>
          <cell r="J25">
            <v>30.240000000000002</v>
          </cell>
          <cell r="K25">
            <v>0</v>
          </cell>
        </row>
        <row r="26">
          <cell r="B26">
            <v>20.574999999999999</v>
          </cell>
          <cell r="C26">
            <v>29.6</v>
          </cell>
          <cell r="D26">
            <v>13.1</v>
          </cell>
          <cell r="E26">
            <v>72.125</v>
          </cell>
          <cell r="F26">
            <v>100</v>
          </cell>
          <cell r="G26">
            <v>46</v>
          </cell>
          <cell r="H26">
            <v>14.04</v>
          </cell>
          <cell r="I26" t="str">
            <v>*</v>
          </cell>
          <cell r="J26">
            <v>23.040000000000003</v>
          </cell>
          <cell r="K26">
            <v>0</v>
          </cell>
        </row>
        <row r="27">
          <cell r="B27">
            <v>23.283333333333331</v>
          </cell>
          <cell r="C27">
            <v>31.5</v>
          </cell>
          <cell r="D27">
            <v>17.600000000000001</v>
          </cell>
          <cell r="E27">
            <v>76.083333333333329</v>
          </cell>
          <cell r="F27">
            <v>95</v>
          </cell>
          <cell r="G27">
            <v>49</v>
          </cell>
          <cell r="H27">
            <v>11.16</v>
          </cell>
          <cell r="I27" t="str">
            <v>*</v>
          </cell>
          <cell r="J27">
            <v>24.840000000000003</v>
          </cell>
          <cell r="K27">
            <v>0</v>
          </cell>
        </row>
        <row r="28">
          <cell r="B28">
            <v>23.554166666666664</v>
          </cell>
          <cell r="C28">
            <v>29.2</v>
          </cell>
          <cell r="D28">
            <v>20.100000000000001</v>
          </cell>
          <cell r="E28">
            <v>84</v>
          </cell>
          <cell r="F28">
            <v>100</v>
          </cell>
          <cell r="G28">
            <v>62</v>
          </cell>
          <cell r="H28">
            <v>22.68</v>
          </cell>
          <cell r="I28" t="str">
            <v>*</v>
          </cell>
          <cell r="J28">
            <v>56.16</v>
          </cell>
          <cell r="K28">
            <v>5.4</v>
          </cell>
        </row>
        <row r="29">
          <cell r="B29">
            <v>22.666666666666661</v>
          </cell>
          <cell r="C29">
            <v>28.9</v>
          </cell>
          <cell r="D29">
            <v>19</v>
          </cell>
          <cell r="E29">
            <v>88.416666666666671</v>
          </cell>
          <cell r="F29">
            <v>100</v>
          </cell>
          <cell r="G29">
            <v>59</v>
          </cell>
          <cell r="H29">
            <v>17.28</v>
          </cell>
          <cell r="I29" t="str">
            <v>*</v>
          </cell>
          <cell r="J29">
            <v>32.04</v>
          </cell>
          <cell r="K29">
            <v>12.799999999999999</v>
          </cell>
        </row>
        <row r="30">
          <cell r="B30">
            <v>21.591666666666669</v>
          </cell>
          <cell r="C30">
            <v>25.1</v>
          </cell>
          <cell r="D30">
            <v>18.8</v>
          </cell>
          <cell r="E30">
            <v>93.875</v>
          </cell>
          <cell r="F30">
            <v>100</v>
          </cell>
          <cell r="G30">
            <v>80</v>
          </cell>
          <cell r="H30">
            <v>24.48</v>
          </cell>
          <cell r="I30" t="str">
            <v>*</v>
          </cell>
          <cell r="J30">
            <v>42.480000000000004</v>
          </cell>
          <cell r="K30">
            <v>22.4</v>
          </cell>
        </row>
        <row r="31">
          <cell r="B31">
            <v>23.254166666666663</v>
          </cell>
          <cell r="C31">
            <v>28.8</v>
          </cell>
          <cell r="D31">
            <v>20.8</v>
          </cell>
          <cell r="E31">
            <v>87.375</v>
          </cell>
          <cell r="F31">
            <v>100</v>
          </cell>
          <cell r="G31">
            <v>54</v>
          </cell>
          <cell r="H31">
            <v>13.32</v>
          </cell>
          <cell r="I31" t="str">
            <v>*</v>
          </cell>
          <cell r="J31">
            <v>29.880000000000003</v>
          </cell>
          <cell r="K31">
            <v>29.400000000000002</v>
          </cell>
        </row>
        <row r="32">
          <cell r="B32">
            <v>21.741666666666664</v>
          </cell>
          <cell r="C32">
            <v>29.6</v>
          </cell>
          <cell r="D32">
            <v>17.2</v>
          </cell>
          <cell r="E32">
            <v>84.25</v>
          </cell>
          <cell r="F32">
            <v>100</v>
          </cell>
          <cell r="G32">
            <v>49</v>
          </cell>
          <cell r="H32">
            <v>7.9200000000000008</v>
          </cell>
          <cell r="I32" t="str">
            <v>*</v>
          </cell>
          <cell r="J32">
            <v>18.720000000000002</v>
          </cell>
          <cell r="K32">
            <v>0</v>
          </cell>
        </row>
        <row r="33">
          <cell r="B33">
            <v>22.470833333333331</v>
          </cell>
          <cell r="C33">
            <v>30.7</v>
          </cell>
          <cell r="D33">
            <v>16</v>
          </cell>
          <cell r="E33">
            <v>83.041666666666671</v>
          </cell>
          <cell r="F33">
            <v>100</v>
          </cell>
          <cell r="G33">
            <v>48</v>
          </cell>
          <cell r="H33">
            <v>8.64</v>
          </cell>
          <cell r="I33" t="str">
            <v>*</v>
          </cell>
          <cell r="J33">
            <v>18</v>
          </cell>
          <cell r="K33">
            <v>0.2</v>
          </cell>
        </row>
        <row r="34">
          <cell r="B34">
            <v>23.941666666666666</v>
          </cell>
          <cell r="C34">
            <v>32</v>
          </cell>
          <cell r="D34">
            <v>18.100000000000001</v>
          </cell>
          <cell r="E34">
            <v>79</v>
          </cell>
          <cell r="F34">
            <v>100</v>
          </cell>
          <cell r="G34">
            <v>51</v>
          </cell>
          <cell r="H34">
            <v>10.8</v>
          </cell>
          <cell r="I34" t="str">
            <v>*</v>
          </cell>
          <cell r="J34">
            <v>22.32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Junho"/>
      <sheetName val="Mai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26.174999999999997</v>
          </cell>
          <cell r="C5">
            <v>33.6</v>
          </cell>
          <cell r="D5">
            <v>19.5</v>
          </cell>
          <cell r="E5">
            <v>75.041666666666671</v>
          </cell>
          <cell r="F5">
            <v>99</v>
          </cell>
          <cell r="G5">
            <v>40</v>
          </cell>
          <cell r="H5">
            <v>10.44</v>
          </cell>
          <cell r="I5" t="str">
            <v>*</v>
          </cell>
          <cell r="J5">
            <v>24.12</v>
          </cell>
          <cell r="K5">
            <v>0</v>
          </cell>
        </row>
        <row r="6">
          <cell r="B6">
            <v>25.866666666666664</v>
          </cell>
          <cell r="C6">
            <v>34.4</v>
          </cell>
          <cell r="D6">
            <v>18.8</v>
          </cell>
          <cell r="E6">
            <v>72.833333333333329</v>
          </cell>
          <cell r="F6">
            <v>99</v>
          </cell>
          <cell r="G6">
            <v>37</v>
          </cell>
          <cell r="H6">
            <v>4.32</v>
          </cell>
          <cell r="I6" t="str">
            <v>*</v>
          </cell>
          <cell r="J6">
            <v>15.120000000000001</v>
          </cell>
          <cell r="K6">
            <v>0</v>
          </cell>
        </row>
        <row r="7">
          <cell r="B7">
            <v>26.758333333333336</v>
          </cell>
          <cell r="C7">
            <v>32.799999999999997</v>
          </cell>
          <cell r="D7">
            <v>21.9</v>
          </cell>
          <cell r="E7">
            <v>70.333333333333329</v>
          </cell>
          <cell r="F7">
            <v>92</v>
          </cell>
          <cell r="G7">
            <v>43</v>
          </cell>
          <cell r="H7">
            <v>10.8</v>
          </cell>
          <cell r="I7" t="str">
            <v>*</v>
          </cell>
          <cell r="J7">
            <v>27</v>
          </cell>
          <cell r="K7">
            <v>0</v>
          </cell>
        </row>
        <row r="8">
          <cell r="B8">
            <v>25.854166666666668</v>
          </cell>
          <cell r="C8">
            <v>33.9</v>
          </cell>
          <cell r="D8">
            <v>18.5</v>
          </cell>
          <cell r="E8">
            <v>71.125</v>
          </cell>
          <cell r="F8">
            <v>99</v>
          </cell>
          <cell r="G8">
            <v>34</v>
          </cell>
          <cell r="H8">
            <v>10.44</v>
          </cell>
          <cell r="I8" t="str">
            <v>*</v>
          </cell>
          <cell r="J8">
            <v>23.759999999999998</v>
          </cell>
          <cell r="K8">
            <v>0</v>
          </cell>
        </row>
        <row r="9">
          <cell r="B9">
            <v>23.779166666666669</v>
          </cell>
          <cell r="C9">
            <v>30.6</v>
          </cell>
          <cell r="D9">
            <v>20.2</v>
          </cell>
          <cell r="E9">
            <v>79.208333333333329</v>
          </cell>
          <cell r="F9">
            <v>97</v>
          </cell>
          <cell r="G9">
            <v>55</v>
          </cell>
          <cell r="H9">
            <v>14.04</v>
          </cell>
          <cell r="I9" t="str">
            <v>*</v>
          </cell>
          <cell r="J9">
            <v>43.2</v>
          </cell>
          <cell r="K9">
            <v>4</v>
          </cell>
        </row>
        <row r="10">
          <cell r="B10">
            <v>22.787499999999998</v>
          </cell>
          <cell r="C10">
            <v>28.1</v>
          </cell>
          <cell r="D10">
            <v>19.7</v>
          </cell>
          <cell r="E10">
            <v>89.375</v>
          </cell>
          <cell r="F10">
            <v>99</v>
          </cell>
          <cell r="G10">
            <v>67</v>
          </cell>
          <cell r="H10">
            <v>6.48</v>
          </cell>
          <cell r="I10" t="str">
            <v>*</v>
          </cell>
          <cell r="J10">
            <v>34.92</v>
          </cell>
          <cell r="K10">
            <v>28.599999999999998</v>
          </cell>
        </row>
        <row r="11">
          <cell r="B11">
            <v>22.779166666666669</v>
          </cell>
          <cell r="C11">
            <v>28.1</v>
          </cell>
          <cell r="D11">
            <v>20</v>
          </cell>
          <cell r="E11">
            <v>88.541666666666671</v>
          </cell>
          <cell r="F11">
            <v>99</v>
          </cell>
          <cell r="G11">
            <v>63</v>
          </cell>
          <cell r="H11">
            <v>4.6800000000000006</v>
          </cell>
          <cell r="I11" t="str">
            <v>*</v>
          </cell>
          <cell r="J11">
            <v>16.559999999999999</v>
          </cell>
          <cell r="K11">
            <v>7.6000000000000005</v>
          </cell>
        </row>
        <row r="12">
          <cell r="B12">
            <v>24.3125</v>
          </cell>
          <cell r="C12">
            <v>30</v>
          </cell>
          <cell r="D12">
            <v>21.2</v>
          </cell>
          <cell r="E12">
            <v>83.416666666666671</v>
          </cell>
          <cell r="F12">
            <v>98</v>
          </cell>
          <cell r="G12">
            <v>59</v>
          </cell>
          <cell r="H12">
            <v>6.48</v>
          </cell>
          <cell r="I12" t="str">
            <v>*</v>
          </cell>
          <cell r="J12">
            <v>16.559999999999999</v>
          </cell>
          <cell r="K12">
            <v>0</v>
          </cell>
        </row>
        <row r="13">
          <cell r="B13">
            <v>24.379166666666663</v>
          </cell>
          <cell r="C13">
            <v>30.2</v>
          </cell>
          <cell r="D13">
            <v>20.2</v>
          </cell>
          <cell r="E13">
            <v>82.916666666666671</v>
          </cell>
          <cell r="F13">
            <v>99</v>
          </cell>
          <cell r="G13">
            <v>53</v>
          </cell>
          <cell r="H13">
            <v>10.44</v>
          </cell>
          <cell r="I13" t="str">
            <v>*</v>
          </cell>
          <cell r="J13">
            <v>21.96</v>
          </cell>
          <cell r="K13">
            <v>0</v>
          </cell>
        </row>
        <row r="14">
          <cell r="B14">
            <v>24.766666666666666</v>
          </cell>
          <cell r="C14">
            <v>30.9</v>
          </cell>
          <cell r="D14">
            <v>18.8</v>
          </cell>
          <cell r="E14">
            <v>78.958333333333329</v>
          </cell>
          <cell r="F14">
            <v>99</v>
          </cell>
          <cell r="G14">
            <v>52</v>
          </cell>
          <cell r="H14">
            <v>9.7200000000000006</v>
          </cell>
          <cell r="I14" t="str">
            <v>*</v>
          </cell>
          <cell r="J14">
            <v>19.8</v>
          </cell>
          <cell r="K14">
            <v>0</v>
          </cell>
        </row>
        <row r="15">
          <cell r="B15">
            <v>24.387499999999999</v>
          </cell>
          <cell r="C15">
            <v>32.299999999999997</v>
          </cell>
          <cell r="D15">
            <v>17.399999999999999</v>
          </cell>
          <cell r="E15">
            <v>77.625</v>
          </cell>
          <cell r="F15">
            <v>99</v>
          </cell>
          <cell r="G15">
            <v>43</v>
          </cell>
          <cell r="H15">
            <v>11.879999999999999</v>
          </cell>
          <cell r="I15" t="str">
            <v>*</v>
          </cell>
          <cell r="J15">
            <v>24.48</v>
          </cell>
          <cell r="K15">
            <v>0</v>
          </cell>
        </row>
        <row r="16">
          <cell r="B16">
            <v>25.062499999999996</v>
          </cell>
          <cell r="C16">
            <v>31.3</v>
          </cell>
          <cell r="D16">
            <v>20</v>
          </cell>
          <cell r="E16">
            <v>79.375</v>
          </cell>
          <cell r="F16">
            <v>97</v>
          </cell>
          <cell r="G16">
            <v>54</v>
          </cell>
          <cell r="H16">
            <v>5.7600000000000007</v>
          </cell>
          <cell r="I16" t="str">
            <v>*</v>
          </cell>
          <cell r="J16">
            <v>17.28</v>
          </cell>
          <cell r="K16">
            <v>0</v>
          </cell>
        </row>
        <row r="17">
          <cell r="B17">
            <v>24.754166666666666</v>
          </cell>
          <cell r="C17">
            <v>32.799999999999997</v>
          </cell>
          <cell r="D17">
            <v>19.2</v>
          </cell>
          <cell r="E17">
            <v>81.291666666666671</v>
          </cell>
          <cell r="F17">
            <v>98</v>
          </cell>
          <cell r="G17">
            <v>54</v>
          </cell>
          <cell r="H17">
            <v>17.28</v>
          </cell>
          <cell r="I17" t="str">
            <v>*</v>
          </cell>
          <cell r="J17">
            <v>45.36</v>
          </cell>
          <cell r="K17">
            <v>16.600000000000001</v>
          </cell>
        </row>
        <row r="18">
          <cell r="B18">
            <v>23.304166666666664</v>
          </cell>
          <cell r="C18">
            <v>29.3</v>
          </cell>
          <cell r="D18">
            <v>18.899999999999999</v>
          </cell>
          <cell r="E18">
            <v>86</v>
          </cell>
          <cell r="F18">
            <v>99</v>
          </cell>
          <cell r="G18">
            <v>58</v>
          </cell>
          <cell r="H18">
            <v>10.44</v>
          </cell>
          <cell r="I18" t="str">
            <v>*</v>
          </cell>
          <cell r="J18">
            <v>21.240000000000002</v>
          </cell>
          <cell r="K18">
            <v>8</v>
          </cell>
        </row>
        <row r="19">
          <cell r="B19">
            <v>23.804166666666664</v>
          </cell>
          <cell r="C19">
            <v>28.8</v>
          </cell>
          <cell r="D19">
            <v>19.100000000000001</v>
          </cell>
          <cell r="E19">
            <v>84.125</v>
          </cell>
          <cell r="F19">
            <v>98</v>
          </cell>
          <cell r="G19">
            <v>66</v>
          </cell>
          <cell r="H19">
            <v>4.32</v>
          </cell>
          <cell r="I19" t="str">
            <v>*</v>
          </cell>
          <cell r="J19">
            <v>12.96</v>
          </cell>
          <cell r="K19">
            <v>0</v>
          </cell>
        </row>
        <row r="20">
          <cell r="B20">
            <v>25.391666666666666</v>
          </cell>
          <cell r="C20">
            <v>32.9</v>
          </cell>
          <cell r="D20">
            <v>19.8</v>
          </cell>
          <cell r="E20">
            <v>83.583333333333329</v>
          </cell>
          <cell r="F20">
            <v>99</v>
          </cell>
          <cell r="G20">
            <v>51</v>
          </cell>
          <cell r="H20">
            <v>13.68</v>
          </cell>
          <cell r="I20" t="str">
            <v>*</v>
          </cell>
          <cell r="J20">
            <v>27</v>
          </cell>
          <cell r="K20">
            <v>0</v>
          </cell>
        </row>
        <row r="21">
          <cell r="B21">
            <v>25.308333333333334</v>
          </cell>
          <cell r="C21">
            <v>30.3</v>
          </cell>
          <cell r="D21">
            <v>22.7</v>
          </cell>
          <cell r="E21">
            <v>86.833333333333329</v>
          </cell>
          <cell r="F21">
            <v>97</v>
          </cell>
          <cell r="G21">
            <v>66</v>
          </cell>
          <cell r="H21">
            <v>13.32</v>
          </cell>
          <cell r="I21" t="str">
            <v>*</v>
          </cell>
          <cell r="J21">
            <v>26.28</v>
          </cell>
          <cell r="K21">
            <v>1.2</v>
          </cell>
        </row>
        <row r="22">
          <cell r="B22">
            <v>22.650000000000002</v>
          </cell>
          <cell r="C22">
            <v>25</v>
          </cell>
          <cell r="D22">
            <v>20.7</v>
          </cell>
          <cell r="E22">
            <v>96.958333333333329</v>
          </cell>
          <cell r="F22">
            <v>99</v>
          </cell>
          <cell r="G22">
            <v>84</v>
          </cell>
          <cell r="H22">
            <v>18.720000000000002</v>
          </cell>
          <cell r="I22" t="str">
            <v>*</v>
          </cell>
          <cell r="J22">
            <v>33.480000000000004</v>
          </cell>
          <cell r="K22">
            <v>50.199999999999996</v>
          </cell>
        </row>
        <row r="23">
          <cell r="B23">
            <v>19.841666666666669</v>
          </cell>
          <cell r="C23">
            <v>25.5</v>
          </cell>
          <cell r="D23">
            <v>14</v>
          </cell>
          <cell r="E23">
            <v>76.333333333333329</v>
          </cell>
          <cell r="F23">
            <v>99</v>
          </cell>
          <cell r="G23">
            <v>38</v>
          </cell>
          <cell r="H23">
            <v>8.2799999999999994</v>
          </cell>
          <cell r="I23" t="str">
            <v>*</v>
          </cell>
          <cell r="J23">
            <v>21.6</v>
          </cell>
          <cell r="K23">
            <v>0.2</v>
          </cell>
        </row>
        <row r="24">
          <cell r="B24">
            <v>17.183333333333334</v>
          </cell>
          <cell r="C24">
            <v>25.6</v>
          </cell>
          <cell r="D24">
            <v>10.7</v>
          </cell>
          <cell r="E24">
            <v>77.333333333333329</v>
          </cell>
          <cell r="F24">
            <v>99</v>
          </cell>
          <cell r="G24">
            <v>43</v>
          </cell>
          <cell r="H24">
            <v>8.2799999999999994</v>
          </cell>
          <cell r="I24" t="str">
            <v>*</v>
          </cell>
          <cell r="J24">
            <v>22.32</v>
          </cell>
          <cell r="K24">
            <v>0</v>
          </cell>
        </row>
        <row r="25">
          <cell r="B25">
            <v>17.329166666666669</v>
          </cell>
          <cell r="C25">
            <v>26.5</v>
          </cell>
          <cell r="D25">
            <v>8.5</v>
          </cell>
          <cell r="E25">
            <v>74.583333333333329</v>
          </cell>
          <cell r="F25">
            <v>100</v>
          </cell>
          <cell r="G25">
            <v>43</v>
          </cell>
          <cell r="H25">
            <v>10.08</v>
          </cell>
          <cell r="I25" t="str">
            <v>*</v>
          </cell>
          <cell r="J25">
            <v>28.44</v>
          </cell>
          <cell r="K25">
            <v>0</v>
          </cell>
        </row>
        <row r="26">
          <cell r="B26">
            <v>18.604166666666668</v>
          </cell>
          <cell r="C26">
            <v>27</v>
          </cell>
          <cell r="D26">
            <v>10.1</v>
          </cell>
          <cell r="E26">
            <v>76.875</v>
          </cell>
          <cell r="F26">
            <v>100</v>
          </cell>
          <cell r="G26">
            <v>50</v>
          </cell>
          <cell r="H26">
            <v>7.2</v>
          </cell>
          <cell r="I26" t="str">
            <v>*</v>
          </cell>
          <cell r="J26">
            <v>18</v>
          </cell>
          <cell r="K26">
            <v>0</v>
          </cell>
        </row>
        <row r="27">
          <cell r="B27">
            <v>20.375</v>
          </cell>
          <cell r="C27">
            <v>29.8</v>
          </cell>
          <cell r="D27">
            <v>13.1</v>
          </cell>
          <cell r="E27">
            <v>84.583333333333329</v>
          </cell>
          <cell r="F27">
            <v>100</v>
          </cell>
          <cell r="G27">
            <v>58</v>
          </cell>
          <cell r="H27">
            <v>6.84</v>
          </cell>
          <cell r="I27" t="str">
            <v>*</v>
          </cell>
          <cell r="J27">
            <v>20.16</v>
          </cell>
          <cell r="K27">
            <v>0</v>
          </cell>
        </row>
        <row r="28">
          <cell r="B28">
            <v>23.016666666666666</v>
          </cell>
          <cell r="C28">
            <v>28.6</v>
          </cell>
          <cell r="D28">
            <v>19.399999999999999</v>
          </cell>
          <cell r="E28">
            <v>83.666666666666671</v>
          </cell>
          <cell r="F28">
            <v>98</v>
          </cell>
          <cell r="G28">
            <v>58</v>
          </cell>
          <cell r="H28">
            <v>10.44</v>
          </cell>
          <cell r="I28" t="str">
            <v>*</v>
          </cell>
          <cell r="J28">
            <v>41.04</v>
          </cell>
          <cell r="K28">
            <v>28.4</v>
          </cell>
        </row>
        <row r="29">
          <cell r="B29">
            <v>22.725000000000005</v>
          </cell>
          <cell r="C29">
            <v>29.1</v>
          </cell>
          <cell r="D29">
            <v>19.3</v>
          </cell>
          <cell r="E29">
            <v>84.125</v>
          </cell>
          <cell r="F29">
            <v>99</v>
          </cell>
          <cell r="G29">
            <v>62</v>
          </cell>
          <cell r="H29">
            <v>16.920000000000002</v>
          </cell>
          <cell r="I29" t="str">
            <v>*</v>
          </cell>
          <cell r="J29">
            <v>54.72</v>
          </cell>
          <cell r="K29">
            <v>15.6</v>
          </cell>
        </row>
        <row r="30">
          <cell r="B30">
            <v>19.029166666666672</v>
          </cell>
          <cell r="C30">
            <v>24.7</v>
          </cell>
          <cell r="D30">
            <v>16.2</v>
          </cell>
          <cell r="E30">
            <v>91.375</v>
          </cell>
          <cell r="F30">
            <v>100</v>
          </cell>
          <cell r="G30">
            <v>66</v>
          </cell>
          <cell r="H30">
            <v>7.5600000000000005</v>
          </cell>
          <cell r="I30" t="str">
            <v>*</v>
          </cell>
          <cell r="J30">
            <v>83.160000000000011</v>
          </cell>
          <cell r="K30">
            <v>51.400000000000006</v>
          </cell>
        </row>
        <row r="31">
          <cell r="B31">
            <v>19.212500000000002</v>
          </cell>
          <cell r="C31">
            <v>23</v>
          </cell>
          <cell r="D31">
            <v>16.8</v>
          </cell>
          <cell r="E31">
            <v>89.125</v>
          </cell>
          <cell r="F31">
            <v>99</v>
          </cell>
          <cell r="G31">
            <v>61</v>
          </cell>
          <cell r="H31">
            <v>7.5600000000000005</v>
          </cell>
          <cell r="I31" t="str">
            <v>*</v>
          </cell>
          <cell r="J31">
            <v>22.68</v>
          </cell>
          <cell r="K31">
            <v>15.4</v>
          </cell>
        </row>
        <row r="32">
          <cell r="B32">
            <v>17.054166666666664</v>
          </cell>
          <cell r="C32">
            <v>24.5</v>
          </cell>
          <cell r="D32">
            <v>10.9</v>
          </cell>
          <cell r="E32">
            <v>84.875</v>
          </cell>
          <cell r="F32">
            <v>100</v>
          </cell>
          <cell r="G32">
            <v>52</v>
          </cell>
          <cell r="H32">
            <v>4.32</v>
          </cell>
          <cell r="I32" t="str">
            <v>*</v>
          </cell>
          <cell r="J32">
            <v>15.48</v>
          </cell>
          <cell r="K32">
            <v>0.2</v>
          </cell>
        </row>
        <row r="33">
          <cell r="B33">
            <v>18.245833333333334</v>
          </cell>
          <cell r="C33">
            <v>26.2</v>
          </cell>
          <cell r="D33">
            <v>12.3</v>
          </cell>
          <cell r="E33">
            <v>83.958333333333329</v>
          </cell>
          <cell r="F33">
            <v>100</v>
          </cell>
          <cell r="G33">
            <v>52</v>
          </cell>
          <cell r="H33">
            <v>9</v>
          </cell>
          <cell r="I33" t="str">
            <v>*</v>
          </cell>
          <cell r="J33">
            <v>21.96</v>
          </cell>
          <cell r="K33">
            <v>0</v>
          </cell>
        </row>
        <row r="34">
          <cell r="B34">
            <v>20.608333333333331</v>
          </cell>
          <cell r="C34">
            <v>27</v>
          </cell>
          <cell r="D34">
            <v>15.2</v>
          </cell>
          <cell r="E34">
            <v>77.208333333333329</v>
          </cell>
          <cell r="F34">
            <v>94</v>
          </cell>
          <cell r="G34">
            <v>54</v>
          </cell>
          <cell r="H34">
            <v>11.16</v>
          </cell>
          <cell r="I34" t="str">
            <v>*</v>
          </cell>
          <cell r="J34">
            <v>23.759999999999998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25.729166666666668</v>
          </cell>
          <cell r="C5">
            <v>33.200000000000003</v>
          </cell>
          <cell r="D5">
            <v>18</v>
          </cell>
          <cell r="E5">
            <v>79.583333333333329</v>
          </cell>
          <cell r="F5">
            <v>100</v>
          </cell>
          <cell r="G5">
            <v>39</v>
          </cell>
          <cell r="H5">
            <v>13.68</v>
          </cell>
          <cell r="I5" t="str">
            <v>*</v>
          </cell>
          <cell r="J5">
            <v>23.759999999999998</v>
          </cell>
          <cell r="K5">
            <v>0</v>
          </cell>
        </row>
        <row r="6">
          <cell r="B6">
            <v>25.233333333333331</v>
          </cell>
          <cell r="C6">
            <v>34</v>
          </cell>
          <cell r="D6">
            <v>18.2</v>
          </cell>
          <cell r="E6">
            <v>80.833333333333329</v>
          </cell>
          <cell r="F6">
            <v>100</v>
          </cell>
          <cell r="G6">
            <v>41</v>
          </cell>
          <cell r="H6">
            <v>10.08</v>
          </cell>
          <cell r="I6" t="str">
            <v>*</v>
          </cell>
          <cell r="J6">
            <v>20.16</v>
          </cell>
          <cell r="K6">
            <v>0</v>
          </cell>
        </row>
        <row r="7">
          <cell r="B7">
            <v>25.533333333333331</v>
          </cell>
          <cell r="C7">
            <v>31.9</v>
          </cell>
          <cell r="D7">
            <v>21.5</v>
          </cell>
          <cell r="E7">
            <v>80.75</v>
          </cell>
          <cell r="F7">
            <v>100</v>
          </cell>
          <cell r="G7">
            <v>50</v>
          </cell>
          <cell r="H7">
            <v>22.68</v>
          </cell>
          <cell r="I7" t="str">
            <v>*</v>
          </cell>
          <cell r="J7">
            <v>36</v>
          </cell>
          <cell r="K7">
            <v>0</v>
          </cell>
        </row>
        <row r="8">
          <cell r="B8">
            <v>25.629166666666674</v>
          </cell>
          <cell r="C8">
            <v>33.4</v>
          </cell>
          <cell r="D8">
            <v>18.600000000000001</v>
          </cell>
          <cell r="E8">
            <v>77.208333333333329</v>
          </cell>
          <cell r="F8">
            <v>100</v>
          </cell>
          <cell r="G8">
            <v>37</v>
          </cell>
          <cell r="H8">
            <v>15.120000000000001</v>
          </cell>
          <cell r="I8" t="str">
            <v>*</v>
          </cell>
          <cell r="J8">
            <v>28.44</v>
          </cell>
          <cell r="K8">
            <v>0</v>
          </cell>
        </row>
        <row r="9">
          <cell r="B9">
            <v>25.170833333333334</v>
          </cell>
          <cell r="C9">
            <v>32.9</v>
          </cell>
          <cell r="D9">
            <v>18.3</v>
          </cell>
          <cell r="E9">
            <v>76.625</v>
          </cell>
          <cell r="F9">
            <v>100</v>
          </cell>
          <cell r="G9">
            <v>41</v>
          </cell>
          <cell r="H9">
            <v>14.76</v>
          </cell>
          <cell r="I9" t="str">
            <v>*</v>
          </cell>
          <cell r="J9">
            <v>28.8</v>
          </cell>
          <cell r="K9">
            <v>0</v>
          </cell>
        </row>
        <row r="10">
          <cell r="B10">
            <v>24.354166666666668</v>
          </cell>
          <cell r="C10">
            <v>31.7</v>
          </cell>
          <cell r="D10">
            <v>19.100000000000001</v>
          </cell>
          <cell r="E10">
            <v>84.041666666666671</v>
          </cell>
          <cell r="F10">
            <v>100</v>
          </cell>
          <cell r="G10">
            <v>51</v>
          </cell>
          <cell r="H10">
            <v>24.48</v>
          </cell>
          <cell r="I10" t="str">
            <v>*</v>
          </cell>
          <cell r="J10">
            <v>47.16</v>
          </cell>
          <cell r="K10">
            <v>6.2</v>
          </cell>
        </row>
        <row r="11">
          <cell r="B11">
            <v>23.254166666666666</v>
          </cell>
          <cell r="C11">
            <v>29.1</v>
          </cell>
          <cell r="D11">
            <v>19.899999999999999</v>
          </cell>
          <cell r="E11">
            <v>88.875</v>
          </cell>
          <cell r="F11">
            <v>100</v>
          </cell>
          <cell r="G11">
            <v>58</v>
          </cell>
          <cell r="H11">
            <v>9</v>
          </cell>
          <cell r="I11" t="str">
            <v>*</v>
          </cell>
          <cell r="J11">
            <v>41.4</v>
          </cell>
          <cell r="K11">
            <v>36.6</v>
          </cell>
        </row>
        <row r="12">
          <cell r="B12">
            <v>23.049999999999997</v>
          </cell>
          <cell r="C12">
            <v>26.9</v>
          </cell>
          <cell r="D12">
            <v>19.8</v>
          </cell>
          <cell r="E12">
            <v>97.333333333333329</v>
          </cell>
          <cell r="F12">
            <v>100</v>
          </cell>
          <cell r="G12">
            <v>79</v>
          </cell>
          <cell r="H12">
            <v>13.68</v>
          </cell>
          <cell r="I12" t="str">
            <v>*</v>
          </cell>
          <cell r="J12">
            <v>25.56</v>
          </cell>
          <cell r="K12">
            <v>69.2</v>
          </cell>
        </row>
        <row r="13">
          <cell r="B13">
            <v>24.116666666666664</v>
          </cell>
          <cell r="C13">
            <v>30.5</v>
          </cell>
          <cell r="D13">
            <v>19.899999999999999</v>
          </cell>
          <cell r="E13">
            <v>89.666666666666671</v>
          </cell>
          <cell r="F13">
            <v>100</v>
          </cell>
          <cell r="G13">
            <v>57</v>
          </cell>
          <cell r="H13">
            <v>14.04</v>
          </cell>
          <cell r="I13" t="str">
            <v>*</v>
          </cell>
          <cell r="J13">
            <v>24.48</v>
          </cell>
          <cell r="K13">
            <v>0</v>
          </cell>
        </row>
        <row r="14">
          <cell r="B14">
            <v>24.054166666666664</v>
          </cell>
          <cell r="C14">
            <v>30.1</v>
          </cell>
          <cell r="D14">
            <v>19.3</v>
          </cell>
          <cell r="E14">
            <v>86.833333333333329</v>
          </cell>
          <cell r="F14">
            <v>100</v>
          </cell>
          <cell r="G14">
            <v>54</v>
          </cell>
          <cell r="H14">
            <v>18.36</v>
          </cell>
          <cell r="I14" t="str">
            <v>*</v>
          </cell>
          <cell r="J14">
            <v>30.96</v>
          </cell>
          <cell r="K14">
            <v>0</v>
          </cell>
        </row>
        <row r="15">
          <cell r="B15">
            <v>24.370833333333334</v>
          </cell>
          <cell r="C15">
            <v>31</v>
          </cell>
          <cell r="D15">
            <v>20</v>
          </cell>
          <cell r="E15">
            <v>82.75</v>
          </cell>
          <cell r="F15">
            <v>100</v>
          </cell>
          <cell r="G15">
            <v>50</v>
          </cell>
          <cell r="H15">
            <v>23.040000000000003</v>
          </cell>
          <cell r="I15" t="str">
            <v>*</v>
          </cell>
          <cell r="J15">
            <v>35.28</v>
          </cell>
          <cell r="K15">
            <v>0</v>
          </cell>
        </row>
        <row r="16">
          <cell r="B16">
            <v>24.349999999999998</v>
          </cell>
          <cell r="C16">
            <v>31.6</v>
          </cell>
          <cell r="D16">
            <v>20</v>
          </cell>
          <cell r="E16">
            <v>89.75</v>
          </cell>
          <cell r="F16">
            <v>100</v>
          </cell>
          <cell r="G16">
            <v>55</v>
          </cell>
          <cell r="H16">
            <v>18.36</v>
          </cell>
          <cell r="I16" t="str">
            <v>*</v>
          </cell>
          <cell r="J16">
            <v>51.12</v>
          </cell>
          <cell r="K16">
            <v>16.600000000000001</v>
          </cell>
        </row>
        <row r="17">
          <cell r="B17">
            <v>24.641666666666666</v>
          </cell>
          <cell r="C17">
            <v>32.299999999999997</v>
          </cell>
          <cell r="D17">
            <v>18.600000000000001</v>
          </cell>
          <cell r="E17">
            <v>84.958333333333329</v>
          </cell>
          <cell r="F17">
            <v>100</v>
          </cell>
          <cell r="G17">
            <v>52</v>
          </cell>
          <cell r="H17">
            <v>19.440000000000001</v>
          </cell>
          <cell r="I17" t="str">
            <v>*</v>
          </cell>
          <cell r="J17">
            <v>32.04</v>
          </cell>
          <cell r="K17">
            <v>1</v>
          </cell>
        </row>
        <row r="18">
          <cell r="B18">
            <v>24.070833333333329</v>
          </cell>
          <cell r="C18">
            <v>30</v>
          </cell>
          <cell r="D18">
            <v>20.8</v>
          </cell>
          <cell r="E18">
            <v>92.416666666666671</v>
          </cell>
          <cell r="F18">
            <v>100</v>
          </cell>
          <cell r="G18">
            <v>60</v>
          </cell>
          <cell r="H18">
            <v>18.720000000000002</v>
          </cell>
          <cell r="I18" t="str">
            <v>*</v>
          </cell>
          <cell r="J18">
            <v>35.64</v>
          </cell>
          <cell r="K18">
            <v>25.799999999999997</v>
          </cell>
        </row>
        <row r="19">
          <cell r="B19">
            <v>24.045833333333331</v>
          </cell>
          <cell r="C19">
            <v>31.6</v>
          </cell>
          <cell r="D19">
            <v>19.7</v>
          </cell>
          <cell r="E19">
            <v>93.166666666666671</v>
          </cell>
          <cell r="F19">
            <v>100</v>
          </cell>
          <cell r="G19">
            <v>58</v>
          </cell>
          <cell r="H19">
            <v>19.079999999999998</v>
          </cell>
          <cell r="I19" t="str">
            <v>*</v>
          </cell>
          <cell r="J19">
            <v>28.08</v>
          </cell>
          <cell r="K19">
            <v>10.199999999999999</v>
          </cell>
        </row>
        <row r="20">
          <cell r="B20">
            <v>25.387499999999999</v>
          </cell>
          <cell r="C20">
            <v>31.5</v>
          </cell>
          <cell r="D20">
            <v>20.7</v>
          </cell>
          <cell r="E20">
            <v>88</v>
          </cell>
          <cell r="F20">
            <v>100</v>
          </cell>
          <cell r="G20">
            <v>57</v>
          </cell>
          <cell r="H20">
            <v>20.88</v>
          </cell>
          <cell r="I20" t="str">
            <v>*</v>
          </cell>
          <cell r="J20">
            <v>30.6</v>
          </cell>
          <cell r="K20">
            <v>0</v>
          </cell>
        </row>
        <row r="21">
          <cell r="B21">
            <v>25.683333333333334</v>
          </cell>
          <cell r="C21">
            <v>32.4</v>
          </cell>
          <cell r="D21">
            <v>21.7</v>
          </cell>
          <cell r="E21">
            <v>90.333333333333329</v>
          </cell>
          <cell r="F21">
            <v>100</v>
          </cell>
          <cell r="G21">
            <v>53</v>
          </cell>
          <cell r="H21">
            <v>15.48</v>
          </cell>
          <cell r="I21" t="str">
            <v>*</v>
          </cell>
          <cell r="J21">
            <v>42.480000000000004</v>
          </cell>
          <cell r="K21">
            <v>0</v>
          </cell>
        </row>
        <row r="22">
          <cell r="B22">
            <v>23.737500000000001</v>
          </cell>
          <cell r="C22">
            <v>27</v>
          </cell>
          <cell r="D22">
            <v>21.6</v>
          </cell>
          <cell r="E22">
            <v>99.416666666666671</v>
          </cell>
          <cell r="F22">
            <v>100</v>
          </cell>
          <cell r="G22">
            <v>87</v>
          </cell>
          <cell r="H22">
            <v>24.12</v>
          </cell>
          <cell r="I22" t="str">
            <v>*</v>
          </cell>
          <cell r="J22">
            <v>47.519999999999996</v>
          </cell>
          <cell r="K22">
            <v>25.4</v>
          </cell>
        </row>
        <row r="23">
          <cell r="B23">
            <v>20.808333333333334</v>
          </cell>
          <cell r="C23">
            <v>26</v>
          </cell>
          <cell r="D23">
            <v>16.899999999999999</v>
          </cell>
          <cell r="E23">
            <v>81.958333333333329</v>
          </cell>
          <cell r="F23">
            <v>100</v>
          </cell>
          <cell r="G23">
            <v>33</v>
          </cell>
          <cell r="H23">
            <v>16.920000000000002</v>
          </cell>
          <cell r="I23" t="str">
            <v>*</v>
          </cell>
          <cell r="J23">
            <v>28.8</v>
          </cell>
          <cell r="K23">
            <v>4</v>
          </cell>
        </row>
        <row r="24">
          <cell r="B24">
            <v>18.112500000000001</v>
          </cell>
          <cell r="C24">
            <v>26.4</v>
          </cell>
          <cell r="D24">
            <v>11.7</v>
          </cell>
          <cell r="E24">
            <v>81.875</v>
          </cell>
          <cell r="F24">
            <v>100</v>
          </cell>
          <cell r="G24">
            <v>45</v>
          </cell>
          <cell r="H24">
            <v>9.3600000000000012</v>
          </cell>
          <cell r="I24" t="str">
            <v>*</v>
          </cell>
          <cell r="J24">
            <v>22.32</v>
          </cell>
          <cell r="K24">
            <v>0.2</v>
          </cell>
        </row>
        <row r="25">
          <cell r="B25">
            <v>19.574999999999999</v>
          </cell>
          <cell r="C25">
            <v>25.8</v>
          </cell>
          <cell r="D25">
            <v>14.4</v>
          </cell>
          <cell r="E25">
            <v>76.458333333333329</v>
          </cell>
          <cell r="F25">
            <v>100</v>
          </cell>
          <cell r="G25">
            <v>41</v>
          </cell>
          <cell r="H25">
            <v>19.440000000000001</v>
          </cell>
          <cell r="I25" t="str">
            <v>*</v>
          </cell>
          <cell r="J25">
            <v>34.92</v>
          </cell>
          <cell r="K25">
            <v>0</v>
          </cell>
        </row>
        <row r="26">
          <cell r="B26">
            <v>18.866666666666671</v>
          </cell>
          <cell r="C26">
            <v>27.6</v>
          </cell>
          <cell r="D26">
            <v>11.8</v>
          </cell>
          <cell r="E26">
            <v>84.666666666666671</v>
          </cell>
          <cell r="F26">
            <v>100</v>
          </cell>
          <cell r="G26">
            <v>51</v>
          </cell>
          <cell r="H26">
            <v>15.840000000000002</v>
          </cell>
          <cell r="I26" t="str">
            <v>*</v>
          </cell>
          <cell r="J26">
            <v>30.240000000000002</v>
          </cell>
          <cell r="K26">
            <v>0</v>
          </cell>
        </row>
        <row r="27">
          <cell r="B27">
            <v>22.366666666666664</v>
          </cell>
          <cell r="C27">
            <v>29.3</v>
          </cell>
          <cell r="D27">
            <v>16.8</v>
          </cell>
          <cell r="E27">
            <v>87.833333333333329</v>
          </cell>
          <cell r="F27">
            <v>100</v>
          </cell>
          <cell r="G27">
            <v>61</v>
          </cell>
          <cell r="H27">
            <v>18.720000000000002</v>
          </cell>
          <cell r="I27" t="str">
            <v>*</v>
          </cell>
          <cell r="J27">
            <v>30.96</v>
          </cell>
          <cell r="K27">
            <v>0</v>
          </cell>
        </row>
        <row r="28">
          <cell r="B28">
            <v>24.208333333333329</v>
          </cell>
          <cell r="C28">
            <v>29.4</v>
          </cell>
          <cell r="D28">
            <v>19.899999999999999</v>
          </cell>
          <cell r="E28">
            <v>80.083333333333329</v>
          </cell>
          <cell r="F28">
            <v>100</v>
          </cell>
          <cell r="G28">
            <v>55</v>
          </cell>
          <cell r="H28">
            <v>23.759999999999998</v>
          </cell>
          <cell r="I28" t="str">
            <v>*</v>
          </cell>
          <cell r="J28">
            <v>37.080000000000005</v>
          </cell>
          <cell r="K28">
            <v>1</v>
          </cell>
        </row>
        <row r="29">
          <cell r="B29">
            <v>21.875</v>
          </cell>
          <cell r="C29">
            <v>27.2</v>
          </cell>
          <cell r="D29">
            <v>18.399999999999999</v>
          </cell>
          <cell r="E29">
            <v>92.875</v>
          </cell>
          <cell r="F29">
            <v>100</v>
          </cell>
          <cell r="G29">
            <v>68</v>
          </cell>
          <cell r="H29">
            <v>27</v>
          </cell>
          <cell r="I29" t="str">
            <v>*</v>
          </cell>
          <cell r="J29">
            <v>39.96</v>
          </cell>
          <cell r="K29">
            <v>58.600000000000009</v>
          </cell>
        </row>
        <row r="30">
          <cell r="B30">
            <v>22.25</v>
          </cell>
          <cell r="C30">
            <v>28</v>
          </cell>
          <cell r="D30">
            <v>18.600000000000001</v>
          </cell>
          <cell r="E30">
            <v>90.5</v>
          </cell>
          <cell r="F30">
            <v>100</v>
          </cell>
          <cell r="G30">
            <v>60</v>
          </cell>
          <cell r="H30">
            <v>27</v>
          </cell>
          <cell r="I30" t="str">
            <v>*</v>
          </cell>
          <cell r="J30">
            <v>50.4</v>
          </cell>
          <cell r="K30">
            <v>27.799999999999997</v>
          </cell>
        </row>
        <row r="31">
          <cell r="B31">
            <v>22.987499999999997</v>
          </cell>
          <cell r="C31">
            <v>27.7</v>
          </cell>
          <cell r="D31">
            <v>20.8</v>
          </cell>
          <cell r="E31">
            <v>91.916666666666671</v>
          </cell>
          <cell r="F31">
            <v>100</v>
          </cell>
          <cell r="G31">
            <v>59</v>
          </cell>
          <cell r="H31">
            <v>18</v>
          </cell>
          <cell r="I31" t="str">
            <v>*</v>
          </cell>
          <cell r="J31">
            <v>33.480000000000004</v>
          </cell>
          <cell r="K31">
            <v>3.4000000000000004</v>
          </cell>
        </row>
        <row r="32">
          <cell r="B32">
            <v>21.15</v>
          </cell>
          <cell r="C32">
            <v>28.9</v>
          </cell>
          <cell r="D32">
            <v>14.8</v>
          </cell>
          <cell r="E32">
            <v>84.166666666666671</v>
          </cell>
          <cell r="F32">
            <v>100</v>
          </cell>
          <cell r="G32">
            <v>46</v>
          </cell>
          <cell r="H32">
            <v>9.3600000000000012</v>
          </cell>
          <cell r="I32" t="str">
            <v>*</v>
          </cell>
          <cell r="J32">
            <v>20.88</v>
          </cell>
          <cell r="K32">
            <v>0.2</v>
          </cell>
        </row>
        <row r="33">
          <cell r="B33">
            <v>21.620833333333337</v>
          </cell>
          <cell r="C33">
            <v>28.8</v>
          </cell>
          <cell r="D33">
            <v>16.5</v>
          </cell>
          <cell r="E33">
            <v>87.333333333333329</v>
          </cell>
          <cell r="F33">
            <v>100</v>
          </cell>
          <cell r="G33">
            <v>51</v>
          </cell>
          <cell r="H33">
            <v>16.920000000000002</v>
          </cell>
          <cell r="I33" t="str">
            <v>*</v>
          </cell>
          <cell r="J33">
            <v>26.64</v>
          </cell>
          <cell r="K33">
            <v>0</v>
          </cell>
        </row>
        <row r="34">
          <cell r="B34">
            <v>22.745833333333337</v>
          </cell>
          <cell r="C34">
            <v>29.9</v>
          </cell>
          <cell r="D34">
            <v>17</v>
          </cell>
          <cell r="E34">
            <v>83.166666666666671</v>
          </cell>
          <cell r="F34">
            <v>100</v>
          </cell>
          <cell r="G34">
            <v>52</v>
          </cell>
          <cell r="H34">
            <v>16.920000000000002</v>
          </cell>
          <cell r="I34" t="str">
            <v>*</v>
          </cell>
          <cell r="J34">
            <v>26.64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26.758333333333336</v>
          </cell>
          <cell r="C5">
            <v>34.4</v>
          </cell>
          <cell r="D5">
            <v>21.6</v>
          </cell>
          <cell r="E5">
            <v>74.375</v>
          </cell>
          <cell r="F5">
            <v>94</v>
          </cell>
          <cell r="G5">
            <v>38</v>
          </cell>
          <cell r="H5">
            <v>8.2799999999999994</v>
          </cell>
          <cell r="I5" t="str">
            <v>*</v>
          </cell>
          <cell r="J5">
            <v>20.88</v>
          </cell>
          <cell r="K5">
            <v>0.4</v>
          </cell>
        </row>
        <row r="6">
          <cell r="B6">
            <v>27.379166666666674</v>
          </cell>
          <cell r="C6">
            <v>34.6</v>
          </cell>
          <cell r="D6">
            <v>21.5</v>
          </cell>
          <cell r="E6">
            <v>71.916666666666671</v>
          </cell>
          <cell r="F6">
            <v>94</v>
          </cell>
          <cell r="G6">
            <v>37</v>
          </cell>
          <cell r="H6">
            <v>9.3600000000000012</v>
          </cell>
          <cell r="I6" t="str">
            <v>*</v>
          </cell>
          <cell r="J6">
            <v>20.16</v>
          </cell>
          <cell r="K6">
            <v>0</v>
          </cell>
        </row>
        <row r="7">
          <cell r="B7">
            <v>26.704166666666669</v>
          </cell>
          <cell r="C7">
            <v>33.1</v>
          </cell>
          <cell r="D7">
            <v>21.1</v>
          </cell>
          <cell r="E7">
            <v>75.333333333333329</v>
          </cell>
          <cell r="F7">
            <v>94</v>
          </cell>
          <cell r="G7">
            <v>47</v>
          </cell>
          <cell r="H7">
            <v>9.7200000000000006</v>
          </cell>
          <cell r="I7" t="str">
            <v>*</v>
          </cell>
          <cell r="J7">
            <v>25.92</v>
          </cell>
          <cell r="K7">
            <v>0</v>
          </cell>
        </row>
        <row r="8">
          <cell r="B8">
            <v>27.099999999999994</v>
          </cell>
          <cell r="C8">
            <v>34.5</v>
          </cell>
          <cell r="D8">
            <v>21.5</v>
          </cell>
          <cell r="E8">
            <v>73.5</v>
          </cell>
          <cell r="F8">
            <v>94</v>
          </cell>
          <cell r="G8">
            <v>39</v>
          </cell>
          <cell r="H8">
            <v>6.12</v>
          </cell>
          <cell r="I8" t="str">
            <v>*</v>
          </cell>
          <cell r="J8">
            <v>31.680000000000003</v>
          </cell>
          <cell r="K8">
            <v>0</v>
          </cell>
        </row>
        <row r="9">
          <cell r="B9">
            <v>24.020833333333332</v>
          </cell>
          <cell r="C9">
            <v>26.6</v>
          </cell>
          <cell r="D9">
            <v>22.3</v>
          </cell>
          <cell r="E9">
            <v>85.625</v>
          </cell>
          <cell r="F9">
            <v>92</v>
          </cell>
          <cell r="G9">
            <v>75</v>
          </cell>
          <cell r="H9">
            <v>9.7200000000000006</v>
          </cell>
          <cell r="I9" t="str">
            <v>*</v>
          </cell>
          <cell r="J9">
            <v>21.6</v>
          </cell>
          <cell r="K9">
            <v>4.5999999999999996</v>
          </cell>
        </row>
        <row r="10">
          <cell r="B10">
            <v>25.320833333333336</v>
          </cell>
          <cell r="C10">
            <v>31.3</v>
          </cell>
          <cell r="D10">
            <v>22.2</v>
          </cell>
          <cell r="E10">
            <v>80.333333333333329</v>
          </cell>
          <cell r="F10">
            <v>94</v>
          </cell>
          <cell r="G10">
            <v>49</v>
          </cell>
          <cell r="H10">
            <v>5.7600000000000007</v>
          </cell>
          <cell r="I10" t="str">
            <v>*</v>
          </cell>
          <cell r="J10">
            <v>15.48</v>
          </cell>
          <cell r="K10">
            <v>0</v>
          </cell>
        </row>
        <row r="11">
          <cell r="B11">
            <v>24.833333333333332</v>
          </cell>
          <cell r="C11">
            <v>31</v>
          </cell>
          <cell r="D11">
            <v>21.3</v>
          </cell>
          <cell r="E11">
            <v>81.166666666666671</v>
          </cell>
          <cell r="F11">
            <v>94</v>
          </cell>
          <cell r="G11">
            <v>52</v>
          </cell>
          <cell r="H11">
            <v>5.4</v>
          </cell>
          <cell r="I11" t="str">
            <v>*</v>
          </cell>
          <cell r="J11">
            <v>22.68</v>
          </cell>
          <cell r="K11">
            <v>0.2</v>
          </cell>
        </row>
        <row r="12">
          <cell r="B12">
            <v>24.966666666666665</v>
          </cell>
          <cell r="C12">
            <v>31</v>
          </cell>
          <cell r="D12">
            <v>21.9</v>
          </cell>
          <cell r="E12">
            <v>82.291666666666671</v>
          </cell>
          <cell r="F12">
            <v>95</v>
          </cell>
          <cell r="G12">
            <v>55</v>
          </cell>
          <cell r="H12">
            <v>6.12</v>
          </cell>
          <cell r="I12" t="str">
            <v>*</v>
          </cell>
          <cell r="J12">
            <v>14.4</v>
          </cell>
          <cell r="K12">
            <v>0.2</v>
          </cell>
        </row>
        <row r="13">
          <cell r="B13">
            <v>25.804166666666664</v>
          </cell>
          <cell r="C13">
            <v>33</v>
          </cell>
          <cell r="D13">
            <v>21.1</v>
          </cell>
          <cell r="E13">
            <v>76.875</v>
          </cell>
          <cell r="F13">
            <v>94</v>
          </cell>
          <cell r="G13">
            <v>46</v>
          </cell>
          <cell r="H13">
            <v>3.9600000000000004</v>
          </cell>
          <cell r="I13" t="str">
            <v>*</v>
          </cell>
          <cell r="J13">
            <v>13.68</v>
          </cell>
          <cell r="K13">
            <v>0</v>
          </cell>
        </row>
        <row r="14">
          <cell r="B14">
            <v>26.208333333333339</v>
          </cell>
          <cell r="C14">
            <v>33.6</v>
          </cell>
          <cell r="D14">
            <v>20.9</v>
          </cell>
          <cell r="E14">
            <v>77.375</v>
          </cell>
          <cell r="F14">
            <v>94</v>
          </cell>
          <cell r="G14">
            <v>47</v>
          </cell>
          <cell r="H14">
            <v>2.52</v>
          </cell>
          <cell r="I14" t="str">
            <v>*</v>
          </cell>
          <cell r="J14">
            <v>15.840000000000002</v>
          </cell>
          <cell r="K14">
            <v>0</v>
          </cell>
        </row>
        <row r="15">
          <cell r="B15">
            <v>26.854166666666671</v>
          </cell>
          <cell r="C15">
            <v>33.799999999999997</v>
          </cell>
          <cell r="D15">
            <v>21.2</v>
          </cell>
          <cell r="E15">
            <v>72.958333333333329</v>
          </cell>
          <cell r="F15">
            <v>93</v>
          </cell>
          <cell r="G15">
            <v>44</v>
          </cell>
          <cell r="H15">
            <v>10.44</v>
          </cell>
          <cell r="I15" t="str">
            <v>*</v>
          </cell>
          <cell r="J15">
            <v>23.040000000000003</v>
          </cell>
          <cell r="K15">
            <v>0</v>
          </cell>
        </row>
        <row r="16">
          <cell r="B16">
            <v>27.320833333333329</v>
          </cell>
          <cell r="C16">
            <v>33.5</v>
          </cell>
          <cell r="D16">
            <v>22.7</v>
          </cell>
          <cell r="E16">
            <v>73.541666666666671</v>
          </cell>
          <cell r="F16">
            <v>91</v>
          </cell>
          <cell r="G16">
            <v>48</v>
          </cell>
          <cell r="H16">
            <v>9.7200000000000006</v>
          </cell>
          <cell r="I16" t="str">
            <v>*</v>
          </cell>
          <cell r="J16">
            <v>25.2</v>
          </cell>
          <cell r="K16">
            <v>0</v>
          </cell>
        </row>
        <row r="17">
          <cell r="B17">
            <v>26.354166666666668</v>
          </cell>
          <cell r="C17">
            <v>33.299999999999997</v>
          </cell>
          <cell r="D17">
            <v>21.8</v>
          </cell>
          <cell r="E17">
            <v>77.916666666666671</v>
          </cell>
          <cell r="F17">
            <v>93</v>
          </cell>
          <cell r="G17">
            <v>51</v>
          </cell>
          <cell r="H17">
            <v>13.68</v>
          </cell>
          <cell r="I17" t="str">
            <v>*</v>
          </cell>
          <cell r="J17">
            <v>30.96</v>
          </cell>
          <cell r="K17">
            <v>0.2</v>
          </cell>
        </row>
        <row r="18">
          <cell r="B18">
            <v>23.508333333333336</v>
          </cell>
          <cell r="C18">
            <v>28.7</v>
          </cell>
          <cell r="D18">
            <v>20.100000000000001</v>
          </cell>
          <cell r="E18">
            <v>83.5</v>
          </cell>
          <cell r="F18">
            <v>94</v>
          </cell>
          <cell r="G18">
            <v>64</v>
          </cell>
          <cell r="H18">
            <v>10.44</v>
          </cell>
          <cell r="I18" t="str">
            <v>*</v>
          </cell>
          <cell r="J18">
            <v>25.92</v>
          </cell>
          <cell r="K18">
            <v>33.20000000000001</v>
          </cell>
        </row>
        <row r="19">
          <cell r="B19">
            <v>25.300000000000008</v>
          </cell>
          <cell r="C19">
            <v>31.4</v>
          </cell>
          <cell r="D19">
            <v>21.6</v>
          </cell>
          <cell r="E19">
            <v>81.5</v>
          </cell>
          <cell r="F19">
            <v>94</v>
          </cell>
          <cell r="G19">
            <v>55</v>
          </cell>
          <cell r="H19">
            <v>4.6800000000000006</v>
          </cell>
          <cell r="I19" t="str">
            <v>*</v>
          </cell>
          <cell r="J19">
            <v>12.24</v>
          </cell>
          <cell r="K19">
            <v>0</v>
          </cell>
        </row>
        <row r="20">
          <cell r="B20">
            <v>27.095833333333331</v>
          </cell>
          <cell r="C20">
            <v>33.5</v>
          </cell>
          <cell r="D20">
            <v>22.5</v>
          </cell>
          <cell r="E20">
            <v>77.375</v>
          </cell>
          <cell r="F20">
            <v>94</v>
          </cell>
          <cell r="G20">
            <v>49</v>
          </cell>
          <cell r="H20">
            <v>8.2799999999999994</v>
          </cell>
          <cell r="I20" t="str">
            <v>*</v>
          </cell>
          <cell r="J20">
            <v>22.68</v>
          </cell>
          <cell r="K20">
            <v>0</v>
          </cell>
        </row>
        <row r="21">
          <cell r="B21">
            <v>27.391666666666666</v>
          </cell>
          <cell r="C21">
            <v>33</v>
          </cell>
          <cell r="D21">
            <v>23.3</v>
          </cell>
          <cell r="E21">
            <v>78.458333333333329</v>
          </cell>
          <cell r="F21">
            <v>94</v>
          </cell>
          <cell r="G21">
            <v>54</v>
          </cell>
          <cell r="H21">
            <v>15.120000000000001</v>
          </cell>
          <cell r="I21" t="str">
            <v>*</v>
          </cell>
          <cell r="J21">
            <v>30.96</v>
          </cell>
          <cell r="K21">
            <v>0</v>
          </cell>
        </row>
        <row r="22">
          <cell r="B22">
            <v>24.670833333333334</v>
          </cell>
          <cell r="C22">
            <v>28.6</v>
          </cell>
          <cell r="D22">
            <v>22.6</v>
          </cell>
          <cell r="E22">
            <v>88.791666666666671</v>
          </cell>
          <cell r="F22">
            <v>95</v>
          </cell>
          <cell r="G22">
            <v>76</v>
          </cell>
          <cell r="H22">
            <v>10.44</v>
          </cell>
          <cell r="I22" t="str">
            <v>*</v>
          </cell>
          <cell r="J22">
            <v>32.4</v>
          </cell>
          <cell r="K22">
            <v>91.999999999999986</v>
          </cell>
        </row>
        <row r="23">
          <cell r="B23">
            <v>23.179166666666671</v>
          </cell>
          <cell r="C23">
            <v>27.9</v>
          </cell>
          <cell r="D23">
            <v>19.2</v>
          </cell>
          <cell r="E23">
            <v>76.875</v>
          </cell>
          <cell r="F23">
            <v>95</v>
          </cell>
          <cell r="G23">
            <v>38</v>
          </cell>
          <cell r="H23">
            <v>7.9200000000000008</v>
          </cell>
          <cell r="I23" t="str">
            <v>*</v>
          </cell>
          <cell r="J23">
            <v>20.52</v>
          </cell>
          <cell r="K23">
            <v>0.60000000000000009</v>
          </cell>
        </row>
        <row r="24">
          <cell r="B24">
            <v>20.650000000000002</v>
          </cell>
          <cell r="C24">
            <v>28.5</v>
          </cell>
          <cell r="D24">
            <v>15.2</v>
          </cell>
          <cell r="E24">
            <v>73.875</v>
          </cell>
          <cell r="F24">
            <v>95</v>
          </cell>
          <cell r="G24">
            <v>33</v>
          </cell>
          <cell r="H24">
            <v>5.04</v>
          </cell>
          <cell r="I24" t="str">
            <v>*</v>
          </cell>
          <cell r="J24">
            <v>20.88</v>
          </cell>
          <cell r="K24">
            <v>0</v>
          </cell>
        </row>
        <row r="25">
          <cell r="B25">
            <v>20.883333333333336</v>
          </cell>
          <cell r="C25">
            <v>28.7</v>
          </cell>
          <cell r="D25">
            <v>14.9</v>
          </cell>
          <cell r="E25">
            <v>73.541666666666671</v>
          </cell>
          <cell r="F25">
            <v>94</v>
          </cell>
          <cell r="G25">
            <v>40</v>
          </cell>
          <cell r="H25">
            <v>12.6</v>
          </cell>
          <cell r="I25" t="str">
            <v>*</v>
          </cell>
          <cell r="J25">
            <v>24.840000000000003</v>
          </cell>
          <cell r="K25">
            <v>0</v>
          </cell>
        </row>
        <row r="26">
          <cell r="B26">
            <v>22.141666666666666</v>
          </cell>
          <cell r="C26">
            <v>30.1</v>
          </cell>
          <cell r="D26">
            <v>16.100000000000001</v>
          </cell>
          <cell r="E26">
            <v>71.125</v>
          </cell>
          <cell r="F26">
            <v>94</v>
          </cell>
          <cell r="G26">
            <v>37</v>
          </cell>
          <cell r="H26">
            <v>10.08</v>
          </cell>
          <cell r="I26" t="str">
            <v>*</v>
          </cell>
          <cell r="J26">
            <v>18.36</v>
          </cell>
          <cell r="K26">
            <v>0.2</v>
          </cell>
        </row>
        <row r="27">
          <cell r="B27">
            <v>23.858333333333331</v>
          </cell>
          <cell r="C27">
            <v>32</v>
          </cell>
          <cell r="D27">
            <v>17.399999999999999</v>
          </cell>
          <cell r="E27">
            <v>70.541666666666671</v>
          </cell>
          <cell r="F27">
            <v>90</v>
          </cell>
          <cell r="G27">
            <v>46</v>
          </cell>
          <cell r="H27">
            <v>8.2799999999999994</v>
          </cell>
          <cell r="I27" t="str">
            <v>*</v>
          </cell>
          <cell r="J27">
            <v>18</v>
          </cell>
          <cell r="K27">
            <v>0</v>
          </cell>
        </row>
        <row r="28">
          <cell r="B28">
            <v>25.674999999999997</v>
          </cell>
          <cell r="C28">
            <v>32.1</v>
          </cell>
          <cell r="D28">
            <v>21.9</v>
          </cell>
          <cell r="E28">
            <v>78.458333333333329</v>
          </cell>
          <cell r="F28">
            <v>93</v>
          </cell>
          <cell r="G28">
            <v>55</v>
          </cell>
          <cell r="H28">
            <v>10.44</v>
          </cell>
          <cell r="I28" t="str">
            <v>*</v>
          </cell>
          <cell r="J28">
            <v>20.52</v>
          </cell>
          <cell r="K28">
            <v>4.4000000000000004</v>
          </cell>
        </row>
        <row r="29">
          <cell r="B29">
            <v>25.554166666666664</v>
          </cell>
          <cell r="C29">
            <v>31.6</v>
          </cell>
          <cell r="D29">
            <v>21.8</v>
          </cell>
          <cell r="E29">
            <v>76.625</v>
          </cell>
          <cell r="F29">
            <v>88</v>
          </cell>
          <cell r="G29">
            <v>55</v>
          </cell>
          <cell r="H29">
            <v>13.68</v>
          </cell>
          <cell r="I29" t="str">
            <v>*</v>
          </cell>
          <cell r="J29">
            <v>27.36</v>
          </cell>
          <cell r="K29">
            <v>0</v>
          </cell>
        </row>
        <row r="30">
          <cell r="B30">
            <v>23.683333333333334</v>
          </cell>
          <cell r="C30">
            <v>28.7</v>
          </cell>
          <cell r="D30">
            <v>20.100000000000001</v>
          </cell>
          <cell r="E30">
            <v>88.041666666666671</v>
          </cell>
          <cell r="F30">
            <v>95</v>
          </cell>
          <cell r="G30">
            <v>65</v>
          </cell>
          <cell r="H30">
            <v>7.2</v>
          </cell>
          <cell r="I30" t="str">
            <v>*</v>
          </cell>
          <cell r="J30">
            <v>27</v>
          </cell>
          <cell r="K30">
            <v>49</v>
          </cell>
        </row>
        <row r="31">
          <cell r="B31">
            <v>24.341666666666669</v>
          </cell>
          <cell r="C31">
            <v>29.1</v>
          </cell>
          <cell r="D31">
            <v>21.6</v>
          </cell>
          <cell r="E31">
            <v>83</v>
          </cell>
          <cell r="F31">
            <v>94</v>
          </cell>
          <cell r="G31">
            <v>55</v>
          </cell>
          <cell r="H31">
            <v>4.32</v>
          </cell>
          <cell r="I31" t="str">
            <v>*</v>
          </cell>
          <cell r="J31">
            <v>14.04</v>
          </cell>
          <cell r="K31">
            <v>0.2</v>
          </cell>
        </row>
        <row r="32">
          <cell r="B32">
            <v>23.07083333333334</v>
          </cell>
          <cell r="C32">
            <v>30.1</v>
          </cell>
          <cell r="D32">
            <v>17.3</v>
          </cell>
          <cell r="E32">
            <v>79.875</v>
          </cell>
          <cell r="F32">
            <v>95</v>
          </cell>
          <cell r="G32">
            <v>49</v>
          </cell>
          <cell r="H32">
            <v>5.7600000000000007</v>
          </cell>
          <cell r="I32" t="str">
            <v>*</v>
          </cell>
          <cell r="J32">
            <v>15.120000000000001</v>
          </cell>
          <cell r="K32">
            <v>0.2</v>
          </cell>
        </row>
        <row r="33">
          <cell r="B33">
            <v>24.570833333333329</v>
          </cell>
          <cell r="C33">
            <v>32.299999999999997</v>
          </cell>
          <cell r="D33">
            <v>18.600000000000001</v>
          </cell>
          <cell r="E33">
            <v>77.875</v>
          </cell>
          <cell r="F33">
            <v>95</v>
          </cell>
          <cell r="G33">
            <v>45</v>
          </cell>
          <cell r="H33">
            <v>3.9600000000000004</v>
          </cell>
          <cell r="I33" t="str">
            <v>*</v>
          </cell>
          <cell r="J33">
            <v>16.559999999999999</v>
          </cell>
          <cell r="K33">
            <v>0</v>
          </cell>
        </row>
        <row r="34">
          <cell r="B34">
            <v>26.333333333333332</v>
          </cell>
          <cell r="C34">
            <v>33.5</v>
          </cell>
          <cell r="D34">
            <v>21.2</v>
          </cell>
          <cell r="E34">
            <v>73.291666666666671</v>
          </cell>
          <cell r="F34">
            <v>94</v>
          </cell>
          <cell r="G34">
            <v>46</v>
          </cell>
          <cell r="H34">
            <v>9.7200000000000006</v>
          </cell>
          <cell r="I34" t="str">
            <v>*</v>
          </cell>
          <cell r="J34">
            <v>27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24.529166666666665</v>
          </cell>
          <cell r="C5">
            <v>32.6</v>
          </cell>
          <cell r="D5">
            <v>19.8</v>
          </cell>
          <cell r="E5">
            <v>72.25</v>
          </cell>
          <cell r="F5">
            <v>95</v>
          </cell>
          <cell r="G5">
            <v>41</v>
          </cell>
          <cell r="H5">
            <v>24.840000000000003</v>
          </cell>
          <cell r="I5" t="str">
            <v>*</v>
          </cell>
          <cell r="J5">
            <v>35.64</v>
          </cell>
          <cell r="K5">
            <v>1.2</v>
          </cell>
        </row>
        <row r="6">
          <cell r="B6">
            <v>24.787499999999994</v>
          </cell>
          <cell r="C6">
            <v>32.299999999999997</v>
          </cell>
          <cell r="D6">
            <v>16.899999999999999</v>
          </cell>
          <cell r="E6">
            <v>61.958333333333336</v>
          </cell>
          <cell r="F6">
            <v>94</v>
          </cell>
          <cell r="G6">
            <v>27</v>
          </cell>
          <cell r="H6">
            <v>9.3600000000000012</v>
          </cell>
          <cell r="I6" t="str">
            <v>*</v>
          </cell>
          <cell r="J6">
            <v>22.68</v>
          </cell>
          <cell r="K6">
            <v>0</v>
          </cell>
        </row>
        <row r="7">
          <cell r="B7">
            <v>24.141666666666666</v>
          </cell>
          <cell r="C7">
            <v>32.4</v>
          </cell>
          <cell r="D7">
            <v>18.399999999999999</v>
          </cell>
          <cell r="E7">
            <v>66.541666666666671</v>
          </cell>
          <cell r="F7">
            <v>86</v>
          </cell>
          <cell r="G7">
            <v>33</v>
          </cell>
          <cell r="H7">
            <v>10.44</v>
          </cell>
          <cell r="I7" t="str">
            <v>*</v>
          </cell>
          <cell r="J7">
            <v>28.44</v>
          </cell>
          <cell r="K7">
            <v>0</v>
          </cell>
        </row>
        <row r="8">
          <cell r="B8">
            <v>24.495833333333337</v>
          </cell>
          <cell r="C8">
            <v>31.5</v>
          </cell>
          <cell r="D8">
            <v>19.5</v>
          </cell>
          <cell r="E8">
            <v>69.375</v>
          </cell>
          <cell r="F8">
            <v>90</v>
          </cell>
          <cell r="G8">
            <v>40</v>
          </cell>
          <cell r="H8">
            <v>15.120000000000001</v>
          </cell>
          <cell r="I8" t="str">
            <v>*</v>
          </cell>
          <cell r="J8">
            <v>25.2</v>
          </cell>
          <cell r="K8">
            <v>0</v>
          </cell>
        </row>
        <row r="9">
          <cell r="B9">
            <v>23.425000000000001</v>
          </cell>
          <cell r="C9">
            <v>28.7</v>
          </cell>
          <cell r="D9">
            <v>19.399999999999999</v>
          </cell>
          <cell r="E9">
            <v>77.125</v>
          </cell>
          <cell r="F9">
            <v>93</v>
          </cell>
          <cell r="G9">
            <v>49</v>
          </cell>
          <cell r="H9">
            <v>20.52</v>
          </cell>
          <cell r="I9" t="str">
            <v>*</v>
          </cell>
          <cell r="J9">
            <v>29.880000000000003</v>
          </cell>
          <cell r="K9">
            <v>19.799999999999997</v>
          </cell>
        </row>
        <row r="10">
          <cell r="B10">
            <v>22.004166666666663</v>
          </cell>
          <cell r="C10">
            <v>28.7</v>
          </cell>
          <cell r="D10">
            <v>17.8</v>
          </cell>
          <cell r="E10">
            <v>88</v>
          </cell>
          <cell r="F10">
            <v>98</v>
          </cell>
          <cell r="G10">
            <v>58</v>
          </cell>
          <cell r="H10">
            <v>12.96</v>
          </cell>
          <cell r="I10" t="str">
            <v>*</v>
          </cell>
          <cell r="J10">
            <v>55.080000000000005</v>
          </cell>
          <cell r="K10">
            <v>46.400000000000006</v>
          </cell>
        </row>
        <row r="11">
          <cell r="B11">
            <v>22.208333333333332</v>
          </cell>
          <cell r="C11">
            <v>27.8</v>
          </cell>
          <cell r="D11">
            <v>19.3</v>
          </cell>
          <cell r="E11">
            <v>87.291666666666671</v>
          </cell>
          <cell r="F11">
            <v>97</v>
          </cell>
          <cell r="G11">
            <v>57</v>
          </cell>
          <cell r="H11">
            <v>21.96</v>
          </cell>
          <cell r="I11" t="str">
            <v>*</v>
          </cell>
          <cell r="J11">
            <v>31.319999999999997</v>
          </cell>
          <cell r="K11">
            <v>9</v>
          </cell>
        </row>
        <row r="12">
          <cell r="B12">
            <v>22.099999999999998</v>
          </cell>
          <cell r="C12">
            <v>26.9</v>
          </cell>
          <cell r="D12">
            <v>20.3</v>
          </cell>
          <cell r="E12">
            <v>89.375</v>
          </cell>
          <cell r="F12">
            <v>97</v>
          </cell>
          <cell r="G12">
            <v>65</v>
          </cell>
          <cell r="H12">
            <v>12.24</v>
          </cell>
          <cell r="I12" t="str">
            <v>*</v>
          </cell>
          <cell r="J12">
            <v>26.28</v>
          </cell>
          <cell r="K12">
            <v>1.8000000000000003</v>
          </cell>
        </row>
        <row r="13">
          <cell r="B13">
            <v>23.125</v>
          </cell>
          <cell r="C13">
            <v>29.2</v>
          </cell>
          <cell r="D13">
            <v>18.899999999999999</v>
          </cell>
          <cell r="E13">
            <v>84.791666666666671</v>
          </cell>
          <cell r="F13">
            <v>97</v>
          </cell>
          <cell r="G13">
            <v>58</v>
          </cell>
          <cell r="H13">
            <v>13.68</v>
          </cell>
          <cell r="I13" t="str">
            <v>*</v>
          </cell>
          <cell r="J13">
            <v>26.64</v>
          </cell>
          <cell r="K13">
            <v>5.2</v>
          </cell>
        </row>
        <row r="14">
          <cell r="B14">
            <v>23.420833333333331</v>
          </cell>
          <cell r="C14">
            <v>30.4</v>
          </cell>
          <cell r="D14">
            <v>19.600000000000001</v>
          </cell>
          <cell r="E14">
            <v>83.375</v>
          </cell>
          <cell r="F14">
            <v>98</v>
          </cell>
          <cell r="G14">
            <v>50</v>
          </cell>
          <cell r="H14">
            <v>15.120000000000001</v>
          </cell>
          <cell r="I14" t="str">
            <v>*</v>
          </cell>
          <cell r="J14">
            <v>25.92</v>
          </cell>
          <cell r="K14">
            <v>0.2</v>
          </cell>
        </row>
        <row r="15">
          <cell r="B15">
            <v>23.733333333333334</v>
          </cell>
          <cell r="C15">
            <v>30.5</v>
          </cell>
          <cell r="D15">
            <v>19.600000000000001</v>
          </cell>
          <cell r="E15">
            <v>79.041666666666671</v>
          </cell>
          <cell r="F15">
            <v>94</v>
          </cell>
          <cell r="G15">
            <v>49</v>
          </cell>
          <cell r="H15">
            <v>11.879999999999999</v>
          </cell>
          <cell r="I15" t="str">
            <v>*</v>
          </cell>
          <cell r="J15">
            <v>25.92</v>
          </cell>
          <cell r="K15">
            <v>0.4</v>
          </cell>
        </row>
        <row r="16">
          <cell r="B16">
            <v>23.833333333333325</v>
          </cell>
          <cell r="C16">
            <v>29.4</v>
          </cell>
          <cell r="D16">
            <v>20.2</v>
          </cell>
          <cell r="E16">
            <v>81.083333333333329</v>
          </cell>
          <cell r="F16">
            <v>97</v>
          </cell>
          <cell r="G16">
            <v>51</v>
          </cell>
          <cell r="H16">
            <v>8.64</v>
          </cell>
          <cell r="I16" t="str">
            <v>*</v>
          </cell>
          <cell r="J16">
            <v>16.2</v>
          </cell>
          <cell r="K16">
            <v>0</v>
          </cell>
        </row>
        <row r="17">
          <cell r="B17">
            <v>24.558333333333334</v>
          </cell>
          <cell r="C17">
            <v>30.8</v>
          </cell>
          <cell r="D17">
            <v>20.5</v>
          </cell>
          <cell r="E17">
            <v>79.583333333333329</v>
          </cell>
          <cell r="F17">
            <v>96</v>
          </cell>
          <cell r="G17">
            <v>47</v>
          </cell>
          <cell r="H17">
            <v>15.48</v>
          </cell>
          <cell r="I17" t="str">
            <v>*</v>
          </cell>
          <cell r="J17">
            <v>33.480000000000004</v>
          </cell>
          <cell r="K17">
            <v>0</v>
          </cell>
        </row>
        <row r="18">
          <cell r="B18">
            <v>22.874999999999996</v>
          </cell>
          <cell r="C18">
            <v>27.8</v>
          </cell>
          <cell r="D18">
            <v>19.7</v>
          </cell>
          <cell r="E18">
            <v>85.916666666666671</v>
          </cell>
          <cell r="F18">
            <v>97</v>
          </cell>
          <cell r="G18">
            <v>60</v>
          </cell>
          <cell r="H18">
            <v>23.400000000000002</v>
          </cell>
          <cell r="I18" t="str">
            <v>*</v>
          </cell>
          <cell r="J18">
            <v>37.440000000000005</v>
          </cell>
          <cell r="K18">
            <v>17.2</v>
          </cell>
        </row>
        <row r="19">
          <cell r="B19">
            <v>22.775000000000002</v>
          </cell>
          <cell r="C19">
            <v>29</v>
          </cell>
          <cell r="D19">
            <v>19</v>
          </cell>
          <cell r="E19">
            <v>86.833333333333329</v>
          </cell>
          <cell r="F19">
            <v>98</v>
          </cell>
          <cell r="G19">
            <v>60</v>
          </cell>
          <cell r="H19">
            <v>7.5600000000000005</v>
          </cell>
          <cell r="I19" t="str">
            <v>*</v>
          </cell>
          <cell r="J19">
            <v>21.240000000000002</v>
          </cell>
          <cell r="K19">
            <v>0.2</v>
          </cell>
        </row>
        <row r="20">
          <cell r="B20">
            <v>24.741666666666664</v>
          </cell>
          <cell r="C20">
            <v>30.7</v>
          </cell>
          <cell r="D20">
            <v>21.1</v>
          </cell>
          <cell r="E20">
            <v>80.041666666666671</v>
          </cell>
          <cell r="F20">
            <v>95</v>
          </cell>
          <cell r="G20">
            <v>54</v>
          </cell>
          <cell r="H20">
            <v>13.68</v>
          </cell>
          <cell r="I20" t="str">
            <v>*</v>
          </cell>
          <cell r="J20">
            <v>25.92</v>
          </cell>
          <cell r="K20">
            <v>0</v>
          </cell>
        </row>
        <row r="21">
          <cell r="B21">
            <v>24.279166666666669</v>
          </cell>
          <cell r="C21">
            <v>30.9</v>
          </cell>
          <cell r="D21">
            <v>20</v>
          </cell>
          <cell r="E21">
            <v>81.25</v>
          </cell>
          <cell r="F21">
            <v>96</v>
          </cell>
          <cell r="G21">
            <v>50</v>
          </cell>
          <cell r="H21">
            <v>23.759999999999998</v>
          </cell>
          <cell r="I21" t="str">
            <v>*</v>
          </cell>
          <cell r="J21">
            <v>38.880000000000003</v>
          </cell>
          <cell r="K21">
            <v>0</v>
          </cell>
        </row>
        <row r="22">
          <cell r="B22">
            <v>23.895833333333332</v>
          </cell>
          <cell r="C22">
            <v>29.5</v>
          </cell>
          <cell r="D22">
            <v>20.8</v>
          </cell>
          <cell r="E22">
            <v>84.208333333333329</v>
          </cell>
          <cell r="F22">
            <v>95</v>
          </cell>
          <cell r="G22">
            <v>60</v>
          </cell>
          <cell r="H22">
            <v>30.240000000000002</v>
          </cell>
          <cell r="I22" t="str">
            <v>*</v>
          </cell>
          <cell r="J22">
            <v>51.84</v>
          </cell>
          <cell r="K22">
            <v>19.600000000000001</v>
          </cell>
        </row>
        <row r="23">
          <cell r="B23">
            <v>21.625</v>
          </cell>
          <cell r="C23">
            <v>27.5</v>
          </cell>
          <cell r="D23">
            <v>18.3</v>
          </cell>
          <cell r="E23">
            <v>78.958333333333329</v>
          </cell>
          <cell r="F23">
            <v>97</v>
          </cell>
          <cell r="G23">
            <v>42</v>
          </cell>
          <cell r="H23">
            <v>15.120000000000001</v>
          </cell>
          <cell r="I23" t="str">
            <v>*</v>
          </cell>
          <cell r="J23">
            <v>30.240000000000002</v>
          </cell>
          <cell r="K23">
            <v>10.199999999999999</v>
          </cell>
        </row>
        <row r="24">
          <cell r="B24">
            <v>18.620833333333334</v>
          </cell>
          <cell r="C24">
            <v>24.9</v>
          </cell>
          <cell r="D24">
            <v>13.3</v>
          </cell>
          <cell r="E24">
            <v>69.583333333333329</v>
          </cell>
          <cell r="F24">
            <v>89</v>
          </cell>
          <cell r="G24">
            <v>44</v>
          </cell>
          <cell r="H24">
            <v>12.6</v>
          </cell>
          <cell r="I24" t="str">
            <v>*</v>
          </cell>
          <cell r="J24">
            <v>29.52</v>
          </cell>
          <cell r="K24">
            <v>0</v>
          </cell>
        </row>
        <row r="25">
          <cell r="B25">
            <v>19.087500000000002</v>
          </cell>
          <cell r="C25">
            <v>26</v>
          </cell>
          <cell r="D25">
            <v>13.9</v>
          </cell>
          <cell r="E25">
            <v>71.875</v>
          </cell>
          <cell r="F25">
            <v>91</v>
          </cell>
          <cell r="G25">
            <v>43</v>
          </cell>
          <cell r="H25">
            <v>12.96</v>
          </cell>
          <cell r="I25" t="str">
            <v>*</v>
          </cell>
          <cell r="J25">
            <v>30.240000000000002</v>
          </cell>
          <cell r="K25">
            <v>0</v>
          </cell>
        </row>
        <row r="26">
          <cell r="B26">
            <v>21.079166666666666</v>
          </cell>
          <cell r="C26">
            <v>29.8</v>
          </cell>
          <cell r="D26">
            <v>15.5</v>
          </cell>
          <cell r="E26">
            <v>69.125</v>
          </cell>
          <cell r="F26">
            <v>85</v>
          </cell>
          <cell r="G26">
            <v>45</v>
          </cell>
          <cell r="H26">
            <v>12.96</v>
          </cell>
          <cell r="I26" t="str">
            <v>*</v>
          </cell>
          <cell r="J26">
            <v>21.240000000000002</v>
          </cell>
          <cell r="K26">
            <v>0</v>
          </cell>
        </row>
        <row r="27">
          <cell r="B27">
            <v>22.670833333333331</v>
          </cell>
          <cell r="C27">
            <v>29.3</v>
          </cell>
          <cell r="D27">
            <v>17.600000000000001</v>
          </cell>
          <cell r="E27">
            <v>74</v>
          </cell>
          <cell r="F27">
            <v>90</v>
          </cell>
          <cell r="G27">
            <v>52</v>
          </cell>
          <cell r="H27">
            <v>11.879999999999999</v>
          </cell>
          <cell r="I27" t="str">
            <v>*</v>
          </cell>
          <cell r="J27">
            <v>28.08</v>
          </cell>
          <cell r="K27">
            <v>0</v>
          </cell>
        </row>
        <row r="28">
          <cell r="B28">
            <v>22.520833333333332</v>
          </cell>
          <cell r="C28">
            <v>28.2</v>
          </cell>
          <cell r="D28">
            <v>19.3</v>
          </cell>
          <cell r="E28">
            <v>83.166666666666671</v>
          </cell>
          <cell r="F28">
            <v>96</v>
          </cell>
          <cell r="G28">
            <v>59</v>
          </cell>
          <cell r="H28">
            <v>10.08</v>
          </cell>
          <cell r="I28" t="str">
            <v>*</v>
          </cell>
          <cell r="J28">
            <v>32.4</v>
          </cell>
          <cell r="K28">
            <v>0.4</v>
          </cell>
        </row>
        <row r="29">
          <cell r="B29">
            <v>22.854166666666668</v>
          </cell>
          <cell r="C29">
            <v>27.9</v>
          </cell>
          <cell r="D29">
            <v>19.600000000000001</v>
          </cell>
          <cell r="E29">
            <v>82.75</v>
          </cell>
          <cell r="F29">
            <v>95</v>
          </cell>
          <cell r="G29">
            <v>60</v>
          </cell>
          <cell r="H29">
            <v>12.24</v>
          </cell>
          <cell r="I29" t="str">
            <v>*</v>
          </cell>
          <cell r="J29">
            <v>28.8</v>
          </cell>
          <cell r="K29">
            <v>0.2</v>
          </cell>
        </row>
        <row r="30">
          <cell r="B30">
            <v>21.458333333333332</v>
          </cell>
          <cell r="C30">
            <v>27.3</v>
          </cell>
          <cell r="D30">
            <v>19.100000000000001</v>
          </cell>
          <cell r="E30">
            <v>88.833333333333329</v>
          </cell>
          <cell r="F30">
            <v>96</v>
          </cell>
          <cell r="G30">
            <v>64</v>
          </cell>
          <cell r="H30">
            <v>11.520000000000001</v>
          </cell>
          <cell r="I30" t="str">
            <v>*</v>
          </cell>
          <cell r="J30">
            <v>28.8</v>
          </cell>
          <cell r="K30">
            <v>16.8</v>
          </cell>
        </row>
        <row r="31">
          <cell r="B31">
            <v>22.204166666666666</v>
          </cell>
          <cell r="C31">
            <v>26.8</v>
          </cell>
          <cell r="D31">
            <v>19</v>
          </cell>
          <cell r="E31">
            <v>88.041666666666671</v>
          </cell>
          <cell r="F31">
            <v>98</v>
          </cell>
          <cell r="G31">
            <v>68</v>
          </cell>
          <cell r="H31">
            <v>17.64</v>
          </cell>
          <cell r="I31" t="str">
            <v>*</v>
          </cell>
          <cell r="J31">
            <v>33.119999999999997</v>
          </cell>
          <cell r="K31">
            <v>0.2</v>
          </cell>
        </row>
        <row r="32">
          <cell r="B32">
            <v>21.341666666666665</v>
          </cell>
          <cell r="C32">
            <v>27.6</v>
          </cell>
          <cell r="D32">
            <v>16.5</v>
          </cell>
          <cell r="E32">
            <v>83.375</v>
          </cell>
          <cell r="F32">
            <v>98</v>
          </cell>
          <cell r="G32">
            <v>59</v>
          </cell>
          <cell r="H32">
            <v>19.8</v>
          </cell>
          <cell r="I32" t="str">
            <v>*</v>
          </cell>
          <cell r="J32">
            <v>34.200000000000003</v>
          </cell>
          <cell r="K32">
            <v>0.2</v>
          </cell>
        </row>
        <row r="33">
          <cell r="B33">
            <v>22.304166666666671</v>
          </cell>
          <cell r="C33">
            <v>30</v>
          </cell>
          <cell r="D33">
            <v>16.100000000000001</v>
          </cell>
          <cell r="E33">
            <v>78.958333333333329</v>
          </cell>
          <cell r="F33">
            <v>97</v>
          </cell>
          <cell r="G33">
            <v>49</v>
          </cell>
          <cell r="H33">
            <v>6.84</v>
          </cell>
          <cell r="I33" t="str">
            <v>*</v>
          </cell>
          <cell r="J33">
            <v>14.76</v>
          </cell>
          <cell r="K33">
            <v>0.2</v>
          </cell>
        </row>
        <row r="34">
          <cell r="B34">
            <v>23.687499999999996</v>
          </cell>
          <cell r="C34">
            <v>30.1</v>
          </cell>
          <cell r="D34">
            <v>18.600000000000001</v>
          </cell>
          <cell r="E34">
            <v>75.75</v>
          </cell>
          <cell r="F34">
            <v>92</v>
          </cell>
          <cell r="G34">
            <v>48</v>
          </cell>
          <cell r="H34">
            <v>10.44</v>
          </cell>
          <cell r="I34" t="str">
            <v>*</v>
          </cell>
          <cell r="J34">
            <v>22.32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25.837499999999995</v>
          </cell>
          <cell r="C5">
            <v>33.200000000000003</v>
          </cell>
          <cell r="D5">
            <v>20.8</v>
          </cell>
          <cell r="E5">
            <v>70.833333333333329</v>
          </cell>
          <cell r="F5">
            <v>93</v>
          </cell>
          <cell r="G5">
            <v>44</v>
          </cell>
          <cell r="H5">
            <v>1.08</v>
          </cell>
          <cell r="I5" t="str">
            <v>*</v>
          </cell>
          <cell r="J5">
            <v>26.64</v>
          </cell>
          <cell r="K5">
            <v>0</v>
          </cell>
        </row>
        <row r="6">
          <cell r="B6">
            <v>24.470833333333331</v>
          </cell>
          <cell r="C6">
            <v>33.4</v>
          </cell>
          <cell r="D6">
            <v>16.899999999999999</v>
          </cell>
          <cell r="E6">
            <v>60.958333333333336</v>
          </cell>
          <cell r="F6">
            <v>89</v>
          </cell>
          <cell r="G6">
            <v>27</v>
          </cell>
          <cell r="H6">
            <v>0</v>
          </cell>
          <cell r="I6" t="str">
            <v>*</v>
          </cell>
          <cell r="J6">
            <v>0</v>
          </cell>
          <cell r="K6">
            <v>0</v>
          </cell>
        </row>
        <row r="7">
          <cell r="B7">
            <v>24.166666666666668</v>
          </cell>
          <cell r="C7">
            <v>31.5</v>
          </cell>
          <cell r="D7">
            <v>18.7</v>
          </cell>
          <cell r="E7">
            <v>64.708333333333329</v>
          </cell>
          <cell r="F7">
            <v>81</v>
          </cell>
          <cell r="G7">
            <v>41</v>
          </cell>
          <cell r="H7">
            <v>5.7600000000000007</v>
          </cell>
          <cell r="I7" t="str">
            <v>*</v>
          </cell>
          <cell r="J7">
            <v>29.52</v>
          </cell>
          <cell r="K7">
            <v>0</v>
          </cell>
        </row>
        <row r="8">
          <cell r="B8">
            <v>25.745833333333326</v>
          </cell>
          <cell r="C8">
            <v>31.3</v>
          </cell>
          <cell r="D8">
            <v>21.6</v>
          </cell>
          <cell r="E8">
            <v>73.083333333333329</v>
          </cell>
          <cell r="F8">
            <v>92</v>
          </cell>
          <cell r="G8">
            <v>47</v>
          </cell>
          <cell r="H8">
            <v>0.72000000000000008</v>
          </cell>
          <cell r="I8" t="str">
            <v>*</v>
          </cell>
          <cell r="J8">
            <v>21.6</v>
          </cell>
          <cell r="K8">
            <v>0</v>
          </cell>
        </row>
        <row r="9">
          <cell r="B9">
            <v>22.791666666666668</v>
          </cell>
          <cell r="C9">
            <v>25.1</v>
          </cell>
          <cell r="D9">
            <v>18.3</v>
          </cell>
          <cell r="E9">
            <v>80.666666666666671</v>
          </cell>
          <cell r="F9">
            <v>97</v>
          </cell>
          <cell r="G9">
            <v>59</v>
          </cell>
          <cell r="H9">
            <v>0.36000000000000004</v>
          </cell>
          <cell r="I9" t="str">
            <v>*</v>
          </cell>
          <cell r="J9">
            <v>23.759999999999998</v>
          </cell>
          <cell r="K9">
            <v>3</v>
          </cell>
        </row>
        <row r="10">
          <cell r="B10">
            <v>20.216666666666665</v>
          </cell>
          <cell r="C10">
            <v>22.5</v>
          </cell>
          <cell r="D10">
            <v>18.399999999999999</v>
          </cell>
          <cell r="E10">
            <v>95.708333333333329</v>
          </cell>
          <cell r="F10">
            <v>99</v>
          </cell>
          <cell r="G10">
            <v>87</v>
          </cell>
          <cell r="H10">
            <v>1.08</v>
          </cell>
          <cell r="I10" t="str">
            <v>*</v>
          </cell>
          <cell r="J10">
            <v>30.6</v>
          </cell>
          <cell r="K10">
            <v>11.199999999999998</v>
          </cell>
        </row>
        <row r="11">
          <cell r="B11">
            <v>20.854166666666664</v>
          </cell>
          <cell r="C11">
            <v>27.4</v>
          </cell>
          <cell r="D11">
            <v>18.7</v>
          </cell>
          <cell r="E11">
            <v>92.625</v>
          </cell>
          <cell r="F11">
            <v>99</v>
          </cell>
          <cell r="G11">
            <v>62</v>
          </cell>
          <cell r="H11">
            <v>0</v>
          </cell>
          <cell r="I11" t="str">
            <v>*</v>
          </cell>
          <cell r="J11">
            <v>16.559999999999999</v>
          </cell>
          <cell r="K11">
            <v>1.7999999999999998</v>
          </cell>
        </row>
        <row r="12">
          <cell r="B12">
            <v>22.020833333333332</v>
          </cell>
          <cell r="C12">
            <v>29.5</v>
          </cell>
          <cell r="D12">
            <v>18.399999999999999</v>
          </cell>
          <cell r="E12">
            <v>86.041666666666671</v>
          </cell>
          <cell r="F12">
            <v>99</v>
          </cell>
          <cell r="G12">
            <v>57</v>
          </cell>
          <cell r="H12">
            <v>0.36000000000000004</v>
          </cell>
          <cell r="I12" t="str">
            <v>*</v>
          </cell>
          <cell r="J12">
            <v>12.24</v>
          </cell>
          <cell r="K12">
            <v>0.2</v>
          </cell>
        </row>
        <row r="13">
          <cell r="B13">
            <v>22.995833333333334</v>
          </cell>
          <cell r="C13">
            <v>30.4</v>
          </cell>
          <cell r="D13">
            <v>19</v>
          </cell>
          <cell r="E13">
            <v>82.625</v>
          </cell>
          <cell r="F13">
            <v>98</v>
          </cell>
          <cell r="G13">
            <v>51</v>
          </cell>
          <cell r="H13">
            <v>0</v>
          </cell>
          <cell r="I13" t="str">
            <v>*</v>
          </cell>
          <cell r="J13">
            <v>10.44</v>
          </cell>
          <cell r="K13">
            <v>0</v>
          </cell>
        </row>
        <row r="14">
          <cell r="B14">
            <v>24.329166666666666</v>
          </cell>
          <cell r="C14">
            <v>30.5</v>
          </cell>
          <cell r="D14">
            <v>20</v>
          </cell>
          <cell r="E14">
            <v>75.708333333333329</v>
          </cell>
          <cell r="F14">
            <v>96</v>
          </cell>
          <cell r="G14">
            <v>48</v>
          </cell>
          <cell r="H14">
            <v>1.8</v>
          </cell>
          <cell r="I14" t="str">
            <v>*</v>
          </cell>
          <cell r="J14">
            <v>24.840000000000003</v>
          </cell>
          <cell r="K14">
            <v>0</v>
          </cell>
        </row>
        <row r="15">
          <cell r="B15">
            <v>24.137499999999999</v>
          </cell>
          <cell r="C15">
            <v>30.7</v>
          </cell>
          <cell r="D15">
            <v>19.7</v>
          </cell>
          <cell r="E15">
            <v>73.125</v>
          </cell>
          <cell r="F15">
            <v>91</v>
          </cell>
          <cell r="G15">
            <v>50</v>
          </cell>
          <cell r="H15">
            <v>6.84</v>
          </cell>
          <cell r="I15" t="str">
            <v>*</v>
          </cell>
          <cell r="J15">
            <v>27.36</v>
          </cell>
          <cell r="K15">
            <v>0</v>
          </cell>
        </row>
        <row r="16">
          <cell r="B16">
            <v>24.341666666666665</v>
          </cell>
          <cell r="C16">
            <v>32.6</v>
          </cell>
          <cell r="D16">
            <v>18.600000000000001</v>
          </cell>
          <cell r="E16">
            <v>72.625</v>
          </cell>
          <cell r="F16">
            <v>93</v>
          </cell>
          <cell r="G16">
            <v>44</v>
          </cell>
          <cell r="H16">
            <v>0.72000000000000008</v>
          </cell>
          <cell r="I16" t="str">
            <v>*</v>
          </cell>
          <cell r="J16">
            <v>18</v>
          </cell>
          <cell r="K16">
            <v>0</v>
          </cell>
        </row>
        <row r="17">
          <cell r="B17">
            <v>22.454166666666666</v>
          </cell>
          <cell r="C17">
            <v>29.6</v>
          </cell>
          <cell r="D17">
            <v>17.600000000000001</v>
          </cell>
          <cell r="E17">
            <v>86.5</v>
          </cell>
          <cell r="F17">
            <v>99</v>
          </cell>
          <cell r="G17">
            <v>62</v>
          </cell>
          <cell r="H17">
            <v>0.36000000000000004</v>
          </cell>
          <cell r="I17" t="str">
            <v>*</v>
          </cell>
          <cell r="J17">
            <v>60.480000000000004</v>
          </cell>
          <cell r="K17">
            <v>44.4</v>
          </cell>
        </row>
        <row r="18">
          <cell r="B18">
            <v>20.445833333333336</v>
          </cell>
          <cell r="C18">
            <v>25.7</v>
          </cell>
          <cell r="D18">
            <v>17.600000000000001</v>
          </cell>
          <cell r="E18">
            <v>88.583333333333329</v>
          </cell>
          <cell r="F18">
            <v>99</v>
          </cell>
          <cell r="G18">
            <v>66</v>
          </cell>
          <cell r="H18">
            <v>1.4400000000000002</v>
          </cell>
          <cell r="I18" t="str">
            <v>*</v>
          </cell>
          <cell r="J18">
            <v>23.759999999999998</v>
          </cell>
          <cell r="K18">
            <v>0.2</v>
          </cell>
        </row>
        <row r="19">
          <cell r="B19">
            <v>21.299999999999997</v>
          </cell>
          <cell r="C19">
            <v>28</v>
          </cell>
          <cell r="D19">
            <v>18.100000000000001</v>
          </cell>
          <cell r="E19">
            <v>86.791666666666671</v>
          </cell>
          <cell r="F19">
            <v>98</v>
          </cell>
          <cell r="G19">
            <v>59</v>
          </cell>
          <cell r="H19">
            <v>0</v>
          </cell>
          <cell r="I19" t="str">
            <v>*</v>
          </cell>
          <cell r="J19">
            <v>0</v>
          </cell>
          <cell r="K19">
            <v>0</v>
          </cell>
        </row>
        <row r="20">
          <cell r="B20">
            <v>23.966666666666669</v>
          </cell>
          <cell r="C20">
            <v>30.4</v>
          </cell>
          <cell r="D20">
            <v>21</v>
          </cell>
          <cell r="E20">
            <v>83.333333333333329</v>
          </cell>
          <cell r="F20">
            <v>98</v>
          </cell>
          <cell r="G20">
            <v>57</v>
          </cell>
          <cell r="H20">
            <v>3.24</v>
          </cell>
          <cell r="I20" t="str">
            <v>*</v>
          </cell>
          <cell r="J20">
            <v>49.32</v>
          </cell>
          <cell r="K20">
            <v>7.6</v>
          </cell>
        </row>
        <row r="21">
          <cell r="B21">
            <v>21.691666666666663</v>
          </cell>
          <cell r="C21">
            <v>24.3</v>
          </cell>
          <cell r="D21">
            <v>20.399999999999999</v>
          </cell>
          <cell r="E21">
            <v>97.791666666666671</v>
          </cell>
          <cell r="F21">
            <v>99</v>
          </cell>
          <cell r="G21">
            <v>90</v>
          </cell>
          <cell r="H21">
            <v>0</v>
          </cell>
          <cell r="I21" t="str">
            <v>*</v>
          </cell>
          <cell r="J21">
            <v>33.840000000000003</v>
          </cell>
          <cell r="K21">
            <v>17.200000000000003</v>
          </cell>
        </row>
        <row r="22">
          <cell r="B22">
            <v>21.266666666666669</v>
          </cell>
          <cell r="C22">
            <v>25.7</v>
          </cell>
          <cell r="D22">
            <v>19</v>
          </cell>
          <cell r="E22">
            <v>89.125</v>
          </cell>
          <cell r="F22">
            <v>99</v>
          </cell>
          <cell r="G22">
            <v>54</v>
          </cell>
          <cell r="H22">
            <v>0.36000000000000004</v>
          </cell>
          <cell r="I22" t="str">
            <v>*</v>
          </cell>
          <cell r="J22">
            <v>24.48</v>
          </cell>
          <cell r="K22">
            <v>11.200000000000001</v>
          </cell>
        </row>
        <row r="23">
          <cell r="B23">
            <v>18.737499999999997</v>
          </cell>
          <cell r="C23">
            <v>25.4</v>
          </cell>
          <cell r="D23">
            <v>13.3</v>
          </cell>
          <cell r="E23">
            <v>71.583333333333329</v>
          </cell>
          <cell r="F23">
            <v>89</v>
          </cell>
          <cell r="G23">
            <v>43</v>
          </cell>
          <cell r="H23">
            <v>1.08</v>
          </cell>
          <cell r="I23" t="str">
            <v>*</v>
          </cell>
          <cell r="J23">
            <v>30.96</v>
          </cell>
          <cell r="K23">
            <v>0</v>
          </cell>
        </row>
        <row r="24">
          <cell r="B24">
            <v>17.966666666666669</v>
          </cell>
          <cell r="C24">
            <v>23.6</v>
          </cell>
          <cell r="D24">
            <v>13.3</v>
          </cell>
          <cell r="E24">
            <v>70.083333333333329</v>
          </cell>
          <cell r="F24">
            <v>98</v>
          </cell>
          <cell r="G24">
            <v>32</v>
          </cell>
          <cell r="H24">
            <v>0</v>
          </cell>
          <cell r="I24" t="str">
            <v>*</v>
          </cell>
          <cell r="J24">
            <v>15.840000000000002</v>
          </cell>
          <cell r="K24">
            <v>0</v>
          </cell>
        </row>
        <row r="25">
          <cell r="B25">
            <v>17.512499999999999</v>
          </cell>
          <cell r="C25">
            <v>25.9</v>
          </cell>
          <cell r="D25">
            <v>10.8</v>
          </cell>
          <cell r="E25">
            <v>65.708333333333329</v>
          </cell>
          <cell r="F25">
            <v>89</v>
          </cell>
          <cell r="G25">
            <v>43</v>
          </cell>
          <cell r="H25">
            <v>7.5600000000000005</v>
          </cell>
          <cell r="I25" t="str">
            <v>*</v>
          </cell>
          <cell r="J25">
            <v>32.76</v>
          </cell>
          <cell r="K25">
            <v>0</v>
          </cell>
        </row>
        <row r="26">
          <cell r="B26">
            <v>18.754166666666663</v>
          </cell>
          <cell r="C26">
            <v>26.4</v>
          </cell>
          <cell r="D26">
            <v>13.5</v>
          </cell>
          <cell r="E26">
            <v>68.041666666666671</v>
          </cell>
          <cell r="F26">
            <v>87</v>
          </cell>
          <cell r="G26">
            <v>44</v>
          </cell>
          <cell r="H26">
            <v>0</v>
          </cell>
          <cell r="I26" t="str">
            <v>*</v>
          </cell>
          <cell r="J26">
            <v>13.32</v>
          </cell>
          <cell r="K26">
            <v>0</v>
          </cell>
        </row>
        <row r="27">
          <cell r="B27">
            <v>20.416666666666668</v>
          </cell>
          <cell r="C27">
            <v>28.6</v>
          </cell>
          <cell r="D27">
            <v>14.8</v>
          </cell>
          <cell r="E27">
            <v>74.5</v>
          </cell>
          <cell r="F27">
            <v>90</v>
          </cell>
          <cell r="G27">
            <v>52</v>
          </cell>
          <cell r="H27">
            <v>1.08</v>
          </cell>
          <cell r="I27" t="str">
            <v>*</v>
          </cell>
          <cell r="J27">
            <v>21.96</v>
          </cell>
          <cell r="K27">
            <v>0</v>
          </cell>
        </row>
        <row r="28">
          <cell r="B28">
            <v>22.883333333333336</v>
          </cell>
          <cell r="C28">
            <v>28.9</v>
          </cell>
          <cell r="D28">
            <v>18.8</v>
          </cell>
          <cell r="E28">
            <v>72.583333333333329</v>
          </cell>
          <cell r="F28">
            <v>86</v>
          </cell>
          <cell r="G28">
            <v>52</v>
          </cell>
          <cell r="H28">
            <v>8.2799999999999994</v>
          </cell>
          <cell r="I28" t="str">
            <v>*</v>
          </cell>
          <cell r="J28">
            <v>34.200000000000003</v>
          </cell>
          <cell r="K28">
            <v>0</v>
          </cell>
        </row>
        <row r="29">
          <cell r="B29">
            <v>21.091666666666665</v>
          </cell>
          <cell r="C29">
            <v>27.3</v>
          </cell>
          <cell r="D29">
            <v>16.8</v>
          </cell>
          <cell r="E29">
            <v>84.166666666666671</v>
          </cell>
          <cell r="F29">
            <v>99</v>
          </cell>
          <cell r="G29">
            <v>60</v>
          </cell>
          <cell r="H29">
            <v>18.720000000000002</v>
          </cell>
          <cell r="I29" t="str">
            <v>*</v>
          </cell>
          <cell r="J29">
            <v>55.440000000000005</v>
          </cell>
          <cell r="K29">
            <v>36.199999999999996</v>
          </cell>
        </row>
        <row r="30">
          <cell r="B30">
            <v>19.291666666666668</v>
          </cell>
          <cell r="C30">
            <v>23.8</v>
          </cell>
          <cell r="D30">
            <v>17.3</v>
          </cell>
          <cell r="E30">
            <v>93.458333333333329</v>
          </cell>
          <cell r="F30">
            <v>99</v>
          </cell>
          <cell r="G30">
            <v>71</v>
          </cell>
          <cell r="H30">
            <v>0</v>
          </cell>
          <cell r="I30" t="str">
            <v>*</v>
          </cell>
          <cell r="J30">
            <v>13.32</v>
          </cell>
          <cell r="K30">
            <v>15</v>
          </cell>
        </row>
        <row r="31">
          <cell r="B31">
            <v>19.216666666666665</v>
          </cell>
          <cell r="C31">
            <v>25.5</v>
          </cell>
          <cell r="D31">
            <v>15.1</v>
          </cell>
          <cell r="E31">
            <v>83.625</v>
          </cell>
          <cell r="F31">
            <v>99</v>
          </cell>
          <cell r="G31">
            <v>50</v>
          </cell>
          <cell r="H31">
            <v>0</v>
          </cell>
          <cell r="I31" t="str">
            <v>*</v>
          </cell>
          <cell r="J31">
            <v>9.3600000000000012</v>
          </cell>
          <cell r="K31">
            <v>0.2</v>
          </cell>
        </row>
        <row r="32">
          <cell r="B32">
            <v>18.837500000000002</v>
          </cell>
          <cell r="C32">
            <v>26.3</v>
          </cell>
          <cell r="D32">
            <v>13.2</v>
          </cell>
          <cell r="E32">
            <v>79</v>
          </cell>
          <cell r="F32">
            <v>99</v>
          </cell>
          <cell r="G32">
            <v>48</v>
          </cell>
          <cell r="H32">
            <v>0.36000000000000004</v>
          </cell>
          <cell r="I32" t="str">
            <v>*</v>
          </cell>
          <cell r="J32">
            <v>16.2</v>
          </cell>
          <cell r="K32">
            <v>0.2</v>
          </cell>
        </row>
        <row r="33">
          <cell r="B33">
            <v>20.045833333333334</v>
          </cell>
          <cell r="C33">
            <v>27.2</v>
          </cell>
          <cell r="D33">
            <v>14.8</v>
          </cell>
          <cell r="E33">
            <v>81.125</v>
          </cell>
          <cell r="F33">
            <v>97</v>
          </cell>
          <cell r="G33">
            <v>59</v>
          </cell>
          <cell r="H33">
            <v>4.6800000000000006</v>
          </cell>
          <cell r="I33" t="str">
            <v>*</v>
          </cell>
          <cell r="J33">
            <v>27.36</v>
          </cell>
          <cell r="K33">
            <v>0</v>
          </cell>
        </row>
        <row r="34">
          <cell r="B34">
            <v>21.691666666666674</v>
          </cell>
          <cell r="C34">
            <v>28.9</v>
          </cell>
          <cell r="D34">
            <v>16.100000000000001</v>
          </cell>
          <cell r="E34">
            <v>77.708333333333329</v>
          </cell>
          <cell r="F34">
            <v>96</v>
          </cell>
          <cell r="G34">
            <v>56</v>
          </cell>
          <cell r="H34">
            <v>3.24</v>
          </cell>
          <cell r="I34" t="str">
            <v>*</v>
          </cell>
          <cell r="J34">
            <v>36.36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25.704166666666669</v>
          </cell>
          <cell r="C5">
            <v>33.4</v>
          </cell>
          <cell r="D5">
            <v>18.899999999999999</v>
          </cell>
          <cell r="E5">
            <v>67.125</v>
          </cell>
          <cell r="F5">
            <v>94</v>
          </cell>
          <cell r="G5">
            <v>28</v>
          </cell>
          <cell r="H5">
            <v>14.4</v>
          </cell>
          <cell r="I5" t="str">
            <v>*</v>
          </cell>
          <cell r="J5">
            <v>36</v>
          </cell>
          <cell r="K5">
            <v>0</v>
          </cell>
        </row>
        <row r="6">
          <cell r="B6">
            <v>26.758333333333336</v>
          </cell>
          <cell r="C6">
            <v>33.700000000000003</v>
          </cell>
          <cell r="D6">
            <v>20.3</v>
          </cell>
          <cell r="E6">
            <v>60.541666666666664</v>
          </cell>
          <cell r="F6">
            <v>87</v>
          </cell>
          <cell r="G6">
            <v>29</v>
          </cell>
          <cell r="H6">
            <v>11.520000000000001</v>
          </cell>
          <cell r="I6" t="str">
            <v>*</v>
          </cell>
          <cell r="J6">
            <v>27.720000000000002</v>
          </cell>
          <cell r="K6">
            <v>0</v>
          </cell>
        </row>
        <row r="7">
          <cell r="B7">
            <v>26.75</v>
          </cell>
          <cell r="C7">
            <v>32.5</v>
          </cell>
          <cell r="D7">
            <v>21.9</v>
          </cell>
          <cell r="E7">
            <v>59.583333333333336</v>
          </cell>
          <cell r="F7">
            <v>80</v>
          </cell>
          <cell r="G7">
            <v>36</v>
          </cell>
          <cell r="H7">
            <v>12.24</v>
          </cell>
          <cell r="I7" t="str">
            <v>*</v>
          </cell>
          <cell r="J7">
            <v>32.04</v>
          </cell>
          <cell r="K7">
            <v>0</v>
          </cell>
        </row>
        <row r="8">
          <cell r="B8">
            <v>26.483333333333331</v>
          </cell>
          <cell r="C8">
            <v>32.4</v>
          </cell>
          <cell r="D8">
            <v>21.2</v>
          </cell>
          <cell r="E8">
            <v>61.5</v>
          </cell>
          <cell r="F8">
            <v>83</v>
          </cell>
          <cell r="G8">
            <v>36</v>
          </cell>
          <cell r="H8">
            <v>13.68</v>
          </cell>
          <cell r="I8" t="str">
            <v>*</v>
          </cell>
          <cell r="J8">
            <v>31.680000000000003</v>
          </cell>
          <cell r="K8">
            <v>2.6</v>
          </cell>
        </row>
        <row r="9">
          <cell r="B9">
            <v>24.887499999999999</v>
          </cell>
          <cell r="C9">
            <v>27.2</v>
          </cell>
          <cell r="D9">
            <v>22.8</v>
          </cell>
          <cell r="E9">
            <v>68.125</v>
          </cell>
          <cell r="F9">
            <v>83</v>
          </cell>
          <cell r="G9">
            <v>58</v>
          </cell>
          <cell r="H9">
            <v>10.8</v>
          </cell>
          <cell r="I9" t="str">
            <v>*</v>
          </cell>
          <cell r="J9">
            <v>22.32</v>
          </cell>
          <cell r="K9">
            <v>0</v>
          </cell>
        </row>
        <row r="10">
          <cell r="B10">
            <v>23.274999999999995</v>
          </cell>
          <cell r="C10">
            <v>28.9</v>
          </cell>
          <cell r="D10">
            <v>20.399999999999999</v>
          </cell>
          <cell r="E10">
            <v>81.791666666666671</v>
          </cell>
          <cell r="F10">
            <v>95</v>
          </cell>
          <cell r="G10">
            <v>54</v>
          </cell>
          <cell r="H10">
            <v>10.8</v>
          </cell>
          <cell r="I10" t="str">
            <v>*</v>
          </cell>
          <cell r="J10">
            <v>29.880000000000003</v>
          </cell>
          <cell r="K10">
            <v>31.200000000000003</v>
          </cell>
        </row>
        <row r="11">
          <cell r="B11">
            <v>22.045833333333331</v>
          </cell>
          <cell r="C11">
            <v>27.3</v>
          </cell>
          <cell r="D11">
            <v>19.3</v>
          </cell>
          <cell r="E11">
            <v>87.958333333333329</v>
          </cell>
          <cell r="F11">
            <v>96</v>
          </cell>
          <cell r="G11">
            <v>63</v>
          </cell>
          <cell r="H11">
            <v>8.2799999999999994</v>
          </cell>
          <cell r="I11" t="str">
            <v>*</v>
          </cell>
          <cell r="J11">
            <v>28.8</v>
          </cell>
          <cell r="K11">
            <v>30.4</v>
          </cell>
        </row>
        <row r="12">
          <cell r="B12">
            <v>22.95</v>
          </cell>
          <cell r="C12">
            <v>28.4</v>
          </cell>
          <cell r="D12">
            <v>20.6</v>
          </cell>
          <cell r="E12">
            <v>84.166666666666671</v>
          </cell>
          <cell r="F12">
            <v>95</v>
          </cell>
          <cell r="G12">
            <v>58</v>
          </cell>
          <cell r="H12">
            <v>11.16</v>
          </cell>
          <cell r="I12" t="str">
            <v>*</v>
          </cell>
          <cell r="J12">
            <v>19.8</v>
          </cell>
          <cell r="K12">
            <v>0</v>
          </cell>
        </row>
        <row r="13">
          <cell r="B13">
            <v>23.541666666666661</v>
          </cell>
          <cell r="C13">
            <v>29.9</v>
          </cell>
          <cell r="D13">
            <v>19.7</v>
          </cell>
          <cell r="E13">
            <v>80</v>
          </cell>
          <cell r="F13">
            <v>96</v>
          </cell>
          <cell r="G13">
            <v>51</v>
          </cell>
          <cell r="H13">
            <v>10.8</v>
          </cell>
          <cell r="I13" t="str">
            <v>*</v>
          </cell>
          <cell r="J13">
            <v>20.52</v>
          </cell>
          <cell r="K13">
            <v>0.2</v>
          </cell>
        </row>
        <row r="14">
          <cell r="B14">
            <v>24.650000000000002</v>
          </cell>
          <cell r="C14">
            <v>31.4</v>
          </cell>
          <cell r="D14">
            <v>19.3</v>
          </cell>
          <cell r="E14">
            <v>73.375</v>
          </cell>
          <cell r="F14">
            <v>94</v>
          </cell>
          <cell r="G14">
            <v>43</v>
          </cell>
          <cell r="H14">
            <v>13.68</v>
          </cell>
          <cell r="I14" t="str">
            <v>*</v>
          </cell>
          <cell r="J14">
            <v>24.48</v>
          </cell>
          <cell r="K14">
            <v>0</v>
          </cell>
        </row>
        <row r="15">
          <cell r="B15">
            <v>25.154166666666669</v>
          </cell>
          <cell r="C15">
            <v>31.8</v>
          </cell>
          <cell r="D15">
            <v>19.7</v>
          </cell>
          <cell r="E15">
            <v>69.833333333333329</v>
          </cell>
          <cell r="F15">
            <v>89</v>
          </cell>
          <cell r="G15">
            <v>40</v>
          </cell>
          <cell r="H15">
            <v>12.24</v>
          </cell>
          <cell r="I15" t="str">
            <v>*</v>
          </cell>
          <cell r="J15">
            <v>27.720000000000002</v>
          </cell>
          <cell r="K15">
            <v>0</v>
          </cell>
        </row>
        <row r="16">
          <cell r="B16">
            <v>25.370833333333334</v>
          </cell>
          <cell r="C16">
            <v>31.4</v>
          </cell>
          <cell r="D16">
            <v>20.8</v>
          </cell>
          <cell r="E16">
            <v>72.375</v>
          </cell>
          <cell r="F16">
            <v>89</v>
          </cell>
          <cell r="G16">
            <v>49</v>
          </cell>
          <cell r="H16">
            <v>10.8</v>
          </cell>
          <cell r="I16" t="str">
            <v>*</v>
          </cell>
          <cell r="J16">
            <v>22.68</v>
          </cell>
          <cell r="K16">
            <v>0</v>
          </cell>
        </row>
        <row r="17">
          <cell r="B17">
            <v>25.054166666666664</v>
          </cell>
          <cell r="C17">
            <v>31.5</v>
          </cell>
          <cell r="D17">
            <v>20.6</v>
          </cell>
          <cell r="E17">
            <v>72.041666666666671</v>
          </cell>
          <cell r="F17">
            <v>86</v>
          </cell>
          <cell r="G17">
            <v>47</v>
          </cell>
          <cell r="H17">
            <v>13.32</v>
          </cell>
          <cell r="I17" t="str">
            <v>*</v>
          </cell>
          <cell r="J17">
            <v>30.96</v>
          </cell>
          <cell r="K17">
            <v>0</v>
          </cell>
        </row>
        <row r="18">
          <cell r="B18">
            <v>22.683333333333337</v>
          </cell>
          <cell r="C18">
            <v>28.5</v>
          </cell>
          <cell r="D18">
            <v>19.100000000000001</v>
          </cell>
          <cell r="E18">
            <v>82.291666666666671</v>
          </cell>
          <cell r="F18">
            <v>94</v>
          </cell>
          <cell r="G18">
            <v>60</v>
          </cell>
          <cell r="H18">
            <v>15.120000000000001</v>
          </cell>
          <cell r="I18" t="str">
            <v>*</v>
          </cell>
          <cell r="J18">
            <v>33.840000000000003</v>
          </cell>
          <cell r="K18">
            <v>21.2</v>
          </cell>
        </row>
        <row r="19">
          <cell r="B19">
            <v>23.737500000000001</v>
          </cell>
          <cell r="C19">
            <v>29.2</v>
          </cell>
          <cell r="D19">
            <v>19.899999999999999</v>
          </cell>
          <cell r="E19">
            <v>80</v>
          </cell>
          <cell r="F19">
            <v>93</v>
          </cell>
          <cell r="G19">
            <v>58</v>
          </cell>
          <cell r="H19">
            <v>9.3600000000000012</v>
          </cell>
          <cell r="I19" t="str">
            <v>*</v>
          </cell>
          <cell r="J19">
            <v>15.840000000000002</v>
          </cell>
          <cell r="K19">
            <v>0</v>
          </cell>
        </row>
        <row r="20">
          <cell r="B20">
            <v>25.529166666666669</v>
          </cell>
          <cell r="C20">
            <v>32.1</v>
          </cell>
          <cell r="D20">
            <v>20.6</v>
          </cell>
          <cell r="E20">
            <v>75.916666666666671</v>
          </cell>
          <cell r="F20">
            <v>94</v>
          </cell>
          <cell r="G20">
            <v>48</v>
          </cell>
          <cell r="H20">
            <v>11.16</v>
          </cell>
          <cell r="I20" t="str">
            <v>*</v>
          </cell>
          <cell r="J20">
            <v>23.759999999999998</v>
          </cell>
          <cell r="K20">
            <v>0</v>
          </cell>
        </row>
        <row r="21">
          <cell r="B21">
            <v>25.874999999999996</v>
          </cell>
          <cell r="C21">
            <v>31.1</v>
          </cell>
          <cell r="D21">
            <v>21.8</v>
          </cell>
          <cell r="E21">
            <v>76.666666666666671</v>
          </cell>
          <cell r="F21">
            <v>91</v>
          </cell>
          <cell r="G21">
            <v>52</v>
          </cell>
          <cell r="H21">
            <v>15.120000000000001</v>
          </cell>
          <cell r="I21" t="str">
            <v>*</v>
          </cell>
          <cell r="J21">
            <v>37.440000000000005</v>
          </cell>
          <cell r="K21">
            <v>0</v>
          </cell>
        </row>
        <row r="22">
          <cell r="B22">
            <v>22.566666666666674</v>
          </cell>
          <cell r="C22">
            <v>26.2</v>
          </cell>
          <cell r="D22">
            <v>20.9</v>
          </cell>
          <cell r="E22">
            <v>91.541666666666671</v>
          </cell>
          <cell r="F22">
            <v>95</v>
          </cell>
          <cell r="G22">
            <v>80</v>
          </cell>
          <cell r="H22">
            <v>18.720000000000002</v>
          </cell>
          <cell r="I22" t="str">
            <v>*</v>
          </cell>
          <cell r="J22">
            <v>42.84</v>
          </cell>
          <cell r="K22">
            <v>64.599999999999994</v>
          </cell>
        </row>
        <row r="23">
          <cell r="B23">
            <v>20.379166666666659</v>
          </cell>
          <cell r="C23">
            <v>25.7</v>
          </cell>
          <cell r="D23">
            <v>15.6</v>
          </cell>
          <cell r="E23">
            <v>72.25</v>
          </cell>
          <cell r="F23">
            <v>95</v>
          </cell>
          <cell r="G23">
            <v>34</v>
          </cell>
          <cell r="H23">
            <v>19.440000000000001</v>
          </cell>
          <cell r="I23" t="str">
            <v>*</v>
          </cell>
          <cell r="J23">
            <v>32.04</v>
          </cell>
          <cell r="K23">
            <v>1</v>
          </cell>
        </row>
        <row r="24">
          <cell r="B24">
            <v>19.595833333333328</v>
          </cell>
          <cell r="C24">
            <v>25.8</v>
          </cell>
          <cell r="D24">
            <v>13.7</v>
          </cell>
          <cell r="E24">
            <v>61.125</v>
          </cell>
          <cell r="F24">
            <v>84</v>
          </cell>
          <cell r="G24">
            <v>34</v>
          </cell>
          <cell r="H24">
            <v>10.08</v>
          </cell>
          <cell r="I24" t="str">
            <v>*</v>
          </cell>
          <cell r="J24">
            <v>27</v>
          </cell>
          <cell r="K24">
            <v>0</v>
          </cell>
        </row>
        <row r="25">
          <cell r="B25">
            <v>19.229166666666668</v>
          </cell>
          <cell r="C25">
            <v>26.6</v>
          </cell>
          <cell r="D25">
            <v>13</v>
          </cell>
          <cell r="E25">
            <v>65.583333333333329</v>
          </cell>
          <cell r="F25">
            <v>88</v>
          </cell>
          <cell r="G25">
            <v>36</v>
          </cell>
          <cell r="H25">
            <v>15.120000000000001</v>
          </cell>
          <cell r="I25" t="str">
            <v>*</v>
          </cell>
          <cell r="J25">
            <v>32.04</v>
          </cell>
          <cell r="K25">
            <v>0</v>
          </cell>
        </row>
        <row r="26">
          <cell r="B26">
            <v>19.829166666666669</v>
          </cell>
          <cell r="C26">
            <v>27.7</v>
          </cell>
          <cell r="D26">
            <v>12.4</v>
          </cell>
          <cell r="E26">
            <v>67.791666666666671</v>
          </cell>
          <cell r="F26">
            <v>89</v>
          </cell>
          <cell r="G26">
            <v>45</v>
          </cell>
          <cell r="H26">
            <v>12.6</v>
          </cell>
          <cell r="I26" t="str">
            <v>*</v>
          </cell>
          <cell r="J26">
            <v>23.400000000000002</v>
          </cell>
          <cell r="K26">
            <v>0</v>
          </cell>
        </row>
        <row r="27">
          <cell r="B27">
            <v>21.458333333333332</v>
          </cell>
          <cell r="C27">
            <v>31.4</v>
          </cell>
          <cell r="D27">
            <v>14.2</v>
          </cell>
          <cell r="E27">
            <v>73.791666666666671</v>
          </cell>
          <cell r="F27">
            <v>91</v>
          </cell>
          <cell r="G27">
            <v>45</v>
          </cell>
          <cell r="H27">
            <v>11.16</v>
          </cell>
          <cell r="I27" t="str">
            <v>*</v>
          </cell>
          <cell r="J27">
            <v>25.92</v>
          </cell>
          <cell r="K27">
            <v>0</v>
          </cell>
        </row>
        <row r="28">
          <cell r="B28">
            <v>22.975000000000009</v>
          </cell>
          <cell r="C28">
            <v>30.4</v>
          </cell>
          <cell r="D28">
            <v>19.5</v>
          </cell>
          <cell r="E28">
            <v>81.458333333333329</v>
          </cell>
          <cell r="F28">
            <v>92</v>
          </cell>
          <cell r="G28">
            <v>53</v>
          </cell>
          <cell r="H28">
            <v>13.68</v>
          </cell>
          <cell r="I28" t="str">
            <v>*</v>
          </cell>
          <cell r="J28">
            <v>31.680000000000003</v>
          </cell>
          <cell r="K28">
            <v>11.4</v>
          </cell>
        </row>
        <row r="29">
          <cell r="B29">
            <v>23.166666666666661</v>
          </cell>
          <cell r="C29">
            <v>29.4</v>
          </cell>
          <cell r="D29">
            <v>19.8</v>
          </cell>
          <cell r="E29">
            <v>80.208333333333329</v>
          </cell>
          <cell r="F29">
            <v>94</v>
          </cell>
          <cell r="G29">
            <v>58</v>
          </cell>
          <cell r="H29">
            <v>13.68</v>
          </cell>
          <cell r="I29" t="str">
            <v>*</v>
          </cell>
          <cell r="J29">
            <v>33.840000000000003</v>
          </cell>
          <cell r="K29">
            <v>5</v>
          </cell>
        </row>
        <row r="30">
          <cell r="B30">
            <v>21.487500000000001</v>
          </cell>
          <cell r="C30">
            <v>26.2</v>
          </cell>
          <cell r="D30">
            <v>18.7</v>
          </cell>
          <cell r="E30">
            <v>86.75</v>
          </cell>
          <cell r="F30">
            <v>95</v>
          </cell>
          <cell r="G30">
            <v>68</v>
          </cell>
          <cell r="H30">
            <v>12.6</v>
          </cell>
          <cell r="I30" t="str">
            <v>*</v>
          </cell>
          <cell r="J30">
            <v>53.28</v>
          </cell>
          <cell r="K30">
            <v>82.800000000000011</v>
          </cell>
        </row>
        <row r="31">
          <cell r="B31">
            <v>22.208333333333339</v>
          </cell>
          <cell r="C31">
            <v>26.5</v>
          </cell>
          <cell r="D31">
            <v>20.2</v>
          </cell>
          <cell r="E31">
            <v>83.666666666666671</v>
          </cell>
          <cell r="F31">
            <v>95</v>
          </cell>
          <cell r="G31">
            <v>57</v>
          </cell>
          <cell r="H31">
            <v>10.08</v>
          </cell>
          <cell r="I31" t="str">
            <v>*</v>
          </cell>
          <cell r="J31">
            <v>21.6</v>
          </cell>
          <cell r="K31">
            <v>16.599999999999998</v>
          </cell>
        </row>
        <row r="32">
          <cell r="B32">
            <v>20.399999999999999</v>
          </cell>
          <cell r="C32">
            <v>27.9</v>
          </cell>
          <cell r="D32">
            <v>14.5</v>
          </cell>
          <cell r="E32">
            <v>78.833333333333329</v>
          </cell>
          <cell r="F32">
            <v>96</v>
          </cell>
          <cell r="G32">
            <v>47</v>
          </cell>
          <cell r="H32">
            <v>10.44</v>
          </cell>
          <cell r="I32" t="str">
            <v>*</v>
          </cell>
          <cell r="J32">
            <v>16.559999999999999</v>
          </cell>
          <cell r="K32">
            <v>0.2</v>
          </cell>
        </row>
        <row r="33">
          <cell r="B33">
            <v>22.512499999999992</v>
          </cell>
          <cell r="C33">
            <v>30</v>
          </cell>
          <cell r="D33">
            <v>16.399999999999999</v>
          </cell>
          <cell r="E33">
            <v>72.291666666666671</v>
          </cell>
          <cell r="F33">
            <v>92</v>
          </cell>
          <cell r="G33">
            <v>46</v>
          </cell>
          <cell r="H33">
            <v>6.48</v>
          </cell>
          <cell r="I33" t="str">
            <v>*</v>
          </cell>
          <cell r="J33">
            <v>16.559999999999999</v>
          </cell>
          <cell r="K33">
            <v>0</v>
          </cell>
        </row>
        <row r="34">
          <cell r="B34">
            <v>24.554166666666664</v>
          </cell>
          <cell r="C34">
            <v>31.7</v>
          </cell>
          <cell r="D34">
            <v>19.899999999999999</v>
          </cell>
          <cell r="E34">
            <v>69.958333333333329</v>
          </cell>
          <cell r="F34">
            <v>86</v>
          </cell>
          <cell r="G34">
            <v>45</v>
          </cell>
          <cell r="H34">
            <v>15.120000000000001</v>
          </cell>
          <cell r="I34" t="str">
            <v>*</v>
          </cell>
          <cell r="J34">
            <v>28.8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24.337500000000002</v>
          </cell>
          <cell r="C5">
            <v>30.9</v>
          </cell>
          <cell r="D5">
            <v>20.5</v>
          </cell>
          <cell r="E5">
            <v>75.849999999999994</v>
          </cell>
          <cell r="F5">
            <v>100</v>
          </cell>
          <cell r="G5">
            <v>49</v>
          </cell>
          <cell r="H5">
            <v>18.720000000000002</v>
          </cell>
          <cell r="I5" t="str">
            <v>*</v>
          </cell>
          <cell r="J5">
            <v>35.64</v>
          </cell>
          <cell r="K5">
            <v>0</v>
          </cell>
        </row>
        <row r="6">
          <cell r="B6">
            <v>25.433333333333334</v>
          </cell>
          <cell r="C6">
            <v>32.799999999999997</v>
          </cell>
          <cell r="D6">
            <v>20.3</v>
          </cell>
          <cell r="E6">
            <v>71.375</v>
          </cell>
          <cell r="F6">
            <v>96</v>
          </cell>
          <cell r="G6">
            <v>38</v>
          </cell>
          <cell r="H6">
            <v>20.88</v>
          </cell>
          <cell r="I6" t="str">
            <v>*</v>
          </cell>
          <cell r="J6">
            <v>40.680000000000007</v>
          </cell>
          <cell r="K6">
            <v>0.4</v>
          </cell>
        </row>
        <row r="7">
          <cell r="B7">
            <v>24.9375</v>
          </cell>
          <cell r="C7">
            <v>32.1</v>
          </cell>
          <cell r="D7">
            <v>20.100000000000001</v>
          </cell>
          <cell r="E7">
            <v>69.958333333333329</v>
          </cell>
          <cell r="F7">
            <v>95</v>
          </cell>
          <cell r="G7">
            <v>33</v>
          </cell>
          <cell r="H7">
            <v>20.88</v>
          </cell>
          <cell r="I7" t="str">
            <v>*</v>
          </cell>
          <cell r="J7">
            <v>37.440000000000005</v>
          </cell>
          <cell r="K7">
            <v>0.2</v>
          </cell>
        </row>
        <row r="8">
          <cell r="B8">
            <v>24.866666666666671</v>
          </cell>
          <cell r="C8">
            <v>31.7</v>
          </cell>
          <cell r="D8">
            <v>21</v>
          </cell>
          <cell r="E8">
            <v>74.875</v>
          </cell>
          <cell r="F8">
            <v>92</v>
          </cell>
          <cell r="G8">
            <v>45</v>
          </cell>
          <cell r="H8">
            <v>20.52</v>
          </cell>
          <cell r="I8" t="str">
            <v>*</v>
          </cell>
          <cell r="J8">
            <v>35.64</v>
          </cell>
          <cell r="K8">
            <v>0.2</v>
          </cell>
        </row>
        <row r="9">
          <cell r="B9">
            <v>24.020833333333332</v>
          </cell>
          <cell r="C9">
            <v>31.7</v>
          </cell>
          <cell r="D9">
            <v>20.5</v>
          </cell>
          <cell r="E9">
            <v>77.090909090909093</v>
          </cell>
          <cell r="F9">
            <v>97</v>
          </cell>
          <cell r="G9">
            <v>43</v>
          </cell>
          <cell r="H9">
            <v>31.680000000000003</v>
          </cell>
          <cell r="I9" t="str">
            <v>*</v>
          </cell>
          <cell r="J9">
            <v>51.480000000000004</v>
          </cell>
          <cell r="K9">
            <v>11.2</v>
          </cell>
        </row>
        <row r="10">
          <cell r="B10">
            <v>23.154166666666665</v>
          </cell>
          <cell r="C10">
            <v>28.7</v>
          </cell>
          <cell r="D10">
            <v>20.8</v>
          </cell>
          <cell r="E10">
            <v>81</v>
          </cell>
          <cell r="F10">
            <v>100</v>
          </cell>
          <cell r="G10">
            <v>56</v>
          </cell>
          <cell r="H10">
            <v>12.6</v>
          </cell>
          <cell r="I10" t="str">
            <v>*</v>
          </cell>
          <cell r="J10">
            <v>23.759999999999998</v>
          </cell>
          <cell r="K10">
            <v>3.6000000000000005</v>
          </cell>
        </row>
        <row r="11">
          <cell r="B11">
            <v>23.070833333333336</v>
          </cell>
          <cell r="C11">
            <v>28</v>
          </cell>
          <cell r="D11">
            <v>20.8</v>
          </cell>
          <cell r="E11">
            <v>86.764705882352942</v>
          </cell>
          <cell r="F11">
            <v>100</v>
          </cell>
          <cell r="G11">
            <v>60</v>
          </cell>
          <cell r="H11">
            <v>11.879999999999999</v>
          </cell>
          <cell r="I11" t="str">
            <v>*</v>
          </cell>
          <cell r="J11">
            <v>36.36</v>
          </cell>
          <cell r="K11">
            <v>11.2</v>
          </cell>
        </row>
        <row r="12">
          <cell r="B12">
            <v>23.5</v>
          </cell>
          <cell r="C12">
            <v>27.7</v>
          </cell>
          <cell r="D12">
            <v>21.5</v>
          </cell>
          <cell r="E12">
            <v>83.8125</v>
          </cell>
          <cell r="F12">
            <v>100</v>
          </cell>
          <cell r="G12">
            <v>61</v>
          </cell>
          <cell r="H12">
            <v>10.08</v>
          </cell>
          <cell r="I12" t="str">
            <v>*</v>
          </cell>
          <cell r="J12">
            <v>22.32</v>
          </cell>
          <cell r="K12">
            <v>2.6</v>
          </cell>
        </row>
        <row r="13">
          <cell r="B13">
            <v>24.170833333333338</v>
          </cell>
          <cell r="C13">
            <v>28.3</v>
          </cell>
          <cell r="D13">
            <v>21.2</v>
          </cell>
          <cell r="E13">
            <v>83.5</v>
          </cell>
          <cell r="F13">
            <v>100</v>
          </cell>
          <cell r="G13">
            <v>60</v>
          </cell>
          <cell r="H13">
            <v>11.16</v>
          </cell>
          <cell r="I13" t="str">
            <v>*</v>
          </cell>
          <cell r="J13">
            <v>19.440000000000001</v>
          </cell>
          <cell r="K13">
            <v>0.2</v>
          </cell>
        </row>
        <row r="14">
          <cell r="B14">
            <v>24.074999999999999</v>
          </cell>
          <cell r="C14">
            <v>29.4</v>
          </cell>
          <cell r="D14">
            <v>20.3</v>
          </cell>
          <cell r="E14">
            <v>83.291666666666671</v>
          </cell>
          <cell r="F14">
            <v>100</v>
          </cell>
          <cell r="G14">
            <v>54</v>
          </cell>
          <cell r="H14">
            <v>11.16</v>
          </cell>
          <cell r="I14" t="str">
            <v>*</v>
          </cell>
          <cell r="J14">
            <v>24.48</v>
          </cell>
          <cell r="K14">
            <v>2.2000000000000002</v>
          </cell>
        </row>
        <row r="15">
          <cell r="B15">
            <v>24.983333333333334</v>
          </cell>
          <cell r="C15">
            <v>30.1</v>
          </cell>
          <cell r="D15">
            <v>21.4</v>
          </cell>
          <cell r="E15">
            <v>79.416666666666671</v>
          </cell>
          <cell r="F15">
            <v>99</v>
          </cell>
          <cell r="G15">
            <v>56</v>
          </cell>
          <cell r="H15">
            <v>15.120000000000001</v>
          </cell>
          <cell r="I15" t="str">
            <v>*</v>
          </cell>
          <cell r="J15">
            <v>34.92</v>
          </cell>
          <cell r="K15">
            <v>0</v>
          </cell>
        </row>
        <row r="16">
          <cell r="B16">
            <v>23.991666666666664</v>
          </cell>
          <cell r="C16">
            <v>31.2</v>
          </cell>
          <cell r="D16">
            <v>21.2</v>
          </cell>
          <cell r="E16">
            <v>83.041666666666671</v>
          </cell>
          <cell r="F16">
            <v>100</v>
          </cell>
          <cell r="G16">
            <v>51</v>
          </cell>
          <cell r="H16">
            <v>15.840000000000002</v>
          </cell>
          <cell r="I16" t="str">
            <v>*</v>
          </cell>
          <cell r="J16">
            <v>37.800000000000004</v>
          </cell>
          <cell r="K16">
            <v>15.799999999999999</v>
          </cell>
        </row>
        <row r="17">
          <cell r="B17">
            <v>25.462500000000002</v>
          </cell>
          <cell r="C17">
            <v>31.8</v>
          </cell>
          <cell r="D17">
            <v>21.1</v>
          </cell>
          <cell r="E17">
            <v>77.791666666666671</v>
          </cell>
          <cell r="F17">
            <v>95</v>
          </cell>
          <cell r="G17">
            <v>46</v>
          </cell>
          <cell r="H17">
            <v>15.840000000000002</v>
          </cell>
          <cell r="I17" t="str">
            <v>*</v>
          </cell>
          <cell r="J17">
            <v>30.6</v>
          </cell>
          <cell r="K17">
            <v>0</v>
          </cell>
        </row>
        <row r="18">
          <cell r="B18">
            <v>23.416666666666668</v>
          </cell>
          <cell r="C18">
            <v>26.2</v>
          </cell>
          <cell r="D18">
            <v>20.7</v>
          </cell>
          <cell r="E18">
            <v>86.10526315789474</v>
          </cell>
          <cell r="F18">
            <v>100</v>
          </cell>
          <cell r="G18">
            <v>72</v>
          </cell>
          <cell r="H18">
            <v>22.68</v>
          </cell>
          <cell r="I18" t="str">
            <v>*</v>
          </cell>
          <cell r="J18">
            <v>41.04</v>
          </cell>
          <cell r="K18">
            <v>28.000000000000004</v>
          </cell>
        </row>
        <row r="19">
          <cell r="B19">
            <v>24.729166666666668</v>
          </cell>
          <cell r="C19">
            <v>30.8</v>
          </cell>
          <cell r="D19">
            <v>20.6</v>
          </cell>
          <cell r="E19">
            <v>81.916666666666671</v>
          </cell>
          <cell r="F19">
            <v>100</v>
          </cell>
          <cell r="G19">
            <v>53</v>
          </cell>
          <cell r="H19">
            <v>13.32</v>
          </cell>
          <cell r="I19" t="str">
            <v>*</v>
          </cell>
          <cell r="J19">
            <v>57.6</v>
          </cell>
          <cell r="K19">
            <v>8</v>
          </cell>
        </row>
        <row r="20">
          <cell r="B20">
            <v>26.104166666666668</v>
          </cell>
          <cell r="C20">
            <v>31.9</v>
          </cell>
          <cell r="D20">
            <v>21.7</v>
          </cell>
          <cell r="E20">
            <v>74.86363636363636</v>
          </cell>
          <cell r="F20">
            <v>100</v>
          </cell>
          <cell r="G20">
            <v>46</v>
          </cell>
          <cell r="H20">
            <v>16.2</v>
          </cell>
          <cell r="I20" t="str">
            <v>*</v>
          </cell>
          <cell r="J20">
            <v>30.240000000000002</v>
          </cell>
          <cell r="K20">
            <v>0.2</v>
          </cell>
        </row>
        <row r="21">
          <cell r="B21">
            <v>24.870833333333334</v>
          </cell>
          <cell r="C21">
            <v>30.8</v>
          </cell>
          <cell r="D21">
            <v>21.8</v>
          </cell>
          <cell r="E21">
            <v>83.666666666666671</v>
          </cell>
          <cell r="F21">
            <v>100</v>
          </cell>
          <cell r="G21">
            <v>54</v>
          </cell>
          <cell r="H21">
            <v>15.48</v>
          </cell>
          <cell r="I21" t="str">
            <v>*</v>
          </cell>
          <cell r="J21">
            <v>55.440000000000005</v>
          </cell>
          <cell r="K21">
            <v>4</v>
          </cell>
        </row>
        <row r="22">
          <cell r="B22">
            <v>25.008333333333336</v>
          </cell>
          <cell r="C22">
            <v>29.7</v>
          </cell>
          <cell r="D22">
            <v>22.3</v>
          </cell>
          <cell r="E22">
            <v>84</v>
          </cell>
          <cell r="F22">
            <v>98</v>
          </cell>
          <cell r="G22">
            <v>62</v>
          </cell>
          <cell r="H22">
            <v>24.840000000000003</v>
          </cell>
          <cell r="I22" t="str">
            <v>*</v>
          </cell>
          <cell r="J22">
            <v>43.2</v>
          </cell>
          <cell r="K22">
            <v>2.8</v>
          </cell>
        </row>
        <row r="23">
          <cell r="B23">
            <v>22.670833333333334</v>
          </cell>
          <cell r="C23">
            <v>24.7</v>
          </cell>
          <cell r="D23">
            <v>21.3</v>
          </cell>
          <cell r="E23">
            <v>91.416666666666671</v>
          </cell>
          <cell r="F23">
            <v>100</v>
          </cell>
          <cell r="G23">
            <v>83</v>
          </cell>
          <cell r="H23">
            <v>17.64</v>
          </cell>
          <cell r="I23" t="str">
            <v>*</v>
          </cell>
          <cell r="J23">
            <v>32.04</v>
          </cell>
          <cell r="K23">
            <v>63.6</v>
          </cell>
        </row>
        <row r="24">
          <cell r="B24">
            <v>21.045833333333331</v>
          </cell>
          <cell r="C24">
            <v>25.6</v>
          </cell>
          <cell r="D24">
            <v>17.3</v>
          </cell>
          <cell r="E24">
            <v>68.263157894736835</v>
          </cell>
          <cell r="F24">
            <v>100</v>
          </cell>
          <cell r="G24">
            <v>39</v>
          </cell>
          <cell r="H24">
            <v>25.56</v>
          </cell>
          <cell r="I24" t="str">
            <v>*</v>
          </cell>
          <cell r="J24">
            <v>37.080000000000005</v>
          </cell>
          <cell r="K24">
            <v>0.2</v>
          </cell>
        </row>
        <row r="25">
          <cell r="B25">
            <v>20.812499999999996</v>
          </cell>
          <cell r="C25">
            <v>28.6</v>
          </cell>
          <cell r="D25">
            <v>14.7</v>
          </cell>
          <cell r="E25">
            <v>66.958333333333329</v>
          </cell>
          <cell r="F25">
            <v>89</v>
          </cell>
          <cell r="G25">
            <v>37</v>
          </cell>
          <cell r="H25">
            <v>16.559999999999999</v>
          </cell>
          <cell r="I25" t="str">
            <v>*</v>
          </cell>
          <cell r="J25">
            <v>29.52</v>
          </cell>
          <cell r="K25">
            <v>0</v>
          </cell>
        </row>
        <row r="26">
          <cell r="B26">
            <v>23.879166666666666</v>
          </cell>
          <cell r="C26">
            <v>31.2</v>
          </cell>
          <cell r="D26">
            <v>18.899999999999999</v>
          </cell>
          <cell r="E26">
            <v>65.875</v>
          </cell>
          <cell r="F26">
            <v>83</v>
          </cell>
          <cell r="G26">
            <v>46</v>
          </cell>
          <cell r="H26">
            <v>14.4</v>
          </cell>
          <cell r="I26" t="str">
            <v>*</v>
          </cell>
          <cell r="J26">
            <v>28.44</v>
          </cell>
          <cell r="K26">
            <v>0</v>
          </cell>
        </row>
        <row r="27">
          <cell r="B27">
            <v>24.345833333333331</v>
          </cell>
          <cell r="C27">
            <v>29.9</v>
          </cell>
          <cell r="D27">
            <v>20.3</v>
          </cell>
          <cell r="E27">
            <v>75.375</v>
          </cell>
          <cell r="F27">
            <v>100</v>
          </cell>
          <cell r="G27">
            <v>50</v>
          </cell>
          <cell r="H27">
            <v>19.079999999999998</v>
          </cell>
          <cell r="I27" t="str">
            <v>*</v>
          </cell>
          <cell r="J27">
            <v>29.880000000000003</v>
          </cell>
          <cell r="K27">
            <v>0</v>
          </cell>
        </row>
        <row r="28">
          <cell r="B28">
            <v>24.304166666666671</v>
          </cell>
          <cell r="C28">
            <v>30.3</v>
          </cell>
          <cell r="D28">
            <v>21.5</v>
          </cell>
          <cell r="E28">
            <v>78.833333333333329</v>
          </cell>
          <cell r="F28">
            <v>100</v>
          </cell>
          <cell r="G28">
            <v>47</v>
          </cell>
          <cell r="H28">
            <v>19.8</v>
          </cell>
          <cell r="I28" t="str">
            <v>*</v>
          </cell>
          <cell r="J28">
            <v>41.4</v>
          </cell>
          <cell r="K28">
            <v>7.6000000000000005</v>
          </cell>
        </row>
        <row r="29">
          <cell r="B29">
            <v>24.379166666666663</v>
          </cell>
          <cell r="C29">
            <v>29</v>
          </cell>
          <cell r="D29">
            <v>21</v>
          </cell>
          <cell r="E29">
            <v>80.904761904761898</v>
          </cell>
          <cell r="F29">
            <v>100</v>
          </cell>
          <cell r="G29">
            <v>60</v>
          </cell>
          <cell r="H29">
            <v>17.28</v>
          </cell>
          <cell r="I29" t="str">
            <v>*</v>
          </cell>
          <cell r="J29">
            <v>23.759999999999998</v>
          </cell>
          <cell r="K29">
            <v>0.4</v>
          </cell>
        </row>
        <row r="30">
          <cell r="B30">
            <v>23.516666666666676</v>
          </cell>
          <cell r="C30">
            <v>30.7</v>
          </cell>
          <cell r="D30">
            <v>20.2</v>
          </cell>
          <cell r="E30">
            <v>83.083333333333329</v>
          </cell>
          <cell r="F30">
            <v>99</v>
          </cell>
          <cell r="G30">
            <v>54</v>
          </cell>
          <cell r="H30">
            <v>15.840000000000002</v>
          </cell>
          <cell r="I30" t="str">
            <v>*</v>
          </cell>
          <cell r="J30">
            <v>39.96</v>
          </cell>
          <cell r="K30">
            <v>24.4</v>
          </cell>
        </row>
        <row r="31">
          <cell r="B31">
            <v>23.820833333333336</v>
          </cell>
          <cell r="C31">
            <v>29.7</v>
          </cell>
          <cell r="D31">
            <v>20.100000000000001</v>
          </cell>
          <cell r="E31">
            <v>80.150000000000006</v>
          </cell>
          <cell r="F31">
            <v>100</v>
          </cell>
          <cell r="G31">
            <v>59</v>
          </cell>
          <cell r="H31">
            <v>11.879999999999999</v>
          </cell>
          <cell r="I31" t="str">
            <v>*</v>
          </cell>
          <cell r="J31">
            <v>32.76</v>
          </cell>
          <cell r="K31">
            <v>0</v>
          </cell>
        </row>
        <row r="32">
          <cell r="B32">
            <v>24.274999999999995</v>
          </cell>
          <cell r="C32">
            <v>30.5</v>
          </cell>
          <cell r="D32">
            <v>19.899999999999999</v>
          </cell>
          <cell r="E32">
            <v>80.045454545454547</v>
          </cell>
          <cell r="F32">
            <v>100</v>
          </cell>
          <cell r="G32">
            <v>51</v>
          </cell>
          <cell r="H32">
            <v>11.879999999999999</v>
          </cell>
          <cell r="I32" t="str">
            <v>*</v>
          </cell>
          <cell r="J32">
            <v>23.040000000000003</v>
          </cell>
          <cell r="K32">
            <v>0</v>
          </cell>
        </row>
        <row r="33">
          <cell r="B33">
            <v>25.216666666666665</v>
          </cell>
          <cell r="C33">
            <v>33.1</v>
          </cell>
          <cell r="D33">
            <v>19.7</v>
          </cell>
          <cell r="E33">
            <v>71.958333333333329</v>
          </cell>
          <cell r="F33">
            <v>97</v>
          </cell>
          <cell r="G33">
            <v>38</v>
          </cell>
          <cell r="H33">
            <v>13.32</v>
          </cell>
          <cell r="I33" t="str">
            <v>*</v>
          </cell>
          <cell r="J33">
            <v>20.88</v>
          </cell>
          <cell r="K33">
            <v>0</v>
          </cell>
        </row>
        <row r="34">
          <cell r="B34">
            <v>25.787499999999998</v>
          </cell>
          <cell r="C34">
            <v>32.6</v>
          </cell>
          <cell r="D34">
            <v>20.6</v>
          </cell>
          <cell r="E34">
            <v>69.5</v>
          </cell>
          <cell r="F34">
            <v>89</v>
          </cell>
          <cell r="G34">
            <v>41</v>
          </cell>
          <cell r="H34">
            <v>13.32</v>
          </cell>
          <cell r="I34" t="str">
            <v>*</v>
          </cell>
          <cell r="J34">
            <v>28.08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27.966666666666669</v>
          </cell>
          <cell r="C5">
            <v>36.299999999999997</v>
          </cell>
          <cell r="D5">
            <v>22.1</v>
          </cell>
          <cell r="E5">
            <v>60.666666666666664</v>
          </cell>
          <cell r="F5">
            <v>85</v>
          </cell>
          <cell r="G5">
            <v>25</v>
          </cell>
          <cell r="H5">
            <v>9.7200000000000006</v>
          </cell>
          <cell r="I5" t="str">
            <v>*</v>
          </cell>
          <cell r="J5">
            <v>23.400000000000002</v>
          </cell>
          <cell r="K5">
            <v>0</v>
          </cell>
        </row>
        <row r="6">
          <cell r="B6">
            <v>27.749999999999996</v>
          </cell>
          <cell r="C6">
            <v>35.799999999999997</v>
          </cell>
          <cell r="D6">
            <v>21.5</v>
          </cell>
          <cell r="E6">
            <v>57.291666666666664</v>
          </cell>
          <cell r="F6">
            <v>82</v>
          </cell>
          <cell r="G6">
            <v>31</v>
          </cell>
          <cell r="H6">
            <v>4.6800000000000006</v>
          </cell>
          <cell r="I6" t="str">
            <v>*</v>
          </cell>
          <cell r="J6">
            <v>18</v>
          </cell>
          <cell r="K6">
            <v>0</v>
          </cell>
        </row>
        <row r="7">
          <cell r="B7">
            <v>27.345833333333335</v>
          </cell>
          <cell r="C7">
            <v>33.9</v>
          </cell>
          <cell r="D7">
            <v>21.7</v>
          </cell>
          <cell r="E7">
            <v>61.416666666666664</v>
          </cell>
          <cell r="F7">
            <v>82</v>
          </cell>
          <cell r="G7">
            <v>37</v>
          </cell>
          <cell r="H7">
            <v>8.64</v>
          </cell>
          <cell r="I7" t="str">
            <v>*</v>
          </cell>
          <cell r="J7">
            <v>28.44</v>
          </cell>
          <cell r="K7">
            <v>0</v>
          </cell>
        </row>
        <row r="8">
          <cell r="B8">
            <v>27.333333333333332</v>
          </cell>
          <cell r="C8">
            <v>35.4</v>
          </cell>
          <cell r="D8">
            <v>21</v>
          </cell>
          <cell r="E8">
            <v>61.75</v>
          </cell>
          <cell r="F8">
            <v>87</v>
          </cell>
          <cell r="G8">
            <v>29</v>
          </cell>
          <cell r="H8">
            <v>7.2</v>
          </cell>
          <cell r="I8" t="str">
            <v>*</v>
          </cell>
          <cell r="J8">
            <v>20.88</v>
          </cell>
          <cell r="K8">
            <v>0</v>
          </cell>
        </row>
        <row r="9">
          <cell r="B9">
            <v>27.491666666666671</v>
          </cell>
          <cell r="C9">
            <v>34.799999999999997</v>
          </cell>
          <cell r="D9">
            <v>22.7</v>
          </cell>
          <cell r="E9">
            <v>59.791666666666664</v>
          </cell>
          <cell r="F9">
            <v>84</v>
          </cell>
          <cell r="G9">
            <v>31</v>
          </cell>
          <cell r="H9">
            <v>7.5600000000000005</v>
          </cell>
          <cell r="I9" t="str">
            <v>*</v>
          </cell>
          <cell r="J9">
            <v>21.240000000000002</v>
          </cell>
          <cell r="K9">
            <v>0</v>
          </cell>
        </row>
        <row r="10">
          <cell r="B10">
            <v>27.012500000000003</v>
          </cell>
          <cell r="C10">
            <v>34.6</v>
          </cell>
          <cell r="D10">
            <v>22.1</v>
          </cell>
          <cell r="E10">
            <v>61.583333333333336</v>
          </cell>
          <cell r="F10">
            <v>83</v>
          </cell>
          <cell r="G10">
            <v>32</v>
          </cell>
          <cell r="H10">
            <v>14.04</v>
          </cell>
          <cell r="I10" t="str">
            <v>*</v>
          </cell>
          <cell r="J10">
            <v>28.08</v>
          </cell>
          <cell r="K10">
            <v>0.60000000000000009</v>
          </cell>
        </row>
        <row r="11">
          <cell r="B11">
            <v>24.620833333333337</v>
          </cell>
          <cell r="C11">
            <v>31.1</v>
          </cell>
          <cell r="D11">
            <v>21.3</v>
          </cell>
          <cell r="E11">
            <v>75.583333333333329</v>
          </cell>
          <cell r="F11">
            <v>89</v>
          </cell>
          <cell r="G11">
            <v>50</v>
          </cell>
          <cell r="H11">
            <v>12.24</v>
          </cell>
          <cell r="I11" t="str">
            <v>*</v>
          </cell>
          <cell r="J11">
            <v>29.880000000000003</v>
          </cell>
          <cell r="K11">
            <v>0.2</v>
          </cell>
        </row>
        <row r="12">
          <cell r="B12">
            <v>24.650000000000002</v>
          </cell>
          <cell r="C12">
            <v>31</v>
          </cell>
          <cell r="D12">
            <v>21.7</v>
          </cell>
          <cell r="E12">
            <v>80.958333333333329</v>
          </cell>
          <cell r="F12">
            <v>92</v>
          </cell>
          <cell r="G12">
            <v>53</v>
          </cell>
          <cell r="H12">
            <v>8.2799999999999994</v>
          </cell>
          <cell r="I12" t="str">
            <v>*</v>
          </cell>
          <cell r="J12">
            <v>30.96</v>
          </cell>
          <cell r="K12">
            <v>1.2</v>
          </cell>
        </row>
        <row r="13">
          <cell r="B13">
            <v>25.095833333333331</v>
          </cell>
          <cell r="C13">
            <v>32.5</v>
          </cell>
          <cell r="D13">
            <v>21.2</v>
          </cell>
          <cell r="E13">
            <v>77.583333333333329</v>
          </cell>
          <cell r="F13">
            <v>94</v>
          </cell>
          <cell r="G13">
            <v>45</v>
          </cell>
          <cell r="H13">
            <v>5.4</v>
          </cell>
          <cell r="I13" t="str">
            <v>*</v>
          </cell>
          <cell r="J13">
            <v>17.64</v>
          </cell>
          <cell r="K13">
            <v>0.2</v>
          </cell>
        </row>
        <row r="14">
          <cell r="B14">
            <v>26.045833333333334</v>
          </cell>
          <cell r="C14">
            <v>33.799999999999997</v>
          </cell>
          <cell r="D14">
            <v>20.5</v>
          </cell>
          <cell r="E14">
            <v>69.125</v>
          </cell>
          <cell r="F14">
            <v>92</v>
          </cell>
          <cell r="G14">
            <v>39</v>
          </cell>
          <cell r="H14">
            <v>7.2</v>
          </cell>
          <cell r="I14" t="str">
            <v>*</v>
          </cell>
          <cell r="J14">
            <v>21.6</v>
          </cell>
          <cell r="K14">
            <v>0</v>
          </cell>
        </row>
        <row r="15">
          <cell r="B15">
            <v>26.516666666666666</v>
          </cell>
          <cell r="C15">
            <v>34.6</v>
          </cell>
          <cell r="D15">
            <v>20.5</v>
          </cell>
          <cell r="E15">
            <v>63.25</v>
          </cell>
          <cell r="F15">
            <v>85</v>
          </cell>
          <cell r="G15">
            <v>32</v>
          </cell>
          <cell r="H15">
            <v>6.84</v>
          </cell>
          <cell r="I15" t="str">
            <v>*</v>
          </cell>
          <cell r="J15">
            <v>19.079999999999998</v>
          </cell>
          <cell r="K15">
            <v>0</v>
          </cell>
        </row>
        <row r="16">
          <cell r="B16">
            <v>26.270833333333332</v>
          </cell>
          <cell r="C16">
            <v>32.5</v>
          </cell>
          <cell r="D16">
            <v>21.2</v>
          </cell>
          <cell r="E16">
            <v>74.25</v>
          </cell>
          <cell r="F16">
            <v>95</v>
          </cell>
          <cell r="G16">
            <v>51</v>
          </cell>
          <cell r="H16">
            <v>11.879999999999999</v>
          </cell>
          <cell r="I16" t="str">
            <v>*</v>
          </cell>
          <cell r="J16">
            <v>37.080000000000005</v>
          </cell>
          <cell r="K16">
            <v>15.8</v>
          </cell>
        </row>
        <row r="17">
          <cell r="B17">
            <v>25.329166666666669</v>
          </cell>
          <cell r="C17">
            <v>34.5</v>
          </cell>
          <cell r="D17">
            <v>20.9</v>
          </cell>
          <cell r="E17">
            <v>77.041666666666671</v>
          </cell>
          <cell r="F17">
            <v>95</v>
          </cell>
          <cell r="G17">
            <v>41</v>
          </cell>
          <cell r="H17">
            <v>16.559999999999999</v>
          </cell>
          <cell r="I17" t="str">
            <v>*</v>
          </cell>
          <cell r="J17">
            <v>36</v>
          </cell>
          <cell r="K17">
            <v>1.9999999999999998</v>
          </cell>
        </row>
        <row r="18">
          <cell r="B18">
            <v>24.362499999999997</v>
          </cell>
          <cell r="C18">
            <v>31.2</v>
          </cell>
          <cell r="D18">
            <v>20.7</v>
          </cell>
          <cell r="E18">
            <v>80.666666666666671</v>
          </cell>
          <cell r="F18">
            <v>94</v>
          </cell>
          <cell r="G18">
            <v>53</v>
          </cell>
          <cell r="H18">
            <v>11.16</v>
          </cell>
          <cell r="I18" t="str">
            <v>*</v>
          </cell>
          <cell r="J18">
            <v>45</v>
          </cell>
          <cell r="K18">
            <v>14.799999999999997</v>
          </cell>
        </row>
        <row r="19">
          <cell r="B19">
            <v>26.104166666666661</v>
          </cell>
          <cell r="C19">
            <v>33.9</v>
          </cell>
          <cell r="D19">
            <v>22.2</v>
          </cell>
          <cell r="E19">
            <v>77.625</v>
          </cell>
          <cell r="F19">
            <v>95</v>
          </cell>
          <cell r="G19">
            <v>41</v>
          </cell>
          <cell r="H19">
            <v>6.48</v>
          </cell>
          <cell r="I19" t="str">
            <v>*</v>
          </cell>
          <cell r="J19">
            <v>19.079999999999998</v>
          </cell>
          <cell r="K19">
            <v>0.2</v>
          </cell>
        </row>
        <row r="20">
          <cell r="B20">
            <v>26.358333333333338</v>
          </cell>
          <cell r="C20">
            <v>33.799999999999997</v>
          </cell>
          <cell r="D20">
            <v>21.4</v>
          </cell>
          <cell r="E20">
            <v>71.583333333333329</v>
          </cell>
          <cell r="F20">
            <v>93</v>
          </cell>
          <cell r="G20">
            <v>41</v>
          </cell>
          <cell r="H20">
            <v>8.2799999999999994</v>
          </cell>
          <cell r="I20" t="str">
            <v>*</v>
          </cell>
          <cell r="J20">
            <v>18.36</v>
          </cell>
          <cell r="K20">
            <v>0</v>
          </cell>
        </row>
        <row r="21">
          <cell r="B21">
            <v>26.608333333333334</v>
          </cell>
          <cell r="C21">
            <v>34</v>
          </cell>
          <cell r="D21">
            <v>22.1</v>
          </cell>
          <cell r="E21">
            <v>73.916666666666671</v>
          </cell>
          <cell r="F21">
            <v>88</v>
          </cell>
          <cell r="G21">
            <v>45</v>
          </cell>
          <cell r="H21">
            <v>11.520000000000001</v>
          </cell>
          <cell r="I21" t="str">
            <v>*</v>
          </cell>
          <cell r="J21">
            <v>37.800000000000004</v>
          </cell>
          <cell r="K21">
            <v>0.6</v>
          </cell>
        </row>
        <row r="22">
          <cell r="B22">
            <v>25.895833333333343</v>
          </cell>
          <cell r="C22">
            <v>29.8</v>
          </cell>
          <cell r="D22">
            <v>22.7</v>
          </cell>
          <cell r="E22">
            <v>76.791666666666671</v>
          </cell>
          <cell r="F22">
            <v>88</v>
          </cell>
          <cell r="G22">
            <v>60</v>
          </cell>
          <cell r="H22">
            <v>15.840000000000002</v>
          </cell>
          <cell r="I22" t="str">
            <v>*</v>
          </cell>
          <cell r="J22">
            <v>33.480000000000004</v>
          </cell>
          <cell r="K22">
            <v>1.2</v>
          </cell>
        </row>
        <row r="23">
          <cell r="B23">
            <v>23.387499999999999</v>
          </cell>
          <cell r="C23">
            <v>28.8</v>
          </cell>
          <cell r="D23">
            <v>20</v>
          </cell>
          <cell r="E23">
            <v>70.791666666666671</v>
          </cell>
          <cell r="F23">
            <v>93</v>
          </cell>
          <cell r="G23">
            <v>33</v>
          </cell>
          <cell r="H23">
            <v>9.7200000000000006</v>
          </cell>
          <cell r="I23" t="str">
            <v>*</v>
          </cell>
          <cell r="J23">
            <v>27.36</v>
          </cell>
          <cell r="K23">
            <v>3.6</v>
          </cell>
        </row>
        <row r="24">
          <cell r="B24">
            <v>21.037500000000001</v>
          </cell>
          <cell r="C24">
            <v>29.2</v>
          </cell>
          <cell r="D24">
            <v>15.6</v>
          </cell>
          <cell r="E24">
            <v>57.625</v>
          </cell>
          <cell r="F24">
            <v>75</v>
          </cell>
          <cell r="G24">
            <v>33</v>
          </cell>
          <cell r="H24">
            <v>7.2</v>
          </cell>
          <cell r="I24" t="str">
            <v>*</v>
          </cell>
          <cell r="J24">
            <v>23.400000000000002</v>
          </cell>
          <cell r="K24">
            <v>0</v>
          </cell>
        </row>
        <row r="25">
          <cell r="B25">
            <v>21.170833333333334</v>
          </cell>
          <cell r="C25">
            <v>29.4</v>
          </cell>
          <cell r="D25">
            <v>14.8</v>
          </cell>
          <cell r="E25">
            <v>59.625</v>
          </cell>
          <cell r="F25">
            <v>83</v>
          </cell>
          <cell r="G25">
            <v>30</v>
          </cell>
          <cell r="H25">
            <v>7.5600000000000005</v>
          </cell>
          <cell r="I25" t="str">
            <v>*</v>
          </cell>
          <cell r="J25">
            <v>24.840000000000003</v>
          </cell>
          <cell r="K25">
            <v>0</v>
          </cell>
        </row>
        <row r="26">
          <cell r="B26">
            <v>21.845833333333331</v>
          </cell>
          <cell r="C26">
            <v>31.3</v>
          </cell>
          <cell r="D26">
            <v>15.4</v>
          </cell>
          <cell r="E26">
            <v>65.75</v>
          </cell>
          <cell r="F26">
            <v>83</v>
          </cell>
          <cell r="G26">
            <v>39</v>
          </cell>
          <cell r="H26">
            <v>7.5600000000000005</v>
          </cell>
          <cell r="I26" t="str">
            <v>*</v>
          </cell>
          <cell r="J26">
            <v>21.240000000000002</v>
          </cell>
          <cell r="K26">
            <v>0</v>
          </cell>
        </row>
        <row r="27">
          <cell r="B27">
            <v>24.887500000000003</v>
          </cell>
          <cell r="C27">
            <v>32.200000000000003</v>
          </cell>
          <cell r="D27">
            <v>19.8</v>
          </cell>
          <cell r="E27">
            <v>70.25</v>
          </cell>
          <cell r="F27">
            <v>93</v>
          </cell>
          <cell r="G27">
            <v>45</v>
          </cell>
          <cell r="H27">
            <v>9</v>
          </cell>
          <cell r="I27" t="str">
            <v>*</v>
          </cell>
          <cell r="J27">
            <v>23.400000000000002</v>
          </cell>
          <cell r="K27">
            <v>0</v>
          </cell>
        </row>
        <row r="28">
          <cell r="B28">
            <v>25.933333333333334</v>
          </cell>
          <cell r="C28">
            <v>32.799999999999997</v>
          </cell>
          <cell r="D28">
            <v>20.7</v>
          </cell>
          <cell r="E28">
            <v>61.041666666666664</v>
          </cell>
          <cell r="F28">
            <v>83</v>
          </cell>
          <cell r="G28">
            <v>39</v>
          </cell>
          <cell r="H28">
            <v>7.2</v>
          </cell>
          <cell r="I28" t="str">
            <v>*</v>
          </cell>
          <cell r="J28">
            <v>24.48</v>
          </cell>
          <cell r="K28">
            <v>0</v>
          </cell>
        </row>
        <row r="29">
          <cell r="B29">
            <v>22.237500000000008</v>
          </cell>
          <cell r="C29">
            <v>26.6</v>
          </cell>
          <cell r="D29">
            <v>19.2</v>
          </cell>
          <cell r="E29">
            <v>78</v>
          </cell>
          <cell r="F29">
            <v>93</v>
          </cell>
          <cell r="G29">
            <v>49</v>
          </cell>
          <cell r="H29">
            <v>9</v>
          </cell>
          <cell r="I29" t="str">
            <v>*</v>
          </cell>
          <cell r="J29">
            <v>27</v>
          </cell>
          <cell r="K29">
            <v>6.8</v>
          </cell>
        </row>
        <row r="30">
          <cell r="B30">
            <v>21.933333333333334</v>
          </cell>
          <cell r="C30">
            <v>27.8</v>
          </cell>
          <cell r="D30">
            <v>18.5</v>
          </cell>
          <cell r="E30">
            <v>86.25</v>
          </cell>
          <cell r="F30">
            <v>96</v>
          </cell>
          <cell r="G30">
            <v>60</v>
          </cell>
          <cell r="H30">
            <v>12.96</v>
          </cell>
          <cell r="I30" t="str">
            <v>*</v>
          </cell>
          <cell r="J30">
            <v>42.480000000000004</v>
          </cell>
          <cell r="K30">
            <v>31</v>
          </cell>
        </row>
        <row r="31">
          <cell r="B31">
            <v>23.470833333333335</v>
          </cell>
          <cell r="C31">
            <v>29.6</v>
          </cell>
          <cell r="D31">
            <v>20.9</v>
          </cell>
          <cell r="E31">
            <v>84.375</v>
          </cell>
          <cell r="F31">
            <v>95</v>
          </cell>
          <cell r="G31">
            <v>52</v>
          </cell>
          <cell r="H31">
            <v>9</v>
          </cell>
          <cell r="I31" t="str">
            <v>*</v>
          </cell>
          <cell r="J31">
            <v>22.32</v>
          </cell>
          <cell r="K31">
            <v>8.4</v>
          </cell>
        </row>
        <row r="32">
          <cell r="B32">
            <v>23.487499999999997</v>
          </cell>
          <cell r="C32">
            <v>31.5</v>
          </cell>
          <cell r="D32">
            <v>18.600000000000001</v>
          </cell>
          <cell r="E32">
            <v>75.708333333333329</v>
          </cell>
          <cell r="F32">
            <v>95</v>
          </cell>
          <cell r="G32">
            <v>42</v>
          </cell>
          <cell r="H32">
            <v>6.84</v>
          </cell>
          <cell r="I32" t="str">
            <v>*</v>
          </cell>
          <cell r="J32">
            <v>16.2</v>
          </cell>
          <cell r="K32">
            <v>0.2</v>
          </cell>
        </row>
        <row r="33">
          <cell r="B33">
            <v>23.083333333333329</v>
          </cell>
          <cell r="C33">
            <v>31.1</v>
          </cell>
          <cell r="D33">
            <v>17.899999999999999</v>
          </cell>
          <cell r="E33">
            <v>75.208333333333329</v>
          </cell>
          <cell r="F33">
            <v>95</v>
          </cell>
          <cell r="G33">
            <v>43</v>
          </cell>
          <cell r="H33">
            <v>5.7600000000000007</v>
          </cell>
          <cell r="I33" t="str">
            <v>*</v>
          </cell>
          <cell r="J33">
            <v>15.840000000000002</v>
          </cell>
          <cell r="K33">
            <v>0</v>
          </cell>
        </row>
        <row r="34">
          <cell r="B34">
            <v>23.512500000000003</v>
          </cell>
          <cell r="C34">
            <v>32</v>
          </cell>
          <cell r="D34">
            <v>17.3</v>
          </cell>
          <cell r="E34">
            <v>70.791666666666671</v>
          </cell>
          <cell r="F34">
            <v>93</v>
          </cell>
          <cell r="G34">
            <v>41</v>
          </cell>
          <cell r="H34">
            <v>5.7600000000000007</v>
          </cell>
          <cell r="I34" t="str">
            <v>*</v>
          </cell>
          <cell r="J34">
            <v>16.920000000000002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24.287499999999998</v>
          </cell>
          <cell r="C5">
            <v>31.7</v>
          </cell>
          <cell r="D5">
            <v>19.5</v>
          </cell>
          <cell r="E5">
            <v>76.541666666666671</v>
          </cell>
          <cell r="F5">
            <v>100</v>
          </cell>
          <cell r="G5">
            <v>34</v>
          </cell>
          <cell r="H5">
            <v>25.2</v>
          </cell>
          <cell r="I5" t="str">
            <v>*</v>
          </cell>
          <cell r="J5">
            <v>43.2</v>
          </cell>
          <cell r="K5">
            <v>3.2</v>
          </cell>
        </row>
        <row r="6">
          <cell r="B6">
            <v>24.187499999999996</v>
          </cell>
          <cell r="C6">
            <v>33.200000000000003</v>
          </cell>
          <cell r="D6">
            <v>17.8</v>
          </cell>
          <cell r="E6">
            <v>72</v>
          </cell>
          <cell r="F6">
            <v>96</v>
          </cell>
          <cell r="G6">
            <v>30</v>
          </cell>
          <cell r="H6">
            <v>11.879999999999999</v>
          </cell>
          <cell r="I6" t="str">
            <v>*</v>
          </cell>
          <cell r="J6">
            <v>22.32</v>
          </cell>
          <cell r="K6">
            <v>0</v>
          </cell>
        </row>
        <row r="7">
          <cell r="B7">
            <v>23.7</v>
          </cell>
          <cell r="C7">
            <v>32</v>
          </cell>
          <cell r="D7">
            <v>17.7</v>
          </cell>
          <cell r="E7">
            <v>75.25</v>
          </cell>
          <cell r="F7">
            <v>99</v>
          </cell>
          <cell r="G7">
            <v>36</v>
          </cell>
          <cell r="H7">
            <v>13.68</v>
          </cell>
          <cell r="I7" t="str">
            <v>*</v>
          </cell>
          <cell r="J7">
            <v>23.040000000000003</v>
          </cell>
          <cell r="K7">
            <v>0</v>
          </cell>
        </row>
        <row r="8">
          <cell r="B8">
            <v>24.104166666666661</v>
          </cell>
          <cell r="C8">
            <v>32.4</v>
          </cell>
          <cell r="D8">
            <v>18.100000000000001</v>
          </cell>
          <cell r="E8">
            <v>75.916666666666671</v>
          </cell>
          <cell r="F8">
            <v>100</v>
          </cell>
          <cell r="G8">
            <v>39</v>
          </cell>
          <cell r="H8">
            <v>14.4</v>
          </cell>
          <cell r="I8" t="str">
            <v>*</v>
          </cell>
          <cell r="J8">
            <v>26.28</v>
          </cell>
          <cell r="K8">
            <v>0</v>
          </cell>
        </row>
        <row r="9">
          <cell r="B9">
            <v>22.866666666666671</v>
          </cell>
          <cell r="C9">
            <v>28.6</v>
          </cell>
          <cell r="D9">
            <v>19.399999999999999</v>
          </cell>
          <cell r="E9">
            <v>86.333333333333329</v>
          </cell>
          <cell r="F9">
            <v>100</v>
          </cell>
          <cell r="G9">
            <v>58</v>
          </cell>
          <cell r="H9">
            <v>17.64</v>
          </cell>
          <cell r="I9" t="str">
            <v>*</v>
          </cell>
          <cell r="J9">
            <v>59.4</v>
          </cell>
          <cell r="K9">
            <v>7.8</v>
          </cell>
        </row>
        <row r="10">
          <cell r="B10">
            <v>21.808333333333337</v>
          </cell>
          <cell r="C10">
            <v>30.4</v>
          </cell>
          <cell r="D10">
            <v>18</v>
          </cell>
          <cell r="E10">
            <v>93.583333333333329</v>
          </cell>
          <cell r="F10">
            <v>100</v>
          </cell>
          <cell r="G10">
            <v>57</v>
          </cell>
          <cell r="H10">
            <v>14.76</v>
          </cell>
          <cell r="I10" t="str">
            <v>*</v>
          </cell>
          <cell r="J10">
            <v>53.64</v>
          </cell>
          <cell r="K10">
            <v>24.2</v>
          </cell>
        </row>
        <row r="11">
          <cell r="B11">
            <v>21.862499999999997</v>
          </cell>
          <cell r="C11">
            <v>28.1</v>
          </cell>
          <cell r="D11">
            <v>18.7</v>
          </cell>
          <cell r="E11">
            <v>92.958333333333329</v>
          </cell>
          <cell r="F11">
            <v>100</v>
          </cell>
          <cell r="G11">
            <v>61</v>
          </cell>
          <cell r="H11">
            <v>11.520000000000001</v>
          </cell>
          <cell r="I11" t="str">
            <v>*</v>
          </cell>
          <cell r="J11">
            <v>27</v>
          </cell>
          <cell r="K11">
            <v>1.8</v>
          </cell>
        </row>
        <row r="12">
          <cell r="B12">
            <v>22.120833333333334</v>
          </cell>
          <cell r="C12">
            <v>26.6</v>
          </cell>
          <cell r="D12">
            <v>19.8</v>
          </cell>
          <cell r="E12">
            <v>92.666666666666671</v>
          </cell>
          <cell r="F12">
            <v>100</v>
          </cell>
          <cell r="G12">
            <v>71</v>
          </cell>
          <cell r="H12">
            <v>9</v>
          </cell>
          <cell r="I12" t="str">
            <v>*</v>
          </cell>
          <cell r="J12">
            <v>18.720000000000002</v>
          </cell>
          <cell r="K12">
            <v>1.2</v>
          </cell>
        </row>
        <row r="13">
          <cell r="B13">
            <v>23.208333333333332</v>
          </cell>
          <cell r="C13">
            <v>30.6</v>
          </cell>
          <cell r="D13">
            <v>18.600000000000001</v>
          </cell>
          <cell r="E13">
            <v>86.708333333333329</v>
          </cell>
          <cell r="F13">
            <v>100</v>
          </cell>
          <cell r="G13">
            <v>53</v>
          </cell>
          <cell r="H13">
            <v>13.32</v>
          </cell>
          <cell r="I13" t="str">
            <v>*</v>
          </cell>
          <cell r="J13">
            <v>23.759999999999998</v>
          </cell>
          <cell r="K13">
            <v>0.4</v>
          </cell>
        </row>
        <row r="14">
          <cell r="B14">
            <v>22.954166666666666</v>
          </cell>
          <cell r="C14">
            <v>30.5</v>
          </cell>
          <cell r="D14">
            <v>18.8</v>
          </cell>
          <cell r="E14">
            <v>87.625</v>
          </cell>
          <cell r="F14">
            <v>100</v>
          </cell>
          <cell r="G14">
            <v>54</v>
          </cell>
          <cell r="H14">
            <v>18.720000000000002</v>
          </cell>
          <cell r="I14" t="str">
            <v>*</v>
          </cell>
          <cell r="J14">
            <v>43.56</v>
          </cell>
          <cell r="K14">
            <v>0.2</v>
          </cell>
        </row>
        <row r="15">
          <cell r="B15">
            <v>23.670833333333334</v>
          </cell>
          <cell r="C15">
            <v>31</v>
          </cell>
          <cell r="D15">
            <v>19.399999999999999</v>
          </cell>
          <cell r="E15">
            <v>83.75</v>
          </cell>
          <cell r="F15">
            <v>100</v>
          </cell>
          <cell r="G15">
            <v>53</v>
          </cell>
          <cell r="H15">
            <v>17.64</v>
          </cell>
          <cell r="I15" t="str">
            <v>*</v>
          </cell>
          <cell r="J15">
            <v>29.16</v>
          </cell>
          <cell r="K15">
            <v>0.2</v>
          </cell>
        </row>
        <row r="16">
          <cell r="B16">
            <v>23.929166666666671</v>
          </cell>
          <cell r="C16">
            <v>30.5</v>
          </cell>
          <cell r="D16">
            <v>19.399999999999999</v>
          </cell>
          <cell r="E16">
            <v>85.708333333333329</v>
          </cell>
          <cell r="F16">
            <v>100</v>
          </cell>
          <cell r="G16">
            <v>57</v>
          </cell>
          <cell r="H16">
            <v>14.76</v>
          </cell>
          <cell r="I16" t="str">
            <v>*</v>
          </cell>
          <cell r="J16">
            <v>26.28</v>
          </cell>
          <cell r="K16">
            <v>0</v>
          </cell>
        </row>
        <row r="17">
          <cell r="B17">
            <v>23.804166666666664</v>
          </cell>
          <cell r="C17">
            <v>30.8</v>
          </cell>
          <cell r="D17">
            <v>19.600000000000001</v>
          </cell>
          <cell r="E17">
            <v>86.083333333333329</v>
          </cell>
          <cell r="F17">
            <v>100</v>
          </cell>
          <cell r="G17">
            <v>52</v>
          </cell>
          <cell r="H17">
            <v>17.28</v>
          </cell>
          <cell r="I17" t="str">
            <v>*</v>
          </cell>
          <cell r="J17">
            <v>36.72</v>
          </cell>
          <cell r="K17">
            <v>0.2</v>
          </cell>
        </row>
        <row r="18">
          <cell r="B18">
            <v>23.095833333333331</v>
          </cell>
          <cell r="C18">
            <v>28.2</v>
          </cell>
          <cell r="D18">
            <v>19.8</v>
          </cell>
          <cell r="E18">
            <v>89.541666666666671</v>
          </cell>
          <cell r="F18">
            <v>100</v>
          </cell>
          <cell r="G18">
            <v>66</v>
          </cell>
          <cell r="H18">
            <v>20.88</v>
          </cell>
          <cell r="I18" t="str">
            <v>*</v>
          </cell>
          <cell r="J18">
            <v>36.72</v>
          </cell>
          <cell r="K18">
            <v>19.799999999999997</v>
          </cell>
        </row>
        <row r="19">
          <cell r="B19">
            <v>23.783333333333331</v>
          </cell>
          <cell r="C19">
            <v>29.4</v>
          </cell>
          <cell r="D19">
            <v>19.3</v>
          </cell>
          <cell r="E19">
            <v>87.708333333333329</v>
          </cell>
          <cell r="F19">
            <v>100</v>
          </cell>
          <cell r="G19">
            <v>59</v>
          </cell>
          <cell r="H19">
            <v>8.64</v>
          </cell>
          <cell r="I19" t="str">
            <v>*</v>
          </cell>
          <cell r="J19">
            <v>19.8</v>
          </cell>
          <cell r="K19">
            <v>0</v>
          </cell>
        </row>
        <row r="20">
          <cell r="B20">
            <v>24.141666666666666</v>
          </cell>
          <cell r="C20">
            <v>31.6</v>
          </cell>
          <cell r="D20">
            <v>20.5</v>
          </cell>
          <cell r="E20">
            <v>88.458333333333329</v>
          </cell>
          <cell r="F20">
            <v>100</v>
          </cell>
          <cell r="G20">
            <v>56</v>
          </cell>
          <cell r="H20">
            <v>16.559999999999999</v>
          </cell>
          <cell r="I20" t="str">
            <v>*</v>
          </cell>
          <cell r="J20">
            <v>27</v>
          </cell>
          <cell r="K20">
            <v>0.8</v>
          </cell>
        </row>
        <row r="21">
          <cell r="B21">
            <v>24.216666666666658</v>
          </cell>
          <cell r="C21">
            <v>30.7</v>
          </cell>
          <cell r="D21">
            <v>20.2</v>
          </cell>
          <cell r="E21">
            <v>89</v>
          </cell>
          <cell r="F21">
            <v>100</v>
          </cell>
          <cell r="G21">
            <v>56</v>
          </cell>
          <cell r="H21">
            <v>19.440000000000001</v>
          </cell>
          <cell r="I21" t="str">
            <v>*</v>
          </cell>
          <cell r="J21">
            <v>38.880000000000003</v>
          </cell>
          <cell r="K21">
            <v>0.4</v>
          </cell>
        </row>
        <row r="22">
          <cell r="B22">
            <v>22.945833333333336</v>
          </cell>
          <cell r="C22">
            <v>27.6</v>
          </cell>
          <cell r="D22">
            <v>20.7</v>
          </cell>
          <cell r="E22">
            <v>95.416666666666671</v>
          </cell>
          <cell r="F22">
            <v>100</v>
          </cell>
          <cell r="G22">
            <v>74</v>
          </cell>
          <cell r="H22">
            <v>23.759999999999998</v>
          </cell>
          <cell r="I22" t="str">
            <v>*</v>
          </cell>
          <cell r="J22">
            <v>51.12</v>
          </cell>
          <cell r="K22">
            <v>12.199999999999998</v>
          </cell>
        </row>
        <row r="23">
          <cell r="B23">
            <v>20.887499999999999</v>
          </cell>
          <cell r="C23">
            <v>26.6</v>
          </cell>
          <cell r="D23">
            <v>17.3</v>
          </cell>
          <cell r="E23">
            <v>81.333333333333329</v>
          </cell>
          <cell r="F23">
            <v>100</v>
          </cell>
          <cell r="G23">
            <v>50</v>
          </cell>
          <cell r="H23">
            <v>27</v>
          </cell>
          <cell r="I23" t="str">
            <v>*</v>
          </cell>
          <cell r="J23">
            <v>36.36</v>
          </cell>
          <cell r="K23">
            <v>18.2</v>
          </cell>
        </row>
        <row r="24">
          <cell r="B24">
            <v>18.695833333333336</v>
          </cell>
          <cell r="C24">
            <v>26.5</v>
          </cell>
          <cell r="D24">
            <v>12.3</v>
          </cell>
          <cell r="E24">
            <v>69.416666666666671</v>
          </cell>
          <cell r="F24">
            <v>93</v>
          </cell>
          <cell r="G24">
            <v>40</v>
          </cell>
          <cell r="H24">
            <v>17.28</v>
          </cell>
          <cell r="I24" t="str">
            <v>*</v>
          </cell>
          <cell r="J24">
            <v>33.119999999999997</v>
          </cell>
          <cell r="K24">
            <v>0</v>
          </cell>
        </row>
        <row r="25">
          <cell r="B25">
            <v>18.087500000000002</v>
          </cell>
          <cell r="C25">
            <v>27.2</v>
          </cell>
          <cell r="D25">
            <v>12.2</v>
          </cell>
          <cell r="E25">
            <v>76.625</v>
          </cell>
          <cell r="F25">
            <v>99</v>
          </cell>
          <cell r="G25">
            <v>41</v>
          </cell>
          <cell r="H25">
            <v>21.240000000000002</v>
          </cell>
          <cell r="I25" t="str">
            <v>*</v>
          </cell>
          <cell r="J25">
            <v>38.159999999999997</v>
          </cell>
          <cell r="K25">
            <v>0.2</v>
          </cell>
        </row>
        <row r="26">
          <cell r="B26">
            <v>20.025000000000002</v>
          </cell>
          <cell r="C26">
            <v>30.6</v>
          </cell>
          <cell r="D26">
            <v>13.5</v>
          </cell>
          <cell r="E26">
            <v>76</v>
          </cell>
          <cell r="F26">
            <v>97</v>
          </cell>
          <cell r="G26">
            <v>44</v>
          </cell>
          <cell r="H26">
            <v>17.28</v>
          </cell>
          <cell r="I26" t="str">
            <v>*</v>
          </cell>
          <cell r="J26">
            <v>28.44</v>
          </cell>
          <cell r="K26">
            <v>0</v>
          </cell>
        </row>
        <row r="27">
          <cell r="B27">
            <v>21.995833333333337</v>
          </cell>
          <cell r="C27">
            <v>30.4</v>
          </cell>
          <cell r="D27">
            <v>16.3</v>
          </cell>
          <cell r="E27">
            <v>80.458333333333329</v>
          </cell>
          <cell r="F27">
            <v>98</v>
          </cell>
          <cell r="G27">
            <v>51</v>
          </cell>
          <cell r="H27">
            <v>16.920000000000002</v>
          </cell>
          <cell r="I27" t="str">
            <v>*</v>
          </cell>
          <cell r="J27">
            <v>23.400000000000002</v>
          </cell>
          <cell r="K27">
            <v>0</v>
          </cell>
        </row>
        <row r="28">
          <cell r="B28">
            <v>22.170833333333331</v>
          </cell>
          <cell r="C28">
            <v>29.9</v>
          </cell>
          <cell r="D28">
            <v>18.8</v>
          </cell>
          <cell r="E28">
            <v>89.458333333333329</v>
          </cell>
          <cell r="F28">
            <v>100</v>
          </cell>
          <cell r="G28">
            <v>57</v>
          </cell>
          <cell r="H28">
            <v>16.920000000000002</v>
          </cell>
          <cell r="I28" t="str">
            <v>*</v>
          </cell>
          <cell r="J28">
            <v>33.480000000000004</v>
          </cell>
          <cell r="K28">
            <v>5.6000000000000005</v>
          </cell>
        </row>
        <row r="29">
          <cell r="B29">
            <v>22.104166666666668</v>
          </cell>
          <cell r="C29">
            <v>28.4</v>
          </cell>
          <cell r="D29">
            <v>19.399999999999999</v>
          </cell>
          <cell r="E29">
            <v>90.666666666666671</v>
          </cell>
          <cell r="F29">
            <v>100</v>
          </cell>
          <cell r="G29">
            <v>65</v>
          </cell>
          <cell r="H29">
            <v>26.28</v>
          </cell>
          <cell r="I29" t="str">
            <v>*</v>
          </cell>
          <cell r="J29">
            <v>36</v>
          </cell>
          <cell r="K29">
            <v>26.599999999999998</v>
          </cell>
        </row>
        <row r="30">
          <cell r="B30">
            <v>21.162500000000005</v>
          </cell>
          <cell r="C30">
            <v>24.4</v>
          </cell>
          <cell r="D30">
            <v>17.2</v>
          </cell>
          <cell r="E30">
            <v>91.791666666666671</v>
          </cell>
          <cell r="F30">
            <v>100</v>
          </cell>
          <cell r="G30">
            <v>75</v>
          </cell>
          <cell r="H30">
            <v>20.88</v>
          </cell>
          <cell r="I30" t="str">
            <v>*</v>
          </cell>
          <cell r="J30">
            <v>33.119999999999997</v>
          </cell>
          <cell r="K30">
            <v>10.199999999999999</v>
          </cell>
        </row>
        <row r="31">
          <cell r="B31">
            <v>22.733333333333334</v>
          </cell>
          <cell r="C31">
            <v>27.8</v>
          </cell>
          <cell r="D31">
            <v>19.600000000000001</v>
          </cell>
          <cell r="E31">
            <v>88.333333333333329</v>
          </cell>
          <cell r="F31">
            <v>100</v>
          </cell>
          <cell r="G31">
            <v>65</v>
          </cell>
          <cell r="H31">
            <v>14.04</v>
          </cell>
          <cell r="I31" t="str">
            <v>*</v>
          </cell>
          <cell r="J31">
            <v>27</v>
          </cell>
          <cell r="K31">
            <v>0</v>
          </cell>
        </row>
        <row r="32">
          <cell r="B32">
            <v>20.633333333333333</v>
          </cell>
          <cell r="C32">
            <v>27.6</v>
          </cell>
          <cell r="D32">
            <v>15.1</v>
          </cell>
          <cell r="E32">
            <v>86.791666666666671</v>
          </cell>
          <cell r="F32">
            <v>100</v>
          </cell>
          <cell r="G32">
            <v>59</v>
          </cell>
          <cell r="H32">
            <v>15.120000000000001</v>
          </cell>
          <cell r="I32" t="str">
            <v>*</v>
          </cell>
          <cell r="J32">
            <v>28.8</v>
          </cell>
          <cell r="K32">
            <v>0.2</v>
          </cell>
        </row>
        <row r="33">
          <cell r="B33">
            <v>22.270833333333329</v>
          </cell>
          <cell r="C33">
            <v>30.2</v>
          </cell>
          <cell r="D33">
            <v>15.6</v>
          </cell>
          <cell r="E33">
            <v>81.208333333333329</v>
          </cell>
          <cell r="F33">
            <v>100</v>
          </cell>
          <cell r="G33">
            <v>46</v>
          </cell>
          <cell r="H33">
            <v>11.520000000000001</v>
          </cell>
          <cell r="I33" t="str">
            <v>*</v>
          </cell>
          <cell r="J33">
            <v>18.720000000000002</v>
          </cell>
          <cell r="K33">
            <v>0.2</v>
          </cell>
        </row>
        <row r="34">
          <cell r="B34">
            <v>23.041666666666668</v>
          </cell>
          <cell r="C34">
            <v>31.3</v>
          </cell>
          <cell r="D34">
            <v>17.3</v>
          </cell>
          <cell r="E34">
            <v>81.75</v>
          </cell>
          <cell r="F34">
            <v>100</v>
          </cell>
          <cell r="G34">
            <v>48</v>
          </cell>
          <cell r="H34">
            <v>12.96</v>
          </cell>
          <cell r="I34" t="str">
            <v>*</v>
          </cell>
          <cell r="J34">
            <v>24.48</v>
          </cell>
          <cell r="K34">
            <v>0.2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26.416666666666668</v>
          </cell>
          <cell r="C5">
            <v>33</v>
          </cell>
          <cell r="D5">
            <v>20.399999999999999</v>
          </cell>
          <cell r="E5">
            <v>58.210526315789473</v>
          </cell>
          <cell r="F5">
            <v>100</v>
          </cell>
          <cell r="G5">
            <v>31</v>
          </cell>
          <cell r="H5">
            <v>13.68</v>
          </cell>
          <cell r="I5" t="str">
            <v>*</v>
          </cell>
          <cell r="J5">
            <v>23.759999999999998</v>
          </cell>
          <cell r="K5">
            <v>0</v>
          </cell>
        </row>
        <row r="6">
          <cell r="B6">
            <v>26.541666666666668</v>
          </cell>
          <cell r="C6">
            <v>33.200000000000003</v>
          </cell>
          <cell r="D6">
            <v>22</v>
          </cell>
          <cell r="E6">
            <v>65.666666666666671</v>
          </cell>
          <cell r="F6">
            <v>89</v>
          </cell>
          <cell r="G6">
            <v>38</v>
          </cell>
          <cell r="H6">
            <v>16.920000000000002</v>
          </cell>
          <cell r="I6" t="str">
            <v>*</v>
          </cell>
          <cell r="J6">
            <v>28.44</v>
          </cell>
          <cell r="K6">
            <v>0</v>
          </cell>
        </row>
        <row r="7">
          <cell r="B7">
            <v>25.433333333333337</v>
          </cell>
          <cell r="C7">
            <v>30.7</v>
          </cell>
          <cell r="D7">
            <v>20.7</v>
          </cell>
          <cell r="E7">
            <v>66.458333333333329</v>
          </cell>
          <cell r="F7">
            <v>87</v>
          </cell>
          <cell r="G7">
            <v>47</v>
          </cell>
          <cell r="H7">
            <v>21.6</v>
          </cell>
          <cell r="I7" t="str">
            <v>*</v>
          </cell>
          <cell r="J7">
            <v>35.28</v>
          </cell>
          <cell r="K7">
            <v>0</v>
          </cell>
        </row>
        <row r="8">
          <cell r="B8">
            <v>26.587499999999995</v>
          </cell>
          <cell r="C8">
            <v>33.200000000000003</v>
          </cell>
          <cell r="D8">
            <v>21.9</v>
          </cell>
          <cell r="E8">
            <v>62.826086956521742</v>
          </cell>
          <cell r="F8">
            <v>100</v>
          </cell>
          <cell r="G8">
            <v>33</v>
          </cell>
          <cell r="H8">
            <v>12.6</v>
          </cell>
          <cell r="I8" t="str">
            <v>*</v>
          </cell>
          <cell r="J8">
            <v>25.56</v>
          </cell>
          <cell r="K8">
            <v>0</v>
          </cell>
        </row>
        <row r="9">
          <cell r="B9">
            <v>26.683333333333334</v>
          </cell>
          <cell r="C9">
            <v>32.200000000000003</v>
          </cell>
          <cell r="D9">
            <v>22.3</v>
          </cell>
          <cell r="E9">
            <v>59.666666666666664</v>
          </cell>
          <cell r="F9">
            <v>89</v>
          </cell>
          <cell r="G9">
            <v>38</v>
          </cell>
          <cell r="H9">
            <v>16.2</v>
          </cell>
          <cell r="I9" t="str">
            <v>*</v>
          </cell>
          <cell r="J9">
            <v>32.04</v>
          </cell>
          <cell r="K9">
            <v>0</v>
          </cell>
        </row>
        <row r="10">
          <cell r="B10">
            <v>25.666666666666661</v>
          </cell>
          <cell r="C10">
            <v>31.6</v>
          </cell>
          <cell r="D10">
            <v>22.2</v>
          </cell>
          <cell r="E10">
            <v>65</v>
          </cell>
          <cell r="F10">
            <v>100</v>
          </cell>
          <cell r="G10">
            <v>44</v>
          </cell>
          <cell r="H10">
            <v>22.32</v>
          </cell>
          <cell r="I10" t="str">
            <v>*</v>
          </cell>
          <cell r="J10">
            <v>33.119999999999997</v>
          </cell>
          <cell r="K10">
            <v>0.2</v>
          </cell>
        </row>
        <row r="11">
          <cell r="B11">
            <v>23.008333333333336</v>
          </cell>
          <cell r="C11">
            <v>29.8</v>
          </cell>
          <cell r="D11">
            <v>19.399999999999999</v>
          </cell>
          <cell r="E11">
            <v>70.900000000000006</v>
          </cell>
          <cell r="F11">
            <v>89</v>
          </cell>
          <cell r="G11">
            <v>51</v>
          </cell>
          <cell r="H11">
            <v>14.76</v>
          </cell>
          <cell r="I11" t="str">
            <v>*</v>
          </cell>
          <cell r="J11">
            <v>38.519999999999996</v>
          </cell>
          <cell r="K11">
            <v>35.800000000000004</v>
          </cell>
        </row>
        <row r="12">
          <cell r="B12">
            <v>23.379166666666666</v>
          </cell>
          <cell r="C12">
            <v>26.3</v>
          </cell>
          <cell r="D12">
            <v>21.8</v>
          </cell>
          <cell r="E12">
            <v>84.5</v>
          </cell>
          <cell r="F12">
            <v>100</v>
          </cell>
          <cell r="G12">
            <v>70</v>
          </cell>
          <cell r="H12">
            <v>12.6</v>
          </cell>
          <cell r="I12" t="str">
            <v>*</v>
          </cell>
          <cell r="J12">
            <v>23.400000000000002</v>
          </cell>
          <cell r="K12">
            <v>6.6</v>
          </cell>
        </row>
        <row r="13">
          <cell r="B13">
            <v>24.029166666666672</v>
          </cell>
          <cell r="C13">
            <v>28.3</v>
          </cell>
          <cell r="D13">
            <v>20.3</v>
          </cell>
          <cell r="E13">
            <v>66.8</v>
          </cell>
          <cell r="F13">
            <v>100</v>
          </cell>
          <cell r="G13">
            <v>54</v>
          </cell>
          <cell r="H13">
            <v>15.120000000000001</v>
          </cell>
          <cell r="I13" t="str">
            <v>*</v>
          </cell>
          <cell r="J13">
            <v>24.840000000000003</v>
          </cell>
          <cell r="K13">
            <v>0.2</v>
          </cell>
        </row>
        <row r="14">
          <cell r="B14">
            <v>24.541666666666671</v>
          </cell>
          <cell r="C14">
            <v>29.2</v>
          </cell>
          <cell r="D14">
            <v>20.8</v>
          </cell>
          <cell r="E14">
            <v>74.608695652173907</v>
          </cell>
          <cell r="F14">
            <v>100</v>
          </cell>
          <cell r="G14">
            <v>49</v>
          </cell>
          <cell r="H14">
            <v>16.2</v>
          </cell>
          <cell r="I14" t="str">
            <v>*</v>
          </cell>
          <cell r="J14">
            <v>27</v>
          </cell>
          <cell r="K14">
            <v>0</v>
          </cell>
        </row>
        <row r="15">
          <cell r="B15">
            <v>24.541666666666668</v>
          </cell>
          <cell r="C15">
            <v>30.6</v>
          </cell>
          <cell r="D15">
            <v>19.899999999999999</v>
          </cell>
          <cell r="E15">
            <v>66.708333333333329</v>
          </cell>
          <cell r="F15">
            <v>85</v>
          </cell>
          <cell r="G15">
            <v>45</v>
          </cell>
          <cell r="H15">
            <v>18</v>
          </cell>
          <cell r="I15" t="str">
            <v>*</v>
          </cell>
          <cell r="J15">
            <v>30.6</v>
          </cell>
          <cell r="K15">
            <v>0</v>
          </cell>
        </row>
        <row r="16">
          <cell r="B16">
            <v>24.766666666666666</v>
          </cell>
          <cell r="C16">
            <v>31.4</v>
          </cell>
          <cell r="D16">
            <v>19.100000000000001</v>
          </cell>
          <cell r="E16">
            <v>72.61904761904762</v>
          </cell>
          <cell r="F16">
            <v>100</v>
          </cell>
          <cell r="G16">
            <v>51</v>
          </cell>
          <cell r="H16">
            <v>22.68</v>
          </cell>
          <cell r="I16" t="str">
            <v>*</v>
          </cell>
          <cell r="J16">
            <v>74.52</v>
          </cell>
          <cell r="K16">
            <v>5</v>
          </cell>
        </row>
        <row r="17">
          <cell r="B17">
            <v>24.908333333333331</v>
          </cell>
          <cell r="C17">
            <v>32.5</v>
          </cell>
          <cell r="D17">
            <v>20</v>
          </cell>
          <cell r="E17">
            <v>62.083333333333336</v>
          </cell>
          <cell r="F17">
            <v>100</v>
          </cell>
          <cell r="G17">
            <v>47</v>
          </cell>
          <cell r="H17">
            <v>11.16</v>
          </cell>
          <cell r="I17" t="str">
            <v>*</v>
          </cell>
          <cell r="J17">
            <v>20.16</v>
          </cell>
          <cell r="K17">
            <v>0.60000000000000009</v>
          </cell>
        </row>
        <row r="18">
          <cell r="B18">
            <v>23.395833333333332</v>
          </cell>
          <cell r="C18">
            <v>30.7</v>
          </cell>
          <cell r="D18">
            <v>19.8</v>
          </cell>
          <cell r="E18">
            <v>77.272727272727266</v>
          </cell>
          <cell r="F18">
            <v>100</v>
          </cell>
          <cell r="G18">
            <v>51</v>
          </cell>
          <cell r="H18">
            <v>26.64</v>
          </cell>
          <cell r="I18" t="str">
            <v>*</v>
          </cell>
          <cell r="J18">
            <v>52.56</v>
          </cell>
          <cell r="K18">
            <v>42.8</v>
          </cell>
        </row>
        <row r="19">
          <cell r="B19">
            <v>24.366666666666671</v>
          </cell>
          <cell r="C19">
            <v>29.5</v>
          </cell>
          <cell r="D19">
            <v>21</v>
          </cell>
          <cell r="E19">
            <v>77.272727272727266</v>
          </cell>
          <cell r="F19">
            <v>100</v>
          </cell>
          <cell r="G19">
            <v>61</v>
          </cell>
          <cell r="H19">
            <v>9.7200000000000006</v>
          </cell>
          <cell r="I19" t="str">
            <v>*</v>
          </cell>
          <cell r="J19">
            <v>29.16</v>
          </cell>
          <cell r="K19">
            <v>1.4000000000000001</v>
          </cell>
        </row>
        <row r="20">
          <cell r="B20">
            <v>25.200000000000006</v>
          </cell>
          <cell r="C20">
            <v>31.3</v>
          </cell>
          <cell r="D20">
            <v>21.8</v>
          </cell>
          <cell r="E20">
            <v>65.416666666666671</v>
          </cell>
          <cell r="F20">
            <v>100</v>
          </cell>
          <cell r="G20">
            <v>48</v>
          </cell>
          <cell r="H20">
            <v>19.079999999999998</v>
          </cell>
          <cell r="I20" t="str">
            <v>*</v>
          </cell>
          <cell r="J20">
            <v>30.96</v>
          </cell>
          <cell r="K20">
            <v>0</v>
          </cell>
        </row>
        <row r="21">
          <cell r="B21">
            <v>24.795833333333331</v>
          </cell>
          <cell r="C21">
            <v>30.9</v>
          </cell>
          <cell r="D21">
            <v>20.399999999999999</v>
          </cell>
          <cell r="E21">
            <v>74.461538461538467</v>
          </cell>
          <cell r="F21">
            <v>93</v>
          </cell>
          <cell r="G21">
            <v>58</v>
          </cell>
          <cell r="H21">
            <v>39.6</v>
          </cell>
          <cell r="I21" t="str">
            <v>*</v>
          </cell>
          <cell r="J21">
            <v>60.12</v>
          </cell>
          <cell r="K21">
            <v>91</v>
          </cell>
        </row>
        <row r="22">
          <cell r="B22">
            <v>22.745833333333337</v>
          </cell>
          <cell r="C22">
            <v>24.2</v>
          </cell>
          <cell r="D22">
            <v>20.9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16.559999999999999</v>
          </cell>
          <cell r="I22" t="str">
            <v>*</v>
          </cell>
          <cell r="J22">
            <v>41.4</v>
          </cell>
          <cell r="K22">
            <v>40</v>
          </cell>
        </row>
        <row r="23">
          <cell r="B23">
            <v>20.43333333333333</v>
          </cell>
          <cell r="C23">
            <v>25.6</v>
          </cell>
          <cell r="D23">
            <v>16</v>
          </cell>
          <cell r="E23">
            <v>56.25</v>
          </cell>
          <cell r="F23">
            <v>100</v>
          </cell>
          <cell r="G23">
            <v>33</v>
          </cell>
          <cell r="H23">
            <v>16.920000000000002</v>
          </cell>
          <cell r="I23" t="str">
            <v>*</v>
          </cell>
          <cell r="J23">
            <v>35.28</v>
          </cell>
          <cell r="K23">
            <v>4.4000000000000004</v>
          </cell>
        </row>
        <row r="24">
          <cell r="B24">
            <v>19.512499999999996</v>
          </cell>
          <cell r="C24">
            <v>26.2</v>
          </cell>
          <cell r="D24">
            <v>15.5</v>
          </cell>
          <cell r="E24">
            <v>65</v>
          </cell>
          <cell r="F24">
            <v>89</v>
          </cell>
          <cell r="G24">
            <v>39</v>
          </cell>
          <cell r="H24">
            <v>13.32</v>
          </cell>
          <cell r="I24" t="str">
            <v>*</v>
          </cell>
          <cell r="J24">
            <v>30.6</v>
          </cell>
          <cell r="K24">
            <v>0</v>
          </cell>
        </row>
        <row r="25">
          <cell r="B25">
            <v>19.845833333333335</v>
          </cell>
          <cell r="C25">
            <v>25</v>
          </cell>
          <cell r="D25">
            <v>14.8</v>
          </cell>
          <cell r="E25">
            <v>59.166666666666664</v>
          </cell>
          <cell r="F25">
            <v>80</v>
          </cell>
          <cell r="G25">
            <v>36</v>
          </cell>
          <cell r="H25">
            <v>18.36</v>
          </cell>
          <cell r="I25" t="str">
            <v>*</v>
          </cell>
          <cell r="J25">
            <v>31.319999999999997</v>
          </cell>
          <cell r="K25">
            <v>0</v>
          </cell>
        </row>
        <row r="26">
          <cell r="B26">
            <v>20.666666666666668</v>
          </cell>
          <cell r="C26">
            <v>27.5</v>
          </cell>
          <cell r="D26">
            <v>15.6</v>
          </cell>
          <cell r="E26">
            <v>66.681818181818187</v>
          </cell>
          <cell r="F26">
            <v>100</v>
          </cell>
          <cell r="G26">
            <v>36</v>
          </cell>
          <cell r="H26">
            <v>19.8</v>
          </cell>
          <cell r="I26" t="str">
            <v>*</v>
          </cell>
          <cell r="J26">
            <v>27.720000000000002</v>
          </cell>
          <cell r="K26">
            <v>0</v>
          </cell>
        </row>
        <row r="27">
          <cell r="B27">
            <v>22.95</v>
          </cell>
          <cell r="C27">
            <v>27.9</v>
          </cell>
          <cell r="D27">
            <v>18.5</v>
          </cell>
          <cell r="E27">
            <v>71</v>
          </cell>
          <cell r="F27">
            <v>88</v>
          </cell>
          <cell r="G27">
            <v>55</v>
          </cell>
          <cell r="H27">
            <v>18.36</v>
          </cell>
          <cell r="I27" t="str">
            <v>*</v>
          </cell>
          <cell r="J27">
            <v>35.28</v>
          </cell>
          <cell r="K27">
            <v>0</v>
          </cell>
        </row>
        <row r="28">
          <cell r="B28">
            <v>23.741666666666671</v>
          </cell>
          <cell r="C28">
            <v>28.1</v>
          </cell>
          <cell r="D28">
            <v>18.8</v>
          </cell>
          <cell r="E28">
            <v>67.833333333333329</v>
          </cell>
          <cell r="F28">
            <v>96</v>
          </cell>
          <cell r="G28">
            <v>48</v>
          </cell>
          <cell r="H28">
            <v>20.16</v>
          </cell>
          <cell r="I28" t="str">
            <v>*</v>
          </cell>
          <cell r="J28">
            <v>34.200000000000003</v>
          </cell>
          <cell r="K28">
            <v>0</v>
          </cell>
        </row>
        <row r="29">
          <cell r="B29">
            <v>21.758333333333329</v>
          </cell>
          <cell r="C29">
            <v>26.4</v>
          </cell>
          <cell r="D29">
            <v>18.7</v>
          </cell>
          <cell r="E29">
            <v>78.666666666666671</v>
          </cell>
          <cell r="F29">
            <v>100</v>
          </cell>
          <cell r="G29">
            <v>65</v>
          </cell>
          <cell r="H29">
            <v>22.68</v>
          </cell>
          <cell r="I29" t="str">
            <v>*</v>
          </cell>
          <cell r="J29">
            <v>34.56</v>
          </cell>
          <cell r="K29">
            <v>38.799999999999997</v>
          </cell>
        </row>
        <row r="30">
          <cell r="B30">
            <v>21.637499999999999</v>
          </cell>
          <cell r="C30">
            <v>26.7</v>
          </cell>
          <cell r="D30">
            <v>17.8</v>
          </cell>
          <cell r="E30">
            <v>72.400000000000006</v>
          </cell>
          <cell r="F30">
            <v>100</v>
          </cell>
          <cell r="G30">
            <v>63</v>
          </cell>
          <cell r="H30">
            <v>18.720000000000002</v>
          </cell>
          <cell r="I30" t="str">
            <v>*</v>
          </cell>
          <cell r="J30">
            <v>40.680000000000007</v>
          </cell>
          <cell r="K30">
            <v>28.2</v>
          </cell>
        </row>
        <row r="31">
          <cell r="B31">
            <v>22.650000000000006</v>
          </cell>
          <cell r="C31">
            <v>27.6</v>
          </cell>
          <cell r="D31">
            <v>20.5</v>
          </cell>
          <cell r="E31">
            <v>76.545454545454547</v>
          </cell>
          <cell r="F31">
            <v>100</v>
          </cell>
          <cell r="G31">
            <v>57</v>
          </cell>
          <cell r="H31">
            <v>12.6</v>
          </cell>
          <cell r="I31" t="str">
            <v>*</v>
          </cell>
          <cell r="J31">
            <v>29.16</v>
          </cell>
          <cell r="K31">
            <v>6.0000000000000009</v>
          </cell>
        </row>
        <row r="32">
          <cell r="B32">
            <v>21.941666666666666</v>
          </cell>
          <cell r="C32">
            <v>28.4</v>
          </cell>
          <cell r="D32">
            <v>16.3</v>
          </cell>
          <cell r="E32">
            <v>68.10526315789474</v>
          </cell>
          <cell r="F32">
            <v>100</v>
          </cell>
          <cell r="G32">
            <v>40</v>
          </cell>
          <cell r="H32">
            <v>9.7200000000000006</v>
          </cell>
          <cell r="I32" t="str">
            <v>*</v>
          </cell>
          <cell r="J32">
            <v>21.6</v>
          </cell>
          <cell r="K32">
            <v>0</v>
          </cell>
        </row>
        <row r="33">
          <cell r="B33">
            <v>22.033333333333331</v>
          </cell>
          <cell r="C33">
            <v>27.1</v>
          </cell>
          <cell r="D33">
            <v>18.399999999999999</v>
          </cell>
          <cell r="E33">
            <v>71.111111111111114</v>
          </cell>
          <cell r="F33">
            <v>100</v>
          </cell>
          <cell r="G33">
            <v>50</v>
          </cell>
          <cell r="H33">
            <v>18.720000000000002</v>
          </cell>
          <cell r="I33" t="str">
            <v>*</v>
          </cell>
          <cell r="J33">
            <v>32.04</v>
          </cell>
          <cell r="K33">
            <v>0</v>
          </cell>
        </row>
        <row r="34">
          <cell r="B34">
            <v>22.474999999999998</v>
          </cell>
          <cell r="C34">
            <v>28.8</v>
          </cell>
          <cell r="D34">
            <v>18.2</v>
          </cell>
          <cell r="E34">
            <v>70.954545454545453</v>
          </cell>
          <cell r="F34">
            <v>100</v>
          </cell>
          <cell r="G34">
            <v>46</v>
          </cell>
          <cell r="H34">
            <v>15.48</v>
          </cell>
          <cell r="I34" t="str">
            <v>*</v>
          </cell>
          <cell r="J34">
            <v>24.12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N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26.762499999999999</v>
          </cell>
          <cell r="C5">
            <v>34.799999999999997</v>
          </cell>
          <cell r="D5">
            <v>20.399999999999999</v>
          </cell>
          <cell r="E5">
            <v>75.666666666666671</v>
          </cell>
          <cell r="F5">
            <v>100</v>
          </cell>
          <cell r="G5">
            <v>37</v>
          </cell>
          <cell r="H5">
            <v>18.36</v>
          </cell>
          <cell r="I5" t="str">
            <v>*</v>
          </cell>
          <cell r="J5">
            <v>29.16</v>
          </cell>
          <cell r="K5">
            <v>0</v>
          </cell>
        </row>
        <row r="6">
          <cell r="B6">
            <v>27.354166666666668</v>
          </cell>
          <cell r="C6">
            <v>34.700000000000003</v>
          </cell>
          <cell r="D6">
            <v>21.4</v>
          </cell>
          <cell r="E6">
            <v>71.666666666666671</v>
          </cell>
          <cell r="F6">
            <v>99</v>
          </cell>
          <cell r="G6">
            <v>34</v>
          </cell>
          <cell r="H6">
            <v>11.520000000000001</v>
          </cell>
          <cell r="I6" t="str">
            <v>*</v>
          </cell>
          <cell r="J6">
            <v>22.68</v>
          </cell>
          <cell r="K6">
            <v>0</v>
          </cell>
        </row>
        <row r="7">
          <cell r="B7">
            <v>26.212500000000006</v>
          </cell>
          <cell r="C7">
            <v>33.700000000000003</v>
          </cell>
          <cell r="D7">
            <v>20.8</v>
          </cell>
          <cell r="E7">
            <v>74.583333333333329</v>
          </cell>
          <cell r="F7">
            <v>97</v>
          </cell>
          <cell r="G7">
            <v>45</v>
          </cell>
          <cell r="H7">
            <v>13.32</v>
          </cell>
          <cell r="I7" t="str">
            <v>*</v>
          </cell>
          <cell r="J7">
            <v>25.92</v>
          </cell>
          <cell r="K7">
            <v>0</v>
          </cell>
        </row>
        <row r="8">
          <cell r="B8">
            <v>25.650000000000002</v>
          </cell>
          <cell r="C8">
            <v>33.299999999999997</v>
          </cell>
          <cell r="D8">
            <v>19.5</v>
          </cell>
          <cell r="E8">
            <v>78.166666666666671</v>
          </cell>
          <cell r="F8">
            <v>100</v>
          </cell>
          <cell r="G8">
            <v>47</v>
          </cell>
          <cell r="H8">
            <v>14.76</v>
          </cell>
          <cell r="I8" t="str">
            <v>*</v>
          </cell>
          <cell r="J8">
            <v>28.08</v>
          </cell>
          <cell r="K8">
            <v>0</v>
          </cell>
        </row>
        <row r="9">
          <cell r="B9">
            <v>22.441666666666666</v>
          </cell>
          <cell r="C9">
            <v>25.2</v>
          </cell>
          <cell r="D9">
            <v>20.3</v>
          </cell>
          <cell r="E9">
            <v>93.208333333333329</v>
          </cell>
          <cell r="F9">
            <v>100</v>
          </cell>
          <cell r="G9">
            <v>80</v>
          </cell>
          <cell r="H9">
            <v>16.920000000000002</v>
          </cell>
          <cell r="I9" t="str">
            <v>*</v>
          </cell>
          <cell r="J9">
            <v>35.28</v>
          </cell>
          <cell r="K9">
            <v>24.4</v>
          </cell>
        </row>
        <row r="10">
          <cell r="B10">
            <v>23.004166666666663</v>
          </cell>
          <cell r="C10">
            <v>28.5</v>
          </cell>
          <cell r="D10">
            <v>20.399999999999999</v>
          </cell>
          <cell r="E10">
            <v>90.75</v>
          </cell>
          <cell r="F10">
            <v>100</v>
          </cell>
          <cell r="G10">
            <v>60</v>
          </cell>
          <cell r="H10">
            <v>16.2</v>
          </cell>
          <cell r="I10" t="str">
            <v>*</v>
          </cell>
          <cell r="J10">
            <v>28.44</v>
          </cell>
          <cell r="K10">
            <v>25.8</v>
          </cell>
        </row>
        <row r="11">
          <cell r="B11">
            <v>23.641666666666666</v>
          </cell>
          <cell r="C11">
            <v>29.4</v>
          </cell>
          <cell r="D11">
            <v>20.399999999999999</v>
          </cell>
          <cell r="E11">
            <v>86.708333333333329</v>
          </cell>
          <cell r="F11">
            <v>100</v>
          </cell>
          <cell r="G11">
            <v>57</v>
          </cell>
          <cell r="H11">
            <v>18</v>
          </cell>
          <cell r="I11" t="str">
            <v>*</v>
          </cell>
          <cell r="J11">
            <v>31.319999999999997</v>
          </cell>
          <cell r="K11">
            <v>0.60000000000000009</v>
          </cell>
        </row>
        <row r="12">
          <cell r="B12">
            <v>23.858333333333331</v>
          </cell>
          <cell r="C12">
            <v>29.3</v>
          </cell>
          <cell r="D12">
            <v>20.3</v>
          </cell>
          <cell r="E12">
            <v>83.875</v>
          </cell>
          <cell r="F12">
            <v>100</v>
          </cell>
          <cell r="G12">
            <v>55</v>
          </cell>
          <cell r="H12">
            <v>14.76</v>
          </cell>
          <cell r="I12" t="str">
            <v>*</v>
          </cell>
          <cell r="J12">
            <v>21.96</v>
          </cell>
          <cell r="K12">
            <v>0</v>
          </cell>
        </row>
        <row r="13">
          <cell r="B13">
            <v>24.400000000000002</v>
          </cell>
          <cell r="C13">
            <v>32.1</v>
          </cell>
          <cell r="D13">
            <v>19.2</v>
          </cell>
          <cell r="E13">
            <v>80.916666666666671</v>
          </cell>
          <cell r="F13">
            <v>99</v>
          </cell>
          <cell r="G13">
            <v>49</v>
          </cell>
          <cell r="H13">
            <v>10.08</v>
          </cell>
          <cell r="I13" t="str">
            <v>*</v>
          </cell>
          <cell r="J13">
            <v>19.079999999999998</v>
          </cell>
          <cell r="K13">
            <v>0</v>
          </cell>
        </row>
        <row r="14">
          <cell r="B14">
            <v>25.454166666666666</v>
          </cell>
          <cell r="C14">
            <v>32.9</v>
          </cell>
          <cell r="D14">
            <v>19.600000000000001</v>
          </cell>
          <cell r="E14">
            <v>78.75</v>
          </cell>
          <cell r="F14">
            <v>100</v>
          </cell>
          <cell r="G14">
            <v>48</v>
          </cell>
          <cell r="H14">
            <v>11.16</v>
          </cell>
          <cell r="I14" t="str">
            <v>*</v>
          </cell>
          <cell r="J14">
            <v>21.6</v>
          </cell>
          <cell r="K14">
            <v>0</v>
          </cell>
        </row>
        <row r="15">
          <cell r="B15">
            <v>25.600000000000009</v>
          </cell>
          <cell r="C15">
            <v>32.6</v>
          </cell>
          <cell r="D15">
            <v>19.600000000000001</v>
          </cell>
          <cell r="E15">
            <v>77.791666666666671</v>
          </cell>
          <cell r="F15">
            <v>100</v>
          </cell>
          <cell r="G15">
            <v>50</v>
          </cell>
          <cell r="H15">
            <v>14.4</v>
          </cell>
          <cell r="I15" t="str">
            <v>*</v>
          </cell>
          <cell r="J15">
            <v>27</v>
          </cell>
          <cell r="K15">
            <v>0</v>
          </cell>
        </row>
        <row r="16">
          <cell r="B16">
            <v>26.258333333333336</v>
          </cell>
          <cell r="C16">
            <v>32.700000000000003</v>
          </cell>
          <cell r="D16">
            <v>21.6</v>
          </cell>
          <cell r="E16">
            <v>79.666666666666671</v>
          </cell>
          <cell r="F16">
            <v>100</v>
          </cell>
          <cell r="G16">
            <v>50</v>
          </cell>
          <cell r="H16">
            <v>17.64</v>
          </cell>
          <cell r="I16" t="str">
            <v>*</v>
          </cell>
          <cell r="J16">
            <v>32.76</v>
          </cell>
          <cell r="K16">
            <v>0</v>
          </cell>
        </row>
        <row r="17">
          <cell r="B17">
            <v>24.599999999999998</v>
          </cell>
          <cell r="C17">
            <v>32.1</v>
          </cell>
          <cell r="D17">
            <v>19.600000000000001</v>
          </cell>
          <cell r="E17">
            <v>85.25</v>
          </cell>
          <cell r="F17">
            <v>100</v>
          </cell>
          <cell r="G17">
            <v>54</v>
          </cell>
          <cell r="H17">
            <v>29.880000000000003</v>
          </cell>
          <cell r="I17" t="str">
            <v>*</v>
          </cell>
          <cell r="J17">
            <v>51.84</v>
          </cell>
          <cell r="K17">
            <v>5</v>
          </cell>
        </row>
        <row r="18">
          <cell r="B18">
            <v>21.875</v>
          </cell>
          <cell r="C18">
            <v>26.3</v>
          </cell>
          <cell r="D18">
            <v>19.100000000000001</v>
          </cell>
          <cell r="E18">
            <v>89.708333333333329</v>
          </cell>
          <cell r="F18">
            <v>100</v>
          </cell>
          <cell r="G18">
            <v>66</v>
          </cell>
          <cell r="H18">
            <v>23.040000000000003</v>
          </cell>
          <cell r="I18" t="str">
            <v>*</v>
          </cell>
          <cell r="J18">
            <v>40.680000000000007</v>
          </cell>
          <cell r="K18">
            <v>12.4</v>
          </cell>
        </row>
        <row r="19">
          <cell r="B19">
            <v>23.741666666666671</v>
          </cell>
          <cell r="C19">
            <v>30.4</v>
          </cell>
          <cell r="D19">
            <v>20.3</v>
          </cell>
          <cell r="E19">
            <v>85.708333333333329</v>
          </cell>
          <cell r="F19">
            <v>99</v>
          </cell>
          <cell r="G19">
            <v>57</v>
          </cell>
          <cell r="H19">
            <v>9.3600000000000012</v>
          </cell>
          <cell r="I19" t="str">
            <v>*</v>
          </cell>
          <cell r="J19">
            <v>17.64</v>
          </cell>
          <cell r="K19">
            <v>0</v>
          </cell>
        </row>
        <row r="20">
          <cell r="B20">
            <v>25.929166666666664</v>
          </cell>
          <cell r="C20">
            <v>32.700000000000003</v>
          </cell>
          <cell r="D20">
            <v>21.2</v>
          </cell>
          <cell r="E20">
            <v>82.458333333333329</v>
          </cell>
          <cell r="F20">
            <v>100</v>
          </cell>
          <cell r="G20">
            <v>53</v>
          </cell>
          <cell r="H20">
            <v>16.920000000000002</v>
          </cell>
          <cell r="I20" t="str">
            <v>*</v>
          </cell>
          <cell r="J20">
            <v>27</v>
          </cell>
          <cell r="K20">
            <v>0</v>
          </cell>
        </row>
        <row r="21">
          <cell r="B21">
            <v>25.774999999999995</v>
          </cell>
          <cell r="C21">
            <v>32.6</v>
          </cell>
          <cell r="D21">
            <v>21.8</v>
          </cell>
          <cell r="E21">
            <v>85.25</v>
          </cell>
          <cell r="F21">
            <v>100</v>
          </cell>
          <cell r="G21">
            <v>55</v>
          </cell>
          <cell r="H21">
            <v>19.8</v>
          </cell>
          <cell r="I21" t="str">
            <v>*</v>
          </cell>
          <cell r="J21">
            <v>39.6</v>
          </cell>
          <cell r="K21">
            <v>4.2</v>
          </cell>
        </row>
        <row r="22">
          <cell r="B22">
            <v>23.487499999999997</v>
          </cell>
          <cell r="C22">
            <v>26.5</v>
          </cell>
          <cell r="D22">
            <v>21.9</v>
          </cell>
          <cell r="E22">
            <v>97.541666666666671</v>
          </cell>
          <cell r="F22">
            <v>100</v>
          </cell>
          <cell r="G22">
            <v>80</v>
          </cell>
          <cell r="H22">
            <v>22.68</v>
          </cell>
          <cell r="I22" t="str">
            <v>*</v>
          </cell>
          <cell r="J22">
            <v>31.319999999999997</v>
          </cell>
          <cell r="K22">
            <v>12</v>
          </cell>
        </row>
        <row r="23">
          <cell r="B23">
            <v>21.125000000000004</v>
          </cell>
          <cell r="C23">
            <v>27.2</v>
          </cell>
          <cell r="D23">
            <v>16.2</v>
          </cell>
          <cell r="E23">
            <v>76.25</v>
          </cell>
          <cell r="F23">
            <v>100</v>
          </cell>
          <cell r="G23">
            <v>32</v>
          </cell>
          <cell r="H23">
            <v>18.36</v>
          </cell>
          <cell r="I23" t="str">
            <v>*</v>
          </cell>
          <cell r="J23">
            <v>29.880000000000003</v>
          </cell>
          <cell r="K23">
            <v>0.4</v>
          </cell>
        </row>
        <row r="24">
          <cell r="B24">
            <v>19.987499999999994</v>
          </cell>
          <cell r="C24">
            <v>27.6</v>
          </cell>
          <cell r="D24">
            <v>14</v>
          </cell>
          <cell r="E24">
            <v>69.5</v>
          </cell>
          <cell r="F24">
            <v>98</v>
          </cell>
          <cell r="G24">
            <v>33</v>
          </cell>
          <cell r="H24">
            <v>20.88</v>
          </cell>
          <cell r="I24" t="str">
            <v>*</v>
          </cell>
          <cell r="J24">
            <v>46.080000000000005</v>
          </cell>
          <cell r="K24">
            <v>0</v>
          </cell>
        </row>
        <row r="25">
          <cell r="B25">
            <v>19.087499999999995</v>
          </cell>
          <cell r="C25">
            <v>27.8</v>
          </cell>
          <cell r="D25">
            <v>11.8</v>
          </cell>
          <cell r="E25">
            <v>73.333333333333329</v>
          </cell>
          <cell r="F25">
            <v>99</v>
          </cell>
          <cell r="G25">
            <v>45</v>
          </cell>
          <cell r="H25">
            <v>13.68</v>
          </cell>
          <cell r="I25" t="str">
            <v>*</v>
          </cell>
          <cell r="J25">
            <v>31.680000000000003</v>
          </cell>
          <cell r="K25">
            <v>0</v>
          </cell>
        </row>
        <row r="26">
          <cell r="B26">
            <v>20.454166666666662</v>
          </cell>
          <cell r="C26">
            <v>29.3</v>
          </cell>
          <cell r="D26">
            <v>13.1</v>
          </cell>
          <cell r="E26">
            <v>73.833333333333329</v>
          </cell>
          <cell r="F26">
            <v>100</v>
          </cell>
          <cell r="G26">
            <v>39</v>
          </cell>
          <cell r="H26">
            <v>12.24</v>
          </cell>
          <cell r="I26" t="str">
            <v>*</v>
          </cell>
          <cell r="J26">
            <v>27</v>
          </cell>
          <cell r="K26">
            <v>0</v>
          </cell>
        </row>
        <row r="27">
          <cell r="B27">
            <v>21.700000000000003</v>
          </cell>
          <cell r="C27">
            <v>31.8</v>
          </cell>
          <cell r="D27">
            <v>13.7</v>
          </cell>
          <cell r="E27">
            <v>74.833333333333329</v>
          </cell>
          <cell r="F27">
            <v>100</v>
          </cell>
          <cell r="G27">
            <v>42</v>
          </cell>
          <cell r="H27">
            <v>9.3600000000000012</v>
          </cell>
          <cell r="I27" t="str">
            <v>*</v>
          </cell>
          <cell r="J27">
            <v>21.240000000000002</v>
          </cell>
          <cell r="K27">
            <v>0</v>
          </cell>
        </row>
        <row r="28">
          <cell r="B28">
            <v>22.929166666666671</v>
          </cell>
          <cell r="C28">
            <v>29.3</v>
          </cell>
          <cell r="D28">
            <v>18.600000000000001</v>
          </cell>
          <cell r="E28">
            <v>83.125</v>
          </cell>
          <cell r="F28">
            <v>98</v>
          </cell>
          <cell r="G28">
            <v>64</v>
          </cell>
          <cell r="H28">
            <v>26.64</v>
          </cell>
          <cell r="I28" t="str">
            <v>*</v>
          </cell>
          <cell r="J28">
            <v>33.840000000000003</v>
          </cell>
          <cell r="K28">
            <v>0</v>
          </cell>
        </row>
        <row r="29">
          <cell r="B29">
            <v>22.995833333333334</v>
          </cell>
          <cell r="C29">
            <v>30.4</v>
          </cell>
          <cell r="D29">
            <v>19.100000000000001</v>
          </cell>
          <cell r="E29">
            <v>87.75</v>
          </cell>
          <cell r="F29">
            <v>100</v>
          </cell>
          <cell r="G29">
            <v>60</v>
          </cell>
          <cell r="H29">
            <v>20.52</v>
          </cell>
          <cell r="I29" t="str">
            <v>*</v>
          </cell>
          <cell r="J29">
            <v>36.36</v>
          </cell>
          <cell r="K29">
            <v>1.2</v>
          </cell>
        </row>
        <row r="30">
          <cell r="B30">
            <v>22.858333333333331</v>
          </cell>
          <cell r="C30">
            <v>28.4</v>
          </cell>
          <cell r="D30">
            <v>20.100000000000001</v>
          </cell>
          <cell r="E30">
            <v>91.333333333333329</v>
          </cell>
          <cell r="F30">
            <v>100</v>
          </cell>
          <cell r="G30">
            <v>69</v>
          </cell>
          <cell r="H30">
            <v>15.120000000000001</v>
          </cell>
          <cell r="I30" t="str">
            <v>*</v>
          </cell>
          <cell r="J30">
            <v>25.56</v>
          </cell>
          <cell r="K30">
            <v>3.2</v>
          </cell>
        </row>
        <row r="31">
          <cell r="B31">
            <v>22.708333333333325</v>
          </cell>
          <cell r="C31">
            <v>28.4</v>
          </cell>
          <cell r="D31">
            <v>19.8</v>
          </cell>
          <cell r="E31">
            <v>82.166666666666671</v>
          </cell>
          <cell r="F31">
            <v>99</v>
          </cell>
          <cell r="G31">
            <v>50</v>
          </cell>
          <cell r="H31">
            <v>17.64</v>
          </cell>
          <cell r="I31" t="str">
            <v>*</v>
          </cell>
          <cell r="J31">
            <v>27.720000000000002</v>
          </cell>
          <cell r="K31">
            <v>0</v>
          </cell>
        </row>
        <row r="32">
          <cell r="B32">
            <v>20.725000000000001</v>
          </cell>
          <cell r="C32">
            <v>28.4</v>
          </cell>
          <cell r="D32">
            <v>14.8</v>
          </cell>
          <cell r="E32">
            <v>80.916666666666671</v>
          </cell>
          <cell r="F32">
            <v>100</v>
          </cell>
          <cell r="G32">
            <v>52</v>
          </cell>
          <cell r="H32">
            <v>9.7200000000000006</v>
          </cell>
          <cell r="I32" t="str">
            <v>*</v>
          </cell>
          <cell r="J32">
            <v>23.040000000000003</v>
          </cell>
          <cell r="K32">
            <v>0</v>
          </cell>
        </row>
        <row r="33">
          <cell r="B33">
            <v>23.083333333333332</v>
          </cell>
          <cell r="C33">
            <v>31.2</v>
          </cell>
          <cell r="D33">
            <v>16.399999999999999</v>
          </cell>
          <cell r="E33">
            <v>81.291666666666671</v>
          </cell>
          <cell r="F33">
            <v>100</v>
          </cell>
          <cell r="G33">
            <v>54</v>
          </cell>
          <cell r="H33">
            <v>13.68</v>
          </cell>
          <cell r="I33" t="str">
            <v>*</v>
          </cell>
          <cell r="J33">
            <v>28.44</v>
          </cell>
          <cell r="K33">
            <v>0</v>
          </cell>
        </row>
        <row r="34">
          <cell r="B34">
            <v>25.083333333333332</v>
          </cell>
          <cell r="C34">
            <v>32.200000000000003</v>
          </cell>
          <cell r="D34">
            <v>19.399999999999999</v>
          </cell>
          <cell r="E34">
            <v>80.208333333333329</v>
          </cell>
          <cell r="F34">
            <v>100</v>
          </cell>
          <cell r="G34">
            <v>56</v>
          </cell>
          <cell r="H34">
            <v>16.2</v>
          </cell>
          <cell r="I34" t="str">
            <v>*</v>
          </cell>
          <cell r="J34">
            <v>31.319999999999997</v>
          </cell>
          <cell r="K34">
            <v>0</v>
          </cell>
        </row>
        <row r="35">
          <cell r="I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0"/>
  <sheetViews>
    <sheetView tabSelected="1" topLeftCell="A21" zoomScale="90" zoomScaleNormal="90" workbookViewId="0">
      <selection activeCell="B5" sqref="B5:AF50"/>
    </sheetView>
  </sheetViews>
  <sheetFormatPr defaultRowHeight="13.2" x14ac:dyDescent="0.25"/>
  <cols>
    <col min="1" max="1" width="19.109375" style="2" bestFit="1" customWidth="1"/>
    <col min="2" max="31" width="5.44140625" style="2" customWidth="1"/>
    <col min="32" max="32" width="6.5546875" style="7" bestFit="1" customWidth="1"/>
  </cols>
  <sheetData>
    <row r="1" spans="1:36" ht="20.100000000000001" customHeight="1" x14ac:dyDescent="0.25">
      <c r="A1" s="106" t="s">
        <v>223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10"/>
    </row>
    <row r="2" spans="1:36" s="4" customFormat="1" ht="20.100000000000001" customHeight="1" x14ac:dyDescent="0.25">
      <c r="A2" s="108" t="s">
        <v>21</v>
      </c>
      <c r="B2" s="104" t="s">
        <v>214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41"/>
    </row>
    <row r="3" spans="1:36" s="5" customFormat="1" ht="20.100000000000001" customHeight="1" x14ac:dyDescent="0.25">
      <c r="A3" s="108"/>
      <c r="B3" s="109">
        <v>1</v>
      </c>
      <c r="C3" s="102">
        <f>SUM(B3+1)</f>
        <v>2</v>
      </c>
      <c r="D3" s="102">
        <f t="shared" ref="D3:AB3" si="0">SUM(C3+1)</f>
        <v>3</v>
      </c>
      <c r="E3" s="102">
        <f t="shared" si="0"/>
        <v>4</v>
      </c>
      <c r="F3" s="102">
        <f t="shared" si="0"/>
        <v>5</v>
      </c>
      <c r="G3" s="102">
        <v>6</v>
      </c>
      <c r="H3" s="102">
        <v>7</v>
      </c>
      <c r="I3" s="102">
        <f t="shared" si="0"/>
        <v>8</v>
      </c>
      <c r="J3" s="102">
        <f t="shared" si="0"/>
        <v>9</v>
      </c>
      <c r="K3" s="102">
        <f t="shared" si="0"/>
        <v>10</v>
      </c>
      <c r="L3" s="102">
        <f t="shared" si="0"/>
        <v>11</v>
      </c>
      <c r="M3" s="102">
        <f t="shared" si="0"/>
        <v>12</v>
      </c>
      <c r="N3" s="102">
        <f t="shared" si="0"/>
        <v>13</v>
      </c>
      <c r="O3" s="102">
        <f t="shared" si="0"/>
        <v>14</v>
      </c>
      <c r="P3" s="102">
        <f t="shared" si="0"/>
        <v>15</v>
      </c>
      <c r="Q3" s="102">
        <f t="shared" si="0"/>
        <v>16</v>
      </c>
      <c r="R3" s="102">
        <f t="shared" si="0"/>
        <v>17</v>
      </c>
      <c r="S3" s="102">
        <f t="shared" si="0"/>
        <v>18</v>
      </c>
      <c r="T3" s="102">
        <f t="shared" si="0"/>
        <v>19</v>
      </c>
      <c r="U3" s="102">
        <f t="shared" si="0"/>
        <v>20</v>
      </c>
      <c r="V3" s="102">
        <f t="shared" si="0"/>
        <v>21</v>
      </c>
      <c r="W3" s="102">
        <f t="shared" si="0"/>
        <v>22</v>
      </c>
      <c r="X3" s="102">
        <f t="shared" si="0"/>
        <v>23</v>
      </c>
      <c r="Y3" s="102">
        <f t="shared" si="0"/>
        <v>24</v>
      </c>
      <c r="Z3" s="102">
        <f t="shared" si="0"/>
        <v>25</v>
      </c>
      <c r="AA3" s="102">
        <f t="shared" si="0"/>
        <v>26</v>
      </c>
      <c r="AB3" s="102">
        <f t="shared" si="0"/>
        <v>27</v>
      </c>
      <c r="AC3" s="102">
        <f>SUM(AB3+1)</f>
        <v>28</v>
      </c>
      <c r="AD3" s="102">
        <f>SUM(AC3+1)</f>
        <v>29</v>
      </c>
      <c r="AE3" s="102">
        <v>30</v>
      </c>
      <c r="AF3" s="151" t="s">
        <v>26</v>
      </c>
    </row>
    <row r="4" spans="1:36" s="5" customFormat="1" ht="13.2" customHeight="1" x14ac:dyDescent="0.25">
      <c r="A4" s="108"/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52"/>
    </row>
    <row r="5" spans="1:36" s="5" customFormat="1" x14ac:dyDescent="0.25">
      <c r="A5" s="43" t="s">
        <v>30</v>
      </c>
      <c r="B5" s="85">
        <f>[1]Abril!$B$5</f>
        <v>26.741666666666671</v>
      </c>
      <c r="C5" s="85">
        <f>[1]Abril!$B$6</f>
        <v>26.324999999999999</v>
      </c>
      <c r="D5" s="85">
        <f>[1]Abril!$B$7</f>
        <v>26.158333333333331</v>
      </c>
      <c r="E5" s="85">
        <f>[1]Abril!$B$8</f>
        <v>26.541666666666668</v>
      </c>
      <c r="F5" s="85">
        <f>[1]Abril!$B$9</f>
        <v>26.152173913043473</v>
      </c>
      <c r="G5" s="85">
        <f>[1]Abril!$B$10</f>
        <v>25.633333333333336</v>
      </c>
      <c r="H5" s="85">
        <f>[1]Abril!$B$11</f>
        <v>23.120833333333337</v>
      </c>
      <c r="I5" s="85">
        <f>[1]Abril!$B$12</f>
        <v>23.787499999999998</v>
      </c>
      <c r="J5" s="85">
        <f>[1]Abril!$B$13</f>
        <v>24.541666666666668</v>
      </c>
      <c r="K5" s="85">
        <f>[1]Abril!$B$14</f>
        <v>24.883333333333336</v>
      </c>
      <c r="L5" s="85">
        <f>[1]Abril!$B$15</f>
        <v>25.583333333333332</v>
      </c>
      <c r="M5" s="85">
        <f>[1]Abril!$B$16</f>
        <v>26.445833333333329</v>
      </c>
      <c r="N5" s="85">
        <f>[1]Abril!$B$17</f>
        <v>26.154166666666665</v>
      </c>
      <c r="O5" s="85">
        <f>[1]Abril!$B$18</f>
        <v>25.099999999999998</v>
      </c>
      <c r="P5" s="85">
        <f>[1]Abril!$B$19</f>
        <v>25.979166666666661</v>
      </c>
      <c r="Q5" s="85">
        <f>[1]Abril!$B$20</f>
        <v>26.479166666666668</v>
      </c>
      <c r="R5" s="85">
        <f>[1]Abril!$B$21</f>
        <v>26.616666666666671</v>
      </c>
      <c r="S5" s="85">
        <f>[1]Abril!$B$22</f>
        <v>25.383333333333329</v>
      </c>
      <c r="T5" s="85">
        <f>[1]Abril!$B$23</f>
        <v>22.895833333333329</v>
      </c>
      <c r="U5" s="85">
        <f>[1]Abril!$B$24</f>
        <v>19.752173913043478</v>
      </c>
      <c r="V5" s="85">
        <f>[1]Abril!$B$25</f>
        <v>20.913043478260871</v>
      </c>
      <c r="W5" s="85">
        <f>[1]Abril!$B$26</f>
        <v>20.868181818181817</v>
      </c>
      <c r="X5" s="85">
        <f>[1]Abril!$B$27</f>
        <v>24.61578947368421</v>
      </c>
      <c r="Y5" s="85">
        <f>[1]Abril!$B$28</f>
        <v>24.943478260869561</v>
      </c>
      <c r="Z5" s="85">
        <f>[1]Abril!$B$29</f>
        <v>21.96</v>
      </c>
      <c r="AA5" s="85">
        <f>[1]Abril!$B$30</f>
        <v>23.187499999999996</v>
      </c>
      <c r="AB5" s="85">
        <f>[1]Abril!$B$31</f>
        <v>23.717391304347821</v>
      </c>
      <c r="AC5" s="85">
        <f>[1]Abril!$B$32</f>
        <v>23.095833333333335</v>
      </c>
      <c r="AD5" s="85">
        <f>[1]Abril!$B$33</f>
        <v>24.2</v>
      </c>
      <c r="AE5" s="85">
        <f>[1]Abril!$B$34</f>
        <v>24.5</v>
      </c>
      <c r="AF5" s="73">
        <f>AVERAGE(B5:AE5)</f>
        <v>24.542546627603265</v>
      </c>
    </row>
    <row r="6" spans="1:36" x14ac:dyDescent="0.25">
      <c r="A6" s="43" t="s">
        <v>0</v>
      </c>
      <c r="B6" s="11">
        <f>[2]Abril!$B$5</f>
        <v>25.458333333333339</v>
      </c>
      <c r="C6" s="11">
        <f>[2]Abril!$B$6</f>
        <v>25.537500000000005</v>
      </c>
      <c r="D6" s="11">
        <f>[2]Abril!$B$7</f>
        <v>24.837499999999995</v>
      </c>
      <c r="E6" s="11">
        <f>[2]Abril!$B$8</f>
        <v>25.829166666666666</v>
      </c>
      <c r="F6" s="11">
        <f>[2]Abril!$B$9</f>
        <v>22.958333333333332</v>
      </c>
      <c r="G6" s="11">
        <f>[2]Abril!$B$10</f>
        <v>20.912499999999998</v>
      </c>
      <c r="H6" s="11">
        <f>[2]Abril!$B$11</f>
        <v>21.574999999999999</v>
      </c>
      <c r="I6" s="11">
        <f>[2]Abril!$B$12</f>
        <v>22.424999999999994</v>
      </c>
      <c r="J6" s="11">
        <f>[2]Abril!$B$13</f>
        <v>22.883333333333336</v>
      </c>
      <c r="K6" s="11">
        <f>[2]Abril!$B$14</f>
        <v>23.474999999999998</v>
      </c>
      <c r="L6" s="11">
        <f>[2]Abril!$B$15</f>
        <v>23.270833333333332</v>
      </c>
      <c r="M6" s="11">
        <f>[2]Abril!$B$16</f>
        <v>23.633333333333336</v>
      </c>
      <c r="N6" s="11">
        <f>[2]Abril!$B$17</f>
        <v>23.125000000000011</v>
      </c>
      <c r="O6" s="11">
        <f>[2]Abril!$B$18</f>
        <v>21.2</v>
      </c>
      <c r="P6" s="11">
        <f>[2]Abril!$B$19</f>
        <v>21.804166666666664</v>
      </c>
      <c r="Q6" s="11">
        <f>[2]Abril!$B$20</f>
        <v>24.829166666666666</v>
      </c>
      <c r="R6" s="11">
        <f>[2]Abril!$B$21</f>
        <v>22.3125</v>
      </c>
      <c r="S6" s="11">
        <f>[2]Abril!$B$22</f>
        <v>21.616666666666664</v>
      </c>
      <c r="T6" s="11">
        <f>[2]Abril!$B$23</f>
        <v>18.6875</v>
      </c>
      <c r="U6" s="11">
        <f>[2]Abril!$B$24</f>
        <v>17.591666666666665</v>
      </c>
      <c r="V6" s="11">
        <f>[2]Abril!$B$25</f>
        <v>16.354166666666668</v>
      </c>
      <c r="W6" s="11">
        <f>[2]Abril!$B$26</f>
        <v>17.679166666666664</v>
      </c>
      <c r="X6" s="11">
        <f>[2]Abril!$B$27</f>
        <v>19.566666666666666</v>
      </c>
      <c r="Y6" s="11">
        <f>[2]Abril!$B$28</f>
        <v>21.766666666666666</v>
      </c>
      <c r="Z6" s="11">
        <f>[2]Abril!$B$29</f>
        <v>20.904166666666669</v>
      </c>
      <c r="AA6" s="11">
        <f>[2]Abril!$B$30</f>
        <v>20.191666666666666</v>
      </c>
      <c r="AB6" s="11">
        <f>[2]Abril!$B$31</f>
        <v>20.408333333333335</v>
      </c>
      <c r="AC6" s="11">
        <f>[2]Abril!$B$32</f>
        <v>18.425000000000001</v>
      </c>
      <c r="AD6" s="11">
        <f>[2]Abril!$B$33</f>
        <v>19.570833333333333</v>
      </c>
      <c r="AE6" s="11">
        <f>[2]Abril!$B$34</f>
        <v>21.554166666666671</v>
      </c>
      <c r="AF6" s="73">
        <f t="shared" ref="AF6:AF49" si="1">AVERAGE(B6:AE6)</f>
        <v>21.679444444444446</v>
      </c>
    </row>
    <row r="7" spans="1:36" x14ac:dyDescent="0.25">
      <c r="A7" s="43" t="s">
        <v>88</v>
      </c>
      <c r="B7" s="11">
        <f>[3]Abril!$B$5</f>
        <v>27.145833333333332</v>
      </c>
      <c r="C7" s="11">
        <f>[3]Abril!$B$6</f>
        <v>27.5</v>
      </c>
      <c r="D7" s="11">
        <f>[3]Abril!$B$7</f>
        <v>26.454166666666666</v>
      </c>
      <c r="E7" s="11">
        <f>[3]Abril!$B$8</f>
        <v>26.950000000000003</v>
      </c>
      <c r="F7" s="11">
        <f>[3]Abril!$B$9</f>
        <v>25.737500000000008</v>
      </c>
      <c r="G7" s="11">
        <f>[3]Abril!$B$10</f>
        <v>24.675000000000001</v>
      </c>
      <c r="H7" s="11">
        <f>[3]Abril!$B$11</f>
        <v>23.608333333333331</v>
      </c>
      <c r="I7" s="11">
        <f>[3]Abril!$B$12</f>
        <v>24.229166666666668</v>
      </c>
      <c r="J7" s="11">
        <f>[3]Abril!$B$13</f>
        <v>24.358333333333334</v>
      </c>
      <c r="K7" s="11">
        <f>[3]Abril!$B$14</f>
        <v>24.887499999999999</v>
      </c>
      <c r="L7" s="11">
        <f>[3]Abril!$B$15</f>
        <v>25.354166666666661</v>
      </c>
      <c r="M7" s="11">
        <f>[3]Abril!$B$16</f>
        <v>25.495833333333334</v>
      </c>
      <c r="N7" s="11">
        <f>[3]Abril!$B$17</f>
        <v>24.704166666666666</v>
      </c>
      <c r="O7" s="11">
        <f>[3]Abril!$B$18</f>
        <v>24.495833333333334</v>
      </c>
      <c r="P7" s="11">
        <f>[3]Abril!$B$19</f>
        <v>25.008333333333329</v>
      </c>
      <c r="Q7" s="11">
        <f>[3]Abril!$B$20</f>
        <v>26.337500000000002</v>
      </c>
      <c r="R7" s="11">
        <f>[3]Abril!$B$21</f>
        <v>24.566666666666666</v>
      </c>
      <c r="S7" s="11">
        <f>[3]Abril!$B$22</f>
        <v>22.470833333333331</v>
      </c>
      <c r="T7" s="11">
        <f>[3]Abril!$B$23</f>
        <v>20.704166666666662</v>
      </c>
      <c r="U7" s="11">
        <f>[3]Abril!$B$24</f>
        <v>20.3</v>
      </c>
      <c r="V7" s="11">
        <f>[3]Abril!$B$25</f>
        <v>19.379166666666666</v>
      </c>
      <c r="W7" s="11">
        <f>[3]Abril!$B$26</f>
        <v>20.070833333333333</v>
      </c>
      <c r="X7" s="11">
        <f>[3]Abril!$B$27</f>
        <v>23.020833333333332</v>
      </c>
      <c r="Y7" s="11">
        <f>[3]Abril!$B$28</f>
        <v>24.320833333333329</v>
      </c>
      <c r="Z7" s="11">
        <f>[3]Abril!$B$29</f>
        <v>23.029166666666669</v>
      </c>
      <c r="AA7" s="11">
        <f>[3]Abril!$B$30</f>
        <v>22.041666666666668</v>
      </c>
      <c r="AB7" s="11">
        <f>[3]Abril!$B$31</f>
        <v>22.637499999999992</v>
      </c>
      <c r="AC7" s="11">
        <f>[3]Abril!$B$32</f>
        <v>21.166666666666668</v>
      </c>
      <c r="AD7" s="11">
        <f>[3]Abril!$B$33</f>
        <v>22.108333333333331</v>
      </c>
      <c r="AE7" s="11">
        <f>[3]Abril!$B$34</f>
        <v>23.208333333333339</v>
      </c>
      <c r="AF7" s="73">
        <f t="shared" si="1"/>
        <v>23.865555555555556</v>
      </c>
    </row>
    <row r="8" spans="1:36" x14ac:dyDescent="0.25">
      <c r="A8" s="43" t="s">
        <v>1</v>
      </c>
      <c r="B8" s="11">
        <f>[4]Abril!$B$5</f>
        <v>26.758333333333336</v>
      </c>
      <c r="C8" s="11">
        <f>[4]Abril!$B$6</f>
        <v>27.379166666666674</v>
      </c>
      <c r="D8" s="11">
        <f>[4]Abril!$B$7</f>
        <v>26.704166666666669</v>
      </c>
      <c r="E8" s="11">
        <f>[4]Abril!$B$8</f>
        <v>27.099999999999994</v>
      </c>
      <c r="F8" s="11">
        <f>[4]Abril!$B$9</f>
        <v>24.020833333333332</v>
      </c>
      <c r="G8" s="11">
        <f>[4]Abril!$B$10</f>
        <v>25.320833333333336</v>
      </c>
      <c r="H8" s="11">
        <f>[4]Abril!$B$11</f>
        <v>24.833333333333332</v>
      </c>
      <c r="I8" s="11">
        <f>[4]Abril!$B$12</f>
        <v>24.966666666666665</v>
      </c>
      <c r="J8" s="11">
        <f>[4]Abril!$B$13</f>
        <v>25.804166666666664</v>
      </c>
      <c r="K8" s="11">
        <f>[4]Abril!$B$14</f>
        <v>26.208333333333339</v>
      </c>
      <c r="L8" s="11">
        <f>[4]Abril!$B$15</f>
        <v>26.854166666666671</v>
      </c>
      <c r="M8" s="11">
        <f>[4]Abril!$B$16</f>
        <v>27.320833333333329</v>
      </c>
      <c r="N8" s="11">
        <f>[4]Abril!$B$17</f>
        <v>26.354166666666668</v>
      </c>
      <c r="O8" s="11">
        <f>[4]Abril!$B$18</f>
        <v>23.508333333333336</v>
      </c>
      <c r="P8" s="11">
        <f>[4]Abril!$B$19</f>
        <v>25.300000000000008</v>
      </c>
      <c r="Q8" s="11">
        <f>[4]Abril!$B$20</f>
        <v>27.095833333333331</v>
      </c>
      <c r="R8" s="11">
        <f>[4]Abril!$B$21</f>
        <v>27.391666666666666</v>
      </c>
      <c r="S8" s="11">
        <f>[4]Abril!$B$22</f>
        <v>24.670833333333334</v>
      </c>
      <c r="T8" s="11">
        <f>[4]Abril!$B$23</f>
        <v>23.179166666666671</v>
      </c>
      <c r="U8" s="11">
        <f>[4]Abril!$B$24</f>
        <v>20.650000000000002</v>
      </c>
      <c r="V8" s="11">
        <f>[4]Abril!$B$25</f>
        <v>20.883333333333336</v>
      </c>
      <c r="W8" s="11">
        <f>[4]Abril!$B$26</f>
        <v>22.141666666666666</v>
      </c>
      <c r="X8" s="11">
        <f>[4]Abril!$B$27</f>
        <v>23.858333333333331</v>
      </c>
      <c r="Y8" s="11">
        <f>[4]Abril!$B$28</f>
        <v>25.674999999999997</v>
      </c>
      <c r="Z8" s="11">
        <f>[4]Abril!$B$29</f>
        <v>25.554166666666664</v>
      </c>
      <c r="AA8" s="11">
        <f>[4]Abril!$B$30</f>
        <v>23.683333333333334</v>
      </c>
      <c r="AB8" s="11">
        <f>[4]Abril!$B$31</f>
        <v>24.341666666666669</v>
      </c>
      <c r="AC8" s="11">
        <f>[4]Abril!$B$32</f>
        <v>23.07083333333334</v>
      </c>
      <c r="AD8" s="11">
        <f>[4]Abril!$B$33</f>
        <v>24.570833333333329</v>
      </c>
      <c r="AE8" s="11">
        <f>[4]Abril!$B$34</f>
        <v>26.333333333333332</v>
      </c>
      <c r="AF8" s="73">
        <f t="shared" si="1"/>
        <v>25.051111111111108</v>
      </c>
    </row>
    <row r="9" spans="1:36" hidden="1" x14ac:dyDescent="0.25">
      <c r="A9" s="43" t="s">
        <v>151</v>
      </c>
      <c r="B9" s="11" t="str">
        <f>[5]Abril!$B$5</f>
        <v>*</v>
      </c>
      <c r="C9" s="11" t="str">
        <f>[5]Abril!$B$6</f>
        <v>*</v>
      </c>
      <c r="D9" s="11" t="str">
        <f>[5]Abril!$B$7</f>
        <v>*</v>
      </c>
      <c r="E9" s="11" t="str">
        <f>[5]Abril!$B$8</f>
        <v>*</v>
      </c>
      <c r="F9" s="11" t="str">
        <f>[5]Abril!$B$9</f>
        <v>*</v>
      </c>
      <c r="G9" s="11" t="str">
        <f>[5]Abril!$B$10</f>
        <v>*</v>
      </c>
      <c r="H9" s="11" t="str">
        <f>[5]Abril!$B$11</f>
        <v>*</v>
      </c>
      <c r="I9" s="11" t="str">
        <f>[5]Abril!$B$12</f>
        <v>*</v>
      </c>
      <c r="J9" s="11" t="str">
        <f>[5]Abril!$B$13</f>
        <v>*</v>
      </c>
      <c r="K9" s="11" t="str">
        <f>[5]Abril!$B$14</f>
        <v>*</v>
      </c>
      <c r="L9" s="11" t="str">
        <f>[5]Abril!$B$15</f>
        <v>*</v>
      </c>
      <c r="M9" s="11" t="str">
        <f>[5]Abril!$B$16</f>
        <v>*</v>
      </c>
      <c r="N9" s="11" t="str">
        <f>[5]Abril!$B$17</f>
        <v>*</v>
      </c>
      <c r="O9" s="11" t="str">
        <f>[5]Abril!$B$18</f>
        <v>*</v>
      </c>
      <c r="P9" s="11" t="str">
        <f>[5]Abril!$B$19</f>
        <v>*</v>
      </c>
      <c r="Q9" s="11" t="str">
        <f>[5]Abril!$B$20</f>
        <v>*</v>
      </c>
      <c r="R9" s="11" t="str">
        <f>[5]Abril!$B$21</f>
        <v>*</v>
      </c>
      <c r="S9" s="11" t="str">
        <f>[5]Abril!$B$22</f>
        <v>*</v>
      </c>
      <c r="T9" s="11" t="str">
        <f>[5]Abril!$B$23</f>
        <v>*</v>
      </c>
      <c r="U9" s="11" t="str">
        <f>[5]Abril!$B$24</f>
        <v>*</v>
      </c>
      <c r="V9" s="11" t="str">
        <f>[5]Abril!$B$25</f>
        <v>*</v>
      </c>
      <c r="W9" s="11" t="str">
        <f>[5]Abril!$B$26</f>
        <v>*</v>
      </c>
      <c r="X9" s="11" t="str">
        <f>[5]Abril!$B$27</f>
        <v>*</v>
      </c>
      <c r="Y9" s="11" t="str">
        <f>[5]Abril!$B$28</f>
        <v>*</v>
      </c>
      <c r="Z9" s="11" t="str">
        <f>[5]Abril!$B$29</f>
        <v>*</v>
      </c>
      <c r="AA9" s="11" t="str">
        <f>[5]Abril!$B$30</f>
        <v>*</v>
      </c>
      <c r="AB9" s="11" t="str">
        <f>[5]Abril!$B$31</f>
        <v>*</v>
      </c>
      <c r="AC9" s="11" t="str">
        <f>[5]Abril!$B$32</f>
        <v>*</v>
      </c>
      <c r="AD9" s="11" t="str">
        <f>[5]Abril!$B$33</f>
        <v>*</v>
      </c>
      <c r="AE9" s="11" t="str">
        <f>[5]Abril!$B$34</f>
        <v>*</v>
      </c>
      <c r="AF9" s="73" t="s">
        <v>210</v>
      </c>
    </row>
    <row r="10" spans="1:36" x14ac:dyDescent="0.25">
      <c r="A10" s="43" t="s">
        <v>95</v>
      </c>
      <c r="B10" s="11">
        <f>[6]Abril!$B$5</f>
        <v>24.287499999999998</v>
      </c>
      <c r="C10" s="11">
        <f>[6]Abril!$B$6</f>
        <v>24.187499999999996</v>
      </c>
      <c r="D10" s="11">
        <f>[6]Abril!$B$7</f>
        <v>23.7</v>
      </c>
      <c r="E10" s="11">
        <f>[6]Abril!$B$8</f>
        <v>24.104166666666661</v>
      </c>
      <c r="F10" s="11">
        <f>[6]Abril!$B$9</f>
        <v>22.866666666666671</v>
      </c>
      <c r="G10" s="11">
        <f>[6]Abril!$B$10</f>
        <v>21.808333333333337</v>
      </c>
      <c r="H10" s="11">
        <f>[6]Abril!$B$11</f>
        <v>21.862499999999997</v>
      </c>
      <c r="I10" s="11">
        <f>[6]Abril!$B$12</f>
        <v>22.120833333333334</v>
      </c>
      <c r="J10" s="11">
        <f>[6]Abril!$B$13</f>
        <v>23.208333333333332</v>
      </c>
      <c r="K10" s="11">
        <f>[6]Abril!$B$14</f>
        <v>22.954166666666666</v>
      </c>
      <c r="L10" s="11">
        <f>[6]Abril!$B$15</f>
        <v>23.670833333333334</v>
      </c>
      <c r="M10" s="11">
        <f>[6]Abril!$B$16</f>
        <v>23.929166666666671</v>
      </c>
      <c r="N10" s="11">
        <f>[6]Abril!$B$17</f>
        <v>23.804166666666664</v>
      </c>
      <c r="O10" s="11">
        <f>[6]Abril!$B$18</f>
        <v>23.095833333333331</v>
      </c>
      <c r="P10" s="11">
        <f>[6]Abril!$B$19</f>
        <v>23.783333333333331</v>
      </c>
      <c r="Q10" s="11">
        <f>[6]Abril!$B$20</f>
        <v>24.141666666666666</v>
      </c>
      <c r="R10" s="11">
        <f>[6]Abril!$B$21</f>
        <v>24.216666666666658</v>
      </c>
      <c r="S10" s="11">
        <f>[6]Abril!$B$22</f>
        <v>22.945833333333336</v>
      </c>
      <c r="T10" s="11">
        <f>[6]Abril!$B$23</f>
        <v>20.887499999999999</v>
      </c>
      <c r="U10" s="11">
        <f>[6]Abril!$B$24</f>
        <v>18.695833333333336</v>
      </c>
      <c r="V10" s="11">
        <f>[6]Abril!$B$25</f>
        <v>18.087500000000002</v>
      </c>
      <c r="W10" s="11">
        <f>[6]Abril!$B$26</f>
        <v>20.025000000000002</v>
      </c>
      <c r="X10" s="11">
        <f>[6]Abril!$B$27</f>
        <v>21.995833333333337</v>
      </c>
      <c r="Y10" s="11">
        <f>[6]Abril!$B$28</f>
        <v>22.170833333333331</v>
      </c>
      <c r="Z10" s="11">
        <f>[6]Abril!$B$29</f>
        <v>22.104166666666668</v>
      </c>
      <c r="AA10" s="11">
        <f>[6]Abril!$B$30</f>
        <v>21.162500000000005</v>
      </c>
      <c r="AB10" s="11">
        <f>[6]Abril!$B$31</f>
        <v>22.733333333333334</v>
      </c>
      <c r="AC10" s="11">
        <f>[6]Abril!$B$32</f>
        <v>20.633333333333333</v>
      </c>
      <c r="AD10" s="11">
        <f>[6]Abril!$B$33</f>
        <v>22.270833333333329</v>
      </c>
      <c r="AE10" s="11">
        <f>[6]Abril!$B$34</f>
        <v>23.041666666666668</v>
      </c>
      <c r="AF10" s="73">
        <f t="shared" si="1"/>
        <v>22.483194444444443</v>
      </c>
    </row>
    <row r="11" spans="1:36" x14ac:dyDescent="0.25">
      <c r="A11" s="43" t="s">
        <v>52</v>
      </c>
      <c r="B11" s="11">
        <f>[7]Abril!$B$5</f>
        <v>26.416666666666668</v>
      </c>
      <c r="C11" s="11">
        <f>[7]Abril!$B$6</f>
        <v>26.541666666666668</v>
      </c>
      <c r="D11" s="11">
        <f>[7]Abril!$B$7</f>
        <v>25.433333333333337</v>
      </c>
      <c r="E11" s="11">
        <f>[7]Abril!$B$8</f>
        <v>26.587499999999995</v>
      </c>
      <c r="F11" s="11">
        <f>[7]Abril!$B$9</f>
        <v>26.683333333333334</v>
      </c>
      <c r="G11" s="11">
        <f>[7]Abril!$B$10</f>
        <v>25.666666666666661</v>
      </c>
      <c r="H11" s="11">
        <f>[7]Abril!$B$11</f>
        <v>23.008333333333336</v>
      </c>
      <c r="I11" s="11">
        <f>[7]Abril!$B$12</f>
        <v>23.379166666666666</v>
      </c>
      <c r="J11" s="11">
        <f>[7]Abril!$B$13</f>
        <v>24.029166666666672</v>
      </c>
      <c r="K11" s="11">
        <f>[7]Abril!$B$14</f>
        <v>24.541666666666671</v>
      </c>
      <c r="L11" s="11">
        <f>[7]Abril!$B$15</f>
        <v>24.541666666666668</v>
      </c>
      <c r="M11" s="11">
        <f>[7]Abril!$B$16</f>
        <v>24.766666666666666</v>
      </c>
      <c r="N11" s="11">
        <f>[7]Abril!$B$17</f>
        <v>24.908333333333331</v>
      </c>
      <c r="O11" s="11">
        <f>[7]Abril!$B$18</f>
        <v>23.395833333333332</v>
      </c>
      <c r="P11" s="11">
        <f>[7]Abril!$B$19</f>
        <v>24.366666666666671</v>
      </c>
      <c r="Q11" s="11">
        <f>[7]Abril!$B$20</f>
        <v>25.200000000000006</v>
      </c>
      <c r="R11" s="11">
        <f>[7]Abril!$B$21</f>
        <v>24.795833333333331</v>
      </c>
      <c r="S11" s="11">
        <f>[7]Abril!$B$22</f>
        <v>22.745833333333337</v>
      </c>
      <c r="T11" s="11">
        <f>[7]Abril!$B$23</f>
        <v>20.43333333333333</v>
      </c>
      <c r="U11" s="11">
        <f>[7]Abril!$B$24</f>
        <v>19.512499999999996</v>
      </c>
      <c r="V11" s="11">
        <f>[7]Abril!$B$25</f>
        <v>19.845833333333335</v>
      </c>
      <c r="W11" s="11">
        <f>[7]Abril!$B$26</f>
        <v>20.666666666666668</v>
      </c>
      <c r="X11" s="11">
        <f>[7]Abril!$B$27</f>
        <v>22.95</v>
      </c>
      <c r="Y11" s="11">
        <f>[7]Abril!$B$28</f>
        <v>23.741666666666671</v>
      </c>
      <c r="Z11" s="11">
        <f>[7]Abril!$B$29</f>
        <v>21.758333333333329</v>
      </c>
      <c r="AA11" s="11">
        <f>[7]Abril!$B$30</f>
        <v>21.637499999999999</v>
      </c>
      <c r="AB11" s="11">
        <f>[7]Abril!$B$31</f>
        <v>22.650000000000006</v>
      </c>
      <c r="AC11" s="11">
        <f>[7]Abril!$B$32</f>
        <v>21.941666666666666</v>
      </c>
      <c r="AD11" s="11">
        <f>[7]Abril!$B$33</f>
        <v>22.033333333333331</v>
      </c>
      <c r="AE11" s="11">
        <f>[7]Abril!$B$34</f>
        <v>22.474999999999998</v>
      </c>
      <c r="AF11" s="73">
        <f t="shared" si="1"/>
        <v>23.555138888888891</v>
      </c>
    </row>
    <row r="12" spans="1:36" hidden="1" x14ac:dyDescent="0.25">
      <c r="A12" s="43" t="s">
        <v>31</v>
      </c>
      <c r="B12" s="11" t="str">
        <f>[8]Abril!$B$5</f>
        <v>*</v>
      </c>
      <c r="C12" s="11" t="str">
        <f>[8]Abril!$B$6</f>
        <v>*</v>
      </c>
      <c r="D12" s="11" t="str">
        <f>[8]Abril!$B$7</f>
        <v>*</v>
      </c>
      <c r="E12" s="11" t="str">
        <f>[8]Abril!$B$8</f>
        <v>*</v>
      </c>
      <c r="F12" s="11" t="str">
        <f>[8]Abril!$B$9</f>
        <v>*</v>
      </c>
      <c r="G12" s="11" t="str">
        <f>[8]Abril!$B$10</f>
        <v>*</v>
      </c>
      <c r="H12" s="11" t="str">
        <f>[8]Abril!$B$11</f>
        <v>*</v>
      </c>
      <c r="I12" s="11" t="str">
        <f>[8]Abril!$B$12</f>
        <v>*</v>
      </c>
      <c r="J12" s="11" t="str">
        <f>[8]Abril!$B$13</f>
        <v>*</v>
      </c>
      <c r="K12" s="11" t="str">
        <f>[8]Abril!$B$14</f>
        <v>*</v>
      </c>
      <c r="L12" s="11" t="str">
        <f>[8]Abril!$B$15</f>
        <v>*</v>
      </c>
      <c r="M12" s="11" t="str">
        <f>[8]Abril!$B$16</f>
        <v>*</v>
      </c>
      <c r="N12" s="11" t="str">
        <f>[8]Abril!$B$17</f>
        <v>*</v>
      </c>
      <c r="O12" s="11" t="str">
        <f>[8]Abril!$B$18</f>
        <v>*</v>
      </c>
      <c r="P12" s="11" t="str">
        <f>[8]Abril!$B$19</f>
        <v>*</v>
      </c>
      <c r="Q12" s="11" t="str">
        <f>[8]Abril!$B$20</f>
        <v>*</v>
      </c>
      <c r="R12" s="11" t="str">
        <f>[8]Abril!$B$21</f>
        <v>*</v>
      </c>
      <c r="S12" s="11" t="str">
        <f>[8]Abril!$B$22</f>
        <v>*</v>
      </c>
      <c r="T12" s="11" t="str">
        <f>[8]Abril!$B$23</f>
        <v>*</v>
      </c>
      <c r="U12" s="11" t="str">
        <f>[8]Abril!$B$24</f>
        <v>*</v>
      </c>
      <c r="V12" s="11" t="str">
        <f>[8]Abril!$B$25</f>
        <v>*</v>
      </c>
      <c r="W12" s="11" t="str">
        <f>[8]Abril!$B$26</f>
        <v>*</v>
      </c>
      <c r="X12" s="11" t="str">
        <f>[8]Abril!$B$27</f>
        <v>*</v>
      </c>
      <c r="Y12" s="11" t="str">
        <f>[8]Abril!$B$28</f>
        <v>*</v>
      </c>
      <c r="Z12" s="11" t="str">
        <f>[8]Abril!$B$29</f>
        <v>*</v>
      </c>
      <c r="AA12" s="11" t="str">
        <f>[8]Abril!$B$30</f>
        <v>*</v>
      </c>
      <c r="AB12" s="11" t="str">
        <f>[8]Abril!$B$31</f>
        <v>*</v>
      </c>
      <c r="AC12" s="11" t="str">
        <f>[8]Abril!$B$32</f>
        <v>*</v>
      </c>
      <c r="AD12" s="11" t="str">
        <f>[8]Abril!$B$33</f>
        <v>*</v>
      </c>
      <c r="AE12" s="11" t="str">
        <f>[8]Abril!$B$34</f>
        <v>*</v>
      </c>
      <c r="AF12" s="73" t="s">
        <v>210</v>
      </c>
      <c r="AI12" t="s">
        <v>35</v>
      </c>
    </row>
    <row r="13" spans="1:36" x14ac:dyDescent="0.25">
      <c r="A13" s="43" t="s">
        <v>98</v>
      </c>
      <c r="B13" s="11">
        <f>[9]Abril!$B$5</f>
        <v>26.762499999999999</v>
      </c>
      <c r="C13" s="11">
        <f>[9]Abril!$B$6</f>
        <v>27.354166666666668</v>
      </c>
      <c r="D13" s="11">
        <f>[9]Abril!$B$7</f>
        <v>26.212500000000006</v>
      </c>
      <c r="E13" s="11">
        <f>[9]Abril!$B$8</f>
        <v>25.650000000000002</v>
      </c>
      <c r="F13" s="11">
        <f>[9]Abril!$B$9</f>
        <v>22.441666666666666</v>
      </c>
      <c r="G13" s="11">
        <f>[9]Abril!$B$10</f>
        <v>23.004166666666663</v>
      </c>
      <c r="H13" s="11">
        <f>[9]Abril!$B$11</f>
        <v>23.641666666666666</v>
      </c>
      <c r="I13" s="11">
        <f>[9]Abril!$B$12</f>
        <v>23.858333333333331</v>
      </c>
      <c r="J13" s="11">
        <f>[9]Abril!$B$13</f>
        <v>24.400000000000002</v>
      </c>
      <c r="K13" s="11">
        <f>[9]Abril!$B$14</f>
        <v>25.454166666666666</v>
      </c>
      <c r="L13" s="11">
        <f>[9]Abril!$B$15</f>
        <v>25.600000000000009</v>
      </c>
      <c r="M13" s="11">
        <f>[9]Abril!$B$16</f>
        <v>26.258333333333336</v>
      </c>
      <c r="N13" s="11">
        <f>[9]Abril!$B$17</f>
        <v>24.599999999999998</v>
      </c>
      <c r="O13" s="11">
        <f>[9]Abril!$B$18</f>
        <v>21.875</v>
      </c>
      <c r="P13" s="11">
        <f>[9]Abril!$B$19</f>
        <v>23.741666666666671</v>
      </c>
      <c r="Q13" s="11">
        <f>[9]Abril!$B$20</f>
        <v>25.929166666666664</v>
      </c>
      <c r="R13" s="11">
        <f>[9]Abril!$B$21</f>
        <v>25.774999999999995</v>
      </c>
      <c r="S13" s="11">
        <f>[9]Abril!$B$22</f>
        <v>23.487499999999997</v>
      </c>
      <c r="T13" s="11">
        <f>[9]Abril!$B$23</f>
        <v>21.125000000000004</v>
      </c>
      <c r="U13" s="11">
        <f>[9]Abril!$B$24</f>
        <v>19.987499999999994</v>
      </c>
      <c r="V13" s="11">
        <f>[9]Abril!$B$25</f>
        <v>19.087499999999995</v>
      </c>
      <c r="W13" s="11">
        <f>[9]Abril!$B$26</f>
        <v>20.454166666666662</v>
      </c>
      <c r="X13" s="11">
        <f>[9]Abril!$B$27</f>
        <v>21.700000000000003</v>
      </c>
      <c r="Y13" s="11">
        <f>[9]Abril!$B$28</f>
        <v>22.929166666666671</v>
      </c>
      <c r="Z13" s="11">
        <f>[9]Abril!$B$29</f>
        <v>22.995833333333334</v>
      </c>
      <c r="AA13" s="11">
        <f>[9]Abril!$B$30</f>
        <v>22.858333333333331</v>
      </c>
      <c r="AB13" s="11">
        <f>[9]Abril!$B$31</f>
        <v>22.708333333333325</v>
      </c>
      <c r="AC13" s="11">
        <f>[9]Abril!$B$32</f>
        <v>20.725000000000001</v>
      </c>
      <c r="AD13" s="11">
        <f>[9]Abril!$B$33</f>
        <v>23.083333333333332</v>
      </c>
      <c r="AE13" s="11">
        <f>[9]Abril!$B$34</f>
        <v>25.083333333333332</v>
      </c>
      <c r="AF13" s="73">
        <f t="shared" si="1"/>
        <v>23.626111111111118</v>
      </c>
    </row>
    <row r="14" spans="1:36" hidden="1" x14ac:dyDescent="0.25">
      <c r="A14" s="43" t="s">
        <v>102</v>
      </c>
      <c r="B14" s="11" t="str">
        <f>[10]Abril!$B$5</f>
        <v>*</v>
      </c>
      <c r="C14" s="11" t="str">
        <f>[10]Abril!$B$6</f>
        <v>*</v>
      </c>
      <c r="D14" s="11" t="str">
        <f>[10]Abril!$B$7</f>
        <v>*</v>
      </c>
      <c r="E14" s="11" t="str">
        <f>[10]Abril!$B$8</f>
        <v>*</v>
      </c>
      <c r="F14" s="11" t="str">
        <f>[10]Abril!$B$9</f>
        <v>*</v>
      </c>
      <c r="G14" s="11" t="str">
        <f>[10]Abril!$B$10</f>
        <v>*</v>
      </c>
      <c r="H14" s="11" t="str">
        <f>[10]Abril!$B$11</f>
        <v>*</v>
      </c>
      <c r="I14" s="11" t="str">
        <f>[10]Abril!$B$12</f>
        <v>*</v>
      </c>
      <c r="J14" s="11" t="str">
        <f>[10]Abril!$B$13</f>
        <v>*</v>
      </c>
      <c r="K14" s="11" t="str">
        <f>[10]Abril!$B$14</f>
        <v>*</v>
      </c>
      <c r="L14" s="11" t="str">
        <f>[10]Abril!$B$15</f>
        <v>*</v>
      </c>
      <c r="M14" s="11" t="str">
        <f>[10]Abril!$B$16</f>
        <v>*</v>
      </c>
      <c r="N14" s="11" t="str">
        <f>[10]Abril!$B$17</f>
        <v>*</v>
      </c>
      <c r="O14" s="11" t="str">
        <f>[10]Abril!$B$18</f>
        <v>*</v>
      </c>
      <c r="P14" s="11" t="str">
        <f>[10]Abril!$B$19</f>
        <v>*</v>
      </c>
      <c r="Q14" s="11" t="str">
        <f>[10]Abril!$B$20</f>
        <v>*</v>
      </c>
      <c r="R14" s="11" t="str">
        <f>[10]Abril!$B$21</f>
        <v>*</v>
      </c>
      <c r="S14" s="11" t="str">
        <f>[10]Abril!$B$22</f>
        <v>*</v>
      </c>
      <c r="T14" s="11" t="str">
        <f>[10]Abril!$B$23</f>
        <v>*</v>
      </c>
      <c r="U14" s="11" t="str">
        <f>[10]Abril!$B$24</f>
        <v>*</v>
      </c>
      <c r="V14" s="11" t="str">
        <f>[10]Abril!$B$25</f>
        <v>*</v>
      </c>
      <c r="W14" s="11" t="str">
        <f>[10]Abril!$B$26</f>
        <v>*</v>
      </c>
      <c r="X14" s="11" t="str">
        <f>[10]Abril!$B$27</f>
        <v>*</v>
      </c>
      <c r="Y14" s="11" t="str">
        <f>[10]Abril!$B$28</f>
        <v>*</v>
      </c>
      <c r="Z14" s="11" t="str">
        <f>[10]Abril!$B$29</f>
        <v>*</v>
      </c>
      <c r="AA14" s="11" t="str">
        <f>[10]Abril!$B$30</f>
        <v>*</v>
      </c>
      <c r="AB14" s="11" t="str">
        <f>[10]Abril!$B$31</f>
        <v>*</v>
      </c>
      <c r="AC14" s="11" t="str">
        <f>[10]Abril!$B$32</f>
        <v>*</v>
      </c>
      <c r="AD14" s="11" t="str">
        <f>[10]Abril!$B$33</f>
        <v>*</v>
      </c>
      <c r="AE14" s="11" t="str">
        <f>[10]Abril!$B$34</f>
        <v>*</v>
      </c>
      <c r="AF14" s="73" t="s">
        <v>210</v>
      </c>
    </row>
    <row r="15" spans="1:36" x14ac:dyDescent="0.25">
      <c r="A15" s="43" t="s">
        <v>105</v>
      </c>
      <c r="B15" s="11">
        <f>[11]Abril!$B$5</f>
        <v>25.566666666666663</v>
      </c>
      <c r="C15" s="11">
        <f>[11]Abril!$B$6</f>
        <v>25.745833333333334</v>
      </c>
      <c r="D15" s="11">
        <f>[11]Abril!$B$7</f>
        <v>26.383333333333329</v>
      </c>
      <c r="E15" s="11">
        <f>[11]Abril!$B$8</f>
        <v>26.854166666666668</v>
      </c>
      <c r="F15" s="11">
        <f>[11]Abril!$B$9</f>
        <v>23.716666666666672</v>
      </c>
      <c r="G15" s="11">
        <f>[11]Abril!$B$10</f>
        <v>21.491666666666671</v>
      </c>
      <c r="H15" s="11">
        <f>[11]Abril!$B$11</f>
        <v>21.916666666666668</v>
      </c>
      <c r="I15" s="11">
        <f>[11]Abril!$B$12</f>
        <v>22.875</v>
      </c>
      <c r="J15" s="11">
        <f>[11]Abril!$B$13</f>
        <v>23.679166666666664</v>
      </c>
      <c r="K15" s="11">
        <f>[11]Abril!$B$14</f>
        <v>24.237499999999997</v>
      </c>
      <c r="L15" s="11">
        <f>[11]Abril!$B$15</f>
        <v>24.462500000000002</v>
      </c>
      <c r="M15" s="11">
        <f>[11]Abril!$B$16</f>
        <v>25.112500000000001</v>
      </c>
      <c r="N15" s="11">
        <f>[11]Abril!$B$17</f>
        <v>24.366666666666664</v>
      </c>
      <c r="O15" s="11">
        <f>[11]Abril!$B$18</f>
        <v>22.445833333333336</v>
      </c>
      <c r="P15" s="11">
        <f>[11]Abril!$B$19</f>
        <v>22.329166666666669</v>
      </c>
      <c r="Q15" s="11">
        <f>[11]Abril!$B$20</f>
        <v>25.508333333333336</v>
      </c>
      <c r="R15" s="11">
        <f>[11]Abril!$B$21</f>
        <v>22.599999999999994</v>
      </c>
      <c r="S15" s="11">
        <f>[11]Abril!$B$22</f>
        <v>21.766666666666662</v>
      </c>
      <c r="T15" s="11">
        <f>[11]Abril!$B$23</f>
        <v>18.624999999999996</v>
      </c>
      <c r="U15" s="11">
        <f>[11]Abril!$B$24</f>
        <v>18.2</v>
      </c>
      <c r="V15" s="11">
        <f>[11]Abril!$B$25</f>
        <v>17.658333333333335</v>
      </c>
      <c r="W15" s="11">
        <f>[11]Abril!$B$26</f>
        <v>19.212499999999999</v>
      </c>
      <c r="X15" s="11">
        <f>[11]Abril!$B$27</f>
        <v>21.070833333333329</v>
      </c>
      <c r="Y15" s="11">
        <f>[11]Abril!$B$28</f>
        <v>22.770833333333332</v>
      </c>
      <c r="Z15" s="11">
        <f>[11]Abril!$B$29</f>
        <v>22.233333333333334</v>
      </c>
      <c r="AA15" s="11">
        <f>[11]Abril!$B$30</f>
        <v>20.566666666666659</v>
      </c>
      <c r="AB15" s="11">
        <f>[11]Abril!$B$31</f>
        <v>20.599999999999998</v>
      </c>
      <c r="AC15" s="11">
        <f>[11]Abril!$B$32</f>
        <v>18.983333333333334</v>
      </c>
      <c r="AD15" s="11">
        <f>[11]Abril!$B$33</f>
        <v>21.216666666666661</v>
      </c>
      <c r="AE15" s="11">
        <f>[11]Abril!$B$34</f>
        <v>22.708333333333332</v>
      </c>
      <c r="AF15" s="73">
        <f t="shared" si="1"/>
        <v>22.496805555555557</v>
      </c>
      <c r="AJ15" t="s">
        <v>35</v>
      </c>
    </row>
    <row r="16" spans="1:36" x14ac:dyDescent="0.25">
      <c r="A16" s="43" t="s">
        <v>152</v>
      </c>
      <c r="B16" s="11">
        <f>[12]Abril!$B$5</f>
        <v>24.483333333333334</v>
      </c>
      <c r="C16" s="11">
        <f>[12]Abril!$B$6</f>
        <v>24.370833333333337</v>
      </c>
      <c r="D16" s="11">
        <f>[12]Abril!$B$7</f>
        <v>24.345833333333331</v>
      </c>
      <c r="E16" s="11">
        <f>[12]Abril!$B$8</f>
        <v>25.041666666666668</v>
      </c>
      <c r="F16" s="11">
        <f>[12]Abril!$B$9</f>
        <v>23.691666666666663</v>
      </c>
      <c r="G16" s="11">
        <f>[12]Abril!$B$10</f>
        <v>23.691666666666666</v>
      </c>
      <c r="H16" s="11">
        <f>[12]Abril!$B$11</f>
        <v>22.782608695652176</v>
      </c>
      <c r="I16" s="11">
        <f>[12]Abril!$B$12</f>
        <v>22.224999999999998</v>
      </c>
      <c r="J16" s="11">
        <f>[12]Abril!$B$13</f>
        <v>23.570833333333326</v>
      </c>
      <c r="K16" s="11">
        <f>[12]Abril!$B$14</f>
        <v>23.820833333333336</v>
      </c>
      <c r="L16" s="11">
        <f>[12]Abril!$B$15</f>
        <v>24.349999999999994</v>
      </c>
      <c r="M16" s="11">
        <f>[12]Abril!$B$16</f>
        <v>24.22608695652174</v>
      </c>
      <c r="N16" s="11">
        <f>[12]Abril!$B$17</f>
        <v>23.643478260869564</v>
      </c>
      <c r="O16" s="11">
        <f>[12]Abril!$B$18</f>
        <v>22.879166666666666</v>
      </c>
      <c r="P16" s="11">
        <f>[12]Abril!$B$19</f>
        <v>24.445833333333329</v>
      </c>
      <c r="Q16" s="11">
        <f>[12]Abril!$B$20</f>
        <v>25.6875</v>
      </c>
      <c r="R16" s="11">
        <f>[12]Abril!$B$21</f>
        <v>24.404166666666672</v>
      </c>
      <c r="S16" s="11">
        <f>[12]Abril!$B$22</f>
        <v>23.954166666666669</v>
      </c>
      <c r="T16" s="11">
        <f>[12]Abril!$B$23</f>
        <v>22.237499999999994</v>
      </c>
      <c r="U16" s="11">
        <f>[12]Abril!$B$24</f>
        <v>18.725000000000001</v>
      </c>
      <c r="V16" s="11">
        <f>[12]Abril!$B$25</f>
        <v>19.416666666666664</v>
      </c>
      <c r="W16" s="11">
        <f>[12]Abril!$B$26</f>
        <v>22.254166666666663</v>
      </c>
      <c r="X16" s="11">
        <f>[12]Abril!$B$27</f>
        <v>23.629166666666663</v>
      </c>
      <c r="Y16" s="11">
        <f>[12]Abril!$B$28</f>
        <v>22.829166666666666</v>
      </c>
      <c r="Z16" s="11">
        <f>[12]Abril!$B$29</f>
        <v>22.779166666666669</v>
      </c>
      <c r="AA16" s="11">
        <f>[12]Abril!$B$30</f>
        <v>22.087500000000002</v>
      </c>
      <c r="AB16" s="11">
        <f>[12]Abril!$B$31</f>
        <v>22.879166666666674</v>
      </c>
      <c r="AC16" s="11">
        <f>[12]Abril!$B$32</f>
        <v>22.145833333333329</v>
      </c>
      <c r="AD16" s="11">
        <f>[12]Abril!$B$33</f>
        <v>22.63333333333334</v>
      </c>
      <c r="AE16" s="11">
        <f>[12]Abril!$B$34</f>
        <v>24.574999999999992</v>
      </c>
      <c r="AF16" s="73">
        <f t="shared" si="1"/>
        <v>23.260211352657006</v>
      </c>
      <c r="AJ16" t="s">
        <v>35</v>
      </c>
    </row>
    <row r="17" spans="1:38" x14ac:dyDescent="0.25">
      <c r="A17" s="43" t="s">
        <v>2</v>
      </c>
      <c r="B17" s="11">
        <f>[13]Abril!$B$5</f>
        <v>24.537499999999994</v>
      </c>
      <c r="C17" s="11">
        <f>[13]Abril!$B$6</f>
        <v>25.9375</v>
      </c>
      <c r="D17" s="11">
        <f>[13]Abril!$B$7</f>
        <v>25.929166666666671</v>
      </c>
      <c r="E17" s="11">
        <f>[13]Abril!$B$8</f>
        <v>25.875</v>
      </c>
      <c r="F17" s="11">
        <f>[13]Abril!$B$9</f>
        <v>23.337500000000002</v>
      </c>
      <c r="G17" s="11">
        <f>[13]Abril!$B$10</f>
        <v>22.895833333333339</v>
      </c>
      <c r="H17" s="11">
        <f>[13]Abril!$B$11</f>
        <v>21.941666666666666</v>
      </c>
      <c r="I17" s="11">
        <f>[13]Abril!$B$12</f>
        <v>22.525000000000002</v>
      </c>
      <c r="J17" s="11">
        <f>[13]Abril!$B$13</f>
        <v>23.866666666666671</v>
      </c>
      <c r="K17" s="11">
        <f>[13]Abril!$B$14</f>
        <v>24.541666666666668</v>
      </c>
      <c r="L17" s="11">
        <f>[13]Abril!$B$15</f>
        <v>24.95</v>
      </c>
      <c r="M17" s="11">
        <f>[13]Abril!$B$16</f>
        <v>25.125</v>
      </c>
      <c r="N17" s="11">
        <f>[13]Abril!$B$17</f>
        <v>24.516666666666662</v>
      </c>
      <c r="O17" s="11">
        <f>[13]Abril!$B$18</f>
        <v>22.624999999999996</v>
      </c>
      <c r="P17" s="11">
        <f>[13]Abril!$B$19</f>
        <v>23.633333333333336</v>
      </c>
      <c r="Q17" s="11">
        <f>[13]Abril!$B$20</f>
        <v>25.545833333333345</v>
      </c>
      <c r="R17" s="11">
        <f>[13]Abril!$B$21</f>
        <v>24.995833333333334</v>
      </c>
      <c r="S17" s="11">
        <f>[13]Abril!$B$22</f>
        <v>22.679166666666664</v>
      </c>
      <c r="T17" s="11">
        <f>[13]Abril!$B$23</f>
        <v>20.44166666666667</v>
      </c>
      <c r="U17" s="11">
        <f>[13]Abril!$B$24</f>
        <v>19.258333333333333</v>
      </c>
      <c r="V17" s="11">
        <f>[13]Abril!$B$25</f>
        <v>20.220833333333335</v>
      </c>
      <c r="W17" s="11">
        <f>[13]Abril!$B$26</f>
        <v>22.025000000000002</v>
      </c>
      <c r="X17" s="11">
        <f>[13]Abril!$B$27</f>
        <v>23.420833333333334</v>
      </c>
      <c r="Y17" s="11">
        <f>[13]Abril!$B$28</f>
        <v>24.037499999999998</v>
      </c>
      <c r="Z17" s="11">
        <f>[13]Abril!$B$29</f>
        <v>22.966666666666665</v>
      </c>
      <c r="AA17" s="11">
        <f>[13]Abril!$B$30</f>
        <v>21.279166666666665</v>
      </c>
      <c r="AB17" s="11">
        <f>[13]Abril!$B$31</f>
        <v>22.075000000000003</v>
      </c>
      <c r="AC17" s="11">
        <f>[13]Abril!$B$32</f>
        <v>20.983333333333338</v>
      </c>
      <c r="AD17" s="11">
        <f>[13]Abril!$B$33</f>
        <v>22.870833333333326</v>
      </c>
      <c r="AE17" s="11">
        <f>[13]Abril!$B$34</f>
        <v>24.733333333333334</v>
      </c>
      <c r="AF17" s="73">
        <f t="shared" si="1"/>
        <v>23.325694444444448</v>
      </c>
      <c r="AH17" s="12" t="s">
        <v>35</v>
      </c>
    </row>
    <row r="18" spans="1:38" hidden="1" x14ac:dyDescent="0.25">
      <c r="A18" s="43" t="s">
        <v>3</v>
      </c>
      <c r="B18" s="11" t="str">
        <f>[14]Abril!$B$5</f>
        <v>*</v>
      </c>
      <c r="C18" s="11" t="str">
        <f>[14]Abril!$B$6</f>
        <v>*</v>
      </c>
      <c r="D18" s="11" t="str">
        <f>[14]Abril!$B$7</f>
        <v>*</v>
      </c>
      <c r="E18" s="11" t="str">
        <f>[14]Abril!$B$8</f>
        <v>*</v>
      </c>
      <c r="F18" s="11" t="str">
        <f>[14]Abril!$B$9</f>
        <v>*</v>
      </c>
      <c r="G18" s="11" t="str">
        <f>[14]Abril!$B$10</f>
        <v>*</v>
      </c>
      <c r="H18" s="11" t="str">
        <f>[14]Abril!$B$11</f>
        <v>*</v>
      </c>
      <c r="I18" s="11" t="str">
        <f>[14]Abril!$B$12</f>
        <v>*</v>
      </c>
      <c r="J18" s="11" t="str">
        <f>[14]Abril!$B$13</f>
        <v>*</v>
      </c>
      <c r="K18" s="11" t="str">
        <f>[14]Abril!$B$14</f>
        <v>*</v>
      </c>
      <c r="L18" s="11" t="str">
        <f>[14]Abril!$B$15</f>
        <v>*</v>
      </c>
      <c r="M18" s="11" t="str">
        <f>[14]Abril!$B$16</f>
        <v>*</v>
      </c>
      <c r="N18" s="11" t="str">
        <f>[14]Abril!$B$17</f>
        <v>*</v>
      </c>
      <c r="O18" s="11" t="str">
        <f>[14]Abril!$B$18</f>
        <v>*</v>
      </c>
      <c r="P18" s="11" t="str">
        <f>[14]Abril!$B$19</f>
        <v>*</v>
      </c>
      <c r="Q18" s="11" t="str">
        <f>[14]Abril!$B$20</f>
        <v>*</v>
      </c>
      <c r="R18" s="11" t="str">
        <f>[14]Abril!$B$21</f>
        <v>*</v>
      </c>
      <c r="S18" s="11" t="str">
        <f>[14]Abril!$B$22</f>
        <v>*</v>
      </c>
      <c r="T18" s="11" t="str">
        <f>[14]Abril!$B$23</f>
        <v>*</v>
      </c>
      <c r="U18" s="11" t="str">
        <f>[14]Abril!$B$24</f>
        <v>*</v>
      </c>
      <c r="V18" s="11" t="str">
        <f>[14]Abril!$B$25</f>
        <v>*</v>
      </c>
      <c r="W18" s="11" t="str">
        <f>[14]Abril!$B$26</f>
        <v>*</v>
      </c>
      <c r="X18" s="11" t="str">
        <f>[14]Abril!$B$27</f>
        <v>*</v>
      </c>
      <c r="Y18" s="11" t="str">
        <f>[14]Abril!$B$28</f>
        <v>*</v>
      </c>
      <c r="Z18" s="11" t="str">
        <f>[14]Abril!$B$29</f>
        <v>*</v>
      </c>
      <c r="AA18" s="11" t="str">
        <f>[14]Abril!$B$30</f>
        <v>*</v>
      </c>
      <c r="AB18" s="11" t="str">
        <f>[14]Abril!$B$31</f>
        <v>*</v>
      </c>
      <c r="AC18" s="11" t="str">
        <f>[14]Abril!$B$32</f>
        <v>*</v>
      </c>
      <c r="AD18" s="11" t="str">
        <f>[14]Abril!$B$33</f>
        <v>*</v>
      </c>
      <c r="AE18" s="11" t="str">
        <f>[14]Abril!$B$34</f>
        <v>*</v>
      </c>
      <c r="AF18" s="73" t="s">
        <v>210</v>
      </c>
      <c r="AG18" s="12" t="s">
        <v>35</v>
      </c>
      <c r="AH18" s="12" t="s">
        <v>35</v>
      </c>
      <c r="AK18" t="s">
        <v>35</v>
      </c>
    </row>
    <row r="19" spans="1:38" x14ac:dyDescent="0.25">
      <c r="A19" s="43" t="s">
        <v>4</v>
      </c>
      <c r="B19" s="11">
        <f>[15]Abril!$B$5</f>
        <v>22.766666666666666</v>
      </c>
      <c r="C19" s="11">
        <f>[15]Abril!$B$6</f>
        <v>24.245833333333337</v>
      </c>
      <c r="D19" s="11">
        <f>[15]Abril!$B$7</f>
        <v>24.125000000000004</v>
      </c>
      <c r="E19" s="11">
        <f>[15]Abril!$B$8</f>
        <v>24.266666666666666</v>
      </c>
      <c r="F19" s="11">
        <f>[15]Abril!$B$9</f>
        <v>24.19565217391305</v>
      </c>
      <c r="G19" s="11">
        <f>[15]Abril!$B$10</f>
        <v>23.4375</v>
      </c>
      <c r="H19" s="11">
        <f>[15]Abril!$B$11</f>
        <v>22.108333333333331</v>
      </c>
      <c r="I19" s="11">
        <f>[15]Abril!$B$12</f>
        <v>21.787499999999998</v>
      </c>
      <c r="J19" s="11">
        <f>[15]Abril!$B$13</f>
        <v>22.25</v>
      </c>
      <c r="K19" s="11">
        <f>[15]Abril!$B$14</f>
        <v>22.266666666666666</v>
      </c>
      <c r="L19" s="11">
        <f>[15]Abril!$B$15</f>
        <v>23.433333333333337</v>
      </c>
      <c r="M19" s="11">
        <f>[15]Abril!$B$16</f>
        <v>23.379166666666674</v>
      </c>
      <c r="N19" s="11">
        <f>[15]Abril!$B$17</f>
        <v>23.760869565217391</v>
      </c>
      <c r="O19" s="11">
        <f>[15]Abril!$B$18</f>
        <v>21.816666666666666</v>
      </c>
      <c r="P19" s="11">
        <f>[15]Abril!$B$19</f>
        <v>23.262499999999999</v>
      </c>
      <c r="Q19" s="11">
        <f>[15]Abril!$B$20</f>
        <v>24.862500000000001</v>
      </c>
      <c r="R19" s="11">
        <f>[15]Abril!$B$21</f>
        <v>24.925000000000001</v>
      </c>
      <c r="S19" s="11">
        <f>[15]Abril!$B$22</f>
        <v>23.512499999999999</v>
      </c>
      <c r="T19" s="11">
        <f>[15]Abril!$B$23</f>
        <v>20.591304347826089</v>
      </c>
      <c r="U19" s="11">
        <f>[15]Abril!$B$24</f>
        <v>18.358333333333331</v>
      </c>
      <c r="V19" s="11">
        <f>[15]Abril!$B$25</f>
        <v>19.179166666666671</v>
      </c>
      <c r="W19" s="11">
        <f>[15]Abril!$B$26</f>
        <v>22.091666666666665</v>
      </c>
      <c r="X19" s="11">
        <f>[15]Abril!$B$27</f>
        <v>22.000000000000004</v>
      </c>
      <c r="Y19" s="11">
        <f>[15]Abril!$B$28</f>
        <v>22.816666666666666</v>
      </c>
      <c r="Z19" s="11">
        <f>[15]Abril!$B$29</f>
        <v>21.183333333333334</v>
      </c>
      <c r="AA19" s="11">
        <f>[15]Abril!$B$30</f>
        <v>20.200000000000003</v>
      </c>
      <c r="AB19" s="11">
        <f>[15]Abril!$B$31</f>
        <v>21.933333333333337</v>
      </c>
      <c r="AC19" s="11">
        <f>[15]Abril!$B$32</f>
        <v>21.970833333333331</v>
      </c>
      <c r="AD19" s="11">
        <f>[15]Abril!$B$33</f>
        <v>22.541666666666668</v>
      </c>
      <c r="AE19" s="11">
        <f>[15]Abril!$B$34</f>
        <v>23.029166666666665</v>
      </c>
      <c r="AF19" s="73">
        <f t="shared" si="1"/>
        <v>22.543260869565213</v>
      </c>
      <c r="AG19" t="s">
        <v>35</v>
      </c>
      <c r="AH19" s="12" t="s">
        <v>35</v>
      </c>
      <c r="AJ19" t="s">
        <v>35</v>
      </c>
      <c r="AL19" s="12" t="s">
        <v>35</v>
      </c>
    </row>
    <row r="20" spans="1:38" x14ac:dyDescent="0.25">
      <c r="A20" s="43" t="s">
        <v>5</v>
      </c>
      <c r="B20" s="11">
        <f>[16]Abril!$B$5</f>
        <v>28.587499999999991</v>
      </c>
      <c r="C20" s="11">
        <f>[16]Abril!$B$6</f>
        <v>28.25</v>
      </c>
      <c r="D20" s="11">
        <f>[16]Abril!$B$7</f>
        <v>28.500000000000004</v>
      </c>
      <c r="E20" s="11">
        <f>[16]Abril!$B$8</f>
        <v>27.958333333333332</v>
      </c>
      <c r="F20" s="11">
        <f>[16]Abril!$B$9</f>
        <v>24.954166666666662</v>
      </c>
      <c r="G20" s="11">
        <f>[16]Abril!$B$10</f>
        <v>25.016666666666666</v>
      </c>
      <c r="H20" s="11">
        <f>[16]Abril!$B$11</f>
        <v>24.756521739130434</v>
      </c>
      <c r="I20" s="11">
        <f>[16]Abril!$B$12</f>
        <v>25.254166666666666</v>
      </c>
      <c r="J20" s="11">
        <f>[16]Abril!$B$13</f>
        <v>26.650000000000002</v>
      </c>
      <c r="K20" s="11">
        <f>[16]Abril!$B$14</f>
        <v>27.645833333333332</v>
      </c>
      <c r="L20" s="11">
        <f>[16]Abril!$B$15</f>
        <v>26.287500000000005</v>
      </c>
      <c r="M20" s="11">
        <f>[16]Abril!$B$16</f>
        <v>27.004347826086956</v>
      </c>
      <c r="N20" s="11">
        <f>[16]Abril!$B$17</f>
        <v>27.017391304347829</v>
      </c>
      <c r="O20" s="11">
        <f>[16]Abril!$B$18</f>
        <v>23.454166666666662</v>
      </c>
      <c r="P20" s="11">
        <f>[16]Abril!$B$19</f>
        <v>25.217391304347824</v>
      </c>
      <c r="Q20" s="11">
        <f>[16]Abril!$B$20</f>
        <v>27.074999999999992</v>
      </c>
      <c r="R20" s="11">
        <f>[16]Abril!$B$21</f>
        <v>26.766666666666666</v>
      </c>
      <c r="S20" s="11">
        <f>[16]Abril!$B$22</f>
        <v>26.491666666666671</v>
      </c>
      <c r="T20" s="11">
        <f>[16]Abril!$B$23</f>
        <v>25.126086956521739</v>
      </c>
      <c r="U20" s="11">
        <f>[16]Abril!$B$24</f>
        <v>25.020833333333332</v>
      </c>
      <c r="V20" s="11">
        <f>[16]Abril!$B$25</f>
        <v>23.770833333333339</v>
      </c>
      <c r="W20" s="11">
        <f>[16]Abril!$B$26</f>
        <v>25.316666666666666</v>
      </c>
      <c r="X20" s="11">
        <f>[16]Abril!$B$27</f>
        <v>25.341666666666669</v>
      </c>
      <c r="Y20" s="11">
        <f>[16]Abril!$B$28</f>
        <v>27.213043478260875</v>
      </c>
      <c r="Z20" s="11">
        <f>[16]Abril!$B$29</f>
        <v>26.541666666666668</v>
      </c>
      <c r="AA20" s="11">
        <f>[16]Abril!$B$30</f>
        <v>26.558333333333334</v>
      </c>
      <c r="AB20" s="11">
        <f>[16]Abril!$B$31</f>
        <v>25.591304347826082</v>
      </c>
      <c r="AC20" s="11">
        <f>[16]Abril!$B$32</f>
        <v>25.933333333333334</v>
      </c>
      <c r="AD20" s="11">
        <f>[16]Abril!$B$33</f>
        <v>27.762499999999999</v>
      </c>
      <c r="AE20" s="11">
        <f>[16]Abril!$B$34</f>
        <v>28.083333333333343</v>
      </c>
      <c r="AF20" s="73">
        <f t="shared" si="1"/>
        <v>26.304897342995169</v>
      </c>
      <c r="AG20" s="12" t="s">
        <v>35</v>
      </c>
      <c r="AH20" s="12" t="s">
        <v>35</v>
      </c>
    </row>
    <row r="21" spans="1:38" x14ac:dyDescent="0.25">
      <c r="A21" s="43" t="s">
        <v>33</v>
      </c>
      <c r="B21" s="11">
        <f>[17]Abril!$B$5</f>
        <v>23.025000000000006</v>
      </c>
      <c r="C21" s="11">
        <f>[17]Abril!$B$6</f>
        <v>24.345833333333331</v>
      </c>
      <c r="D21" s="11">
        <f>[17]Abril!$B$7</f>
        <v>23.712499999999995</v>
      </c>
      <c r="E21" s="11">
        <f>[17]Abril!$B$8</f>
        <v>23.7</v>
      </c>
      <c r="F21" s="11">
        <f>[17]Abril!$B$9</f>
        <v>23.383333333333329</v>
      </c>
      <c r="G21" s="11">
        <f>[17]Abril!$B$10</f>
        <v>22.324999999999992</v>
      </c>
      <c r="H21" s="11">
        <f>[17]Abril!$B$11</f>
        <v>22.216666666666669</v>
      </c>
      <c r="I21" s="11">
        <f>[17]Abril!$B$12</f>
        <v>21.729166666666668</v>
      </c>
      <c r="J21" s="11">
        <f>[17]Abril!$B$13</f>
        <v>23.270833333333339</v>
      </c>
      <c r="K21" s="11">
        <f>[17]Abril!$B$14</f>
        <v>22.083333333333332</v>
      </c>
      <c r="L21" s="11">
        <f>[17]Abril!$B$15</f>
        <v>23.362499999999997</v>
      </c>
      <c r="M21" s="11">
        <f>[17]Abril!$B$16</f>
        <v>23.75</v>
      </c>
      <c r="N21" s="11">
        <f>[17]Abril!$B$17</f>
        <v>24.529166666666669</v>
      </c>
      <c r="O21" s="11">
        <f>[17]Abril!$B$18</f>
        <v>21.958333333333332</v>
      </c>
      <c r="P21" s="11">
        <f>[17]Abril!$B$19</f>
        <v>23.591666666666669</v>
      </c>
      <c r="Q21" s="11">
        <f>[17]Abril!$B$20</f>
        <v>24.729166666666668</v>
      </c>
      <c r="R21" s="11">
        <f>[17]Abril!$B$21</f>
        <v>24.195833333333336</v>
      </c>
      <c r="S21" s="11">
        <f>[17]Abril!$B$22</f>
        <v>23.433333333333334</v>
      </c>
      <c r="T21" s="11">
        <f>[17]Abril!$B$23</f>
        <v>21.033333333333335</v>
      </c>
      <c r="U21" s="11">
        <f>[17]Abril!$B$24</f>
        <v>19.266666666666662</v>
      </c>
      <c r="V21" s="11">
        <f>[17]Abril!$B$25</f>
        <v>19.787500000000005</v>
      </c>
      <c r="W21" s="11">
        <f>[17]Abril!$B$26</f>
        <v>22.245833333333334</v>
      </c>
      <c r="X21" s="11">
        <f>[17]Abril!$B$27</f>
        <v>21.887500000000003</v>
      </c>
      <c r="Y21" s="11">
        <f>[17]Abril!$B$28</f>
        <v>23.145833333333332</v>
      </c>
      <c r="Z21" s="11">
        <f>[17]Abril!$B$29</f>
        <v>22.454166666666669</v>
      </c>
      <c r="AA21" s="11">
        <f>[17]Abril!$B$30</f>
        <v>21.849999999999998</v>
      </c>
      <c r="AB21" s="11">
        <f>[17]Abril!$B$31</f>
        <v>22.233333333333334</v>
      </c>
      <c r="AC21" s="11">
        <f>[17]Abril!$B$32</f>
        <v>22.641666666666669</v>
      </c>
      <c r="AD21" s="11">
        <f>[17]Abril!$B$33</f>
        <v>23.383333333333329</v>
      </c>
      <c r="AE21" s="11">
        <f>[17]Abril!$B$34</f>
        <v>23.666666666666668</v>
      </c>
      <c r="AF21" s="73">
        <f t="shared" si="1"/>
        <v>22.764583333333334</v>
      </c>
      <c r="AH21" s="12" t="s">
        <v>35</v>
      </c>
      <c r="AI21" t="s">
        <v>35</v>
      </c>
      <c r="AJ21" t="s">
        <v>35</v>
      </c>
    </row>
    <row r="22" spans="1:38" x14ac:dyDescent="0.25">
      <c r="A22" s="43" t="s">
        <v>6</v>
      </c>
      <c r="B22" s="11">
        <f>[18]Abril!$B$5</f>
        <v>25.429166666666664</v>
      </c>
      <c r="C22" s="11">
        <f>[18]Abril!$B$6</f>
        <v>26.03478260869565</v>
      </c>
      <c r="D22" s="11">
        <f>[18]Abril!$B$7</f>
        <v>25.316666666666666</v>
      </c>
      <c r="E22" s="11">
        <f>[18]Abril!$B$8</f>
        <v>25.283333333333331</v>
      </c>
      <c r="F22" s="11">
        <f>[18]Abril!$B$9</f>
        <v>24.762500000000003</v>
      </c>
      <c r="G22" s="11">
        <f>[18]Abril!$B$10</f>
        <v>25.241666666666671</v>
      </c>
      <c r="H22" s="11">
        <f>[18]Abril!$B$11</f>
        <v>24.363636363636363</v>
      </c>
      <c r="I22" s="11">
        <f>[18]Abril!$B$12</f>
        <v>24.204166666666669</v>
      </c>
      <c r="J22" s="11">
        <f>[18]Abril!$B$13</f>
        <v>25.370833333333337</v>
      </c>
      <c r="K22" s="11">
        <f>[18]Abril!$B$14</f>
        <v>25.241666666666671</v>
      </c>
      <c r="L22" s="11">
        <f>[18]Abril!$B$15</f>
        <v>25.612500000000008</v>
      </c>
      <c r="M22" s="11">
        <f>[18]Abril!$B$16</f>
        <v>25.641666666666666</v>
      </c>
      <c r="N22" s="11">
        <f>[18]Abril!$B$17</f>
        <v>26.925000000000001</v>
      </c>
      <c r="O22" s="11">
        <f>[18]Abril!$B$18</f>
        <v>23.983333333333334</v>
      </c>
      <c r="P22" s="11">
        <f>[18]Abril!$B$19</f>
        <v>24.799999999999994</v>
      </c>
      <c r="Q22" s="11">
        <f>[18]Abril!$B$20</f>
        <v>26.387500000000003</v>
      </c>
      <c r="R22" s="11">
        <f>[18]Abril!$B$21</f>
        <v>26.125000000000004</v>
      </c>
      <c r="S22" s="11">
        <f>[18]Abril!$B$22</f>
        <v>26.508333333333329</v>
      </c>
      <c r="T22" s="11">
        <f>[18]Abril!$B$23</f>
        <v>23.625</v>
      </c>
      <c r="U22" s="11">
        <f>[18]Abril!$B$24</f>
        <v>21.362499999999997</v>
      </c>
      <c r="V22" s="11">
        <f>[18]Abril!$B$25</f>
        <v>20.404166666666672</v>
      </c>
      <c r="W22" s="11">
        <f>[18]Abril!$B$26</f>
        <v>22.766666666666666</v>
      </c>
      <c r="X22" s="11">
        <f>[18]Abril!$B$27</f>
        <v>24.020833333333332</v>
      </c>
      <c r="Y22" s="11">
        <f>[18]Abril!$B$28</f>
        <v>24.512500000000003</v>
      </c>
      <c r="Z22" s="11">
        <f>[18]Abril!$B$29</f>
        <v>24.250000000000004</v>
      </c>
      <c r="AA22" s="11">
        <f>[18]Abril!$B$30</f>
        <v>24.625</v>
      </c>
      <c r="AB22" s="11">
        <f>[18]Abril!$B$31</f>
        <v>24.429166666666664</v>
      </c>
      <c r="AC22" s="11">
        <f>[18]Abril!$B$32</f>
        <v>23.982608695652171</v>
      </c>
      <c r="AD22" s="11">
        <f>[18]Abril!$B$33</f>
        <v>24.395833333333332</v>
      </c>
      <c r="AE22" s="11">
        <f>[18]Abril!$B$34</f>
        <v>25.133333333333336</v>
      </c>
      <c r="AF22" s="73">
        <f t="shared" si="1"/>
        <v>24.691312033377255</v>
      </c>
      <c r="AG22" t="s">
        <v>35</v>
      </c>
      <c r="AJ22" t="s">
        <v>35</v>
      </c>
    </row>
    <row r="23" spans="1:38" x14ac:dyDescent="0.25">
      <c r="A23" s="43" t="s">
        <v>7</v>
      </c>
      <c r="B23" s="11">
        <f>[19]Abril!$B$5</f>
        <v>25.920833333333338</v>
      </c>
      <c r="C23" s="11">
        <f>[19]Abril!$B$6</f>
        <v>26.1875</v>
      </c>
      <c r="D23" s="11">
        <f>[19]Abril!$B$7</f>
        <v>26.454166666666666</v>
      </c>
      <c r="E23" s="11">
        <f>[19]Abril!$B$8</f>
        <v>26.75</v>
      </c>
      <c r="F23" s="11">
        <f>[19]Abril!$B$9</f>
        <v>23.641666666666666</v>
      </c>
      <c r="G23" s="11">
        <f>[19]Abril!$B$10</f>
        <v>21.904166666666669</v>
      </c>
      <c r="H23" s="11">
        <f>[19]Abril!$B$11</f>
        <v>21.908333333333331</v>
      </c>
      <c r="I23" s="11">
        <f>[19]Abril!$B$12</f>
        <v>23.129166666666666</v>
      </c>
      <c r="J23" s="11">
        <f>[19]Abril!$B$13</f>
        <v>23.962500000000002</v>
      </c>
      <c r="K23" s="11">
        <f>[19]Abril!$B$14</f>
        <v>24.783333333333335</v>
      </c>
      <c r="L23" s="11">
        <f>[19]Abril!$B$15</f>
        <v>25.029166666666669</v>
      </c>
      <c r="M23" s="11">
        <f>[19]Abril!$B$16</f>
        <v>25.087500000000006</v>
      </c>
      <c r="N23" s="11">
        <f>[19]Abril!$B$17</f>
        <v>23.870833333333337</v>
      </c>
      <c r="O23" s="11">
        <f>[19]Abril!$B$18</f>
        <v>22.454166666666666</v>
      </c>
      <c r="P23" s="11">
        <f>[19]Abril!$B$19</f>
        <v>22.700000000000003</v>
      </c>
      <c r="Q23" s="11">
        <f>[19]Abril!$B$20</f>
        <v>25.679166666666664</v>
      </c>
      <c r="R23" s="11">
        <f>[19]Abril!$B$21</f>
        <v>24.041666666666668</v>
      </c>
      <c r="S23" s="11">
        <f>[19]Abril!$B$22</f>
        <v>21.983333333333334</v>
      </c>
      <c r="T23" s="11">
        <f>[19]Abril!$B$23</f>
        <v>19.154166666666669</v>
      </c>
      <c r="U23" s="11">
        <f>[19]Abril!$B$24</f>
        <v>18.470833333333331</v>
      </c>
      <c r="V23" s="11">
        <f>[19]Abril!$B$25</f>
        <v>18.520833333333336</v>
      </c>
      <c r="W23" s="11">
        <f>[19]Abril!$B$26</f>
        <v>19.925000000000001</v>
      </c>
      <c r="X23" s="11">
        <f>[19]Abril!$B$27</f>
        <v>21.891666666666666</v>
      </c>
      <c r="Y23" s="11">
        <f>[19]Abril!$B$28</f>
        <v>22.408333333333331</v>
      </c>
      <c r="Z23" s="11">
        <f>[19]Abril!$B$29</f>
        <v>21.837500000000002</v>
      </c>
      <c r="AA23" s="11">
        <f>[19]Abril!$B$30</f>
        <v>20.729166666666664</v>
      </c>
      <c r="AB23" s="11">
        <f>[19]Abril!$B$31</f>
        <v>20.708333333333332</v>
      </c>
      <c r="AC23" s="11">
        <f>[19]Abril!$B$32</f>
        <v>19.874999999999996</v>
      </c>
      <c r="AD23" s="11">
        <f>[19]Abril!$B$33</f>
        <v>22.099999999999994</v>
      </c>
      <c r="AE23" s="11">
        <f>[19]Abril!$B$34</f>
        <v>23.004166666666666</v>
      </c>
      <c r="AF23" s="73">
        <f t="shared" si="1"/>
        <v>22.803749999999997</v>
      </c>
      <c r="AH23" t="s">
        <v>35</v>
      </c>
      <c r="AJ23" t="s">
        <v>35</v>
      </c>
      <c r="AK23" t="s">
        <v>35</v>
      </c>
    </row>
    <row r="24" spans="1:38" hidden="1" x14ac:dyDescent="0.25">
      <c r="A24" s="43" t="s">
        <v>153</v>
      </c>
      <c r="B24" s="11" t="str">
        <f>[20]Abril!$B$5</f>
        <v>*</v>
      </c>
      <c r="C24" s="11" t="str">
        <f>[20]Abril!$B$6</f>
        <v>*</v>
      </c>
      <c r="D24" s="11" t="str">
        <f>[20]Abril!$B$7</f>
        <v>*</v>
      </c>
      <c r="E24" s="11" t="str">
        <f>[20]Abril!$B$8</f>
        <v>*</v>
      </c>
      <c r="F24" s="11" t="str">
        <f>[20]Abril!$B$9</f>
        <v>*</v>
      </c>
      <c r="G24" s="11" t="str">
        <f>[20]Abril!$B$10</f>
        <v>*</v>
      </c>
      <c r="H24" s="11" t="str">
        <f>[20]Abril!$B$11</f>
        <v>*</v>
      </c>
      <c r="I24" s="11" t="str">
        <f>[20]Abril!$B$12</f>
        <v>*</v>
      </c>
      <c r="J24" s="11" t="str">
        <f>[20]Abril!$B$13</f>
        <v>*</v>
      </c>
      <c r="K24" s="11" t="str">
        <f>[20]Abril!$B$14</f>
        <v>*</v>
      </c>
      <c r="L24" s="11" t="str">
        <f>[20]Abril!$B$15</f>
        <v>*</v>
      </c>
      <c r="M24" s="11" t="str">
        <f>[20]Abril!$B$16</f>
        <v>*</v>
      </c>
      <c r="N24" s="11" t="str">
        <f>[20]Abril!$B$17</f>
        <v>*</v>
      </c>
      <c r="O24" s="11" t="str">
        <f>[20]Abril!$B$18</f>
        <v>*</v>
      </c>
      <c r="P24" s="11" t="str">
        <f>[20]Abril!$B$19</f>
        <v>*</v>
      </c>
      <c r="Q24" s="11" t="str">
        <f>[20]Abril!$B$20</f>
        <v>*</v>
      </c>
      <c r="R24" s="11" t="str">
        <f>[20]Abril!$B$21</f>
        <v>*</v>
      </c>
      <c r="S24" s="11" t="str">
        <f>[20]Abril!$B$22</f>
        <v>*</v>
      </c>
      <c r="T24" s="11" t="str">
        <f>[20]Abril!$B$23</f>
        <v>*</v>
      </c>
      <c r="U24" s="11" t="str">
        <f>[20]Abril!$B$24</f>
        <v>*</v>
      </c>
      <c r="V24" s="11" t="str">
        <f>[20]Abril!$B$25</f>
        <v>*</v>
      </c>
      <c r="W24" s="11" t="str">
        <f>[20]Abril!$B$26</f>
        <v>*</v>
      </c>
      <c r="X24" s="11" t="str">
        <f>[20]Abril!$B$27</f>
        <v>*</v>
      </c>
      <c r="Y24" s="11" t="str">
        <f>[20]Abril!$B$28</f>
        <v>*</v>
      </c>
      <c r="Z24" s="11" t="str">
        <f>[20]Abril!$B$29</f>
        <v>*</v>
      </c>
      <c r="AA24" s="11" t="str">
        <f>[20]Abril!$B$30</f>
        <v>*</v>
      </c>
      <c r="AB24" s="11" t="str">
        <f>[20]Abril!$B$31</f>
        <v>*</v>
      </c>
      <c r="AC24" s="11" t="str">
        <f>[20]Abril!$B$32</f>
        <v>*</v>
      </c>
      <c r="AD24" s="11" t="str">
        <f>[20]Abril!$B$33</f>
        <v>*</v>
      </c>
      <c r="AE24" s="11" t="str">
        <f>[20]Abril!$B$34</f>
        <v>*</v>
      </c>
      <c r="AF24" s="73" t="s">
        <v>210</v>
      </c>
      <c r="AH24" s="12" t="s">
        <v>35</v>
      </c>
      <c r="AI24" t="s">
        <v>35</v>
      </c>
      <c r="AJ24" t="s">
        <v>35</v>
      </c>
    </row>
    <row r="25" spans="1:38" hidden="1" x14ac:dyDescent="0.25">
      <c r="A25" s="43" t="s">
        <v>154</v>
      </c>
      <c r="B25" s="11" t="str">
        <f>[21]Abril!$B$5</f>
        <v>*</v>
      </c>
      <c r="C25" s="11" t="str">
        <f>[21]Abril!$B$6</f>
        <v>*</v>
      </c>
      <c r="D25" s="11" t="str">
        <f>[21]Abril!$B$7</f>
        <v>*</v>
      </c>
      <c r="E25" s="11" t="str">
        <f>[21]Abril!$B$8</f>
        <v>*</v>
      </c>
      <c r="F25" s="11" t="str">
        <f>[21]Abril!$B$9</f>
        <v>*</v>
      </c>
      <c r="G25" s="11" t="str">
        <f>[21]Abril!$B$10</f>
        <v>*</v>
      </c>
      <c r="H25" s="11" t="str">
        <f>[21]Abril!$B$11</f>
        <v>*</v>
      </c>
      <c r="I25" s="11" t="str">
        <f>[21]Abril!$B$12</f>
        <v>*</v>
      </c>
      <c r="J25" s="11" t="str">
        <f>[21]Abril!$B$13</f>
        <v>*</v>
      </c>
      <c r="K25" s="11" t="str">
        <f>[21]Abril!$B$14</f>
        <v>*</v>
      </c>
      <c r="L25" s="11" t="str">
        <f>[21]Abril!$B$15</f>
        <v>*</v>
      </c>
      <c r="M25" s="11" t="str">
        <f>[21]Abril!$B$16</f>
        <v>*</v>
      </c>
      <c r="N25" s="11" t="str">
        <f>[21]Abril!$B$17</f>
        <v>*</v>
      </c>
      <c r="O25" s="11" t="str">
        <f>[21]Abril!$B$18</f>
        <v>*</v>
      </c>
      <c r="P25" s="11" t="str">
        <f>[21]Abril!$B$19</f>
        <v>*</v>
      </c>
      <c r="Q25" s="11" t="str">
        <f>[21]Abril!$B$20</f>
        <v>*</v>
      </c>
      <c r="R25" s="11" t="str">
        <f>[21]Abril!$B$21</f>
        <v>*</v>
      </c>
      <c r="S25" s="11" t="str">
        <f>[21]Abril!$B$22</f>
        <v>*</v>
      </c>
      <c r="T25" s="11" t="str">
        <f>[21]Abril!$B$23</f>
        <v>*</v>
      </c>
      <c r="U25" s="11" t="str">
        <f>[21]Abril!$B$24</f>
        <v>*</v>
      </c>
      <c r="V25" s="11" t="str">
        <f>[21]Abril!$B$25</f>
        <v>*</v>
      </c>
      <c r="W25" s="11" t="str">
        <f>[21]Abril!$B$26</f>
        <v>*</v>
      </c>
      <c r="X25" s="11" t="str">
        <f>[21]Abril!$B$27</f>
        <v>*</v>
      </c>
      <c r="Y25" s="11" t="str">
        <f>[21]Abril!$B$28</f>
        <v>*</v>
      </c>
      <c r="Z25" s="11" t="str">
        <f>[21]Abril!$B$29</f>
        <v>*</v>
      </c>
      <c r="AA25" s="11" t="str">
        <f>[21]Abril!$B$30</f>
        <v>*</v>
      </c>
      <c r="AB25" s="11" t="str">
        <f>[21]Abril!$B$31</f>
        <v>*</v>
      </c>
      <c r="AC25" s="11" t="str">
        <f>[21]Abril!$B$32</f>
        <v>*</v>
      </c>
      <c r="AD25" s="11" t="str">
        <f>[21]Abril!$B$33</f>
        <v>*</v>
      </c>
      <c r="AE25" s="11" t="str">
        <f>[21]Abril!$B$34</f>
        <v>*</v>
      </c>
      <c r="AF25" s="73" t="s">
        <v>210</v>
      </c>
      <c r="AG25" s="12" t="s">
        <v>35</v>
      </c>
      <c r="AH25" s="12" t="s">
        <v>35</v>
      </c>
      <c r="AI25" t="s">
        <v>35</v>
      </c>
    </row>
    <row r="26" spans="1:38" x14ac:dyDescent="0.25">
      <c r="A26" s="43" t="s">
        <v>155</v>
      </c>
      <c r="B26" s="11">
        <f>[22]Abril!$B$5</f>
        <v>27.416666666666661</v>
      </c>
      <c r="C26" s="11">
        <f>[22]Abril!$B$6</f>
        <v>27.933333333333334</v>
      </c>
      <c r="D26" s="11">
        <f>[22]Abril!$B$7</f>
        <v>27.100000000000005</v>
      </c>
      <c r="E26" s="11">
        <f>[22]Abril!$B$8</f>
        <v>27.141666666666666</v>
      </c>
      <c r="F26" s="11">
        <f>[22]Abril!$B$9</f>
        <v>24.604166666666661</v>
      </c>
      <c r="G26" s="11">
        <f>[22]Abril!$B$10</f>
        <v>23.520833333333332</v>
      </c>
      <c r="H26" s="11">
        <f>[22]Abril!$B$11</f>
        <v>22.962500000000002</v>
      </c>
      <c r="I26" s="11">
        <f>[22]Abril!$B$12</f>
        <v>24.462500000000002</v>
      </c>
      <c r="J26" s="11">
        <f>[22]Abril!$B$13</f>
        <v>24.674999999999997</v>
      </c>
      <c r="K26" s="11">
        <f>[22]Abril!$B$14</f>
        <v>25.029166666666669</v>
      </c>
      <c r="L26" s="11">
        <f>[22]Abril!$B$15</f>
        <v>25.125000000000004</v>
      </c>
      <c r="M26" s="11">
        <f>[22]Abril!$B$16</f>
        <v>25.612500000000001</v>
      </c>
      <c r="N26" s="11">
        <f>[22]Abril!$B$17</f>
        <v>24.729166666666668</v>
      </c>
      <c r="O26" s="11">
        <f>[22]Abril!$B$18</f>
        <v>23.591666666666669</v>
      </c>
      <c r="P26" s="11">
        <f>[22]Abril!$B$19</f>
        <v>24.324999999999999</v>
      </c>
      <c r="Q26" s="11">
        <f>[22]Abril!$B$20</f>
        <v>26.349999999999998</v>
      </c>
      <c r="R26" s="11">
        <f>[22]Abril!$B$21</f>
        <v>24.970833333333328</v>
      </c>
      <c r="S26" s="11">
        <f>[22]Abril!$B$22</f>
        <v>22.691666666666666</v>
      </c>
      <c r="T26" s="11">
        <f>[22]Abril!$B$23</f>
        <v>20.837500000000002</v>
      </c>
      <c r="U26" s="11">
        <f>[22]Abril!$B$24</f>
        <v>19.900000000000002</v>
      </c>
      <c r="V26" s="11">
        <f>[22]Abril!$B$25</f>
        <v>19.237500000000001</v>
      </c>
      <c r="W26" s="11">
        <f>[22]Abril!$B$26</f>
        <v>20.108333333333338</v>
      </c>
      <c r="X26" s="11">
        <f>[22]Abril!$B$27</f>
        <v>22.666666666666668</v>
      </c>
      <c r="Y26" s="11">
        <f>[22]Abril!$B$28</f>
        <v>22.95</v>
      </c>
      <c r="Z26" s="11">
        <f>[22]Abril!$B$29</f>
        <v>22.616666666666674</v>
      </c>
      <c r="AA26" s="11">
        <f>[22]Abril!$B$30</f>
        <v>21.533333333333331</v>
      </c>
      <c r="AB26" s="11">
        <f>[22]Abril!$B$31</f>
        <v>21.983333333333334</v>
      </c>
      <c r="AC26" s="11">
        <f>[22]Abril!$B$32</f>
        <v>21.141666666666669</v>
      </c>
      <c r="AD26" s="11">
        <f>[22]Abril!$B$33</f>
        <v>21.962500000000002</v>
      </c>
      <c r="AE26" s="11">
        <f>[22]Abril!$B$34</f>
        <v>22.991666666666664</v>
      </c>
      <c r="AF26" s="73">
        <f t="shared" si="1"/>
        <v>23.672361111111108</v>
      </c>
      <c r="AH26" s="12" t="s">
        <v>35</v>
      </c>
      <c r="AI26" t="s">
        <v>35</v>
      </c>
      <c r="AJ26" t="s">
        <v>35</v>
      </c>
      <c r="AK26" t="s">
        <v>35</v>
      </c>
    </row>
    <row r="27" spans="1:38" x14ac:dyDescent="0.25">
      <c r="A27" s="43" t="s">
        <v>8</v>
      </c>
      <c r="B27" s="11">
        <f>[23]Abril!$B$5</f>
        <v>26.495833333333334</v>
      </c>
      <c r="C27" s="11">
        <f>[23]Abril!$B$6</f>
        <v>25.491666666666671</v>
      </c>
      <c r="D27" s="11">
        <f>[23]Abril!$B$7</f>
        <v>25.3125</v>
      </c>
      <c r="E27" s="11">
        <f>[23]Abril!$B$8</f>
        <v>25.775000000000006</v>
      </c>
      <c r="F27" s="11">
        <f>[23]Abril!$B$9</f>
        <v>24.5</v>
      </c>
      <c r="G27" s="11">
        <f>[23]Abril!$B$10</f>
        <v>20.608333333333334</v>
      </c>
      <c r="H27" s="11">
        <f>[23]Abril!$B$11</f>
        <v>21.974999999999998</v>
      </c>
      <c r="I27" s="11">
        <f>[23]Abril!$B$12</f>
        <v>23.458333333333329</v>
      </c>
      <c r="J27" s="11">
        <f>[23]Abril!$B$13</f>
        <v>23.783333333333331</v>
      </c>
      <c r="K27" s="11">
        <f>[23]Abril!$B$14</f>
        <v>24.450000000000003</v>
      </c>
      <c r="L27" s="11">
        <f>[23]Abril!$B$15</f>
        <v>24.212499999999995</v>
      </c>
      <c r="M27" s="11">
        <f>[23]Abril!$B$16</f>
        <v>24.908333333333331</v>
      </c>
      <c r="N27" s="11">
        <f>[23]Abril!$B$17</f>
        <v>23.845833333333335</v>
      </c>
      <c r="O27" s="11">
        <f>[23]Abril!$B$18</f>
        <v>22.066666666666663</v>
      </c>
      <c r="P27" s="11">
        <f>[23]Abril!$B$19</f>
        <v>22.691666666666666</v>
      </c>
      <c r="Q27" s="11">
        <f>[23]Abril!$B$20</f>
        <v>25.233333333333331</v>
      </c>
      <c r="R27" s="11">
        <f>[23]Abril!$B$21</f>
        <v>21.745833333333334</v>
      </c>
      <c r="S27" s="11">
        <f>[23]Abril!$B$22</f>
        <v>22</v>
      </c>
      <c r="T27" s="11">
        <f>[23]Abril!$B$23</f>
        <v>19.525000000000002</v>
      </c>
      <c r="U27" s="11">
        <f>[23]Abril!$B$24</f>
        <v>18.799999999999997</v>
      </c>
      <c r="V27" s="11">
        <f>[23]Abril!$B$25</f>
        <v>18.091666666666669</v>
      </c>
      <c r="W27" s="11">
        <f>[23]Abril!$B$26</f>
        <v>19.445833333333336</v>
      </c>
      <c r="X27" s="11">
        <f>[23]Abril!$B$27</f>
        <v>20.758333333333333</v>
      </c>
      <c r="Y27" s="11">
        <f>[23]Abril!$B$28</f>
        <v>22.891666666666662</v>
      </c>
      <c r="Z27" s="11">
        <f>[23]Abril!$B$29</f>
        <v>22.254166666666663</v>
      </c>
      <c r="AA27" s="11">
        <f>[23]Abril!$B$30</f>
        <v>20.429166666666667</v>
      </c>
      <c r="AB27" s="11">
        <f>[23]Abril!$B$31</f>
        <v>20.591666666666665</v>
      </c>
      <c r="AC27" s="11">
        <f>[23]Abril!$B$32</f>
        <v>19.741666666666667</v>
      </c>
      <c r="AD27" s="11">
        <f>[23]Abril!$B$33</f>
        <v>20.675000000000001</v>
      </c>
      <c r="AE27" s="11">
        <f>[23]Abril!$B$34</f>
        <v>21.695833333333336</v>
      </c>
      <c r="AF27" s="73">
        <f t="shared" si="1"/>
        <v>22.448472222222218</v>
      </c>
      <c r="AI27" t="s">
        <v>35</v>
      </c>
      <c r="AJ27" t="s">
        <v>35</v>
      </c>
    </row>
    <row r="28" spans="1:38" x14ac:dyDescent="0.25">
      <c r="A28" s="43" t="s">
        <v>9</v>
      </c>
      <c r="B28" s="11">
        <f>[24]Abril!$B$5</f>
        <v>27.400000000000002</v>
      </c>
      <c r="C28" s="11">
        <f>[24]Abril!$B$6</f>
        <v>27.129166666666663</v>
      </c>
      <c r="D28" s="11">
        <f>[24]Abril!$B$7</f>
        <v>26.458333333333339</v>
      </c>
      <c r="E28" s="11">
        <f>[24]Abril!$B$8</f>
        <v>26.991666666666664</v>
      </c>
      <c r="F28" s="11">
        <f>[24]Abril!$B$9</f>
        <v>26.008333333333329</v>
      </c>
      <c r="G28" s="11">
        <f>[24]Abril!$B$10</f>
        <v>24.054166666666671</v>
      </c>
      <c r="H28" s="11">
        <f>[24]Abril!$B$11</f>
        <v>23.370833333333337</v>
      </c>
      <c r="I28" s="11">
        <f>[24]Abril!$B$12</f>
        <v>23.837500000000002</v>
      </c>
      <c r="J28" s="11">
        <f>[24]Abril!$B$13</f>
        <v>24.512499999999999</v>
      </c>
      <c r="K28" s="11">
        <f>[24]Abril!$B$14</f>
        <v>25.158333333333331</v>
      </c>
      <c r="L28" s="11">
        <f>[24]Abril!$B$15</f>
        <v>25.291666666666668</v>
      </c>
      <c r="M28" s="11">
        <f>[24]Abril!$B$16</f>
        <v>26.025000000000002</v>
      </c>
      <c r="N28" s="11">
        <f>[24]Abril!$B$17</f>
        <v>24.8125</v>
      </c>
      <c r="O28" s="11">
        <f>[24]Abril!$B$18</f>
        <v>24.024999999999995</v>
      </c>
      <c r="P28" s="11">
        <f>[24]Abril!$B$19</f>
        <v>24.4375</v>
      </c>
      <c r="Q28" s="11">
        <f>[24]Abril!$B$20</f>
        <v>25.945833333333329</v>
      </c>
      <c r="R28" s="11">
        <f>[24]Abril!$B$21</f>
        <v>24.104166666666671</v>
      </c>
      <c r="S28" s="11">
        <f>[24]Abril!$B$22</f>
        <v>22.220833333333331</v>
      </c>
      <c r="T28" s="11">
        <f>[24]Abril!$B$23</f>
        <v>20.570833333333329</v>
      </c>
      <c r="U28" s="11">
        <f>[24]Abril!$B$24</f>
        <v>20.479166666666664</v>
      </c>
      <c r="V28" s="11">
        <f>[24]Abril!$B$25</f>
        <v>19.850000000000005</v>
      </c>
      <c r="W28" s="11">
        <f>[24]Abril!$B$26</f>
        <v>20.658333333333335</v>
      </c>
      <c r="X28" s="11">
        <f>[24]Abril!$B$27</f>
        <v>23.087500000000006</v>
      </c>
      <c r="Y28" s="11">
        <f>[24]Abril!$B$28</f>
        <v>23.662499999999998</v>
      </c>
      <c r="Z28" s="11">
        <f>[24]Abril!$B$29</f>
        <v>22.724999999999998</v>
      </c>
      <c r="AA28" s="11">
        <f>[24]Abril!$B$30</f>
        <v>21.741666666666664</v>
      </c>
      <c r="AB28" s="11">
        <f>[24]Abril!$B$31</f>
        <v>22.179166666666664</v>
      </c>
      <c r="AC28" s="11">
        <f>[24]Abril!$B$32</f>
        <v>21.391666666666666</v>
      </c>
      <c r="AD28" s="11">
        <f>[24]Abril!$B$33</f>
        <v>22.241666666666664</v>
      </c>
      <c r="AE28" s="11">
        <f>[24]Abril!$B$34</f>
        <v>23.216666666666669</v>
      </c>
      <c r="AF28" s="73">
        <f t="shared" si="1"/>
        <v>23.786249999999999</v>
      </c>
      <c r="AG28" t="s">
        <v>35</v>
      </c>
      <c r="AI28" t="s">
        <v>35</v>
      </c>
      <c r="AJ28" t="s">
        <v>35</v>
      </c>
    </row>
    <row r="29" spans="1:38" hidden="1" x14ac:dyDescent="0.25">
      <c r="A29" s="43" t="s">
        <v>32</v>
      </c>
      <c r="B29" s="11" t="str">
        <f>[25]Abril!$B$5</f>
        <v>*</v>
      </c>
      <c r="C29" s="11" t="str">
        <f>[25]Abril!$B$6</f>
        <v>*</v>
      </c>
      <c r="D29" s="11" t="str">
        <f>[25]Abril!$B$7</f>
        <v>*</v>
      </c>
      <c r="E29" s="11" t="str">
        <f>[25]Abril!$B$8</f>
        <v>*</v>
      </c>
      <c r="F29" s="11" t="str">
        <f>[25]Abril!$B$9</f>
        <v>*</v>
      </c>
      <c r="G29" s="11" t="str">
        <f>[25]Abril!$B$10</f>
        <v>*</v>
      </c>
      <c r="H29" s="11" t="str">
        <f>[25]Abril!$B$11</f>
        <v>*</v>
      </c>
      <c r="I29" s="11" t="str">
        <f>[25]Abril!$B$12</f>
        <v>*</v>
      </c>
      <c r="J29" s="11" t="str">
        <f>[25]Abril!$B$13</f>
        <v>*</v>
      </c>
      <c r="K29" s="11" t="str">
        <f>[25]Abril!$B$14</f>
        <v>*</v>
      </c>
      <c r="L29" s="11" t="str">
        <f>[25]Abril!$B$15</f>
        <v>*</v>
      </c>
      <c r="M29" s="11" t="str">
        <f>[25]Abril!$B$16</f>
        <v>*</v>
      </c>
      <c r="N29" s="11" t="str">
        <f>[25]Abril!$B$17</f>
        <v>*</v>
      </c>
      <c r="O29" s="11" t="str">
        <f>[25]Abril!$B$18</f>
        <v>*</v>
      </c>
      <c r="P29" s="11" t="str">
        <f>[25]Abril!$B$19</f>
        <v>*</v>
      </c>
      <c r="Q29" s="11" t="str">
        <f>[25]Abril!$B$20</f>
        <v>*</v>
      </c>
      <c r="R29" s="11" t="str">
        <f>[25]Abril!$B$21</f>
        <v>*</v>
      </c>
      <c r="S29" s="11" t="str">
        <f>[25]Abril!$B$22</f>
        <v>*</v>
      </c>
      <c r="T29" s="11" t="str">
        <f>[25]Abril!$B$23</f>
        <v>*</v>
      </c>
      <c r="U29" s="11" t="str">
        <f>[25]Abril!$B$24</f>
        <v>*</v>
      </c>
      <c r="V29" s="11" t="str">
        <f>[25]Abril!$B$25</f>
        <v>*</v>
      </c>
      <c r="W29" s="11" t="str">
        <f>[25]Abril!$B$26</f>
        <v>*</v>
      </c>
      <c r="X29" s="11" t="str">
        <f>[25]Abril!$B$27</f>
        <v>*</v>
      </c>
      <c r="Y29" s="11" t="str">
        <f>[25]Abril!$B$28</f>
        <v>*</v>
      </c>
      <c r="Z29" s="11" t="str">
        <f>[25]Abril!$B$29</f>
        <v>*</v>
      </c>
      <c r="AA29" s="11" t="str">
        <f>[25]Abril!$B$30</f>
        <v>*</v>
      </c>
      <c r="AB29" s="11" t="str">
        <f>[25]Abril!$B$31</f>
        <v>*</v>
      </c>
      <c r="AC29" s="11" t="str">
        <f>[25]Abril!$B$32</f>
        <v>*</v>
      </c>
      <c r="AD29" s="11" t="str">
        <f>[25]Abril!$B$33</f>
        <v>*</v>
      </c>
      <c r="AE29" s="11" t="str">
        <f>[25]Abril!$B$34</f>
        <v>*</v>
      </c>
      <c r="AF29" s="73" t="s">
        <v>210</v>
      </c>
      <c r="AH29" s="12" t="s">
        <v>35</v>
      </c>
    </row>
    <row r="30" spans="1:38" hidden="1" x14ac:dyDescent="0.25">
      <c r="A30" s="43" t="s">
        <v>10</v>
      </c>
      <c r="B30" s="11" t="str">
        <f>[26]Abril!$B$5</f>
        <v>*</v>
      </c>
      <c r="C30" s="11" t="str">
        <f>[26]Abril!$B$6</f>
        <v>*</v>
      </c>
      <c r="D30" s="11" t="str">
        <f>[26]Abril!$B$7</f>
        <v>*</v>
      </c>
      <c r="E30" s="11" t="str">
        <f>[26]Abril!$B$8</f>
        <v>*</v>
      </c>
      <c r="F30" s="11" t="str">
        <f>[26]Abril!$B$9</f>
        <v>*</v>
      </c>
      <c r="G30" s="11" t="str">
        <f>[26]Abril!$B$10</f>
        <v>*</v>
      </c>
      <c r="H30" s="11" t="str">
        <f>[26]Abril!$B$11</f>
        <v>*</v>
      </c>
      <c r="I30" s="11" t="str">
        <f>[26]Abril!$B$12</f>
        <v>*</v>
      </c>
      <c r="J30" s="11" t="str">
        <f>[26]Abril!$B$13</f>
        <v>*</v>
      </c>
      <c r="K30" s="11" t="str">
        <f>[26]Abril!$B$14</f>
        <v>*</v>
      </c>
      <c r="L30" s="11" t="str">
        <f>[26]Abril!$B$15</f>
        <v>*</v>
      </c>
      <c r="M30" s="11" t="str">
        <f>[26]Abril!$B$16</f>
        <v>*</v>
      </c>
      <c r="N30" s="11" t="str">
        <f>[26]Abril!$B$17</f>
        <v>*</v>
      </c>
      <c r="O30" s="11" t="str">
        <f>[26]Abril!$B$18</f>
        <v>*</v>
      </c>
      <c r="P30" s="11" t="str">
        <f>[26]Abril!$B$19</f>
        <v>*</v>
      </c>
      <c r="Q30" s="11" t="str">
        <f>[26]Abril!$B$20</f>
        <v>*</v>
      </c>
      <c r="R30" s="11" t="str">
        <f>[26]Abril!$B$21</f>
        <v>*</v>
      </c>
      <c r="S30" s="11" t="str">
        <f>[26]Abril!$B$22</f>
        <v>*</v>
      </c>
      <c r="T30" s="11" t="str">
        <f>[26]Abril!$B$23</f>
        <v>*</v>
      </c>
      <c r="U30" s="11" t="str">
        <f>[26]Abril!$B$24</f>
        <v>*</v>
      </c>
      <c r="V30" s="11" t="str">
        <f>[26]Abril!$B$25</f>
        <v>*</v>
      </c>
      <c r="W30" s="11" t="str">
        <f>[26]Abril!$B$26</f>
        <v>*</v>
      </c>
      <c r="X30" s="11" t="str">
        <f>[26]Abril!$B$27</f>
        <v>*</v>
      </c>
      <c r="Y30" s="11" t="str">
        <f>[26]Abril!$B$28</f>
        <v>*</v>
      </c>
      <c r="Z30" s="11" t="str">
        <f>[26]Abril!$B$29</f>
        <v>*</v>
      </c>
      <c r="AA30" s="11" t="str">
        <f>[26]Abril!$B$30</f>
        <v>*</v>
      </c>
      <c r="AB30" s="11" t="str">
        <f>[26]Abril!$B$31</f>
        <v>*</v>
      </c>
      <c r="AC30" s="11" t="str">
        <f>[26]Abril!$B$32</f>
        <v>*</v>
      </c>
      <c r="AD30" s="11" t="str">
        <f>[26]Abril!$B$33</f>
        <v>*</v>
      </c>
      <c r="AE30" s="11" t="str">
        <f>[26]Abril!$B$34</f>
        <v>*</v>
      </c>
      <c r="AF30" s="73" t="s">
        <v>210</v>
      </c>
      <c r="AJ30" t="s">
        <v>35</v>
      </c>
      <c r="AK30" t="s">
        <v>35</v>
      </c>
    </row>
    <row r="31" spans="1:38" hidden="1" x14ac:dyDescent="0.25">
      <c r="A31" s="43" t="s">
        <v>156</v>
      </c>
      <c r="B31" s="11" t="str">
        <f>[27]Abril!$B$5</f>
        <v>*</v>
      </c>
      <c r="C31" s="11" t="str">
        <f>[27]Abril!$B$6</f>
        <v>*</v>
      </c>
      <c r="D31" s="11" t="str">
        <f>[27]Abril!$B$7</f>
        <v>*</v>
      </c>
      <c r="E31" s="11" t="str">
        <f>[27]Abril!$B$8</f>
        <v>*</v>
      </c>
      <c r="F31" s="11" t="str">
        <f>[27]Abril!$B$9</f>
        <v>*</v>
      </c>
      <c r="G31" s="11" t="str">
        <f>[27]Abril!$B$10</f>
        <v>*</v>
      </c>
      <c r="H31" s="11" t="str">
        <f>[27]Abril!$B$11</f>
        <v>*</v>
      </c>
      <c r="I31" s="11" t="str">
        <f>[27]Abril!$B$12</f>
        <v>*</v>
      </c>
      <c r="J31" s="11" t="str">
        <f>[27]Abril!$B$13</f>
        <v>*</v>
      </c>
      <c r="K31" s="11" t="str">
        <f>[27]Abril!$B$14</f>
        <v>*</v>
      </c>
      <c r="L31" s="11" t="str">
        <f>[27]Abril!$B$15</f>
        <v>*</v>
      </c>
      <c r="M31" s="11" t="str">
        <f>[27]Abril!$B$16</f>
        <v>*</v>
      </c>
      <c r="N31" s="11" t="str">
        <f>[27]Abril!$B$17</f>
        <v>*</v>
      </c>
      <c r="O31" s="11" t="str">
        <f>[27]Abril!$B$18</f>
        <v>*</v>
      </c>
      <c r="P31" s="11" t="str">
        <f>[27]Abril!$B$19</f>
        <v>*</v>
      </c>
      <c r="Q31" s="11" t="str">
        <f>[27]Abril!$B$20</f>
        <v>*</v>
      </c>
      <c r="R31" s="11" t="str">
        <f>[27]Abril!$B$21</f>
        <v>*</v>
      </c>
      <c r="S31" s="11" t="str">
        <f>[27]Abril!$B$22</f>
        <v>*</v>
      </c>
      <c r="T31" s="11" t="str">
        <f>[27]Abril!$B$23</f>
        <v>*</v>
      </c>
      <c r="U31" s="11" t="str">
        <f>[27]Abril!$B$24</f>
        <v>*</v>
      </c>
      <c r="V31" s="11" t="str">
        <f>[27]Abril!$B$25</f>
        <v>*</v>
      </c>
      <c r="W31" s="11" t="str">
        <f>[27]Abril!$B$26</f>
        <v>*</v>
      </c>
      <c r="X31" s="11" t="str">
        <f>[27]Abril!$B$27</f>
        <v>*</v>
      </c>
      <c r="Y31" s="11" t="str">
        <f>[27]Abril!$B$28</f>
        <v>*</v>
      </c>
      <c r="Z31" s="11" t="str">
        <f>[27]Abril!$B$29</f>
        <v>*</v>
      </c>
      <c r="AA31" s="11" t="str">
        <f>[27]Abril!$B$30</f>
        <v>*</v>
      </c>
      <c r="AB31" s="11" t="str">
        <f>[27]Abril!$B$31</f>
        <v>*</v>
      </c>
      <c r="AC31" s="11" t="str">
        <f>[27]Abril!$B$32</f>
        <v>*</v>
      </c>
      <c r="AD31" s="11" t="str">
        <f>[27]Abril!$B$33</f>
        <v>*</v>
      </c>
      <c r="AE31" s="11" t="str">
        <f>[27]Abril!$B$34</f>
        <v>*</v>
      </c>
      <c r="AF31" s="73" t="s">
        <v>210</v>
      </c>
      <c r="AG31" s="12" t="s">
        <v>35</v>
      </c>
      <c r="AJ31" t="s">
        <v>35</v>
      </c>
    </row>
    <row r="32" spans="1:38" x14ac:dyDescent="0.25">
      <c r="A32" s="43" t="s">
        <v>11</v>
      </c>
      <c r="B32" s="11">
        <f>[28]Abril!$B$5</f>
        <v>26.766666666666666</v>
      </c>
      <c r="C32" s="11">
        <f>[28]Abril!$B$6</f>
        <v>26.766666666666662</v>
      </c>
      <c r="D32" s="11">
        <f>[28]Abril!$B$7</f>
        <v>25.458333333333332</v>
      </c>
      <c r="E32" s="11">
        <f>[28]Abril!$B$8</f>
        <v>25.700000000000003</v>
      </c>
      <c r="F32" s="11">
        <f>[28]Abril!$B$9</f>
        <v>22.791666666666671</v>
      </c>
      <c r="G32" s="11">
        <f>[28]Abril!$B$10</f>
        <v>22.933333333333334</v>
      </c>
      <c r="H32" s="11">
        <f>[28]Abril!$B$11</f>
        <v>22.887500000000003</v>
      </c>
      <c r="I32" s="11">
        <f>[28]Abril!$B$12</f>
        <v>23.308333333333334</v>
      </c>
      <c r="J32" s="11">
        <f>[28]Abril!$B$13</f>
        <v>23.612499999999997</v>
      </c>
      <c r="K32" s="11">
        <f>[28]Abril!$B$14</f>
        <v>23.675000000000008</v>
      </c>
      <c r="L32" s="11">
        <f>[28]Abril!$B$15</f>
        <v>24.287499999999998</v>
      </c>
      <c r="M32" s="11">
        <f>[28]Abril!$B$16</f>
        <v>24.454166666666669</v>
      </c>
      <c r="N32" s="11">
        <f>[28]Abril!$B$17</f>
        <v>24.366666666666664</v>
      </c>
      <c r="O32" s="11">
        <f>[28]Abril!$B$18</f>
        <v>22.937500000000004</v>
      </c>
      <c r="P32" s="11">
        <f>[28]Abril!$B$19</f>
        <v>23.704166666666662</v>
      </c>
      <c r="Q32" s="11">
        <f>[28]Abril!$B$20</f>
        <v>25.433333333333334</v>
      </c>
      <c r="R32" s="11">
        <f>[28]Abril!$B$21</f>
        <v>24.933333333333334</v>
      </c>
      <c r="S32" s="11">
        <f>[28]Abril!$B$22</f>
        <v>22.874999999999996</v>
      </c>
      <c r="T32" s="11">
        <f>[28]Abril!$B$23</f>
        <v>20.412500000000005</v>
      </c>
      <c r="U32" s="11">
        <f>[28]Abril!$B$24</f>
        <v>18.737499999999997</v>
      </c>
      <c r="V32" s="11">
        <f>[28]Abril!$B$25</f>
        <v>17.599999999999998</v>
      </c>
      <c r="W32" s="11">
        <f>[28]Abril!$B$26</f>
        <v>18.75</v>
      </c>
      <c r="X32" s="11">
        <f>[28]Abril!$B$27</f>
        <v>20.658333333333331</v>
      </c>
      <c r="Y32" s="11">
        <f>[28]Abril!$B$28</f>
        <v>21.641666666666669</v>
      </c>
      <c r="Z32" s="11">
        <f>[28]Abril!$B$29</f>
        <v>22.4375</v>
      </c>
      <c r="AA32" s="11">
        <f>[28]Abril!$B$30</f>
        <v>21.433333333333337</v>
      </c>
      <c r="AB32" s="11">
        <f>[28]Abril!$B$31</f>
        <v>21.974999999999998</v>
      </c>
      <c r="AC32" s="11">
        <f>[28]Abril!$B$32</f>
        <v>19.599999999999998</v>
      </c>
      <c r="AD32" s="11">
        <f>[28]Abril!$B$33</f>
        <v>20.929166666666664</v>
      </c>
      <c r="AE32" s="11">
        <f>[28]Abril!$B$34</f>
        <v>22.954166666666666</v>
      </c>
      <c r="AF32" s="73">
        <f t="shared" si="1"/>
        <v>22.800694444444446</v>
      </c>
      <c r="AH32" s="12" t="s">
        <v>35</v>
      </c>
      <c r="AJ32" t="s">
        <v>35</v>
      </c>
      <c r="AK32" t="s">
        <v>35</v>
      </c>
    </row>
    <row r="33" spans="1:37" s="5" customFormat="1" x14ac:dyDescent="0.25">
      <c r="A33" s="43" t="s">
        <v>12</v>
      </c>
      <c r="B33" s="11">
        <f>[29]Abril!$B$5</f>
        <v>27.016666666666669</v>
      </c>
      <c r="C33" s="11">
        <f>[29]Abril!$B$6</f>
        <v>27.804347826086957</v>
      </c>
      <c r="D33" s="11">
        <f>[29]Abril!$B$7</f>
        <v>26.008333333333329</v>
      </c>
      <c r="E33" s="11">
        <f>[29]Abril!$B$8</f>
        <v>26.9375</v>
      </c>
      <c r="F33" s="11">
        <f>[29]Abril!$B$9</f>
        <v>23.512499999999999</v>
      </c>
      <c r="G33" s="11">
        <f>[29]Abril!$B$10</f>
        <v>24.937499999999996</v>
      </c>
      <c r="H33" s="11">
        <f>[29]Abril!$B$11</f>
        <v>24.890909090909091</v>
      </c>
      <c r="I33" s="11">
        <f>[29]Abril!$B$12</f>
        <v>24.4375</v>
      </c>
      <c r="J33" s="11">
        <f>[29]Abril!$B$13</f>
        <v>24.987499999999997</v>
      </c>
      <c r="K33" s="11">
        <f>[29]Abril!$B$14</f>
        <v>26.133333333333336</v>
      </c>
      <c r="L33" s="11">
        <f>[29]Abril!$B$15</f>
        <v>26.633333333333329</v>
      </c>
      <c r="M33" s="11">
        <f>[29]Abril!$B$16</f>
        <v>27.260869565217391</v>
      </c>
      <c r="N33" s="11">
        <f>[29]Abril!$B$17</f>
        <v>26.04545454545454</v>
      </c>
      <c r="O33" s="11">
        <f>[29]Abril!$B$18</f>
        <v>22.308333333333337</v>
      </c>
      <c r="P33" s="11">
        <f>[29]Abril!$B$19</f>
        <v>24.616666666666664</v>
      </c>
      <c r="Q33" s="11">
        <f>[29]Abril!$B$20</f>
        <v>26.695833333333336</v>
      </c>
      <c r="R33" s="11">
        <f>[29]Abril!$B$21</f>
        <v>26.420833333333334</v>
      </c>
      <c r="S33" s="11">
        <f>[29]Abril!$B$22</f>
        <v>25.591666666666679</v>
      </c>
      <c r="T33" s="11">
        <f>[29]Abril!$B$23</f>
        <v>23.270833333333332</v>
      </c>
      <c r="U33" s="11">
        <f>[29]Abril!$B$24</f>
        <v>20.920833333333338</v>
      </c>
      <c r="V33" s="11">
        <f>[29]Abril!$B$25</f>
        <v>20.995833333333334</v>
      </c>
      <c r="W33" s="11">
        <f>[29]Abril!$B$26</f>
        <v>21.647826086956524</v>
      </c>
      <c r="X33" s="11">
        <f>[29]Abril!$B$27</f>
        <v>23.033333333333331</v>
      </c>
      <c r="Y33" s="11">
        <f>[29]Abril!$B$28</f>
        <v>24.621739130434779</v>
      </c>
      <c r="Z33" s="11">
        <f>[29]Abril!$B$29</f>
        <v>24.620833333333334</v>
      </c>
      <c r="AA33" s="11">
        <f>[29]Abril!$B$30</f>
        <v>23.070833333333336</v>
      </c>
      <c r="AB33" s="11">
        <f>[29]Abril!$B$31</f>
        <v>23.887499999999999</v>
      </c>
      <c r="AC33" s="11">
        <f>[29]Abril!$B$32</f>
        <v>22.808333333333337</v>
      </c>
      <c r="AD33" s="11">
        <f>[29]Abril!$B$33</f>
        <v>24.458333333333332</v>
      </c>
      <c r="AE33" s="11">
        <f>[29]Abril!$B$34</f>
        <v>26.300000000000008</v>
      </c>
      <c r="AF33" s="73">
        <f t="shared" si="1"/>
        <v>24.72917709705753</v>
      </c>
      <c r="AI33" s="5" t="s">
        <v>35</v>
      </c>
      <c r="AJ33" s="5" t="s">
        <v>35</v>
      </c>
    </row>
    <row r="34" spans="1:37" x14ac:dyDescent="0.25">
      <c r="A34" s="43" t="s">
        <v>13</v>
      </c>
      <c r="B34" s="11">
        <f>[30]Abril!$B$5</f>
        <v>27.383333333333329</v>
      </c>
      <c r="C34" s="11">
        <f>[30]Abril!$B$6</f>
        <v>27.720833333333335</v>
      </c>
      <c r="D34" s="11">
        <f>[30]Abril!$B$7</f>
        <v>27.620833333333334</v>
      </c>
      <c r="E34" s="11">
        <f>[30]Abril!$B$8</f>
        <v>27.495833333333326</v>
      </c>
      <c r="F34" s="11">
        <f>[30]Abril!$B$9</f>
        <v>24.200000000000003</v>
      </c>
      <c r="G34" s="11">
        <f>[30]Abril!$B$10</f>
        <v>25.304166666666664</v>
      </c>
      <c r="H34" s="11">
        <f>[30]Abril!$B$11</f>
        <v>24.729166666666675</v>
      </c>
      <c r="I34" s="11">
        <f>[30]Abril!$B$12</f>
        <v>25.554166666666664</v>
      </c>
      <c r="J34" s="11">
        <f>[30]Abril!$B$13</f>
        <v>26.037500000000009</v>
      </c>
      <c r="K34" s="11">
        <f>[30]Abril!$B$14</f>
        <v>25.974999999999998</v>
      </c>
      <c r="L34" s="11">
        <f>[30]Abril!$B$15</f>
        <v>26.187499999999996</v>
      </c>
      <c r="M34" s="11">
        <f>[30]Abril!$B$16</f>
        <v>26.633333333333336</v>
      </c>
      <c r="N34" s="11">
        <f>[30]Abril!$B$17</f>
        <v>27.237500000000008</v>
      </c>
      <c r="O34" s="11">
        <f>[30]Abril!$B$18</f>
        <v>23.758333333333336</v>
      </c>
      <c r="P34" s="11">
        <f>[30]Abril!$B$19</f>
        <v>25.504166666666663</v>
      </c>
      <c r="Q34" s="11">
        <f>[30]Abril!$B$20</f>
        <v>27.429166666666674</v>
      </c>
      <c r="R34" s="11">
        <f>[30]Abril!$B$21</f>
        <v>26.108333333333331</v>
      </c>
      <c r="S34" s="11">
        <f>[30]Abril!$B$22</f>
        <v>26.3</v>
      </c>
      <c r="T34" s="11">
        <f>[30]Abril!$B$23</f>
        <v>24.429166666666664</v>
      </c>
      <c r="U34" s="11">
        <f>[30]Abril!$B$24</f>
        <v>21.75</v>
      </c>
      <c r="V34" s="11">
        <f>[30]Abril!$B$25</f>
        <v>21.945833333333336</v>
      </c>
      <c r="W34" s="11">
        <f>[30]Abril!$B$26</f>
        <v>22.333333333333332</v>
      </c>
      <c r="X34" s="11">
        <f>[30]Abril!$B$27</f>
        <v>23.904166666666669</v>
      </c>
      <c r="Y34" s="11">
        <f>[30]Abril!$B$28</f>
        <v>25.879166666666663</v>
      </c>
      <c r="Z34" s="11">
        <f>[30]Abril!$B$29</f>
        <v>26.145833333333339</v>
      </c>
      <c r="AA34" s="11">
        <f>[30]Abril!$B$30</f>
        <v>25.604166666666668</v>
      </c>
      <c r="AB34" s="11">
        <f>[30]Abril!$B$31</f>
        <v>25.237499999999994</v>
      </c>
      <c r="AC34" s="11">
        <f>[30]Abril!$B$32</f>
        <v>24.933333333333334</v>
      </c>
      <c r="AD34" s="11">
        <f>[30]Abril!$B$33</f>
        <v>26.245833333333337</v>
      </c>
      <c r="AE34" s="11">
        <f>[30]Abril!$B$34</f>
        <v>27.154166666666672</v>
      </c>
      <c r="AF34" s="73">
        <f t="shared" si="1"/>
        <v>25.558055555555551</v>
      </c>
      <c r="AI34" t="s">
        <v>35</v>
      </c>
      <c r="AK34" t="s">
        <v>35</v>
      </c>
    </row>
    <row r="35" spans="1:37" x14ac:dyDescent="0.25">
      <c r="A35" s="43" t="s">
        <v>157</v>
      </c>
      <c r="B35" s="11">
        <f>[31]Abril!$B$5</f>
        <v>25.804166666666671</v>
      </c>
      <c r="C35" s="11">
        <f>[31]Abril!$B$6</f>
        <v>25.537500000000005</v>
      </c>
      <c r="D35" s="11">
        <f>[31]Abril!$B$7</f>
        <v>26.162499999999998</v>
      </c>
      <c r="E35" s="11">
        <f>[31]Abril!$B$8</f>
        <v>25.983333333333338</v>
      </c>
      <c r="F35" s="11">
        <f>[31]Abril!$B$9</f>
        <v>23.908333333333328</v>
      </c>
      <c r="G35" s="11">
        <f>[31]Abril!$B$10</f>
        <v>22.187499999999996</v>
      </c>
      <c r="H35" s="11">
        <f>[31]Abril!$B$11</f>
        <v>22.754166666666663</v>
      </c>
      <c r="I35" s="11">
        <f>[31]Abril!$B$12</f>
        <v>23.479166666666668</v>
      </c>
      <c r="J35" s="11">
        <f>[31]Abril!$B$13</f>
        <v>23.304166666666671</v>
      </c>
      <c r="K35" s="11">
        <f>[31]Abril!$B$14</f>
        <v>24.50833333333334</v>
      </c>
      <c r="L35" s="11">
        <f>[31]Abril!$B$15</f>
        <v>24.824999999999999</v>
      </c>
      <c r="M35" s="11">
        <f>[31]Abril!$B$16</f>
        <v>24.804166666666671</v>
      </c>
      <c r="N35" s="11">
        <f>[31]Abril!$B$17</f>
        <v>25.341666666666669</v>
      </c>
      <c r="O35" s="11">
        <f>[31]Abril!$B$18</f>
        <v>23.820833333333336</v>
      </c>
      <c r="P35" s="11">
        <f>[31]Abril!$B$19</f>
        <v>23.845833333333331</v>
      </c>
      <c r="Q35" s="11">
        <f>[31]Abril!$B$20</f>
        <v>25.687499999999996</v>
      </c>
      <c r="R35" s="11">
        <f>[31]Abril!$B$21</f>
        <v>25.787500000000005</v>
      </c>
      <c r="S35" s="11">
        <f>[31]Abril!$B$22</f>
        <v>22.729166666666671</v>
      </c>
      <c r="T35" s="11">
        <f>[31]Abril!$B$23</f>
        <v>19.841666666666665</v>
      </c>
      <c r="U35" s="11">
        <f>[31]Abril!$B$24</f>
        <v>18.187499999999996</v>
      </c>
      <c r="V35" s="11">
        <f>[31]Abril!$B$25</f>
        <v>19.454166666666666</v>
      </c>
      <c r="W35" s="11">
        <f>[31]Abril!$B$26</f>
        <v>18.633333333333329</v>
      </c>
      <c r="X35" s="11">
        <f>[31]Abril!$B$27</f>
        <v>20.941666666666666</v>
      </c>
      <c r="Y35" s="11">
        <f>[31]Abril!$B$28</f>
        <v>23.212500000000002</v>
      </c>
      <c r="Z35" s="11">
        <f>[31]Abril!$B$29</f>
        <v>23.058333333333334</v>
      </c>
      <c r="AA35" s="11">
        <f>[31]Abril!$B$30</f>
        <v>21.645833333333332</v>
      </c>
      <c r="AB35" s="11">
        <f>[31]Abril!$B$31</f>
        <v>22.104166666666668</v>
      </c>
      <c r="AC35" s="11">
        <f>[31]Abril!$B$32</f>
        <v>20.120833333333334</v>
      </c>
      <c r="AD35" s="11">
        <f>[31]Abril!$B$33</f>
        <v>21.308333333333334</v>
      </c>
      <c r="AE35" s="11">
        <f>[31]Abril!$B$34</f>
        <v>23.575000000000003</v>
      </c>
      <c r="AF35" s="73">
        <f t="shared" si="1"/>
        <v>23.085138888888885</v>
      </c>
      <c r="AJ35" t="s">
        <v>35</v>
      </c>
    </row>
    <row r="36" spans="1:37" hidden="1" x14ac:dyDescent="0.25">
      <c r="A36" s="43" t="s">
        <v>128</v>
      </c>
      <c r="B36" s="11" t="str">
        <f>[32]Abril!$B$5</f>
        <v>*</v>
      </c>
      <c r="C36" s="11" t="str">
        <f>[32]Abril!$B$6</f>
        <v>*</v>
      </c>
      <c r="D36" s="11" t="str">
        <f>[32]Abril!$B$7</f>
        <v>*</v>
      </c>
      <c r="E36" s="11" t="str">
        <f>[32]Abril!$B$8</f>
        <v>*</v>
      </c>
      <c r="F36" s="11" t="str">
        <f>[32]Abril!$B$9</f>
        <v>*</v>
      </c>
      <c r="G36" s="11" t="str">
        <f>[32]Abril!$B$10</f>
        <v>*</v>
      </c>
      <c r="H36" s="11" t="str">
        <f>[32]Abril!$B$11</f>
        <v>*</v>
      </c>
      <c r="I36" s="11" t="str">
        <f>[32]Abril!$B$12</f>
        <v>*</v>
      </c>
      <c r="J36" s="11" t="str">
        <f>[32]Abril!$B$13</f>
        <v>*</v>
      </c>
      <c r="K36" s="11" t="str">
        <f>[32]Abril!$B$14</f>
        <v>*</v>
      </c>
      <c r="L36" s="11" t="str">
        <f>[32]Abril!$B$15</f>
        <v>*</v>
      </c>
      <c r="M36" s="11" t="str">
        <f>[32]Abril!$B$16</f>
        <v>*</v>
      </c>
      <c r="N36" s="11" t="str">
        <f>[32]Abril!$B$17</f>
        <v>*</v>
      </c>
      <c r="O36" s="11" t="str">
        <f>[32]Abril!$B$18</f>
        <v>*</v>
      </c>
      <c r="P36" s="11" t="str">
        <f>[32]Abril!$B$19</f>
        <v>*</v>
      </c>
      <c r="Q36" s="11" t="str">
        <f>[32]Abril!$B$20</f>
        <v>*</v>
      </c>
      <c r="R36" s="11" t="str">
        <f>[32]Abril!$B$21</f>
        <v>*</v>
      </c>
      <c r="S36" s="11" t="str">
        <f>[32]Abril!$B$22</f>
        <v>*</v>
      </c>
      <c r="T36" s="11" t="str">
        <f>[32]Abril!$B$23</f>
        <v>*</v>
      </c>
      <c r="U36" s="11" t="str">
        <f>[32]Abril!$B$24</f>
        <v>*</v>
      </c>
      <c r="V36" s="11" t="str">
        <f>[32]Abril!$B$25</f>
        <v>*</v>
      </c>
      <c r="W36" s="11" t="str">
        <f>[32]Abril!$B$26</f>
        <v>*</v>
      </c>
      <c r="X36" s="11" t="str">
        <f>[32]Abril!$B$27</f>
        <v>*</v>
      </c>
      <c r="Y36" s="11" t="str">
        <f>[32]Abril!$B$28</f>
        <v>*</v>
      </c>
      <c r="Z36" s="11" t="str">
        <f>[32]Abril!$B$29</f>
        <v>*</v>
      </c>
      <c r="AA36" s="11" t="str">
        <f>[32]Abril!$B$30</f>
        <v>*</v>
      </c>
      <c r="AB36" s="11" t="str">
        <f>[32]Abril!$B$31</f>
        <v>*</v>
      </c>
      <c r="AC36" s="11" t="str">
        <f>[32]Abril!$B$32</f>
        <v>*</v>
      </c>
      <c r="AD36" s="11" t="str">
        <f>[32]Abril!$B$33</f>
        <v>*</v>
      </c>
      <c r="AE36" s="11" t="str">
        <f>[32]Abril!$B$34</f>
        <v>*</v>
      </c>
      <c r="AF36" s="73" t="s">
        <v>210</v>
      </c>
      <c r="AJ36" t="s">
        <v>35</v>
      </c>
    </row>
    <row r="37" spans="1:37" x14ac:dyDescent="0.25">
      <c r="A37" s="43" t="s">
        <v>14</v>
      </c>
      <c r="B37" s="11">
        <f>[33]Abril!$B$5</f>
        <v>25.866666666666664</v>
      </c>
      <c r="C37" s="11">
        <f>[33]Abril!$B$6</f>
        <v>25.375</v>
      </c>
      <c r="D37" s="11">
        <f>[33]Abril!$B$7</f>
        <v>25.754166666666666</v>
      </c>
      <c r="E37" s="11">
        <f>[33]Abril!$B$8</f>
        <v>25.8</v>
      </c>
      <c r="F37" s="11">
        <f>[33]Abril!$B$9</f>
        <v>25.8</v>
      </c>
      <c r="G37" s="11">
        <f>[33]Abril!$B$10</f>
        <v>26.170833333333334</v>
      </c>
      <c r="H37" s="11">
        <f>[33]Abril!$B$11</f>
        <v>23.741666666666671</v>
      </c>
      <c r="I37" s="11">
        <f>[33]Abril!$B$12</f>
        <v>23.841666666666665</v>
      </c>
      <c r="J37" s="11">
        <f>[33]Abril!$B$13</f>
        <v>23.849999999999998</v>
      </c>
      <c r="K37" s="11">
        <f>[33]Abril!$B$14</f>
        <v>24.500000000000004</v>
      </c>
      <c r="L37" s="11">
        <f>[33]Abril!$B$15</f>
        <v>25.408333333333331</v>
      </c>
      <c r="M37" s="11">
        <f>[33]Abril!$B$16</f>
        <v>24.625</v>
      </c>
      <c r="N37" s="11">
        <f>[33]Abril!$B$17</f>
        <v>25.36666666666666</v>
      </c>
      <c r="O37" s="11">
        <f>[33]Abril!$B$18</f>
        <v>24.170833333333338</v>
      </c>
      <c r="P37" s="11">
        <f>[33]Abril!$B$19</f>
        <v>25.333333333333329</v>
      </c>
      <c r="Q37" s="11">
        <f>[33]Abril!$B$20</f>
        <v>26.058333333333334</v>
      </c>
      <c r="R37" s="11">
        <f>[33]Abril!$B$21</f>
        <v>25.633333333333329</v>
      </c>
      <c r="S37" s="11">
        <f>[33]Abril!$B$22</f>
        <v>25.837500000000002</v>
      </c>
      <c r="T37" s="11">
        <f>[33]Abril!$B$23</f>
        <v>23.229166666666671</v>
      </c>
      <c r="U37" s="11">
        <f>[33]Abril!$B$24</f>
        <v>19.858333333333331</v>
      </c>
      <c r="V37" s="11">
        <f>[33]Abril!$B$25</f>
        <v>19.787499999999998</v>
      </c>
      <c r="W37" s="11">
        <f>[33]Abril!$B$26</f>
        <v>22.583333333333329</v>
      </c>
      <c r="X37" s="11">
        <f>[33]Abril!$B$27</f>
        <v>24.083333333333339</v>
      </c>
      <c r="Y37" s="11">
        <f>[33]Abril!$B$28</f>
        <v>25.737499999999997</v>
      </c>
      <c r="Z37" s="11">
        <f>[33]Abril!$B$29</f>
        <v>24.583333333333332</v>
      </c>
      <c r="AA37" s="11">
        <f>[33]Abril!$B$30</f>
        <v>23.324999999999999</v>
      </c>
      <c r="AB37" s="11">
        <f>[33]Abril!$B$31</f>
        <v>23.449999999999992</v>
      </c>
      <c r="AC37" s="11">
        <f>[33]Abril!$B$32</f>
        <v>23.870833333333337</v>
      </c>
      <c r="AD37" s="11">
        <f>[33]Abril!$B$33</f>
        <v>23.829166666666669</v>
      </c>
      <c r="AE37" s="11">
        <f>[33]Abril!$B$34</f>
        <v>23.862500000000001</v>
      </c>
      <c r="AF37" s="73">
        <f t="shared" si="1"/>
        <v>24.377777777777784</v>
      </c>
      <c r="AI37" t="s">
        <v>35</v>
      </c>
      <c r="AJ37" t="s">
        <v>35</v>
      </c>
    </row>
    <row r="38" spans="1:37" hidden="1" x14ac:dyDescent="0.25">
      <c r="A38" s="43" t="s">
        <v>158</v>
      </c>
      <c r="B38" s="11" t="str">
        <f>[34]Abril!$B$5</f>
        <v>*</v>
      </c>
      <c r="C38" s="11" t="str">
        <f>[34]Abril!$B$6</f>
        <v>*</v>
      </c>
      <c r="D38" s="11" t="str">
        <f>[34]Abril!$B$7</f>
        <v>*</v>
      </c>
      <c r="E38" s="11" t="str">
        <f>[34]Abril!$B$8</f>
        <v>*</v>
      </c>
      <c r="F38" s="11" t="str">
        <f>[34]Abril!$B$9</f>
        <v>*</v>
      </c>
      <c r="G38" s="11" t="str">
        <f>[34]Abril!$B$10</f>
        <v>*</v>
      </c>
      <c r="H38" s="11" t="str">
        <f>[34]Abril!$B$11</f>
        <v>*</v>
      </c>
      <c r="I38" s="11" t="str">
        <f>[34]Abril!$B$12</f>
        <v>*</v>
      </c>
      <c r="J38" s="11" t="str">
        <f>[34]Abril!$B$13</f>
        <v>*</v>
      </c>
      <c r="K38" s="11" t="str">
        <f>[34]Abril!$B$14</f>
        <v>*</v>
      </c>
      <c r="L38" s="11" t="str">
        <f>[34]Abril!$B$15</f>
        <v>*</v>
      </c>
      <c r="M38" s="11" t="str">
        <f>[34]Abril!$B$16</f>
        <v>*</v>
      </c>
      <c r="N38" s="11" t="str">
        <f>[34]Abril!$B$17</f>
        <v>*</v>
      </c>
      <c r="O38" s="11" t="str">
        <f>[34]Abril!$B$18</f>
        <v>*</v>
      </c>
      <c r="P38" s="11" t="str">
        <f>[34]Abril!$B$19</f>
        <v>*</v>
      </c>
      <c r="Q38" s="11" t="str">
        <f>[34]Abril!$B$20</f>
        <v>*</v>
      </c>
      <c r="R38" s="11" t="str">
        <f>[34]Abril!$B$21</f>
        <v>*</v>
      </c>
      <c r="S38" s="11" t="str">
        <f>[34]Abril!$B$22</f>
        <v>*</v>
      </c>
      <c r="T38" s="11" t="str">
        <f>[34]Abril!$B$23</f>
        <v>*</v>
      </c>
      <c r="U38" s="11" t="str">
        <f>[34]Abril!$B$24</f>
        <v>*</v>
      </c>
      <c r="V38" s="11" t="str">
        <f>[34]Abril!$B$25</f>
        <v>*</v>
      </c>
      <c r="W38" s="11" t="str">
        <f>[34]Abril!$B$26</f>
        <v>*</v>
      </c>
      <c r="X38" s="11" t="str">
        <f>[34]Abril!$B$27</f>
        <v>*</v>
      </c>
      <c r="Y38" s="11" t="str">
        <f>[34]Abril!$B$28</f>
        <v>*</v>
      </c>
      <c r="Z38" s="11" t="str">
        <f>[34]Abril!$B$29</f>
        <v>*</v>
      </c>
      <c r="AA38" s="11" t="str">
        <f>[34]Abril!$B$30</f>
        <v>*</v>
      </c>
      <c r="AB38" s="11" t="str">
        <f>[34]Abril!$B$31</f>
        <v>*</v>
      </c>
      <c r="AC38" s="11" t="str">
        <f>[34]Abril!$B$32</f>
        <v>*</v>
      </c>
      <c r="AD38" s="11" t="str">
        <f>[34]Abril!$B$33</f>
        <v>*</v>
      </c>
      <c r="AE38" s="11" t="str">
        <f>[34]Abril!$B$34</f>
        <v>*</v>
      </c>
      <c r="AF38" s="73" t="s">
        <v>210</v>
      </c>
      <c r="AH38" s="3" t="s">
        <v>35</v>
      </c>
      <c r="AI38" s="3" t="s">
        <v>35</v>
      </c>
    </row>
    <row r="39" spans="1:37" x14ac:dyDescent="0.25">
      <c r="A39" s="43" t="s">
        <v>15</v>
      </c>
      <c r="B39" s="11">
        <f>[35]Abril!$B$5</f>
        <v>25.662499999999998</v>
      </c>
      <c r="C39" s="11">
        <f>[35]Abril!$B$6</f>
        <v>25.604166666666668</v>
      </c>
      <c r="D39" s="11">
        <f>[35]Abril!$B$7</f>
        <v>25.150000000000002</v>
      </c>
      <c r="E39" s="11">
        <f>[35]Abril!$B$8</f>
        <v>25.095833333333328</v>
      </c>
      <c r="F39" s="11">
        <f>[35]Abril!$B$9</f>
        <v>22.029166666666665</v>
      </c>
      <c r="G39" s="11">
        <f>[35]Abril!$B$10</f>
        <v>20.662500000000001</v>
      </c>
      <c r="H39" s="11">
        <f>[35]Abril!$B$11</f>
        <v>21.158333333333335</v>
      </c>
      <c r="I39" s="11">
        <f>[35]Abril!$B$12</f>
        <v>21.754166666666663</v>
      </c>
      <c r="J39" s="11">
        <f>[35]Abril!$B$13</f>
        <v>22.958333333333339</v>
      </c>
      <c r="K39" s="11">
        <f>[35]Abril!$B$14</f>
        <v>23.520833333333329</v>
      </c>
      <c r="L39" s="11">
        <f>[35]Abril!$B$15</f>
        <v>23.487500000000001</v>
      </c>
      <c r="M39" s="11">
        <f>[35]Abril!$B$16</f>
        <v>22.666666666666661</v>
      </c>
      <c r="N39" s="11">
        <f>[35]Abril!$B$17</f>
        <v>22.054166666666671</v>
      </c>
      <c r="O39" s="11">
        <f>[35]Abril!$B$18</f>
        <v>20.412500000000001</v>
      </c>
      <c r="P39" s="11">
        <f>[35]Abril!$B$19</f>
        <v>20.883333333333329</v>
      </c>
      <c r="Q39" s="11">
        <f>[35]Abril!$B$20</f>
        <v>23.679166666666671</v>
      </c>
      <c r="R39" s="11">
        <f>[35]Abril!$B$21</f>
        <v>22.4375</v>
      </c>
      <c r="S39" s="11">
        <f>[35]Abril!$B$22</f>
        <v>20.587500000000002</v>
      </c>
      <c r="T39" s="11">
        <f>[35]Abril!$B$23</f>
        <v>18.516666666666666</v>
      </c>
      <c r="U39" s="11">
        <f>[35]Abril!$B$24</f>
        <v>18.283333333333335</v>
      </c>
      <c r="V39" s="11">
        <f>[35]Abril!$B$25</f>
        <v>16.966666666666665</v>
      </c>
      <c r="W39" s="11">
        <f>[35]Abril!$B$26</f>
        <v>18.079166666666666</v>
      </c>
      <c r="X39" s="11">
        <f>[35]Abril!$B$27</f>
        <v>20.416666666666668</v>
      </c>
      <c r="Y39" s="11">
        <f>[35]Abril!$B$28</f>
        <v>20.016666666666662</v>
      </c>
      <c r="Z39" s="11">
        <f>[35]Abril!$B$29</f>
        <v>19.874999999999996</v>
      </c>
      <c r="AA39" s="11">
        <f>[35]Abril!$B$30</f>
        <v>19.420833333333331</v>
      </c>
      <c r="AB39" s="11">
        <f>[35]Abril!$B$31</f>
        <v>19.516666666666666</v>
      </c>
      <c r="AC39" s="11">
        <f>[35]Abril!$B$32</f>
        <v>19.104166666666668</v>
      </c>
      <c r="AD39" s="11">
        <f>[35]Abril!$B$33</f>
        <v>20.316666666666666</v>
      </c>
      <c r="AE39" s="11">
        <f>[35]Abril!$B$34</f>
        <v>21.75</v>
      </c>
      <c r="AF39" s="73">
        <f t="shared" si="1"/>
        <v>21.402222222222225</v>
      </c>
      <c r="AG39" s="12" t="s">
        <v>35</v>
      </c>
      <c r="AH39" s="12" t="s">
        <v>35</v>
      </c>
      <c r="AI39" t="s">
        <v>35</v>
      </c>
      <c r="AJ39" t="s">
        <v>35</v>
      </c>
    </row>
    <row r="40" spans="1:37" x14ac:dyDescent="0.25">
      <c r="A40" s="43" t="s">
        <v>16</v>
      </c>
      <c r="B40" s="11">
        <f>[36]Abril!$B$5</f>
        <v>27.508333333333326</v>
      </c>
      <c r="C40" s="11">
        <f>[36]Abril!$B$6</f>
        <v>28.683333333333334</v>
      </c>
      <c r="D40" s="11">
        <f>[36]Abril!$B$7</f>
        <v>28.700000000000003</v>
      </c>
      <c r="E40" s="11">
        <f>[36]Abril!$B$8</f>
        <v>27.904166666666669</v>
      </c>
      <c r="F40" s="11">
        <f>[36]Abril!$B$9</f>
        <v>23.645833333333332</v>
      </c>
      <c r="G40" s="11">
        <f>[36]Abril!$B$10</f>
        <v>23.895833333333329</v>
      </c>
      <c r="H40" s="11">
        <f>[36]Abril!$B$11</f>
        <v>23.695833333333329</v>
      </c>
      <c r="I40" s="11">
        <f>[36]Abril!$B$12</f>
        <v>23.933333333333337</v>
      </c>
      <c r="J40" s="11">
        <f>[36]Abril!$B$13</f>
        <v>24.987500000000001</v>
      </c>
      <c r="K40" s="11">
        <f>[36]Abril!$B$14</f>
        <v>26.708333333333329</v>
      </c>
      <c r="L40" s="11">
        <f>[36]Abril!$B$15</f>
        <v>27.370833333333334</v>
      </c>
      <c r="M40" s="11">
        <f>[36]Abril!$B$16</f>
        <v>28.154166666666665</v>
      </c>
      <c r="N40" s="11">
        <f>[36]Abril!$B$17</f>
        <v>25.775000000000002</v>
      </c>
      <c r="O40" s="11">
        <f>[36]Abril!$B$18</f>
        <v>21.829166666666669</v>
      </c>
      <c r="P40" s="11">
        <f>[36]Abril!$B$19</f>
        <v>24.029166666666669</v>
      </c>
      <c r="Q40" s="11">
        <f>[36]Abril!$B$20</f>
        <v>26.050000000000008</v>
      </c>
      <c r="R40" s="11">
        <f>[36]Abril!$B$21</f>
        <v>25.283333333333331</v>
      </c>
      <c r="S40" s="11">
        <f>[36]Abril!$B$22</f>
        <v>23.700000000000003</v>
      </c>
      <c r="T40" s="11">
        <f>[36]Abril!$B$23</f>
        <v>21.941666666666663</v>
      </c>
      <c r="U40" s="11">
        <f>[36]Abril!$B$24</f>
        <v>21.108333333333338</v>
      </c>
      <c r="V40" s="11">
        <f>[36]Abril!$B$25</f>
        <v>20.337499999999999</v>
      </c>
      <c r="W40" s="11">
        <f>[36]Abril!$B$26</f>
        <v>21.820833333333336</v>
      </c>
      <c r="X40" s="11">
        <f>[36]Abril!$B$27</f>
        <v>22.441666666666666</v>
      </c>
      <c r="Y40" s="11">
        <f>[36]Abril!$B$28</f>
        <v>24.058333333333334</v>
      </c>
      <c r="Z40" s="11">
        <f>[36]Abril!$B$29</f>
        <v>24.754166666666666</v>
      </c>
      <c r="AA40" s="11">
        <f>[36]Abril!$B$30</f>
        <v>22.245833333333326</v>
      </c>
      <c r="AB40" s="11">
        <f>[36]Abril!$B$31</f>
        <v>22.420833333333334</v>
      </c>
      <c r="AC40" s="11">
        <f>[36]Abril!$B$32</f>
        <v>21.991666666666664</v>
      </c>
      <c r="AD40" s="11">
        <f>[36]Abril!$B$33</f>
        <v>25.087499999999995</v>
      </c>
      <c r="AE40" s="11">
        <f>[36]Abril!$B$34</f>
        <v>27.862500000000001</v>
      </c>
      <c r="AF40" s="73">
        <f t="shared" si="1"/>
        <v>24.597499999999993</v>
      </c>
      <c r="AH40" s="12" t="s">
        <v>35</v>
      </c>
      <c r="AJ40" t="s">
        <v>35</v>
      </c>
    </row>
    <row r="41" spans="1:37" x14ac:dyDescent="0.25">
      <c r="A41" s="43" t="s">
        <v>159</v>
      </c>
      <c r="B41" s="11">
        <f>[37]Abril!$B$5</f>
        <v>25.179166666666671</v>
      </c>
      <c r="C41" s="11">
        <f>[37]Abril!$B$6</f>
        <v>25.770833333333339</v>
      </c>
      <c r="D41" s="11">
        <f>[37]Abril!$B$7</f>
        <v>25.816666666666666</v>
      </c>
      <c r="E41" s="11">
        <f>[37]Abril!$B$8</f>
        <v>26.370833333333326</v>
      </c>
      <c r="F41" s="11">
        <f>[37]Abril!$B$9</f>
        <v>25.841666666666665</v>
      </c>
      <c r="G41" s="11">
        <f>[37]Abril!$B$10</f>
        <v>24.191666666666674</v>
      </c>
      <c r="H41" s="11">
        <f>[37]Abril!$B$11</f>
        <v>22.904166666666665</v>
      </c>
      <c r="I41" s="11">
        <f>[37]Abril!$B$12</f>
        <v>23.645833333333332</v>
      </c>
      <c r="J41" s="11">
        <f>[37]Abril!$B$13</f>
        <v>23.720833333333335</v>
      </c>
      <c r="K41" s="11">
        <f>[37]Abril!$B$14</f>
        <v>24.708333333333332</v>
      </c>
      <c r="L41" s="11">
        <f>[37]Abril!$B$15</f>
        <v>25.483333333333334</v>
      </c>
      <c r="M41" s="11">
        <f>[37]Abril!$B$16</f>
        <v>23.887499999999999</v>
      </c>
      <c r="N41" s="11">
        <f>[37]Abril!$B$17</f>
        <v>25.066666666666659</v>
      </c>
      <c r="O41" s="11">
        <f>[37]Abril!$B$18</f>
        <v>24.037499999999998</v>
      </c>
      <c r="P41" s="11">
        <f>[37]Abril!$B$19</f>
        <v>24.887499999999999</v>
      </c>
      <c r="Q41" s="11">
        <f>[37]Abril!$B$20</f>
        <v>26.400000000000006</v>
      </c>
      <c r="R41" s="11">
        <f>[37]Abril!$B$21</f>
        <v>25.533333333333342</v>
      </c>
      <c r="S41" s="11">
        <f>[37]Abril!$B$22</f>
        <v>23.729166666666668</v>
      </c>
      <c r="T41" s="11">
        <f>[37]Abril!$B$23</f>
        <v>21.608333333333334</v>
      </c>
      <c r="U41" s="11">
        <f>[37]Abril!$B$24</f>
        <v>19.195833333333329</v>
      </c>
      <c r="V41" s="11">
        <f>[37]Abril!$B$25</f>
        <v>20.108333333333331</v>
      </c>
      <c r="W41" s="11">
        <f>[37]Abril!$B$26</f>
        <v>20.574999999999999</v>
      </c>
      <c r="X41" s="11">
        <f>[37]Abril!$B$27</f>
        <v>23.283333333333331</v>
      </c>
      <c r="Y41" s="11">
        <f>[37]Abril!$B$28</f>
        <v>23.554166666666664</v>
      </c>
      <c r="Z41" s="11">
        <f>[37]Abril!$B$29</f>
        <v>22.666666666666661</v>
      </c>
      <c r="AA41" s="11">
        <f>[37]Abril!$B$30</f>
        <v>21.591666666666669</v>
      </c>
      <c r="AB41" s="11">
        <f>[37]Abril!$B$31</f>
        <v>23.254166666666663</v>
      </c>
      <c r="AC41" s="11">
        <f>[37]Abril!$B$32</f>
        <v>21.741666666666664</v>
      </c>
      <c r="AD41" s="11">
        <f>[37]Abril!$B$33</f>
        <v>22.470833333333331</v>
      </c>
      <c r="AE41" s="11">
        <f>[37]Abril!$B$34</f>
        <v>23.941666666666666</v>
      </c>
      <c r="AF41" s="73">
        <f t="shared" si="1"/>
        <v>23.705555555555559</v>
      </c>
      <c r="AH41" s="12" t="s">
        <v>35</v>
      </c>
      <c r="AJ41" t="s">
        <v>35</v>
      </c>
    </row>
    <row r="42" spans="1:37" x14ac:dyDescent="0.25">
      <c r="A42" s="43" t="s">
        <v>17</v>
      </c>
      <c r="B42" s="11">
        <f>[38]Abril!$B$5</f>
        <v>26.174999999999997</v>
      </c>
      <c r="C42" s="11">
        <f>[38]Abril!$B$6</f>
        <v>25.866666666666664</v>
      </c>
      <c r="D42" s="11">
        <f>[38]Abril!$B$7</f>
        <v>26.758333333333336</v>
      </c>
      <c r="E42" s="11">
        <f>[38]Abril!$B$8</f>
        <v>25.854166666666668</v>
      </c>
      <c r="F42" s="11">
        <f>[38]Abril!$B$9</f>
        <v>23.779166666666669</v>
      </c>
      <c r="G42" s="11">
        <f>[38]Abril!$B$10</f>
        <v>22.787499999999998</v>
      </c>
      <c r="H42" s="11">
        <f>[38]Abril!$B$11</f>
        <v>22.779166666666669</v>
      </c>
      <c r="I42" s="11">
        <f>[38]Abril!$B$12</f>
        <v>24.3125</v>
      </c>
      <c r="J42" s="11">
        <f>[38]Abril!$B$13</f>
        <v>24.379166666666663</v>
      </c>
      <c r="K42" s="11">
        <f>[38]Abril!$B$14</f>
        <v>24.766666666666666</v>
      </c>
      <c r="L42" s="11">
        <f>[38]Abril!$B$15</f>
        <v>24.387499999999999</v>
      </c>
      <c r="M42" s="11">
        <f>[38]Abril!$B$16</f>
        <v>25.062499999999996</v>
      </c>
      <c r="N42" s="11">
        <f>[38]Abril!$B$17</f>
        <v>24.754166666666666</v>
      </c>
      <c r="O42" s="11">
        <f>[38]Abril!$B$18</f>
        <v>23.304166666666664</v>
      </c>
      <c r="P42" s="11">
        <f>[38]Abril!$B$19</f>
        <v>23.804166666666664</v>
      </c>
      <c r="Q42" s="11">
        <f>[38]Abril!$B$20</f>
        <v>25.391666666666666</v>
      </c>
      <c r="R42" s="11">
        <f>[38]Abril!$B$21</f>
        <v>25.308333333333334</v>
      </c>
      <c r="S42" s="11">
        <f>[38]Abril!$B$22</f>
        <v>22.650000000000002</v>
      </c>
      <c r="T42" s="11">
        <f>[38]Abril!$B$23</f>
        <v>19.841666666666669</v>
      </c>
      <c r="U42" s="11">
        <f>[38]Abril!$B$24</f>
        <v>17.183333333333334</v>
      </c>
      <c r="V42" s="11">
        <f>[38]Abril!$B$25</f>
        <v>17.329166666666669</v>
      </c>
      <c r="W42" s="11">
        <f>[38]Abril!$B$26</f>
        <v>18.604166666666668</v>
      </c>
      <c r="X42" s="11">
        <f>[38]Abril!$B$27</f>
        <v>20.375</v>
      </c>
      <c r="Y42" s="11">
        <f>[38]Abril!$B$28</f>
        <v>23.016666666666666</v>
      </c>
      <c r="Z42" s="11">
        <f>[38]Abril!$B$29</f>
        <v>22.725000000000005</v>
      </c>
      <c r="AA42" s="11">
        <f>[38]Abril!$B$30</f>
        <v>19.029166666666672</v>
      </c>
      <c r="AB42" s="11">
        <f>[38]Abril!$B$31</f>
        <v>19.212500000000002</v>
      </c>
      <c r="AC42" s="11">
        <f>[38]Abril!$B$32</f>
        <v>17.054166666666664</v>
      </c>
      <c r="AD42" s="11">
        <f>[38]Abril!$B$33</f>
        <v>18.245833333333334</v>
      </c>
      <c r="AE42" s="11">
        <f>[38]Abril!$B$34</f>
        <v>20.608333333333331</v>
      </c>
      <c r="AF42" s="73">
        <f t="shared" si="1"/>
        <v>22.511527777777776</v>
      </c>
      <c r="AH42" s="12" t="s">
        <v>35</v>
      </c>
      <c r="AJ42" t="s">
        <v>35</v>
      </c>
    </row>
    <row r="43" spans="1:37" x14ac:dyDescent="0.25">
      <c r="A43" s="43" t="s">
        <v>141</v>
      </c>
      <c r="B43" s="11">
        <f>[39]Abril!$B$5</f>
        <v>25.729166666666668</v>
      </c>
      <c r="C43" s="11">
        <f>[39]Abril!$B$6</f>
        <v>25.233333333333331</v>
      </c>
      <c r="D43" s="11">
        <f>[39]Abril!$B$7</f>
        <v>25.533333333333331</v>
      </c>
      <c r="E43" s="11">
        <f>[39]Abril!$B$8</f>
        <v>25.629166666666674</v>
      </c>
      <c r="F43" s="11">
        <f>[39]Abril!$B$9</f>
        <v>25.170833333333334</v>
      </c>
      <c r="G43" s="11">
        <f>[39]Abril!$B$10</f>
        <v>24.354166666666668</v>
      </c>
      <c r="H43" s="11">
        <f>[39]Abril!$B$11</f>
        <v>23.254166666666666</v>
      </c>
      <c r="I43" s="11">
        <f>[39]Abril!$B$12</f>
        <v>23.049999999999997</v>
      </c>
      <c r="J43" s="11">
        <f>[39]Abril!$B$13</f>
        <v>24.116666666666664</v>
      </c>
      <c r="K43" s="11">
        <f>[39]Abril!$B$14</f>
        <v>24.054166666666664</v>
      </c>
      <c r="L43" s="11">
        <f>[39]Abril!$B$15</f>
        <v>24.370833333333334</v>
      </c>
      <c r="M43" s="11">
        <f>[39]Abril!$B$16</f>
        <v>24.349999999999998</v>
      </c>
      <c r="N43" s="11">
        <f>[39]Abril!$B$17</f>
        <v>24.641666666666666</v>
      </c>
      <c r="O43" s="11">
        <f>[39]Abril!$B$18</f>
        <v>24.070833333333329</v>
      </c>
      <c r="P43" s="11">
        <f>[39]Abril!$B$19</f>
        <v>24.045833333333331</v>
      </c>
      <c r="Q43" s="11">
        <f>[39]Abril!$B$20</f>
        <v>25.387499999999999</v>
      </c>
      <c r="R43" s="11">
        <f>[39]Abril!$B$21</f>
        <v>25.683333333333334</v>
      </c>
      <c r="S43" s="11">
        <f>[39]Abril!$B$22</f>
        <v>23.737500000000001</v>
      </c>
      <c r="T43" s="11">
        <f>[39]Abril!$B$23</f>
        <v>20.808333333333334</v>
      </c>
      <c r="U43" s="11">
        <f>[39]Abril!$B$24</f>
        <v>18.112500000000001</v>
      </c>
      <c r="V43" s="11">
        <f>[39]Abril!$B$25</f>
        <v>19.574999999999999</v>
      </c>
      <c r="W43" s="11">
        <f>[39]Abril!$B$26</f>
        <v>18.866666666666671</v>
      </c>
      <c r="X43" s="11">
        <f>[39]Abril!$B$27</f>
        <v>22.366666666666664</v>
      </c>
      <c r="Y43" s="11">
        <f>[39]Abril!$B$28</f>
        <v>24.208333333333329</v>
      </c>
      <c r="Z43" s="11">
        <f>[39]Abril!$B$29</f>
        <v>21.875</v>
      </c>
      <c r="AA43" s="11">
        <f>[39]Abril!$B$30</f>
        <v>22.25</v>
      </c>
      <c r="AB43" s="11">
        <f>[39]Abril!$B$31</f>
        <v>22.987499999999997</v>
      </c>
      <c r="AC43" s="11">
        <f>[39]Abril!$B$32</f>
        <v>21.15</v>
      </c>
      <c r="AD43" s="11">
        <f>[39]Abril!$B$33</f>
        <v>21.620833333333337</v>
      </c>
      <c r="AE43" s="11">
        <f>[39]Abril!$B$34</f>
        <v>22.745833333333337</v>
      </c>
      <c r="AF43" s="73">
        <f t="shared" si="1"/>
        <v>23.299305555555559</v>
      </c>
      <c r="AH43" s="12" t="s">
        <v>35</v>
      </c>
      <c r="AI43" t="s">
        <v>35</v>
      </c>
    </row>
    <row r="44" spans="1:37" x14ac:dyDescent="0.25">
      <c r="A44" s="43" t="s">
        <v>18</v>
      </c>
      <c r="B44" s="11">
        <f>[40]Abril!$B$5</f>
        <v>24.529166666666665</v>
      </c>
      <c r="C44" s="11">
        <f>[40]Abril!$B$6</f>
        <v>24.787499999999994</v>
      </c>
      <c r="D44" s="11">
        <f>[40]Abril!$B$7</f>
        <v>24.141666666666666</v>
      </c>
      <c r="E44" s="11">
        <f>[40]Abril!$B$8</f>
        <v>24.495833333333337</v>
      </c>
      <c r="F44" s="11">
        <f>[40]Abril!$B$9</f>
        <v>23.425000000000001</v>
      </c>
      <c r="G44" s="11">
        <f>[40]Abril!$B$10</f>
        <v>22.004166666666663</v>
      </c>
      <c r="H44" s="11">
        <f>[40]Abril!$B$11</f>
        <v>22.208333333333332</v>
      </c>
      <c r="I44" s="11">
        <f>[40]Abril!$B$12</f>
        <v>22.099999999999998</v>
      </c>
      <c r="J44" s="11">
        <f>[40]Abril!$B$13</f>
        <v>23.125</v>
      </c>
      <c r="K44" s="11">
        <f>[40]Abril!$B$14</f>
        <v>23.420833333333331</v>
      </c>
      <c r="L44" s="11">
        <f>[40]Abril!$B$15</f>
        <v>23.733333333333334</v>
      </c>
      <c r="M44" s="11">
        <f>[40]Abril!$B$16</f>
        <v>23.833333333333325</v>
      </c>
      <c r="N44" s="11">
        <f>[40]Abril!$B$17</f>
        <v>24.558333333333334</v>
      </c>
      <c r="O44" s="11">
        <f>[40]Abril!$B$18</f>
        <v>22.874999999999996</v>
      </c>
      <c r="P44" s="11">
        <f>[40]Abril!$B$19</f>
        <v>22.775000000000002</v>
      </c>
      <c r="Q44" s="11">
        <f>[40]Abril!$B$20</f>
        <v>24.741666666666664</v>
      </c>
      <c r="R44" s="11">
        <f>[40]Abril!$B$21</f>
        <v>24.279166666666669</v>
      </c>
      <c r="S44" s="11">
        <f>[40]Abril!$B$22</f>
        <v>23.895833333333332</v>
      </c>
      <c r="T44" s="11">
        <f>[40]Abril!$B$23</f>
        <v>21.625</v>
      </c>
      <c r="U44" s="11">
        <f>[40]Abril!$B$24</f>
        <v>18.620833333333334</v>
      </c>
      <c r="V44" s="11">
        <f>[40]Abril!$B$25</f>
        <v>19.087500000000002</v>
      </c>
      <c r="W44" s="11">
        <f>[40]Abril!$B$26</f>
        <v>21.079166666666666</v>
      </c>
      <c r="X44" s="11">
        <f>[40]Abril!$B$27</f>
        <v>22.670833333333331</v>
      </c>
      <c r="Y44" s="11">
        <f>[40]Abril!$B$28</f>
        <v>22.520833333333332</v>
      </c>
      <c r="Z44" s="11">
        <f>[40]Abril!$B$29</f>
        <v>22.854166666666668</v>
      </c>
      <c r="AA44" s="11">
        <f>[40]Abril!$B$30</f>
        <v>21.458333333333332</v>
      </c>
      <c r="AB44" s="11">
        <f>[40]Abril!$B$31</f>
        <v>22.204166666666666</v>
      </c>
      <c r="AC44" s="11">
        <f>[40]Abril!$B$32</f>
        <v>21.341666666666665</v>
      </c>
      <c r="AD44" s="11">
        <f>[40]Abril!$B$33</f>
        <v>22.304166666666671</v>
      </c>
      <c r="AE44" s="11">
        <f>[40]Abril!$B$34</f>
        <v>23.687499999999996</v>
      </c>
      <c r="AF44" s="73">
        <f t="shared" si="1"/>
        <v>22.812777777777779</v>
      </c>
      <c r="AJ44" t="s">
        <v>35</v>
      </c>
    </row>
    <row r="45" spans="1:37" hidden="1" x14ac:dyDescent="0.25">
      <c r="A45" s="43" t="s">
        <v>146</v>
      </c>
      <c r="B45" s="11" t="str">
        <f>[41]Abril!$B$5</f>
        <v>*</v>
      </c>
      <c r="C45" s="11" t="str">
        <f>[41]Abril!$B$6</f>
        <v>*</v>
      </c>
      <c r="D45" s="11" t="str">
        <f>[41]Abril!$B$7</f>
        <v>*</v>
      </c>
      <c r="E45" s="11" t="str">
        <f>[41]Abril!$B$8</f>
        <v>*</v>
      </c>
      <c r="F45" s="11" t="str">
        <f>[41]Abril!$B$9</f>
        <v>*</v>
      </c>
      <c r="G45" s="11" t="str">
        <f>[41]Abril!$B$10</f>
        <v>*</v>
      </c>
      <c r="H45" s="11" t="str">
        <f>[41]Abril!$B$11</f>
        <v>*</v>
      </c>
      <c r="I45" s="11" t="str">
        <f>[41]Abril!$B$12</f>
        <v>*</v>
      </c>
      <c r="J45" s="11" t="str">
        <f>[41]Abril!$B$13</f>
        <v>*</v>
      </c>
      <c r="K45" s="11" t="str">
        <f>[41]Abril!$B$14</f>
        <v>*</v>
      </c>
      <c r="L45" s="11" t="str">
        <f>[41]Abril!$B$15</f>
        <v>*</v>
      </c>
      <c r="M45" s="11" t="str">
        <f>[41]Abril!$B$16</f>
        <v>*</v>
      </c>
      <c r="N45" s="11" t="str">
        <f>[41]Abril!$B$17</f>
        <v>*</v>
      </c>
      <c r="O45" s="11" t="str">
        <f>[41]Abril!$B$18</f>
        <v>*</v>
      </c>
      <c r="P45" s="11" t="str">
        <f>[41]Abril!$B$19</f>
        <v>*</v>
      </c>
      <c r="Q45" s="11" t="str">
        <f>[41]Abril!$B$20</f>
        <v>*</v>
      </c>
      <c r="R45" s="11" t="str">
        <f>[41]Abril!$B$21</f>
        <v>*</v>
      </c>
      <c r="S45" s="11" t="str">
        <f>[41]Abril!$B$22</f>
        <v>*</v>
      </c>
      <c r="T45" s="11" t="str">
        <f>[41]Abril!$B$23</f>
        <v>*</v>
      </c>
      <c r="U45" s="11" t="str">
        <f>[41]Abril!$B$24</f>
        <v>*</v>
      </c>
      <c r="V45" s="11" t="str">
        <f>[41]Abril!$B$25</f>
        <v>*</v>
      </c>
      <c r="W45" s="11" t="str">
        <f>[41]Abril!$B$26</f>
        <v>*</v>
      </c>
      <c r="X45" s="11" t="str">
        <f>[41]Abril!$B$27</f>
        <v>*</v>
      </c>
      <c r="Y45" s="11" t="str">
        <f>[41]Abril!$B$28</f>
        <v>*</v>
      </c>
      <c r="Z45" s="11" t="str">
        <f>[41]Abril!$B$29</f>
        <v>*</v>
      </c>
      <c r="AA45" s="11" t="str">
        <f>[41]Abril!$B$30</f>
        <v>*</v>
      </c>
      <c r="AB45" s="11" t="str">
        <f>[41]Abril!$B$31</f>
        <v>*</v>
      </c>
      <c r="AC45" s="11" t="str">
        <f>[41]Abril!$B$32</f>
        <v>*</v>
      </c>
      <c r="AD45" s="11" t="str">
        <f>[41]Abril!$B$33</f>
        <v>*</v>
      </c>
      <c r="AE45" s="11" t="str">
        <f>[41]Abril!$B$34</f>
        <v>*</v>
      </c>
      <c r="AF45" s="73" t="s">
        <v>210</v>
      </c>
    </row>
    <row r="46" spans="1:37" x14ac:dyDescent="0.25">
      <c r="A46" s="43" t="s">
        <v>19</v>
      </c>
      <c r="B46" s="11">
        <f>[42]Abril!$B$5</f>
        <v>25.837499999999995</v>
      </c>
      <c r="C46" s="11">
        <f>[42]Abril!$B$6</f>
        <v>24.470833333333331</v>
      </c>
      <c r="D46" s="11">
        <f>[42]Abril!$B$7</f>
        <v>24.166666666666668</v>
      </c>
      <c r="E46" s="11">
        <f>[42]Abril!$B$8</f>
        <v>25.745833333333326</v>
      </c>
      <c r="F46" s="11">
        <f>[42]Abril!$B$9</f>
        <v>22.791666666666668</v>
      </c>
      <c r="G46" s="11">
        <f>[42]Abril!$B$10</f>
        <v>20.216666666666665</v>
      </c>
      <c r="H46" s="11">
        <f>[42]Abril!$B$11</f>
        <v>20.854166666666664</v>
      </c>
      <c r="I46" s="11">
        <f>[42]Abril!$B$12</f>
        <v>22.020833333333332</v>
      </c>
      <c r="J46" s="11">
        <f>[42]Abril!$B$13</f>
        <v>22.995833333333334</v>
      </c>
      <c r="K46" s="11">
        <f>[42]Abril!$B$14</f>
        <v>24.329166666666666</v>
      </c>
      <c r="L46" s="11">
        <f>[42]Abril!$B$15</f>
        <v>24.137499999999999</v>
      </c>
      <c r="M46" s="11">
        <f>[42]Abril!$B$16</f>
        <v>24.341666666666665</v>
      </c>
      <c r="N46" s="11">
        <f>[42]Abril!$B$17</f>
        <v>22.454166666666666</v>
      </c>
      <c r="O46" s="11">
        <f>[42]Abril!$B$18</f>
        <v>20.445833333333336</v>
      </c>
      <c r="P46" s="11">
        <f>[42]Abril!$B$19</f>
        <v>21.299999999999997</v>
      </c>
      <c r="Q46" s="11">
        <f>[42]Abril!$B$20</f>
        <v>23.966666666666669</v>
      </c>
      <c r="R46" s="11">
        <f>[42]Abril!$B$21</f>
        <v>21.691666666666663</v>
      </c>
      <c r="S46" s="11">
        <f>[42]Abril!$B$22</f>
        <v>21.266666666666669</v>
      </c>
      <c r="T46" s="11">
        <f>[42]Abril!$B$23</f>
        <v>18.737499999999997</v>
      </c>
      <c r="U46" s="11">
        <f>[42]Abril!$B$24</f>
        <v>17.966666666666669</v>
      </c>
      <c r="V46" s="11">
        <f>[42]Abril!$B$25</f>
        <v>17.512499999999999</v>
      </c>
      <c r="W46" s="11">
        <f>[42]Abril!$B$26</f>
        <v>18.754166666666663</v>
      </c>
      <c r="X46" s="11">
        <f>[42]Abril!$B$27</f>
        <v>20.416666666666668</v>
      </c>
      <c r="Y46" s="11">
        <f>[42]Abril!$B$28</f>
        <v>22.883333333333336</v>
      </c>
      <c r="Z46" s="11">
        <f>[42]Abril!$B$29</f>
        <v>21.091666666666665</v>
      </c>
      <c r="AA46" s="11">
        <f>[42]Abril!$B$30</f>
        <v>19.291666666666668</v>
      </c>
      <c r="AB46" s="11">
        <f>[42]Abril!$B$31</f>
        <v>19.216666666666665</v>
      </c>
      <c r="AC46" s="11">
        <f>[42]Abril!$B$32</f>
        <v>18.837500000000002</v>
      </c>
      <c r="AD46" s="11">
        <f>[42]Abril!$B$33</f>
        <v>20.045833333333334</v>
      </c>
      <c r="AE46" s="11">
        <f>[42]Abril!$B$34</f>
        <v>21.691666666666674</v>
      </c>
      <c r="AF46" s="73">
        <f t="shared" si="1"/>
        <v>21.649305555555557</v>
      </c>
      <c r="AG46" s="12" t="s">
        <v>35</v>
      </c>
      <c r="AH46" s="12" t="s">
        <v>35</v>
      </c>
      <c r="AJ46" t="s">
        <v>35</v>
      </c>
    </row>
    <row r="47" spans="1:37" x14ac:dyDescent="0.25">
      <c r="A47" s="43" t="s">
        <v>23</v>
      </c>
      <c r="B47" s="11">
        <f>[43]Abril!$B$5</f>
        <v>25.704166666666669</v>
      </c>
      <c r="C47" s="11">
        <f>[43]Abril!$B$6</f>
        <v>26.758333333333336</v>
      </c>
      <c r="D47" s="11">
        <f>[43]Abril!$B$7</f>
        <v>26.75</v>
      </c>
      <c r="E47" s="11">
        <f>[43]Abril!$B$8</f>
        <v>26.483333333333331</v>
      </c>
      <c r="F47" s="11">
        <f>[43]Abril!$B$9</f>
        <v>24.887499999999999</v>
      </c>
      <c r="G47" s="11">
        <f>[43]Abril!$B$10</f>
        <v>23.274999999999995</v>
      </c>
      <c r="H47" s="11">
        <f>[43]Abril!$B$11</f>
        <v>22.045833333333331</v>
      </c>
      <c r="I47" s="11">
        <f>[43]Abril!$B$12</f>
        <v>22.95</v>
      </c>
      <c r="J47" s="11">
        <f>[43]Abril!$B$13</f>
        <v>23.541666666666661</v>
      </c>
      <c r="K47" s="11">
        <f>[43]Abril!$B$14</f>
        <v>24.650000000000002</v>
      </c>
      <c r="L47" s="11">
        <f>[43]Abril!$B$15</f>
        <v>25.154166666666669</v>
      </c>
      <c r="M47" s="11">
        <f>[43]Abril!$B$16</f>
        <v>25.370833333333334</v>
      </c>
      <c r="N47" s="11">
        <f>[43]Abril!$B$17</f>
        <v>25.054166666666664</v>
      </c>
      <c r="O47" s="11">
        <f>[43]Abril!$B$18</f>
        <v>22.683333333333337</v>
      </c>
      <c r="P47" s="11">
        <f>[43]Abril!$B$19</f>
        <v>23.737500000000001</v>
      </c>
      <c r="Q47" s="11">
        <f>[43]Abril!$B$20</f>
        <v>25.529166666666669</v>
      </c>
      <c r="R47" s="11">
        <f>[43]Abril!$B$21</f>
        <v>25.874999999999996</v>
      </c>
      <c r="S47" s="11">
        <f>[43]Abril!$B$22</f>
        <v>22.566666666666674</v>
      </c>
      <c r="T47" s="11">
        <f>[43]Abril!$B$23</f>
        <v>20.379166666666659</v>
      </c>
      <c r="U47" s="11">
        <f>[43]Abril!$B$24</f>
        <v>19.595833333333328</v>
      </c>
      <c r="V47" s="11">
        <f>[43]Abril!$B$25</f>
        <v>19.229166666666668</v>
      </c>
      <c r="W47" s="11">
        <f>[43]Abril!$B$26</f>
        <v>19.829166666666669</v>
      </c>
      <c r="X47" s="11">
        <f>[43]Abril!$B$27</f>
        <v>21.458333333333332</v>
      </c>
      <c r="Y47" s="11">
        <f>[43]Abril!$B$28</f>
        <v>22.975000000000009</v>
      </c>
      <c r="Z47" s="11">
        <f>[43]Abril!$B$29</f>
        <v>23.166666666666661</v>
      </c>
      <c r="AA47" s="11">
        <f>[43]Abril!$B$30</f>
        <v>21.487500000000001</v>
      </c>
      <c r="AB47" s="11">
        <f>[43]Abril!$B$31</f>
        <v>22.208333333333339</v>
      </c>
      <c r="AC47" s="11">
        <f>[43]Abril!$B$32</f>
        <v>20.399999999999999</v>
      </c>
      <c r="AD47" s="11">
        <f>[43]Abril!$B$33</f>
        <v>22.512499999999992</v>
      </c>
      <c r="AE47" s="11">
        <f>[43]Abril!$B$34</f>
        <v>24.554166666666664</v>
      </c>
      <c r="AF47" s="73">
        <f t="shared" si="1"/>
        <v>23.360416666666669</v>
      </c>
      <c r="AJ47" t="s">
        <v>35</v>
      </c>
    </row>
    <row r="48" spans="1:37" x14ac:dyDescent="0.25">
      <c r="A48" s="43" t="s">
        <v>34</v>
      </c>
      <c r="B48" s="11">
        <f>[44]Abril!$B$5</f>
        <v>24.337500000000002</v>
      </c>
      <c r="C48" s="11">
        <f>[44]Abril!$B$6</f>
        <v>25.433333333333334</v>
      </c>
      <c r="D48" s="11">
        <f>[44]Abril!$B$7</f>
        <v>24.9375</v>
      </c>
      <c r="E48" s="11">
        <f>[44]Abril!$B$8</f>
        <v>24.866666666666671</v>
      </c>
      <c r="F48" s="11">
        <f>[44]Abril!$B$9</f>
        <v>24.020833333333332</v>
      </c>
      <c r="G48" s="11">
        <f>[44]Abril!$B$10</f>
        <v>23.154166666666665</v>
      </c>
      <c r="H48" s="11">
        <f>[44]Abril!$B$11</f>
        <v>23.070833333333336</v>
      </c>
      <c r="I48" s="11">
        <f>[44]Abril!$B$12</f>
        <v>23.5</v>
      </c>
      <c r="J48" s="11">
        <f>[44]Abril!$B$13</f>
        <v>24.170833333333338</v>
      </c>
      <c r="K48" s="11">
        <f>[44]Abril!$B$14</f>
        <v>24.074999999999999</v>
      </c>
      <c r="L48" s="11">
        <f>[44]Abril!$B$15</f>
        <v>24.983333333333334</v>
      </c>
      <c r="M48" s="11">
        <f>[44]Abril!$B$16</f>
        <v>23.991666666666664</v>
      </c>
      <c r="N48" s="11">
        <f>[44]Abril!$B$17</f>
        <v>25.462500000000002</v>
      </c>
      <c r="O48" s="11">
        <f>[44]Abril!$B$18</f>
        <v>23.416666666666668</v>
      </c>
      <c r="P48" s="11">
        <f>[44]Abril!$B$19</f>
        <v>24.729166666666668</v>
      </c>
      <c r="Q48" s="11">
        <f>[44]Abril!$B$20</f>
        <v>26.104166666666668</v>
      </c>
      <c r="R48" s="11">
        <f>[44]Abril!$B$21</f>
        <v>24.870833333333334</v>
      </c>
      <c r="S48" s="11">
        <f>[44]Abril!$B$22</f>
        <v>25.008333333333336</v>
      </c>
      <c r="T48" s="11">
        <f>[44]Abril!$B$23</f>
        <v>22.670833333333334</v>
      </c>
      <c r="U48" s="11">
        <f>[44]Abril!$B$24</f>
        <v>21.045833333333331</v>
      </c>
      <c r="V48" s="11">
        <f>[44]Abril!$B$25</f>
        <v>20.812499999999996</v>
      </c>
      <c r="W48" s="11">
        <f>[44]Abril!$B$26</f>
        <v>23.879166666666666</v>
      </c>
      <c r="X48" s="11">
        <f>[44]Abril!$B$27</f>
        <v>24.345833333333331</v>
      </c>
      <c r="Y48" s="11">
        <f>[44]Abril!$B$28</f>
        <v>24.304166666666671</v>
      </c>
      <c r="Z48" s="11">
        <f>[44]Abril!$B$29</f>
        <v>24.379166666666663</v>
      </c>
      <c r="AA48" s="11">
        <f>[44]Abril!$B$30</f>
        <v>23.516666666666676</v>
      </c>
      <c r="AB48" s="11">
        <f>[44]Abril!$B$31</f>
        <v>23.820833333333336</v>
      </c>
      <c r="AC48" s="11">
        <f>[44]Abril!$B$32</f>
        <v>24.274999999999995</v>
      </c>
      <c r="AD48" s="11">
        <f>[44]Abril!$B$33</f>
        <v>25.216666666666665</v>
      </c>
      <c r="AE48" s="11">
        <f>[44]Abril!$B$34</f>
        <v>25.787499999999998</v>
      </c>
      <c r="AF48" s="73">
        <f t="shared" si="1"/>
        <v>24.139583333333338</v>
      </c>
      <c r="AG48" s="12" t="s">
        <v>35</v>
      </c>
      <c r="AH48" s="12" t="s">
        <v>35</v>
      </c>
    </row>
    <row r="49" spans="1:36" x14ac:dyDescent="0.25">
      <c r="A49" s="43" t="s">
        <v>20</v>
      </c>
      <c r="B49" s="11">
        <f>[45]Abril!$B$5</f>
        <v>27.966666666666669</v>
      </c>
      <c r="C49" s="11">
        <f>[45]Abril!$B$6</f>
        <v>27.749999999999996</v>
      </c>
      <c r="D49" s="11">
        <f>[45]Abril!$B$7</f>
        <v>27.345833333333335</v>
      </c>
      <c r="E49" s="11">
        <f>[45]Abril!$B$8</f>
        <v>27.333333333333332</v>
      </c>
      <c r="F49" s="11">
        <f>[45]Abril!$B$9</f>
        <v>27.491666666666671</v>
      </c>
      <c r="G49" s="11">
        <f>[45]Abril!$B$10</f>
        <v>27.012500000000003</v>
      </c>
      <c r="H49" s="11">
        <f>[45]Abril!$B$11</f>
        <v>24.620833333333337</v>
      </c>
      <c r="I49" s="11">
        <f>[45]Abril!$B$12</f>
        <v>24.650000000000002</v>
      </c>
      <c r="J49" s="11">
        <f>[45]Abril!$B$13</f>
        <v>25.095833333333331</v>
      </c>
      <c r="K49" s="11">
        <f>[45]Abril!$B$14</f>
        <v>26.045833333333334</v>
      </c>
      <c r="L49" s="11">
        <f>[45]Abril!$B$15</f>
        <v>26.516666666666666</v>
      </c>
      <c r="M49" s="11">
        <f>[45]Abril!$B$16</f>
        <v>26.270833333333332</v>
      </c>
      <c r="N49" s="11">
        <f>[45]Abril!$B$17</f>
        <v>25.329166666666669</v>
      </c>
      <c r="O49" s="11">
        <f>[45]Abril!$B$18</f>
        <v>24.362499999999997</v>
      </c>
      <c r="P49" s="11">
        <f>[45]Abril!$B$19</f>
        <v>26.104166666666661</v>
      </c>
      <c r="Q49" s="11">
        <f>[45]Abril!$B$20</f>
        <v>26.358333333333338</v>
      </c>
      <c r="R49" s="11">
        <f>[45]Abril!$B$21</f>
        <v>26.608333333333334</v>
      </c>
      <c r="S49" s="11">
        <f>[45]Abril!$B$22</f>
        <v>25.895833333333343</v>
      </c>
      <c r="T49" s="11">
        <f>[45]Abril!$B$23</f>
        <v>23.387499999999999</v>
      </c>
      <c r="U49" s="11">
        <f>[45]Abril!$B$24</f>
        <v>21.037500000000001</v>
      </c>
      <c r="V49" s="11">
        <f>[45]Abril!$B$25</f>
        <v>21.170833333333334</v>
      </c>
      <c r="W49" s="11">
        <f>[45]Abril!$B$26</f>
        <v>21.845833333333331</v>
      </c>
      <c r="X49" s="11">
        <f>[45]Abril!$B$27</f>
        <v>24.887500000000003</v>
      </c>
      <c r="Y49" s="11">
        <f>[45]Abril!$B$28</f>
        <v>25.933333333333334</v>
      </c>
      <c r="Z49" s="11">
        <f>[45]Abril!$B$29</f>
        <v>22.237500000000008</v>
      </c>
      <c r="AA49" s="11">
        <f>[45]Abril!$B$30</f>
        <v>21.933333333333334</v>
      </c>
      <c r="AB49" s="11">
        <f>[45]Abril!$B$31</f>
        <v>23.470833333333335</v>
      </c>
      <c r="AC49" s="11">
        <f>[45]Abril!$B$32</f>
        <v>23.487499999999997</v>
      </c>
      <c r="AD49" s="11">
        <f>[45]Abril!$B$33</f>
        <v>23.083333333333329</v>
      </c>
      <c r="AE49" s="11">
        <f>[45]Abril!$B$34</f>
        <v>23.512500000000003</v>
      </c>
      <c r="AF49" s="73">
        <f t="shared" si="1"/>
        <v>24.958194444444437</v>
      </c>
      <c r="AH49" s="12" t="s">
        <v>35</v>
      </c>
    </row>
    <row r="50" spans="1:36" s="5" customFormat="1" ht="17.100000000000001" customHeight="1" x14ac:dyDescent="0.25">
      <c r="A50" s="44" t="s">
        <v>211</v>
      </c>
      <c r="B50" s="13">
        <f t="shared" ref="B50:AE50" si="2">AVERAGE(B5:B49)</f>
        <v>25.959595959595955</v>
      </c>
      <c r="C50" s="13">
        <f t="shared" si="2"/>
        <v>26.183635265700481</v>
      </c>
      <c r="D50" s="13">
        <f t="shared" si="2"/>
        <v>25.861868686868686</v>
      </c>
      <c r="E50" s="13">
        <f t="shared" si="2"/>
        <v>26.063510101010095</v>
      </c>
      <c r="F50" s="13">
        <f t="shared" si="2"/>
        <v>24.271272507685552</v>
      </c>
      <c r="G50" s="13">
        <f t="shared" si="2"/>
        <v>23.463510101010105</v>
      </c>
      <c r="H50" s="13">
        <f t="shared" si="2"/>
        <v>22.955995228969538</v>
      </c>
      <c r="I50" s="13">
        <f t="shared" si="2"/>
        <v>23.417929292929294</v>
      </c>
      <c r="J50" s="13">
        <f t="shared" si="2"/>
        <v>24.11212121212121</v>
      </c>
      <c r="K50" s="13">
        <f t="shared" si="2"/>
        <v>24.628282828282831</v>
      </c>
      <c r="L50" s="13">
        <f t="shared" si="2"/>
        <v>24.968434343434346</v>
      </c>
      <c r="M50" s="13">
        <f t="shared" si="2"/>
        <v>25.134206192358366</v>
      </c>
      <c r="N50" s="13">
        <f t="shared" si="2"/>
        <v>24.823500818461291</v>
      </c>
      <c r="O50" s="13">
        <f t="shared" si="2"/>
        <v>22.981944444444441</v>
      </c>
      <c r="P50" s="13">
        <f t="shared" si="2"/>
        <v>23.961133069828719</v>
      </c>
      <c r="Q50" s="13">
        <f t="shared" si="2"/>
        <v>25.694823232323234</v>
      </c>
      <c r="R50" s="13">
        <f t="shared" si="2"/>
        <v>24.878914141414135</v>
      </c>
      <c r="S50" s="13">
        <f t="shared" si="2"/>
        <v>23.543434343434345</v>
      </c>
      <c r="T50" s="13">
        <f t="shared" si="2"/>
        <v>21.223633069828718</v>
      </c>
      <c r="U50" s="13">
        <f t="shared" si="2"/>
        <v>19.573803249890204</v>
      </c>
      <c r="V50" s="13">
        <f t="shared" si="2"/>
        <v>19.472743741765484</v>
      </c>
      <c r="W50" s="13">
        <f t="shared" si="2"/>
        <v>20.764752764802168</v>
      </c>
      <c r="X50" s="13">
        <f t="shared" si="2"/>
        <v>22.508054226475281</v>
      </c>
      <c r="Y50" s="13">
        <f t="shared" si="2"/>
        <v>23.616639218269651</v>
      </c>
      <c r="Z50" s="13">
        <f t="shared" si="2"/>
        <v>22.927828282828283</v>
      </c>
      <c r="AA50" s="13">
        <f t="shared" si="2"/>
        <v>21.929292929292927</v>
      </c>
      <c r="AB50" s="13">
        <f t="shared" si="2"/>
        <v>22.405061484409305</v>
      </c>
      <c r="AC50" s="13">
        <f t="shared" si="2"/>
        <v>21.47169521299956</v>
      </c>
      <c r="AD50" s="13">
        <f t="shared" si="2"/>
        <v>22.645328282828284</v>
      </c>
      <c r="AE50" s="13">
        <f t="shared" si="2"/>
        <v>23.909722222222229</v>
      </c>
      <c r="AF50" s="68">
        <f>AVERAGE(AF5:AF8,AF10:AF11,AF13,AF15:AF17,AF19:AF23,AF26:AF27,AF28,AF32:AF35,AF37,AF39:AF44,AF46:AF49)</f>
        <v>23.511755548516156</v>
      </c>
      <c r="AH50" s="5" t="s">
        <v>35</v>
      </c>
      <c r="AI50" s="5" t="s">
        <v>35</v>
      </c>
    </row>
    <row r="51" spans="1:36" x14ac:dyDescent="0.25">
      <c r="A51" s="97" t="s">
        <v>240</v>
      </c>
      <c r="B51" s="143"/>
      <c r="C51" s="143"/>
      <c r="D51" s="143"/>
      <c r="E51" s="143"/>
      <c r="F51" s="143"/>
      <c r="G51" s="143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5"/>
      <c r="AE51" s="153" t="s">
        <v>35</v>
      </c>
      <c r="AF51" s="66"/>
      <c r="AJ51" t="s">
        <v>35</v>
      </c>
    </row>
    <row r="52" spans="1:36" x14ac:dyDescent="0.25">
      <c r="A52" s="97" t="s">
        <v>241</v>
      </c>
      <c r="B52" s="147"/>
      <c r="C52" s="147"/>
      <c r="D52" s="147"/>
      <c r="E52" s="147"/>
      <c r="F52" s="147"/>
      <c r="G52" s="147"/>
      <c r="H52" s="147"/>
      <c r="I52" s="147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8"/>
      <c r="U52" s="148"/>
      <c r="V52" s="148"/>
      <c r="W52" s="148"/>
      <c r="X52" s="148"/>
      <c r="Y52" s="144"/>
      <c r="Z52" s="144"/>
      <c r="AA52" s="144"/>
      <c r="AB52" s="144"/>
      <c r="AC52" s="144"/>
      <c r="AD52" s="144"/>
      <c r="AE52" s="144"/>
      <c r="AF52" s="66"/>
      <c r="AH52" s="12" t="s">
        <v>35</v>
      </c>
    </row>
    <row r="53" spans="1:36" x14ac:dyDescent="0.25">
      <c r="A53" s="37"/>
      <c r="B53" s="144"/>
      <c r="C53" s="144"/>
      <c r="D53" s="144"/>
      <c r="E53" s="144"/>
      <c r="F53" s="144"/>
      <c r="G53" s="144"/>
      <c r="H53" s="144"/>
      <c r="I53" s="144"/>
      <c r="J53" s="149"/>
      <c r="K53" s="149"/>
      <c r="L53" s="149"/>
      <c r="M53" s="149"/>
      <c r="N53" s="149"/>
      <c r="O53" s="149"/>
      <c r="P53" s="149"/>
      <c r="Q53" s="144"/>
      <c r="R53" s="144"/>
      <c r="S53" s="144"/>
      <c r="T53" s="150"/>
      <c r="U53" s="150"/>
      <c r="V53" s="150"/>
      <c r="W53" s="150"/>
      <c r="X53" s="150"/>
      <c r="Y53" s="144"/>
      <c r="Z53" s="144"/>
      <c r="AA53" s="144"/>
      <c r="AB53" s="144"/>
      <c r="AC53" s="144"/>
      <c r="AD53" s="145"/>
      <c r="AE53" s="145"/>
      <c r="AF53" s="66"/>
    </row>
    <row r="54" spans="1:36" x14ac:dyDescent="0.25">
      <c r="A54" s="34"/>
      <c r="B54" s="143"/>
      <c r="C54" s="143"/>
      <c r="D54" s="143"/>
      <c r="E54" s="143"/>
      <c r="F54" s="143"/>
      <c r="G54" s="143"/>
      <c r="H54" s="143"/>
      <c r="I54" s="143"/>
      <c r="J54" s="143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5"/>
      <c r="AE54" s="145"/>
      <c r="AF54" s="66"/>
    </row>
    <row r="55" spans="1:36" x14ac:dyDescent="0.25">
      <c r="A55" s="37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5"/>
      <c r="AF55" s="66"/>
    </row>
    <row r="56" spans="1:36" x14ac:dyDescent="0.25">
      <c r="A56" s="37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54"/>
      <c r="AF56" s="66"/>
      <c r="AH56" t="s">
        <v>35</v>
      </c>
    </row>
    <row r="57" spans="1:36" ht="13.8" thickBot="1" x14ac:dyDescent="0.3">
      <c r="A57" s="46"/>
      <c r="B57" s="47"/>
      <c r="C57" s="47"/>
      <c r="D57" s="47"/>
      <c r="E57" s="47"/>
      <c r="F57" s="47"/>
      <c r="G57" s="47" t="s">
        <v>35</v>
      </c>
      <c r="H57" s="47"/>
      <c r="I57" s="47"/>
      <c r="J57" s="47"/>
      <c r="K57" s="47"/>
      <c r="L57" s="47" t="s">
        <v>35</v>
      </c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67"/>
    </row>
    <row r="59" spans="1:36" x14ac:dyDescent="0.25">
      <c r="AH59" s="12" t="s">
        <v>35</v>
      </c>
    </row>
    <row r="60" spans="1:36" x14ac:dyDescent="0.25">
      <c r="N60" s="2" t="s">
        <v>35</v>
      </c>
      <c r="AD60" s="2" t="s">
        <v>35</v>
      </c>
    </row>
    <row r="61" spans="1:36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2" t="s">
        <v>35</v>
      </c>
    </row>
    <row r="62" spans="1:36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2" t="s">
        <v>35</v>
      </c>
      <c r="W62" s="2" t="s">
        <v>35</v>
      </c>
      <c r="Y62" s="2" t="s">
        <v>35</v>
      </c>
      <c r="AF62" s="7" t="s">
        <v>35</v>
      </c>
    </row>
    <row r="63" spans="1:36" x14ac:dyDescent="0.25">
      <c r="Z63" s="2" t="s">
        <v>35</v>
      </c>
      <c r="AE63" s="2" t="s">
        <v>35</v>
      </c>
    </row>
    <row r="64" spans="1:36" x14ac:dyDescent="0.25">
      <c r="AB64" s="2" t="s">
        <v>35</v>
      </c>
    </row>
    <row r="65" spans="9:32" x14ac:dyDescent="0.25">
      <c r="AF65" s="7" t="s">
        <v>35</v>
      </c>
    </row>
    <row r="67" spans="9:32" x14ac:dyDescent="0.25">
      <c r="I67" s="2" t="s">
        <v>35</v>
      </c>
    </row>
    <row r="70" spans="9:32" x14ac:dyDescent="0.25">
      <c r="AE70" s="2" t="s">
        <v>35</v>
      </c>
    </row>
  </sheetData>
  <mergeCells count="36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K100"/>
  <sheetViews>
    <sheetView showGridLines="0" topLeftCell="A52" zoomScale="85" zoomScaleNormal="85" workbookViewId="0">
      <selection activeCell="AJ69" sqref="AJ69"/>
    </sheetView>
  </sheetViews>
  <sheetFormatPr defaultRowHeight="13.2" x14ac:dyDescent="0.25"/>
  <cols>
    <col min="1" max="1" width="36.6640625" style="2" bestFit="1" customWidth="1"/>
    <col min="2" max="3" width="7" style="2" customWidth="1"/>
    <col min="4" max="4" width="6.44140625" style="2" customWidth="1"/>
    <col min="5" max="5" width="6" style="2" customWidth="1"/>
    <col min="6" max="6" width="6.88671875" style="2" customWidth="1"/>
    <col min="7" max="7" width="6.109375" style="2" customWidth="1"/>
    <col min="8" max="8" width="7.33203125" style="2" customWidth="1"/>
    <col min="9" max="9" width="6.44140625" style="2" customWidth="1"/>
    <col min="10" max="10" width="6.109375" style="2" customWidth="1"/>
    <col min="11" max="12" width="6" style="2" customWidth="1"/>
    <col min="13" max="14" width="6.33203125" style="2" customWidth="1"/>
    <col min="15" max="15" width="6.5546875" style="2" customWidth="1"/>
    <col min="16" max="17" width="6" style="2" customWidth="1"/>
    <col min="18" max="18" width="6.33203125" style="2" bestFit="1" customWidth="1"/>
    <col min="19" max="19" width="6.109375" style="2" customWidth="1"/>
    <col min="20" max="20" width="6.44140625" style="2" bestFit="1" customWidth="1"/>
    <col min="21" max="21" width="6.44140625" style="2" customWidth="1"/>
    <col min="22" max="24" width="6.109375" style="2" customWidth="1"/>
    <col min="25" max="25" width="6.33203125" style="2" customWidth="1"/>
    <col min="26" max="26" width="6.109375" style="2" customWidth="1"/>
    <col min="27" max="27" width="6" style="2" customWidth="1"/>
    <col min="28" max="29" width="6.44140625" style="2" bestFit="1" customWidth="1"/>
    <col min="30" max="31" width="6.5546875" style="2" customWidth="1"/>
    <col min="32" max="32" width="8.33203125" style="7" customWidth="1"/>
    <col min="33" max="33" width="7.88671875" style="1" customWidth="1"/>
    <col min="34" max="34" width="15.33203125" style="10" customWidth="1"/>
  </cols>
  <sheetData>
    <row r="1" spans="1:34" ht="20.100000000000001" customHeight="1" x14ac:dyDescent="0.25">
      <c r="A1" s="106" t="s">
        <v>215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10"/>
    </row>
    <row r="2" spans="1:34" s="4" customFormat="1" ht="20.100000000000001" customHeight="1" x14ac:dyDescent="0.25">
      <c r="A2" s="139" t="s">
        <v>21</v>
      </c>
      <c r="B2" s="134" t="s">
        <v>214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6"/>
    </row>
    <row r="3" spans="1:34" s="5" customFormat="1" ht="20.100000000000001" customHeight="1" x14ac:dyDescent="0.25">
      <c r="A3" s="139"/>
      <c r="B3" s="132">
        <v>1</v>
      </c>
      <c r="C3" s="132">
        <f>SUM(B3+1)</f>
        <v>2</v>
      </c>
      <c r="D3" s="132">
        <f t="shared" ref="D3:AD3" si="0">SUM(C3+1)</f>
        <v>3</v>
      </c>
      <c r="E3" s="132">
        <f t="shared" si="0"/>
        <v>4</v>
      </c>
      <c r="F3" s="132">
        <f t="shared" si="0"/>
        <v>5</v>
      </c>
      <c r="G3" s="132">
        <f t="shared" si="0"/>
        <v>6</v>
      </c>
      <c r="H3" s="132">
        <f t="shared" si="0"/>
        <v>7</v>
      </c>
      <c r="I3" s="132">
        <f t="shared" si="0"/>
        <v>8</v>
      </c>
      <c r="J3" s="132">
        <f t="shared" si="0"/>
        <v>9</v>
      </c>
      <c r="K3" s="132">
        <f t="shared" si="0"/>
        <v>10</v>
      </c>
      <c r="L3" s="132">
        <f t="shared" si="0"/>
        <v>11</v>
      </c>
      <c r="M3" s="132">
        <f t="shared" si="0"/>
        <v>12</v>
      </c>
      <c r="N3" s="132">
        <f t="shared" si="0"/>
        <v>13</v>
      </c>
      <c r="O3" s="132">
        <f t="shared" si="0"/>
        <v>14</v>
      </c>
      <c r="P3" s="132">
        <f t="shared" si="0"/>
        <v>15</v>
      </c>
      <c r="Q3" s="132">
        <f t="shared" si="0"/>
        <v>16</v>
      </c>
      <c r="R3" s="132">
        <f t="shared" si="0"/>
        <v>17</v>
      </c>
      <c r="S3" s="132">
        <f t="shared" si="0"/>
        <v>18</v>
      </c>
      <c r="T3" s="132">
        <f t="shared" si="0"/>
        <v>19</v>
      </c>
      <c r="U3" s="132">
        <f t="shared" si="0"/>
        <v>20</v>
      </c>
      <c r="V3" s="132">
        <f t="shared" si="0"/>
        <v>21</v>
      </c>
      <c r="W3" s="132">
        <f t="shared" si="0"/>
        <v>22</v>
      </c>
      <c r="X3" s="132">
        <f t="shared" si="0"/>
        <v>23</v>
      </c>
      <c r="Y3" s="132">
        <f t="shared" si="0"/>
        <v>24</v>
      </c>
      <c r="Z3" s="132">
        <f t="shared" si="0"/>
        <v>25</v>
      </c>
      <c r="AA3" s="132">
        <f t="shared" si="0"/>
        <v>26</v>
      </c>
      <c r="AB3" s="132">
        <f t="shared" si="0"/>
        <v>27</v>
      </c>
      <c r="AC3" s="132">
        <f t="shared" si="0"/>
        <v>28</v>
      </c>
      <c r="AD3" s="133">
        <f t="shared" si="0"/>
        <v>29</v>
      </c>
      <c r="AE3" s="133">
        <v>30</v>
      </c>
      <c r="AF3" s="98" t="s">
        <v>29</v>
      </c>
      <c r="AG3" s="99" t="s">
        <v>27</v>
      </c>
      <c r="AH3" s="137" t="s">
        <v>209</v>
      </c>
    </row>
    <row r="4" spans="1:34" s="5" customFormat="1" ht="20.100000000000001" customHeight="1" x14ac:dyDescent="0.25">
      <c r="A4" s="139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98" t="s">
        <v>25</v>
      </c>
      <c r="AG4" s="99" t="s">
        <v>25</v>
      </c>
      <c r="AH4" s="138" t="s">
        <v>25</v>
      </c>
    </row>
    <row r="5" spans="1:34" s="5" customFormat="1" x14ac:dyDescent="0.25">
      <c r="A5" s="43" t="s">
        <v>30</v>
      </c>
      <c r="B5" s="158">
        <f>[1]Abril!$K$5</f>
        <v>0</v>
      </c>
      <c r="C5" s="158">
        <f>[1]Abril!$K$6</f>
        <v>0</v>
      </c>
      <c r="D5" s="158">
        <f>[1]Abril!$K$7</f>
        <v>0</v>
      </c>
      <c r="E5" s="158">
        <f>[1]Abril!$K$8</f>
        <v>0</v>
      </c>
      <c r="F5" s="158">
        <f>[1]Abril!$K$9</f>
        <v>0</v>
      </c>
      <c r="G5" s="158">
        <f>[1]Abril!$K$10</f>
        <v>7.1999999999999993</v>
      </c>
      <c r="H5" s="158">
        <f>[1]Abril!$K$11</f>
        <v>8.1999999999999993</v>
      </c>
      <c r="I5" s="158">
        <f>[1]Abril!$K$12</f>
        <v>19.8</v>
      </c>
      <c r="J5" s="158">
        <f>[1]Abril!$K$13</f>
        <v>14</v>
      </c>
      <c r="K5" s="158">
        <f>[1]Abril!$K$14</f>
        <v>0</v>
      </c>
      <c r="L5" s="158">
        <f>[1]Abril!$K$15</f>
        <v>0</v>
      </c>
      <c r="M5" s="158">
        <f>[1]Abril!$K$16</f>
        <v>0</v>
      </c>
      <c r="N5" s="158">
        <f>[1]Abril!$K$17</f>
        <v>0</v>
      </c>
      <c r="O5" s="158">
        <f>[1]Abril!$K$18</f>
        <v>53.6</v>
      </c>
      <c r="P5" s="158">
        <f>[1]Abril!$K$19</f>
        <v>0</v>
      </c>
      <c r="Q5" s="158">
        <f>[1]Abril!$K$20</f>
        <v>0</v>
      </c>
      <c r="R5" s="158">
        <f>[1]Abril!$K$21</f>
        <v>0</v>
      </c>
      <c r="S5" s="158">
        <f>[1]Abril!$K$22</f>
        <v>0.8</v>
      </c>
      <c r="T5" s="158">
        <f>[1]Abril!$K$23</f>
        <v>16.200000000000003</v>
      </c>
      <c r="U5" s="158">
        <f>[1]Abril!$K$24</f>
        <v>0</v>
      </c>
      <c r="V5" s="158">
        <f>[1]Abril!$K$25</f>
        <v>0</v>
      </c>
      <c r="W5" s="158">
        <f>[1]Abril!$K$26</f>
        <v>0</v>
      </c>
      <c r="X5" s="158">
        <f>[1]Abril!$K$27</f>
        <v>0</v>
      </c>
      <c r="Y5" s="158">
        <f>[1]Abril!$K$28</f>
        <v>11</v>
      </c>
      <c r="Z5" s="158">
        <f>[1]Abril!$K$29</f>
        <v>4.8</v>
      </c>
      <c r="AA5" s="158">
        <f>[1]Abril!$K$30</f>
        <v>11.4</v>
      </c>
      <c r="AB5" s="158">
        <f>[1]Abril!$K$31</f>
        <v>27.2</v>
      </c>
      <c r="AC5" s="158">
        <f>[1]Abril!$K$32</f>
        <v>0</v>
      </c>
      <c r="AD5" s="158">
        <f>[1]Abril!$K$33</f>
        <v>0</v>
      </c>
      <c r="AE5" s="158">
        <f>[1]Abril!$K$34</f>
        <v>0</v>
      </c>
      <c r="AF5" s="159">
        <f>SUM(B5:AE5)</f>
        <v>174.20000000000002</v>
      </c>
      <c r="AG5" s="165">
        <f>MAX(B5:AE5)</f>
        <v>53.6</v>
      </c>
      <c r="AH5" s="51">
        <f>COUNTIF(B5:AE5,"=0")</f>
        <v>19</v>
      </c>
    </row>
    <row r="6" spans="1:34" hidden="1" x14ac:dyDescent="0.25">
      <c r="A6" s="43" t="s">
        <v>0</v>
      </c>
      <c r="B6" s="161" t="str">
        <f>[2]Abril!$K$5</f>
        <v>*</v>
      </c>
      <c r="C6" s="161" t="str">
        <f>[2]Abril!$K$6</f>
        <v>*</v>
      </c>
      <c r="D6" s="161" t="str">
        <f>[2]Abril!$K$7</f>
        <v>*</v>
      </c>
      <c r="E6" s="161" t="str">
        <f>[2]Abril!$K$8</f>
        <v>*</v>
      </c>
      <c r="F6" s="161" t="str">
        <f>[2]Abril!$K$9</f>
        <v>*</v>
      </c>
      <c r="G6" s="161" t="str">
        <f>[2]Abril!$K$10</f>
        <v>*</v>
      </c>
      <c r="H6" s="161" t="str">
        <f>[2]Abril!$K$11</f>
        <v>*</v>
      </c>
      <c r="I6" s="161" t="str">
        <f>[2]Abril!$K$12</f>
        <v>*</v>
      </c>
      <c r="J6" s="161" t="str">
        <f>[2]Abril!$K$13</f>
        <v>*</v>
      </c>
      <c r="K6" s="161" t="str">
        <f>[2]Abril!$K$14</f>
        <v>*</v>
      </c>
      <c r="L6" s="161" t="str">
        <f>[2]Abril!$K$15</f>
        <v>*</v>
      </c>
      <c r="M6" s="161" t="str">
        <f>[2]Abril!$K$16</f>
        <v>*</v>
      </c>
      <c r="N6" s="161" t="str">
        <f>[2]Abril!$K$17</f>
        <v>*</v>
      </c>
      <c r="O6" s="161" t="str">
        <f>[2]Abril!$K$18</f>
        <v>*</v>
      </c>
      <c r="P6" s="161" t="str">
        <f>[2]Abril!$K$19</f>
        <v>*</v>
      </c>
      <c r="Q6" s="161" t="str">
        <f>[2]Abril!$K$20</f>
        <v>*</v>
      </c>
      <c r="R6" s="161" t="str">
        <f>[2]Abril!$K$21</f>
        <v>*</v>
      </c>
      <c r="S6" s="161" t="str">
        <f>[2]Abril!$K$22</f>
        <v>*</v>
      </c>
      <c r="T6" s="161" t="str">
        <f>[2]Abril!$K$23</f>
        <v>*</v>
      </c>
      <c r="U6" s="161" t="str">
        <f>[2]Abril!$K$24</f>
        <v>*</v>
      </c>
      <c r="V6" s="161" t="str">
        <f>[2]Abril!$K$25</f>
        <v>*</v>
      </c>
      <c r="W6" s="161" t="str">
        <f>[2]Abril!$K$26</f>
        <v>*</v>
      </c>
      <c r="X6" s="161" t="str">
        <f>[2]Abril!$K$27</f>
        <v>*</v>
      </c>
      <c r="Y6" s="161" t="str">
        <f>[2]Abril!$K$28</f>
        <v>*</v>
      </c>
      <c r="Z6" s="161" t="str">
        <f>[2]Abril!$K$29</f>
        <v>*</v>
      </c>
      <c r="AA6" s="161" t="str">
        <f>[2]Abril!$K$30</f>
        <v>*</v>
      </c>
      <c r="AB6" s="161" t="str">
        <f>[2]Abril!$K$31</f>
        <v>*</v>
      </c>
      <c r="AC6" s="161" t="str">
        <f>[2]Abril!$K$32</f>
        <v>*</v>
      </c>
      <c r="AD6" s="161" t="str">
        <f>[2]Abril!$K$33</f>
        <v>*</v>
      </c>
      <c r="AE6" s="161" t="str">
        <f>[2]Abril!$K$34</f>
        <v>*</v>
      </c>
      <c r="AF6" s="159" t="s">
        <v>210</v>
      </c>
      <c r="AG6" s="165" t="s">
        <v>210</v>
      </c>
      <c r="AH6" s="51" t="s">
        <v>210</v>
      </c>
    </row>
    <row r="7" spans="1:34" x14ac:dyDescent="0.25">
      <c r="A7" s="43" t="s">
        <v>88</v>
      </c>
      <c r="B7" s="161">
        <f>[3]Abril!$K$5</f>
        <v>0</v>
      </c>
      <c r="C7" s="161">
        <f>[3]Abril!$K$6</f>
        <v>0</v>
      </c>
      <c r="D7" s="161">
        <f>[3]Abril!$K$7</f>
        <v>0</v>
      </c>
      <c r="E7" s="161">
        <f>[3]Abril!$K$8</f>
        <v>0</v>
      </c>
      <c r="F7" s="161">
        <f>[3]Abril!$K$9</f>
        <v>0</v>
      </c>
      <c r="G7" s="161">
        <f>[3]Abril!$K$10</f>
        <v>0</v>
      </c>
      <c r="H7" s="161">
        <f>[3]Abril!$K$11</f>
        <v>12.2</v>
      </c>
      <c r="I7" s="161">
        <f>[3]Abril!$K$12</f>
        <v>0</v>
      </c>
      <c r="J7" s="161">
        <f>[3]Abril!$K$13</f>
        <v>0</v>
      </c>
      <c r="K7" s="161">
        <f>[3]Abril!$K$14</f>
        <v>0</v>
      </c>
      <c r="L7" s="161">
        <f>[3]Abril!$K$15</f>
        <v>0</v>
      </c>
      <c r="M7" s="161">
        <f>[3]Abril!$K$16</f>
        <v>3</v>
      </c>
      <c r="N7" s="161">
        <f>[3]Abril!$K$17</f>
        <v>1</v>
      </c>
      <c r="O7" s="161">
        <f>[3]Abril!$K$18</f>
        <v>1</v>
      </c>
      <c r="P7" s="161">
        <f>[3]Abril!$K$19</f>
        <v>0</v>
      </c>
      <c r="Q7" s="161">
        <f>[3]Abril!$K$20</f>
        <v>0</v>
      </c>
      <c r="R7" s="161">
        <f>[3]Abril!$K$21</f>
        <v>13.8</v>
      </c>
      <c r="S7" s="161">
        <f>[3]Abril!$K$22</f>
        <v>57.800000000000004</v>
      </c>
      <c r="T7" s="161">
        <f>[3]Abril!$K$23</f>
        <v>0</v>
      </c>
      <c r="U7" s="161">
        <f>[3]Abril!$K$24</f>
        <v>0</v>
      </c>
      <c r="V7" s="161">
        <f>[3]Abril!$K$25</f>
        <v>0</v>
      </c>
      <c r="W7" s="161">
        <f>[3]Abril!$K$26</f>
        <v>0</v>
      </c>
      <c r="X7" s="161">
        <f>[3]Abril!$K$27</f>
        <v>0</v>
      </c>
      <c r="Y7" s="161">
        <f>[3]Abril!$K$28</f>
        <v>1.9999999999999998</v>
      </c>
      <c r="Z7" s="161">
        <f>[3]Abril!$K$29</f>
        <v>14.6</v>
      </c>
      <c r="AA7" s="161">
        <f>[3]Abril!$K$30</f>
        <v>22.999999999999996</v>
      </c>
      <c r="AB7" s="161">
        <f>[3]Abril!$K$31</f>
        <v>0</v>
      </c>
      <c r="AC7" s="161">
        <f>[3]Abril!$K$32</f>
        <v>0</v>
      </c>
      <c r="AD7" s="161">
        <f>[3]Abril!$K$33</f>
        <v>0</v>
      </c>
      <c r="AE7" s="161">
        <f>[3]Abril!$K$34</f>
        <v>0</v>
      </c>
      <c r="AF7" s="159">
        <f t="shared" ref="AF7:AF49" si="1">SUM(B7:AE7)</f>
        <v>128.4</v>
      </c>
      <c r="AG7" s="165">
        <f t="shared" ref="AG7:AG70" si="2">MAX(B7:AE7)</f>
        <v>57.800000000000004</v>
      </c>
      <c r="AH7" s="51">
        <f t="shared" ref="AH7:AH70" si="3">COUNTIF(B7:AE7,"=0")</f>
        <v>21</v>
      </c>
    </row>
    <row r="8" spans="1:34" x14ac:dyDescent="0.25">
      <c r="A8" s="43" t="s">
        <v>1</v>
      </c>
      <c r="B8" s="161">
        <f>[4]Abril!$K$5</f>
        <v>0.4</v>
      </c>
      <c r="C8" s="161">
        <f>[4]Abril!$K$6</f>
        <v>0</v>
      </c>
      <c r="D8" s="161">
        <f>[4]Abril!$K$7</f>
        <v>0</v>
      </c>
      <c r="E8" s="161">
        <f>[4]Abril!$K$8</f>
        <v>0</v>
      </c>
      <c r="F8" s="161">
        <f>[4]Abril!$K$9</f>
        <v>4.5999999999999996</v>
      </c>
      <c r="G8" s="161">
        <f>[4]Abril!$K$10</f>
        <v>0</v>
      </c>
      <c r="H8" s="161">
        <f>[4]Abril!$K$11</f>
        <v>0.2</v>
      </c>
      <c r="I8" s="161">
        <f>[4]Abril!$K$12</f>
        <v>0.2</v>
      </c>
      <c r="J8" s="161">
        <f>[4]Abril!$K$13</f>
        <v>0</v>
      </c>
      <c r="K8" s="161">
        <f>[4]Abril!$K$14</f>
        <v>0</v>
      </c>
      <c r="L8" s="161">
        <f>[4]Abril!$K$15</f>
        <v>0</v>
      </c>
      <c r="M8" s="161">
        <f>[4]Abril!$K$16</f>
        <v>0</v>
      </c>
      <c r="N8" s="161">
        <f>[4]Abril!$K$17</f>
        <v>0.2</v>
      </c>
      <c r="O8" s="161">
        <f>[4]Abril!$K$18</f>
        <v>33.20000000000001</v>
      </c>
      <c r="P8" s="161">
        <f>[4]Abril!$K$19</f>
        <v>0</v>
      </c>
      <c r="Q8" s="161">
        <f>[4]Abril!$K$20</f>
        <v>0</v>
      </c>
      <c r="R8" s="161">
        <f>[4]Abril!$K$21</f>
        <v>0</v>
      </c>
      <c r="S8" s="161">
        <f>[4]Abril!$K$22</f>
        <v>91.999999999999986</v>
      </c>
      <c r="T8" s="161">
        <f>[4]Abril!$K$23</f>
        <v>0.60000000000000009</v>
      </c>
      <c r="U8" s="161">
        <f>[4]Abril!$K$24</f>
        <v>0</v>
      </c>
      <c r="V8" s="161">
        <f>[4]Abril!$K$25</f>
        <v>0</v>
      </c>
      <c r="W8" s="161">
        <f>[4]Abril!$K$26</f>
        <v>0.2</v>
      </c>
      <c r="X8" s="161">
        <f>[4]Abril!$K$27</f>
        <v>0</v>
      </c>
      <c r="Y8" s="161">
        <f>[4]Abril!$K$28</f>
        <v>4.4000000000000004</v>
      </c>
      <c r="Z8" s="161">
        <f>[4]Abril!$K$29</f>
        <v>0</v>
      </c>
      <c r="AA8" s="161">
        <f>[4]Abril!$K$30</f>
        <v>49</v>
      </c>
      <c r="AB8" s="161">
        <f>[4]Abril!$K$31</f>
        <v>0.2</v>
      </c>
      <c r="AC8" s="161">
        <f>[4]Abril!$K$32</f>
        <v>0.2</v>
      </c>
      <c r="AD8" s="161">
        <f>[4]Abril!$K$33</f>
        <v>0</v>
      </c>
      <c r="AE8" s="161">
        <f>[4]Abril!$K$34</f>
        <v>0</v>
      </c>
      <c r="AF8" s="159">
        <f t="shared" si="1"/>
        <v>185.39999999999998</v>
      </c>
      <c r="AG8" s="165">
        <f t="shared" si="2"/>
        <v>91.999999999999986</v>
      </c>
      <c r="AH8" s="51">
        <f t="shared" si="3"/>
        <v>17</v>
      </c>
    </row>
    <row r="9" spans="1:34" hidden="1" x14ac:dyDescent="0.25">
      <c r="A9" s="43" t="s">
        <v>151</v>
      </c>
      <c r="B9" s="161" t="str">
        <f>[5]Abril!$K$5</f>
        <v>*</v>
      </c>
      <c r="C9" s="161" t="str">
        <f>[5]Abril!$K$6</f>
        <v>*</v>
      </c>
      <c r="D9" s="161" t="str">
        <f>[5]Abril!$K$7</f>
        <v>*</v>
      </c>
      <c r="E9" s="161" t="str">
        <f>[5]Abril!$K$8</f>
        <v>*</v>
      </c>
      <c r="F9" s="161" t="str">
        <f>[5]Abril!$K$9</f>
        <v>*</v>
      </c>
      <c r="G9" s="161" t="str">
        <f>[5]Abril!$K$10</f>
        <v>*</v>
      </c>
      <c r="H9" s="161" t="str">
        <f>[5]Abril!$K$11</f>
        <v>*</v>
      </c>
      <c r="I9" s="161" t="str">
        <f>[5]Abril!$K$12</f>
        <v>*</v>
      </c>
      <c r="J9" s="161" t="str">
        <f>[5]Abril!$K$13</f>
        <v>*</v>
      </c>
      <c r="K9" s="161" t="str">
        <f>[5]Abril!$K$14</f>
        <v>*</v>
      </c>
      <c r="L9" s="161" t="str">
        <f>[5]Abril!$K$15</f>
        <v>*</v>
      </c>
      <c r="M9" s="161" t="str">
        <f>[5]Abril!$K$16</f>
        <v>*</v>
      </c>
      <c r="N9" s="161" t="str">
        <f>[5]Abril!$K$17</f>
        <v>*</v>
      </c>
      <c r="O9" s="161" t="str">
        <f>[5]Abril!$K$18</f>
        <v>*</v>
      </c>
      <c r="P9" s="161" t="str">
        <f>[5]Abril!$K$19</f>
        <v>*</v>
      </c>
      <c r="Q9" s="161" t="str">
        <f>[5]Abril!$K$20</f>
        <v>*</v>
      </c>
      <c r="R9" s="161" t="str">
        <f>[5]Abril!$K$21</f>
        <v>*</v>
      </c>
      <c r="S9" s="161" t="str">
        <f>[5]Abril!$K$22</f>
        <v>*</v>
      </c>
      <c r="T9" s="161" t="str">
        <f>[5]Abril!$K$23</f>
        <v>*</v>
      </c>
      <c r="U9" s="161" t="str">
        <f>[5]Abril!$K$24</f>
        <v>*</v>
      </c>
      <c r="V9" s="161" t="str">
        <f>[5]Abril!$K$25</f>
        <v>*</v>
      </c>
      <c r="W9" s="161" t="str">
        <f>[5]Abril!$K$26</f>
        <v>*</v>
      </c>
      <c r="X9" s="161" t="str">
        <f>[5]Abril!$K$27</f>
        <v>*</v>
      </c>
      <c r="Y9" s="161" t="str">
        <f>[5]Abril!$K$28</f>
        <v>*</v>
      </c>
      <c r="Z9" s="161" t="str">
        <f>[5]Abril!$K$29</f>
        <v>*</v>
      </c>
      <c r="AA9" s="161" t="str">
        <f>[5]Abril!$K$30</f>
        <v>*</v>
      </c>
      <c r="AB9" s="161" t="str">
        <f>[5]Abril!$K$31</f>
        <v>*</v>
      </c>
      <c r="AC9" s="161" t="str">
        <f>[5]Abril!$K$32</f>
        <v>*</v>
      </c>
      <c r="AD9" s="161" t="str">
        <f>[5]Abril!$K$33</f>
        <v>*</v>
      </c>
      <c r="AE9" s="161" t="str">
        <f>[5]Abril!$K$34</f>
        <v>*</v>
      </c>
      <c r="AF9" s="159" t="s">
        <v>210</v>
      </c>
      <c r="AG9" s="165" t="s">
        <v>210</v>
      </c>
      <c r="AH9" s="51" t="s">
        <v>210</v>
      </c>
    </row>
    <row r="10" spans="1:34" x14ac:dyDescent="0.25">
      <c r="A10" s="43" t="s">
        <v>95</v>
      </c>
      <c r="B10" s="161">
        <f>[6]Abril!$K$5</f>
        <v>3.2</v>
      </c>
      <c r="C10" s="161">
        <f>[6]Abril!$K$6</f>
        <v>0</v>
      </c>
      <c r="D10" s="161">
        <f>[6]Abril!$K$7</f>
        <v>0</v>
      </c>
      <c r="E10" s="161">
        <f>[6]Abril!$K$8</f>
        <v>0</v>
      </c>
      <c r="F10" s="161">
        <f>[6]Abril!$K$9</f>
        <v>7.8</v>
      </c>
      <c r="G10" s="161">
        <f>[6]Abril!$K$10</f>
        <v>24.2</v>
      </c>
      <c r="H10" s="161">
        <f>[6]Abril!$K$11</f>
        <v>1.8</v>
      </c>
      <c r="I10" s="161">
        <f>[6]Abril!$K$12</f>
        <v>1.2</v>
      </c>
      <c r="J10" s="161">
        <f>[6]Abril!$K$13</f>
        <v>0.4</v>
      </c>
      <c r="K10" s="161">
        <f>[6]Abril!$K$14</f>
        <v>0.2</v>
      </c>
      <c r="L10" s="161">
        <f>[6]Abril!$K$15</f>
        <v>0.2</v>
      </c>
      <c r="M10" s="161">
        <f>[6]Abril!$K$16</f>
        <v>0</v>
      </c>
      <c r="N10" s="161">
        <f>[6]Abril!$K$17</f>
        <v>0.2</v>
      </c>
      <c r="O10" s="161">
        <f>[6]Abril!$K$18</f>
        <v>19.799999999999997</v>
      </c>
      <c r="P10" s="161">
        <f>[6]Abril!$K$19</f>
        <v>0</v>
      </c>
      <c r="Q10" s="161">
        <f>[6]Abril!$K$20</f>
        <v>0.8</v>
      </c>
      <c r="R10" s="161">
        <f>[6]Abril!$K$21</f>
        <v>0.4</v>
      </c>
      <c r="S10" s="161">
        <f>[6]Abril!$K$22</f>
        <v>12.199999999999998</v>
      </c>
      <c r="T10" s="161">
        <f>[6]Abril!$K$23</f>
        <v>18.2</v>
      </c>
      <c r="U10" s="161">
        <f>[6]Abril!$K$24</f>
        <v>0</v>
      </c>
      <c r="V10" s="161">
        <f>[6]Abril!$K$25</f>
        <v>0.2</v>
      </c>
      <c r="W10" s="161">
        <f>[6]Abril!$K$26</f>
        <v>0</v>
      </c>
      <c r="X10" s="161">
        <f>[6]Abril!$K$27</f>
        <v>0</v>
      </c>
      <c r="Y10" s="161">
        <f>[6]Abril!$K$28</f>
        <v>5.6000000000000005</v>
      </c>
      <c r="Z10" s="161">
        <f>[6]Abril!$K$29</f>
        <v>26.599999999999998</v>
      </c>
      <c r="AA10" s="161">
        <f>[6]Abril!$K$30</f>
        <v>10.199999999999999</v>
      </c>
      <c r="AB10" s="161">
        <f>[6]Abril!$K$31</f>
        <v>0</v>
      </c>
      <c r="AC10" s="161">
        <f>[6]Abril!$K$32</f>
        <v>0.2</v>
      </c>
      <c r="AD10" s="161">
        <f>[6]Abril!$K$33</f>
        <v>0.2</v>
      </c>
      <c r="AE10" s="161">
        <f>[6]Abril!$K$34</f>
        <v>0.2</v>
      </c>
      <c r="AF10" s="159">
        <f t="shared" si="1"/>
        <v>133.79999999999995</v>
      </c>
      <c r="AG10" s="165">
        <f t="shared" si="2"/>
        <v>26.599999999999998</v>
      </c>
      <c r="AH10" s="51">
        <f t="shared" si="3"/>
        <v>9</v>
      </c>
    </row>
    <row r="11" spans="1:34" x14ac:dyDescent="0.25">
      <c r="A11" s="43" t="s">
        <v>52</v>
      </c>
      <c r="B11" s="161">
        <f>[7]Abril!$K$5</f>
        <v>0</v>
      </c>
      <c r="C11" s="161">
        <f>[7]Abril!$K$6</f>
        <v>0</v>
      </c>
      <c r="D11" s="161">
        <f>[7]Abril!$K$7</f>
        <v>0</v>
      </c>
      <c r="E11" s="161">
        <f>[7]Abril!$K$8</f>
        <v>0</v>
      </c>
      <c r="F11" s="161">
        <f>[7]Abril!$K$9</f>
        <v>0</v>
      </c>
      <c r="G11" s="161">
        <f>[7]Abril!$K$10</f>
        <v>0.2</v>
      </c>
      <c r="H11" s="161">
        <f>[7]Abril!$K$11</f>
        <v>35.800000000000004</v>
      </c>
      <c r="I11" s="161">
        <f>[7]Abril!$K$12</f>
        <v>6.6</v>
      </c>
      <c r="J11" s="161">
        <f>[7]Abril!$K$13</f>
        <v>0.2</v>
      </c>
      <c r="K11" s="161">
        <f>[7]Abril!$K$14</f>
        <v>0</v>
      </c>
      <c r="L11" s="161">
        <f>[7]Abril!$K$15</f>
        <v>0</v>
      </c>
      <c r="M11" s="161">
        <f>[7]Abril!$K$16</f>
        <v>5</v>
      </c>
      <c r="N11" s="161">
        <f>[7]Abril!$K$17</f>
        <v>0.60000000000000009</v>
      </c>
      <c r="O11" s="161">
        <f>[7]Abril!$K$18</f>
        <v>42.8</v>
      </c>
      <c r="P11" s="161">
        <f>[7]Abril!$K$19</f>
        <v>1.4000000000000001</v>
      </c>
      <c r="Q11" s="161">
        <f>[7]Abril!$K$20</f>
        <v>0</v>
      </c>
      <c r="R11" s="161">
        <f>[7]Abril!$K$21</f>
        <v>91</v>
      </c>
      <c r="S11" s="161">
        <f>[7]Abril!$K$22</f>
        <v>40</v>
      </c>
      <c r="T11" s="161">
        <f>[7]Abril!$K$23</f>
        <v>4.4000000000000004</v>
      </c>
      <c r="U11" s="161">
        <f>[7]Abril!$K$24</f>
        <v>0</v>
      </c>
      <c r="V11" s="161">
        <f>[7]Abril!$K$25</f>
        <v>0</v>
      </c>
      <c r="W11" s="161">
        <f>[7]Abril!$K$26</f>
        <v>0</v>
      </c>
      <c r="X11" s="161">
        <f>[7]Abril!$K$27</f>
        <v>0</v>
      </c>
      <c r="Y11" s="161">
        <f>[7]Abril!$K$28</f>
        <v>0</v>
      </c>
      <c r="Z11" s="161">
        <f>[7]Abril!$K$29</f>
        <v>38.799999999999997</v>
      </c>
      <c r="AA11" s="161">
        <f>[7]Abril!$K$30</f>
        <v>28.2</v>
      </c>
      <c r="AB11" s="161">
        <f>[7]Abril!$K$31</f>
        <v>6.0000000000000009</v>
      </c>
      <c r="AC11" s="161">
        <f>[7]Abril!$K$32</f>
        <v>0</v>
      </c>
      <c r="AD11" s="161">
        <f>[7]Abril!$K$33</f>
        <v>0</v>
      </c>
      <c r="AE11" s="161">
        <f>[7]Abril!$K$34</f>
        <v>0</v>
      </c>
      <c r="AF11" s="159">
        <f t="shared" si="1"/>
        <v>301</v>
      </c>
      <c r="AG11" s="165">
        <f t="shared" si="2"/>
        <v>91</v>
      </c>
      <c r="AH11" s="51">
        <f t="shared" si="3"/>
        <v>16</v>
      </c>
    </row>
    <row r="12" spans="1:34" hidden="1" x14ac:dyDescent="0.25">
      <c r="A12" s="43" t="s">
        <v>31</v>
      </c>
      <c r="B12" s="161" t="str">
        <f>[8]Abril!$K$5</f>
        <v>*</v>
      </c>
      <c r="C12" s="161" t="str">
        <f>[8]Abril!$K$6</f>
        <v>*</v>
      </c>
      <c r="D12" s="161" t="str">
        <f>[8]Abril!$K$7</f>
        <v>*</v>
      </c>
      <c r="E12" s="161" t="str">
        <f>[8]Abril!$K$8</f>
        <v>*</v>
      </c>
      <c r="F12" s="161" t="str">
        <f>[8]Abril!$K$9</f>
        <v>*</v>
      </c>
      <c r="G12" s="161" t="str">
        <f>[8]Abril!$K$10</f>
        <v>*</v>
      </c>
      <c r="H12" s="161" t="str">
        <f>[8]Abril!$K$11</f>
        <v>*</v>
      </c>
      <c r="I12" s="161" t="str">
        <f>[8]Abril!$K$12</f>
        <v>*</v>
      </c>
      <c r="J12" s="161" t="str">
        <f>[8]Abril!$K$13</f>
        <v>*</v>
      </c>
      <c r="K12" s="161" t="str">
        <f>[8]Abril!$K$14</f>
        <v>*</v>
      </c>
      <c r="L12" s="161" t="str">
        <f>[8]Abril!$K$15</f>
        <v>*</v>
      </c>
      <c r="M12" s="161" t="str">
        <f>[8]Abril!$K$16</f>
        <v>*</v>
      </c>
      <c r="N12" s="161" t="str">
        <f>[8]Abril!$K$17</f>
        <v>*</v>
      </c>
      <c r="O12" s="161" t="str">
        <f>[8]Abril!$K$18</f>
        <v>*</v>
      </c>
      <c r="P12" s="161" t="str">
        <f>[8]Abril!$K$19</f>
        <v>*</v>
      </c>
      <c r="Q12" s="161" t="str">
        <f>[8]Abril!$K$20</f>
        <v>*</v>
      </c>
      <c r="R12" s="161" t="str">
        <f>[8]Abril!$K$21</f>
        <v>*</v>
      </c>
      <c r="S12" s="161" t="str">
        <f>[8]Abril!$K$22</f>
        <v>*</v>
      </c>
      <c r="T12" s="161" t="str">
        <f>[8]Abril!$K$23</f>
        <v>*</v>
      </c>
      <c r="U12" s="161" t="str">
        <f>[8]Abril!$K$24</f>
        <v>*</v>
      </c>
      <c r="V12" s="161" t="str">
        <f>[8]Abril!$K$25</f>
        <v>*</v>
      </c>
      <c r="W12" s="161" t="str">
        <f>[8]Abril!$K$26</f>
        <v>*</v>
      </c>
      <c r="X12" s="161" t="str">
        <f>[8]Abril!$K$27</f>
        <v>*</v>
      </c>
      <c r="Y12" s="161" t="str">
        <f>[8]Abril!$K$28</f>
        <v>*</v>
      </c>
      <c r="Z12" s="161" t="str">
        <f>[8]Abril!$K$29</f>
        <v>*</v>
      </c>
      <c r="AA12" s="161" t="str">
        <f>[8]Abril!$K$30</f>
        <v>*</v>
      </c>
      <c r="AB12" s="161" t="str">
        <f>[8]Abril!$K$31</f>
        <v>*</v>
      </c>
      <c r="AC12" s="161" t="str">
        <f>[8]Abril!$K$32</f>
        <v>*</v>
      </c>
      <c r="AD12" s="161" t="str">
        <f>[8]Abril!$K$33</f>
        <v>*</v>
      </c>
      <c r="AE12" s="161" t="str">
        <f>[8]Abril!$K$34</f>
        <v>*</v>
      </c>
      <c r="AF12" s="159" t="s">
        <v>210</v>
      </c>
      <c r="AG12" s="165" t="s">
        <v>210</v>
      </c>
      <c r="AH12" s="51" t="s">
        <v>210</v>
      </c>
    </row>
    <row r="13" spans="1:34" x14ac:dyDescent="0.25">
      <c r="A13" s="43" t="s">
        <v>98</v>
      </c>
      <c r="B13" s="161">
        <f>[9]Abril!$K$5</f>
        <v>0</v>
      </c>
      <c r="C13" s="161">
        <f>[9]Abril!$K$6</f>
        <v>0</v>
      </c>
      <c r="D13" s="161">
        <f>[9]Abril!$K$7</f>
        <v>0</v>
      </c>
      <c r="E13" s="161">
        <f>[9]Abril!$K$8</f>
        <v>0</v>
      </c>
      <c r="F13" s="161">
        <f>[9]Abril!$K$9</f>
        <v>24.4</v>
      </c>
      <c r="G13" s="161">
        <f>[9]Abril!$K$10</f>
        <v>25.8</v>
      </c>
      <c r="H13" s="161">
        <f>[9]Abril!$K$11</f>
        <v>0.60000000000000009</v>
      </c>
      <c r="I13" s="161">
        <f>[9]Abril!$K$12</f>
        <v>0</v>
      </c>
      <c r="J13" s="161">
        <f>[9]Abril!$K$13</f>
        <v>0</v>
      </c>
      <c r="K13" s="161">
        <f>[9]Abril!$K$14</f>
        <v>0</v>
      </c>
      <c r="L13" s="161">
        <f>[9]Abril!$K$15</f>
        <v>0</v>
      </c>
      <c r="M13" s="161">
        <f>[9]Abril!$K$16</f>
        <v>0</v>
      </c>
      <c r="N13" s="161">
        <f>[9]Abril!$K$17</f>
        <v>5</v>
      </c>
      <c r="O13" s="161">
        <f>[9]Abril!$K$18</f>
        <v>12.4</v>
      </c>
      <c r="P13" s="161">
        <f>[9]Abril!$K$19</f>
        <v>0</v>
      </c>
      <c r="Q13" s="161">
        <f>[9]Abril!$K$20</f>
        <v>0</v>
      </c>
      <c r="R13" s="161">
        <f>[9]Abril!$K$21</f>
        <v>4.2</v>
      </c>
      <c r="S13" s="161">
        <f>[9]Abril!$K$22</f>
        <v>12</v>
      </c>
      <c r="T13" s="161">
        <f>[9]Abril!$K$23</f>
        <v>0.4</v>
      </c>
      <c r="U13" s="161">
        <f>[9]Abril!$K$24</f>
        <v>0</v>
      </c>
      <c r="V13" s="161">
        <f>[9]Abril!$K$25</f>
        <v>0</v>
      </c>
      <c r="W13" s="161">
        <f>[9]Abril!$K$26</f>
        <v>0</v>
      </c>
      <c r="X13" s="161">
        <f>[9]Abril!$K$27</f>
        <v>0</v>
      </c>
      <c r="Y13" s="161">
        <f>[9]Abril!$K$28</f>
        <v>0</v>
      </c>
      <c r="Z13" s="161">
        <f>[9]Abril!$K$29</f>
        <v>1.2</v>
      </c>
      <c r="AA13" s="161">
        <f>[9]Abril!$K$30</f>
        <v>3.2</v>
      </c>
      <c r="AB13" s="161">
        <f>[9]Abril!$K$31</f>
        <v>0</v>
      </c>
      <c r="AC13" s="161">
        <f>[9]Abril!$K$32</f>
        <v>0</v>
      </c>
      <c r="AD13" s="161">
        <f>[9]Abril!$K$33</f>
        <v>0</v>
      </c>
      <c r="AE13" s="161">
        <f>[9]Abril!$K$34</f>
        <v>0</v>
      </c>
      <c r="AF13" s="159">
        <f t="shared" si="1"/>
        <v>89.200000000000017</v>
      </c>
      <c r="AG13" s="165">
        <f t="shared" si="2"/>
        <v>25.8</v>
      </c>
      <c r="AH13" s="51">
        <f t="shared" si="3"/>
        <v>20</v>
      </c>
    </row>
    <row r="14" spans="1:34" hidden="1" x14ac:dyDescent="0.25">
      <c r="A14" s="43" t="s">
        <v>102</v>
      </c>
      <c r="B14" s="161" t="str">
        <f>[10]Abril!$K$5</f>
        <v>*</v>
      </c>
      <c r="C14" s="161" t="str">
        <f>[10]Abril!$K$6</f>
        <v>*</v>
      </c>
      <c r="D14" s="161" t="str">
        <f>[10]Abril!$K$7</f>
        <v>*</v>
      </c>
      <c r="E14" s="161" t="str">
        <f>[10]Abril!$K$8</f>
        <v>*</v>
      </c>
      <c r="F14" s="161" t="str">
        <f>[10]Abril!$K$9</f>
        <v>*</v>
      </c>
      <c r="G14" s="161" t="str">
        <f>[10]Abril!$K$10</f>
        <v>*</v>
      </c>
      <c r="H14" s="161" t="str">
        <f>[10]Abril!$K$11</f>
        <v>*</v>
      </c>
      <c r="I14" s="161" t="str">
        <f>[10]Abril!$K$12</f>
        <v>*</v>
      </c>
      <c r="J14" s="161" t="str">
        <f>[10]Abril!$K$13</f>
        <v>*</v>
      </c>
      <c r="K14" s="161" t="str">
        <f>[10]Abril!$K$14</f>
        <v>*</v>
      </c>
      <c r="L14" s="161" t="str">
        <f>[10]Abril!$K$15</f>
        <v>*</v>
      </c>
      <c r="M14" s="161" t="str">
        <f>[10]Abril!$K$16</f>
        <v>*</v>
      </c>
      <c r="N14" s="161" t="str">
        <f>[10]Abril!$K$17</f>
        <v>*</v>
      </c>
      <c r="O14" s="161" t="str">
        <f>[10]Abril!$K$18</f>
        <v>*</v>
      </c>
      <c r="P14" s="161" t="str">
        <f>[10]Abril!$K$19</f>
        <v>*</v>
      </c>
      <c r="Q14" s="161" t="str">
        <f>[10]Abril!$K$20</f>
        <v>*</v>
      </c>
      <c r="R14" s="161" t="str">
        <f>[10]Abril!$K$21</f>
        <v>*</v>
      </c>
      <c r="S14" s="161" t="str">
        <f>[10]Abril!$K$22</f>
        <v>*</v>
      </c>
      <c r="T14" s="161" t="str">
        <f>[10]Abril!$K$23</f>
        <v>*</v>
      </c>
      <c r="U14" s="161" t="str">
        <f>[10]Abril!$K$24</f>
        <v>*</v>
      </c>
      <c r="V14" s="161" t="str">
        <f>[10]Abril!$K$25</f>
        <v>*</v>
      </c>
      <c r="W14" s="161" t="str">
        <f>[10]Abril!$K$26</f>
        <v>*</v>
      </c>
      <c r="X14" s="161" t="str">
        <f>[10]Abril!$K$27</f>
        <v>*</v>
      </c>
      <c r="Y14" s="161" t="str">
        <f>[10]Abril!$K$28</f>
        <v>*</v>
      </c>
      <c r="Z14" s="161" t="str">
        <f>[10]Abril!$K$29</f>
        <v>*</v>
      </c>
      <c r="AA14" s="161" t="str">
        <f>[10]Abril!$K$30</f>
        <v>*</v>
      </c>
      <c r="AB14" s="161" t="str">
        <f>[10]Abril!$K$31</f>
        <v>*</v>
      </c>
      <c r="AC14" s="161" t="str">
        <f>[10]Abril!$K$32</f>
        <v>*</v>
      </c>
      <c r="AD14" s="161" t="str">
        <f>[10]Abril!$K$33</f>
        <v>*</v>
      </c>
      <c r="AE14" s="161" t="str">
        <f>[10]Abril!$K$34</f>
        <v>*</v>
      </c>
      <c r="AF14" s="159" t="s">
        <v>210</v>
      </c>
      <c r="AG14" s="165" t="s">
        <v>210</v>
      </c>
      <c r="AH14" s="51" t="s">
        <v>210</v>
      </c>
    </row>
    <row r="15" spans="1:34" x14ac:dyDescent="0.25">
      <c r="A15" s="43" t="s">
        <v>105</v>
      </c>
      <c r="B15" s="161">
        <f>[11]Abril!$K$5</f>
        <v>0</v>
      </c>
      <c r="C15" s="161">
        <f>[11]Abril!$K$6</f>
        <v>0</v>
      </c>
      <c r="D15" s="161">
        <f>[11]Abril!$K$7</f>
        <v>0</v>
      </c>
      <c r="E15" s="161">
        <f>[11]Abril!$K$8</f>
        <v>0</v>
      </c>
      <c r="F15" s="161">
        <f>[11]Abril!$K$9</f>
        <v>3</v>
      </c>
      <c r="G15" s="161">
        <f>[11]Abril!$K$10</f>
        <v>8.1999999999999993</v>
      </c>
      <c r="H15" s="161">
        <f>[11]Abril!$K$11</f>
        <v>2.6</v>
      </c>
      <c r="I15" s="161">
        <f>[11]Abril!$K$12</f>
        <v>0.2</v>
      </c>
      <c r="J15" s="161">
        <f>[11]Abril!$K$13</f>
        <v>0</v>
      </c>
      <c r="K15" s="161">
        <f>[11]Abril!$K$14</f>
        <v>0.6</v>
      </c>
      <c r="L15" s="161">
        <f>[11]Abril!$K$15</f>
        <v>0.2</v>
      </c>
      <c r="M15" s="161">
        <f>[11]Abril!$K$16</f>
        <v>0</v>
      </c>
      <c r="N15" s="161">
        <f>[11]Abril!$K$17</f>
        <v>8.1999999999999993</v>
      </c>
      <c r="O15" s="161">
        <f>[11]Abril!$K$18</f>
        <v>0.4</v>
      </c>
      <c r="P15" s="161">
        <f>[11]Abril!$K$19</f>
        <v>0</v>
      </c>
      <c r="Q15" s="161">
        <f>[11]Abril!$K$20</f>
        <v>0</v>
      </c>
      <c r="R15" s="161">
        <f>[11]Abril!$K$21</f>
        <v>28.6</v>
      </c>
      <c r="S15" s="161">
        <f>[11]Abril!$K$22</f>
        <v>10.4</v>
      </c>
      <c r="T15" s="161">
        <f>[11]Abril!$K$23</f>
        <v>0.4</v>
      </c>
      <c r="U15" s="161">
        <f>[11]Abril!$K$24</f>
        <v>0</v>
      </c>
      <c r="V15" s="161">
        <f>[11]Abril!$K$25</f>
        <v>0</v>
      </c>
      <c r="W15" s="161">
        <f>[11]Abril!$K$26</f>
        <v>0</v>
      </c>
      <c r="X15" s="161">
        <f>[11]Abril!$K$27</f>
        <v>0</v>
      </c>
      <c r="Y15" s="161">
        <f>[11]Abril!$K$28</f>
        <v>5.8000000000000007</v>
      </c>
      <c r="Z15" s="161">
        <f>[11]Abril!$K$29</f>
        <v>1.2000000000000002</v>
      </c>
      <c r="AA15" s="161">
        <f>[11]Abril!$K$30</f>
        <v>19.399999999999995</v>
      </c>
      <c r="AB15" s="161">
        <f>[11]Abril!$K$31</f>
        <v>0.2</v>
      </c>
      <c r="AC15" s="161">
        <f>[11]Abril!$K$32</f>
        <v>0.2</v>
      </c>
      <c r="AD15" s="161">
        <f>[11]Abril!$K$33</f>
        <v>0.2</v>
      </c>
      <c r="AE15" s="161">
        <f>[11]Abril!$K$34</f>
        <v>0</v>
      </c>
      <c r="AF15" s="159">
        <f t="shared" si="1"/>
        <v>89.8</v>
      </c>
      <c r="AG15" s="165">
        <f t="shared" si="2"/>
        <v>28.6</v>
      </c>
      <c r="AH15" s="51">
        <f t="shared" si="3"/>
        <v>13</v>
      </c>
    </row>
    <row r="16" spans="1:34" x14ac:dyDescent="0.25">
      <c r="A16" s="43" t="s">
        <v>152</v>
      </c>
      <c r="B16" s="161">
        <f>[12]Abril!$K$5</f>
        <v>6.6</v>
      </c>
      <c r="C16" s="161">
        <f>[12]Abril!$K$6</f>
        <v>0</v>
      </c>
      <c r="D16" s="161">
        <f>[12]Abril!$K$7</f>
        <v>0</v>
      </c>
      <c r="E16" s="161">
        <f>[12]Abril!$K$8</f>
        <v>0</v>
      </c>
      <c r="F16" s="161">
        <f>[12]Abril!$K$9</f>
        <v>27.200000000000003</v>
      </c>
      <c r="G16" s="161">
        <f>[12]Abril!$K$10</f>
        <v>0</v>
      </c>
      <c r="H16" s="161">
        <f>[12]Abril!$K$11</f>
        <v>11.2</v>
      </c>
      <c r="I16" s="161">
        <f>[12]Abril!$K$12</f>
        <v>8.2000000000000011</v>
      </c>
      <c r="J16" s="161">
        <f>[12]Abril!$K$13</f>
        <v>0.8</v>
      </c>
      <c r="K16" s="161">
        <f>[12]Abril!$K$14</f>
        <v>31.6</v>
      </c>
      <c r="L16" s="161">
        <f>[12]Abril!$K$15</f>
        <v>0.2</v>
      </c>
      <c r="M16" s="161">
        <f>[12]Abril!$K$16</f>
        <v>0</v>
      </c>
      <c r="N16" s="161">
        <f>[12]Abril!$K$17</f>
        <v>1.4</v>
      </c>
      <c r="O16" s="161">
        <f>[12]Abril!$K$18</f>
        <v>18.999999999999996</v>
      </c>
      <c r="P16" s="161">
        <f>[12]Abril!$K$19</f>
        <v>0</v>
      </c>
      <c r="Q16" s="161">
        <f>[12]Abril!$K$20</f>
        <v>0</v>
      </c>
      <c r="R16" s="161">
        <f>[12]Abril!$K$21</f>
        <v>3.2</v>
      </c>
      <c r="S16" s="161">
        <f>[12]Abril!$K$22</f>
        <v>5.8000000000000007</v>
      </c>
      <c r="T16" s="161">
        <f>[12]Abril!$K$23</f>
        <v>5.4</v>
      </c>
      <c r="U16" s="161">
        <f>[12]Abril!$K$24</f>
        <v>0.2</v>
      </c>
      <c r="V16" s="161">
        <f>[12]Abril!$K$25</f>
        <v>0.2</v>
      </c>
      <c r="W16" s="161">
        <f>[12]Abril!$K$26</f>
        <v>0</v>
      </c>
      <c r="X16" s="161">
        <f>[12]Abril!$K$27</f>
        <v>0</v>
      </c>
      <c r="Y16" s="161">
        <f>[12]Abril!$K$28</f>
        <v>4.8</v>
      </c>
      <c r="Z16" s="161">
        <f>[12]Abril!$K$29</f>
        <v>34.4</v>
      </c>
      <c r="AA16" s="161">
        <f>[12]Abril!$K$30</f>
        <v>3.4000000000000004</v>
      </c>
      <c r="AB16" s="161">
        <f>[12]Abril!$K$31</f>
        <v>0.4</v>
      </c>
      <c r="AC16" s="161">
        <f>[12]Abril!$K$32</f>
        <v>0.2</v>
      </c>
      <c r="AD16" s="161">
        <f>[12]Abril!$K$33</f>
        <v>0.2</v>
      </c>
      <c r="AE16" s="161">
        <f>[12]Abril!$K$34</f>
        <v>0</v>
      </c>
      <c r="AF16" s="159">
        <f t="shared" si="1"/>
        <v>164.4</v>
      </c>
      <c r="AG16" s="165">
        <f t="shared" si="2"/>
        <v>34.4</v>
      </c>
      <c r="AH16" s="51">
        <f t="shared" si="3"/>
        <v>10</v>
      </c>
    </row>
    <row r="17" spans="1:36" x14ac:dyDescent="0.25">
      <c r="A17" s="43" t="s">
        <v>2</v>
      </c>
      <c r="B17" s="161">
        <f>[13]Abril!$K$5</f>
        <v>18.799999999999997</v>
      </c>
      <c r="C17" s="161">
        <f>[13]Abril!$K$6</f>
        <v>0</v>
      </c>
      <c r="D17" s="161">
        <f>[13]Abril!$K$7</f>
        <v>0</v>
      </c>
      <c r="E17" s="161">
        <f>[13]Abril!$K$8</f>
        <v>0</v>
      </c>
      <c r="F17" s="161">
        <f>[13]Abril!$K$9</f>
        <v>9</v>
      </c>
      <c r="G17" s="161">
        <f>[13]Abril!$K$10</f>
        <v>4</v>
      </c>
      <c r="H17" s="161">
        <f>[13]Abril!$K$11</f>
        <v>10.399999999999999</v>
      </c>
      <c r="I17" s="161">
        <f>[13]Abril!$K$12</f>
        <v>0.2</v>
      </c>
      <c r="J17" s="161">
        <f>[13]Abril!$K$13</f>
        <v>0</v>
      </c>
      <c r="K17" s="161">
        <f>[13]Abril!$K$14</f>
        <v>0</v>
      </c>
      <c r="L17" s="161">
        <f>[13]Abril!$K$15</f>
        <v>0</v>
      </c>
      <c r="M17" s="161">
        <f>[13]Abril!$K$16</f>
        <v>0</v>
      </c>
      <c r="N17" s="161">
        <f>[13]Abril!$K$17</f>
        <v>0</v>
      </c>
      <c r="O17" s="161">
        <f>[13]Abril!$K$18</f>
        <v>17</v>
      </c>
      <c r="P17" s="161">
        <f>[13]Abril!$K$19</f>
        <v>0.2</v>
      </c>
      <c r="Q17" s="161">
        <f>[13]Abril!$K$20</f>
        <v>0</v>
      </c>
      <c r="R17" s="161">
        <f>[13]Abril!$K$21</f>
        <v>0.2</v>
      </c>
      <c r="S17" s="161">
        <f>[13]Abril!$K$22</f>
        <v>35.200000000000003</v>
      </c>
      <c r="T17" s="161">
        <f>[13]Abril!$K$23</f>
        <v>0.4</v>
      </c>
      <c r="U17" s="161">
        <f>[13]Abril!$K$24</f>
        <v>0</v>
      </c>
      <c r="V17" s="161">
        <f>[13]Abril!$K$25</f>
        <v>0</v>
      </c>
      <c r="W17" s="161">
        <f>[13]Abril!$K$26</f>
        <v>0</v>
      </c>
      <c r="X17" s="161">
        <f>[13]Abril!$K$27</f>
        <v>0</v>
      </c>
      <c r="Y17" s="161">
        <f>[13]Abril!$K$28</f>
        <v>0.8</v>
      </c>
      <c r="Z17" s="161">
        <f>[13]Abril!$K$29</f>
        <v>4.2</v>
      </c>
      <c r="AA17" s="161">
        <f>[13]Abril!$K$30</f>
        <v>32</v>
      </c>
      <c r="AB17" s="161">
        <f>[13]Abril!$K$31</f>
        <v>8.1999999999999993</v>
      </c>
      <c r="AC17" s="161">
        <f>[13]Abril!$K$32</f>
        <v>0</v>
      </c>
      <c r="AD17" s="161">
        <f>[13]Abril!$K$33</f>
        <v>0</v>
      </c>
      <c r="AE17" s="161">
        <f>[13]Abril!$K$34</f>
        <v>0</v>
      </c>
      <c r="AF17" s="159">
        <f t="shared" si="1"/>
        <v>140.6</v>
      </c>
      <c r="AG17" s="165">
        <f t="shared" si="2"/>
        <v>35.200000000000003</v>
      </c>
      <c r="AH17" s="51">
        <f t="shared" si="3"/>
        <v>16</v>
      </c>
      <c r="AJ17" s="12" t="s">
        <v>35</v>
      </c>
    </row>
    <row r="18" spans="1:36" hidden="1" x14ac:dyDescent="0.25">
      <c r="A18" s="43" t="s">
        <v>3</v>
      </c>
      <c r="B18" s="161" t="str">
        <f>[14]Abril!$K$5</f>
        <v>*</v>
      </c>
      <c r="C18" s="161" t="str">
        <f>[14]Abril!$K$6</f>
        <v>*</v>
      </c>
      <c r="D18" s="161" t="str">
        <f>[14]Abril!$K$7</f>
        <v>*</v>
      </c>
      <c r="E18" s="161" t="str">
        <f>[14]Abril!$K$8</f>
        <v>*</v>
      </c>
      <c r="F18" s="161" t="str">
        <f>[14]Abril!$K$9</f>
        <v>*</v>
      </c>
      <c r="G18" s="161" t="str">
        <f>[14]Abril!$K$10</f>
        <v>*</v>
      </c>
      <c r="H18" s="161" t="str">
        <f>[14]Abril!$K$11</f>
        <v>*</v>
      </c>
      <c r="I18" s="161" t="str">
        <f>[14]Abril!$K$12</f>
        <v>*</v>
      </c>
      <c r="J18" s="161" t="str">
        <f>[14]Abril!$K$13</f>
        <v>*</v>
      </c>
      <c r="K18" s="161" t="str">
        <f>[14]Abril!$K$14</f>
        <v>*</v>
      </c>
      <c r="L18" s="161" t="str">
        <f>[14]Abril!$K$15</f>
        <v>*</v>
      </c>
      <c r="M18" s="161" t="str">
        <f>[14]Abril!$K$16</f>
        <v>*</v>
      </c>
      <c r="N18" s="161" t="str">
        <f>[14]Abril!$K$17</f>
        <v>*</v>
      </c>
      <c r="O18" s="161" t="str">
        <f>[14]Abril!$K$18</f>
        <v>*</v>
      </c>
      <c r="P18" s="161" t="str">
        <f>[14]Abril!$K$19</f>
        <v>*</v>
      </c>
      <c r="Q18" s="161" t="str">
        <f>[14]Abril!$K$20</f>
        <v>*</v>
      </c>
      <c r="R18" s="161" t="str">
        <f>[14]Abril!$K$21</f>
        <v>*</v>
      </c>
      <c r="S18" s="161" t="str">
        <f>[14]Abril!$K$22</f>
        <v>*</v>
      </c>
      <c r="T18" s="161" t="str">
        <f>[14]Abril!$K$23</f>
        <v>*</v>
      </c>
      <c r="U18" s="161" t="str">
        <f>[14]Abril!$K$24</f>
        <v>*</v>
      </c>
      <c r="V18" s="161" t="str">
        <f>[14]Abril!$K$25</f>
        <v>*</v>
      </c>
      <c r="W18" s="161" t="str">
        <f>[14]Abril!$K$26</f>
        <v>*</v>
      </c>
      <c r="X18" s="161" t="str">
        <f>[14]Abril!$K$27</f>
        <v>*</v>
      </c>
      <c r="Y18" s="161" t="str">
        <f>[14]Abril!$K$28</f>
        <v>*</v>
      </c>
      <c r="Z18" s="161" t="str">
        <f>[14]Abril!$K$29</f>
        <v>*</v>
      </c>
      <c r="AA18" s="161" t="str">
        <f>[14]Abril!$K$30</f>
        <v>*</v>
      </c>
      <c r="AB18" s="161" t="str">
        <f>[14]Abril!$K$31</f>
        <v>*</v>
      </c>
      <c r="AC18" s="161" t="str">
        <f>[14]Abril!$K$32</f>
        <v>*</v>
      </c>
      <c r="AD18" s="161" t="str">
        <f>[14]Abril!$K$33</f>
        <v>*</v>
      </c>
      <c r="AE18" s="161" t="str">
        <f>[14]Abril!$K$34</f>
        <v>*</v>
      </c>
      <c r="AF18" s="159" t="s">
        <v>210</v>
      </c>
      <c r="AG18" s="165" t="s">
        <v>210</v>
      </c>
      <c r="AH18" s="51" t="s">
        <v>210</v>
      </c>
      <c r="AI18" s="12" t="s">
        <v>35</v>
      </c>
      <c r="AJ18" s="12" t="s">
        <v>35</v>
      </c>
    </row>
    <row r="19" spans="1:36" x14ac:dyDescent="0.25">
      <c r="A19" s="43" t="s">
        <v>4</v>
      </c>
      <c r="B19" s="161">
        <f>[15]Abril!$K$5</f>
        <v>0.2</v>
      </c>
      <c r="C19" s="161">
        <f>[15]Abril!$K$6</f>
        <v>0</v>
      </c>
      <c r="D19" s="161">
        <f>[15]Abril!$K$7</f>
        <v>0</v>
      </c>
      <c r="E19" s="161">
        <f>[15]Abril!$K$8</f>
        <v>0</v>
      </c>
      <c r="F19" s="161">
        <f>[15]Abril!$K$9</f>
        <v>0</v>
      </c>
      <c r="G19" s="161">
        <f>[15]Abril!$K$10</f>
        <v>0</v>
      </c>
      <c r="H19" s="161">
        <f>[15]Abril!$K$11</f>
        <v>0.4</v>
      </c>
      <c r="I19" s="161">
        <f>[15]Abril!$K$12</f>
        <v>0.8</v>
      </c>
      <c r="J19" s="161">
        <f>[15]Abril!$K$13</f>
        <v>4</v>
      </c>
      <c r="K19" s="161">
        <f>[15]Abril!$K$14</f>
        <v>14.399999999999999</v>
      </c>
      <c r="L19" s="161">
        <f>[15]Abril!$K$15</f>
        <v>26.200000000000003</v>
      </c>
      <c r="M19" s="161">
        <f>[15]Abril!$K$16</f>
        <v>5.6</v>
      </c>
      <c r="N19" s="161">
        <f>[15]Abril!$K$17</f>
        <v>6.2</v>
      </c>
      <c r="O19" s="161">
        <f>[15]Abril!$K$18</f>
        <v>1.2</v>
      </c>
      <c r="P19" s="161">
        <f>[15]Abril!$K$19</f>
        <v>0</v>
      </c>
      <c r="Q19" s="161">
        <f>[15]Abril!$K$20</f>
        <v>0</v>
      </c>
      <c r="R19" s="161">
        <f>[15]Abril!$K$21</f>
        <v>0</v>
      </c>
      <c r="S19" s="161">
        <f>[15]Abril!$K$22</f>
        <v>0.2</v>
      </c>
      <c r="T19" s="161">
        <f>[15]Abril!$K$23</f>
        <v>27.2</v>
      </c>
      <c r="U19" s="161">
        <f>[15]Abril!$K$24</f>
        <v>0</v>
      </c>
      <c r="V19" s="161">
        <f>[15]Abril!$K$25</f>
        <v>0</v>
      </c>
      <c r="W19" s="161">
        <f>[15]Abril!$K$26</f>
        <v>0</v>
      </c>
      <c r="X19" s="161">
        <f>[15]Abril!$K$27</f>
        <v>11.399999999999999</v>
      </c>
      <c r="Y19" s="161">
        <f>[15]Abril!$K$28</f>
        <v>21.2</v>
      </c>
      <c r="Z19" s="161">
        <f>[15]Abril!$K$29</f>
        <v>107</v>
      </c>
      <c r="AA19" s="161">
        <f>[15]Abril!$K$30</f>
        <v>10.6</v>
      </c>
      <c r="AB19" s="161">
        <f>[15]Abril!$K$31</f>
        <v>2.8000000000000003</v>
      </c>
      <c r="AC19" s="161">
        <f>[15]Abril!$K$32</f>
        <v>0.2</v>
      </c>
      <c r="AD19" s="161">
        <f>[15]Abril!$K$33</f>
        <v>0.2</v>
      </c>
      <c r="AE19" s="161">
        <f>[15]Abril!$K$34</f>
        <v>0</v>
      </c>
      <c r="AF19" s="159">
        <f t="shared" si="1"/>
        <v>239.79999999999998</v>
      </c>
      <c r="AG19" s="165">
        <f t="shared" si="2"/>
        <v>107</v>
      </c>
      <c r="AH19" s="51">
        <f t="shared" si="3"/>
        <v>12</v>
      </c>
    </row>
    <row r="20" spans="1:36" x14ac:dyDescent="0.25">
      <c r="A20" s="43" t="s">
        <v>5</v>
      </c>
      <c r="B20" s="161">
        <f>[16]Abril!$K$5</f>
        <v>0</v>
      </c>
      <c r="C20" s="161">
        <f>[16]Abril!$K$6</f>
        <v>0</v>
      </c>
      <c r="D20" s="161">
        <f>[16]Abril!$K$7</f>
        <v>0</v>
      </c>
      <c r="E20" s="161">
        <f>[16]Abril!$K$8</f>
        <v>0</v>
      </c>
      <c r="F20" s="161">
        <f>[16]Abril!$K$9</f>
        <v>58.4</v>
      </c>
      <c r="G20" s="161">
        <f>[16]Abril!$K$10</f>
        <v>0.4</v>
      </c>
      <c r="H20" s="161">
        <f>[16]Abril!$K$11</f>
        <v>4.3999999999999995</v>
      </c>
      <c r="I20" s="161">
        <f>[16]Abril!$K$12</f>
        <v>0.2</v>
      </c>
      <c r="J20" s="161">
        <f>[16]Abril!$K$13</f>
        <v>0</v>
      </c>
      <c r="K20" s="161">
        <f>[16]Abril!$K$14</f>
        <v>0.8</v>
      </c>
      <c r="L20" s="161">
        <f>[16]Abril!$K$15</f>
        <v>3.8000000000000003</v>
      </c>
      <c r="M20" s="161">
        <f>[16]Abril!$K$16</f>
        <v>0</v>
      </c>
      <c r="N20" s="161">
        <f>[16]Abril!$K$17</f>
        <v>30.2</v>
      </c>
      <c r="O20" s="161">
        <f>[16]Abril!$K$18</f>
        <v>24.199999999999996</v>
      </c>
      <c r="P20" s="161">
        <f>[16]Abril!$K$19</f>
        <v>0</v>
      </c>
      <c r="Q20" s="161">
        <f>[16]Abril!$K$20</f>
        <v>0</v>
      </c>
      <c r="R20" s="161">
        <f>[16]Abril!$K$21</f>
        <v>2.4</v>
      </c>
      <c r="S20" s="161">
        <f>[16]Abril!$K$22</f>
        <v>11.799999999999999</v>
      </c>
      <c r="T20" s="161">
        <f>[16]Abril!$K$23</f>
        <v>0</v>
      </c>
      <c r="U20" s="161">
        <f>[16]Abril!$K$24</f>
        <v>0</v>
      </c>
      <c r="V20" s="161">
        <f>[16]Abril!$K$25</f>
        <v>0</v>
      </c>
      <c r="W20" s="161">
        <f>[16]Abril!$K$26</f>
        <v>0</v>
      </c>
      <c r="X20" s="161">
        <f>[16]Abril!$K$27</f>
        <v>0</v>
      </c>
      <c r="Y20" s="161">
        <f>[16]Abril!$K$28</f>
        <v>0</v>
      </c>
      <c r="Z20" s="161">
        <f>[16]Abril!$K$29</f>
        <v>0</v>
      </c>
      <c r="AA20" s="161">
        <f>[16]Abril!$K$30</f>
        <v>0</v>
      </c>
      <c r="AB20" s="161">
        <f>[16]Abril!$K$31</f>
        <v>0.2</v>
      </c>
      <c r="AC20" s="161">
        <f>[16]Abril!$K$32</f>
        <v>0</v>
      </c>
      <c r="AD20" s="161">
        <f>[16]Abril!$K$33</f>
        <v>0</v>
      </c>
      <c r="AE20" s="161">
        <f>[16]Abril!$K$34</f>
        <v>9.8000000000000007</v>
      </c>
      <c r="AF20" s="159">
        <f t="shared" si="1"/>
        <v>146.60000000000002</v>
      </c>
      <c r="AG20" s="165">
        <f t="shared" si="2"/>
        <v>58.4</v>
      </c>
      <c r="AH20" s="51">
        <f t="shared" si="3"/>
        <v>18</v>
      </c>
      <c r="AI20" s="12" t="s">
        <v>35</v>
      </c>
    </row>
    <row r="21" spans="1:36" x14ac:dyDescent="0.25">
      <c r="A21" s="43" t="s">
        <v>33</v>
      </c>
      <c r="B21" s="161">
        <f>[17]Abril!$K$5</f>
        <v>0.4</v>
      </c>
      <c r="C21" s="161">
        <f>[17]Abril!$K$6</f>
        <v>0</v>
      </c>
      <c r="D21" s="161">
        <f>[17]Abril!$K$7</f>
        <v>0</v>
      </c>
      <c r="E21" s="161">
        <f>[17]Abril!$K$8</f>
        <v>21.8</v>
      </c>
      <c r="F21" s="161">
        <f>[17]Abril!$K$9</f>
        <v>0</v>
      </c>
      <c r="G21" s="161">
        <f>[17]Abril!$K$10</f>
        <v>10.199999999999999</v>
      </c>
      <c r="H21" s="161">
        <f>[17]Abril!$K$11</f>
        <v>0.2</v>
      </c>
      <c r="I21" s="161">
        <f>[17]Abril!$K$12</f>
        <v>3.0000000000000004</v>
      </c>
      <c r="J21" s="161">
        <f>[17]Abril!$K$13</f>
        <v>3.2</v>
      </c>
      <c r="K21" s="161">
        <f>[17]Abril!$K$14</f>
        <v>9.3999999999999986</v>
      </c>
      <c r="L21" s="161">
        <f>[17]Abril!$K$15</f>
        <v>0</v>
      </c>
      <c r="M21" s="161">
        <f>[17]Abril!$K$16</f>
        <v>0</v>
      </c>
      <c r="N21" s="161">
        <f>[17]Abril!$K$17</f>
        <v>0</v>
      </c>
      <c r="O21" s="161">
        <f>[17]Abril!$K$18</f>
        <v>12</v>
      </c>
      <c r="P21" s="161">
        <f>[17]Abril!$K$19</f>
        <v>0</v>
      </c>
      <c r="Q21" s="161">
        <f>[17]Abril!$K$20</f>
        <v>9.3999999999999986</v>
      </c>
      <c r="R21" s="161">
        <f>[17]Abril!$K$21</f>
        <v>0</v>
      </c>
      <c r="S21" s="161">
        <f>[17]Abril!$K$22</f>
        <v>1.8</v>
      </c>
      <c r="T21" s="161">
        <f>[17]Abril!$K$23</f>
        <v>38.199999999999996</v>
      </c>
      <c r="U21" s="161">
        <f>[17]Abril!$K$24</f>
        <v>0</v>
      </c>
      <c r="V21" s="161">
        <f>[17]Abril!$K$25</f>
        <v>0</v>
      </c>
      <c r="W21" s="161">
        <f>[17]Abril!$K$26</f>
        <v>0</v>
      </c>
      <c r="X21" s="161">
        <f>[17]Abril!$K$27</f>
        <v>21.2</v>
      </c>
      <c r="Y21" s="161">
        <f>[17]Abril!$K$28</f>
        <v>0</v>
      </c>
      <c r="Z21" s="161">
        <f>[17]Abril!$K$29</f>
        <v>2.6</v>
      </c>
      <c r="AA21" s="161">
        <f>[17]Abril!$K$30</f>
        <v>23.2</v>
      </c>
      <c r="AB21" s="161">
        <f>[17]Abril!$K$31</f>
        <v>9.9999999999999982</v>
      </c>
      <c r="AC21" s="161">
        <f>[17]Abril!$K$32</f>
        <v>0</v>
      </c>
      <c r="AD21" s="161">
        <f>[17]Abril!$K$33</f>
        <v>0</v>
      </c>
      <c r="AE21" s="161">
        <f>[17]Abril!$K$34</f>
        <v>0</v>
      </c>
      <c r="AF21" s="159">
        <f t="shared" si="1"/>
        <v>166.59999999999997</v>
      </c>
      <c r="AG21" s="165">
        <f t="shared" si="2"/>
        <v>38.199999999999996</v>
      </c>
      <c r="AH21" s="51">
        <f t="shared" si="3"/>
        <v>15</v>
      </c>
    </row>
    <row r="22" spans="1:36" x14ac:dyDescent="0.25">
      <c r="A22" s="43" t="s">
        <v>6</v>
      </c>
      <c r="B22" s="161">
        <f>[18]Abril!$K$5</f>
        <v>0.2</v>
      </c>
      <c r="C22" s="161">
        <f>[18]Abril!$K$6</f>
        <v>0</v>
      </c>
      <c r="D22" s="161">
        <f>[18]Abril!$K$7</f>
        <v>0</v>
      </c>
      <c r="E22" s="161">
        <f>[18]Abril!$K$8</f>
        <v>0</v>
      </c>
      <c r="F22" s="161">
        <f>[18]Abril!$K$9</f>
        <v>0</v>
      </c>
      <c r="G22" s="161">
        <f>[18]Abril!$K$10</f>
        <v>0</v>
      </c>
      <c r="H22" s="161">
        <f>[18]Abril!$K$11</f>
        <v>15.2</v>
      </c>
      <c r="I22" s="161">
        <f>[18]Abril!$K$12</f>
        <v>1.6</v>
      </c>
      <c r="J22" s="161">
        <f>[18]Abril!$K$13</f>
        <v>0</v>
      </c>
      <c r="K22" s="161">
        <f>[18]Abril!$K$14</f>
        <v>0</v>
      </c>
      <c r="L22" s="161">
        <f>[18]Abril!$K$15</f>
        <v>0</v>
      </c>
      <c r="M22" s="161">
        <f>[18]Abril!$K$16</f>
        <v>0</v>
      </c>
      <c r="N22" s="161">
        <f>[18]Abril!$K$17</f>
        <v>0</v>
      </c>
      <c r="O22" s="161">
        <f>[18]Abril!$K$18</f>
        <v>33.800000000000004</v>
      </c>
      <c r="P22" s="161">
        <f>[18]Abril!$K$19</f>
        <v>0</v>
      </c>
      <c r="Q22" s="161">
        <f>[18]Abril!$K$20</f>
        <v>0</v>
      </c>
      <c r="R22" s="161">
        <f>[18]Abril!$K$21</f>
        <v>0</v>
      </c>
      <c r="S22" s="161">
        <f>[18]Abril!$K$22</f>
        <v>0.2</v>
      </c>
      <c r="T22" s="161">
        <f>[18]Abril!$K$23</f>
        <v>29.8</v>
      </c>
      <c r="U22" s="161">
        <f>[18]Abril!$K$24</f>
        <v>0.2</v>
      </c>
      <c r="V22" s="161">
        <f>[18]Abril!$K$25</f>
        <v>0</v>
      </c>
      <c r="W22" s="161">
        <f>[18]Abril!$K$26</f>
        <v>0</v>
      </c>
      <c r="X22" s="161">
        <f>[18]Abril!$K$27</f>
        <v>0</v>
      </c>
      <c r="Y22" s="161">
        <f>[18]Abril!$K$28</f>
        <v>0.4</v>
      </c>
      <c r="Z22" s="161">
        <f>[18]Abril!$K$29</f>
        <v>9.3999999999999986</v>
      </c>
      <c r="AA22" s="161">
        <f>[18]Abril!$K$30</f>
        <v>0</v>
      </c>
      <c r="AB22" s="161">
        <f>[18]Abril!$K$31</f>
        <v>0</v>
      </c>
      <c r="AC22" s="161">
        <f>[18]Abril!$K$32</f>
        <v>0</v>
      </c>
      <c r="AD22" s="161">
        <f>[18]Abril!$K$33</f>
        <v>0</v>
      </c>
      <c r="AE22" s="161">
        <f>[18]Abril!$K$34</f>
        <v>0</v>
      </c>
      <c r="AF22" s="159">
        <f t="shared" si="1"/>
        <v>90.800000000000011</v>
      </c>
      <c r="AG22" s="165">
        <f t="shared" si="2"/>
        <v>33.800000000000004</v>
      </c>
      <c r="AH22" s="51">
        <f t="shared" si="3"/>
        <v>21</v>
      </c>
    </row>
    <row r="23" spans="1:36" x14ac:dyDescent="0.25">
      <c r="A23" s="43" t="s">
        <v>7</v>
      </c>
      <c r="B23" s="161">
        <f>[19]Abril!$K$5</f>
        <v>0</v>
      </c>
      <c r="C23" s="161">
        <f>[19]Abril!$K$6</f>
        <v>0</v>
      </c>
      <c r="D23" s="161">
        <f>[19]Abril!$K$7</f>
        <v>0</v>
      </c>
      <c r="E23" s="161">
        <f>[19]Abril!$K$8</f>
        <v>0</v>
      </c>
      <c r="F23" s="161">
        <f>[19]Abril!$K$9</f>
        <v>15.999999999999998</v>
      </c>
      <c r="G23" s="161">
        <f>[19]Abril!$K$10</f>
        <v>2.6</v>
      </c>
      <c r="H23" s="161">
        <f>[19]Abril!$K$11</f>
        <v>0.60000000000000009</v>
      </c>
      <c r="I23" s="161">
        <f>[19]Abril!$K$12</f>
        <v>0.2</v>
      </c>
      <c r="J23" s="161">
        <f>[19]Abril!$K$13</f>
        <v>0</v>
      </c>
      <c r="K23" s="161">
        <f>[19]Abril!$K$14</f>
        <v>0</v>
      </c>
      <c r="L23" s="161">
        <f>[19]Abril!$K$15</f>
        <v>0</v>
      </c>
      <c r="M23" s="161">
        <f>[19]Abril!$K$16</f>
        <v>0</v>
      </c>
      <c r="N23" s="161">
        <f>[19]Abril!$K$17</f>
        <v>6.8000000000000007</v>
      </c>
      <c r="O23" s="161">
        <f>[19]Abril!$K$18</f>
        <v>2.4</v>
      </c>
      <c r="P23" s="161">
        <f>[19]Abril!$K$19</f>
        <v>0</v>
      </c>
      <c r="Q23" s="161">
        <f>[19]Abril!$K$20</f>
        <v>0</v>
      </c>
      <c r="R23" s="161">
        <f>[19]Abril!$K$21</f>
        <v>24.799999999999997</v>
      </c>
      <c r="S23" s="161">
        <f>[19]Abril!$K$22</f>
        <v>18.8</v>
      </c>
      <c r="T23" s="161">
        <f>[19]Abril!$K$23</f>
        <v>0.2</v>
      </c>
      <c r="U23" s="161">
        <f>[19]Abril!$K$24</f>
        <v>0</v>
      </c>
      <c r="V23" s="161">
        <f>[19]Abril!$K$25</f>
        <v>0</v>
      </c>
      <c r="W23" s="161">
        <f>[19]Abril!$K$26</f>
        <v>0</v>
      </c>
      <c r="X23" s="161">
        <f>[19]Abril!$K$27</f>
        <v>0</v>
      </c>
      <c r="Y23" s="161">
        <f>[19]Abril!$K$28</f>
        <v>14.399999999999999</v>
      </c>
      <c r="Z23" s="161">
        <f>[19]Abril!$K$29</f>
        <v>5.4</v>
      </c>
      <c r="AA23" s="161">
        <f>[19]Abril!$K$30</f>
        <v>30.6</v>
      </c>
      <c r="AB23" s="161">
        <f>[19]Abril!$K$31</f>
        <v>0</v>
      </c>
      <c r="AC23" s="161">
        <f>[19]Abril!$K$32</f>
        <v>0</v>
      </c>
      <c r="AD23" s="161">
        <f>[19]Abril!$K$33</f>
        <v>0</v>
      </c>
      <c r="AE23" s="161">
        <f>[19]Abril!$K$34</f>
        <v>0</v>
      </c>
      <c r="AF23" s="159">
        <f t="shared" si="1"/>
        <v>122.79999999999998</v>
      </c>
      <c r="AG23" s="165">
        <f t="shared" si="2"/>
        <v>30.6</v>
      </c>
      <c r="AH23" s="51">
        <f t="shared" si="3"/>
        <v>18</v>
      </c>
    </row>
    <row r="24" spans="1:36" hidden="1" x14ac:dyDescent="0.25">
      <c r="A24" s="43" t="s">
        <v>153</v>
      </c>
      <c r="B24" s="161" t="str">
        <f>[20]Abril!$K$5</f>
        <v>*</v>
      </c>
      <c r="C24" s="161" t="str">
        <f>[20]Abril!$K$6</f>
        <v>*</v>
      </c>
      <c r="D24" s="161" t="str">
        <f>[20]Abril!$K$7</f>
        <v>*</v>
      </c>
      <c r="E24" s="161" t="str">
        <f>[20]Abril!$K$8</f>
        <v>*</v>
      </c>
      <c r="F24" s="161" t="str">
        <f>[20]Abril!$K$9</f>
        <v>*</v>
      </c>
      <c r="G24" s="161" t="str">
        <f>[20]Abril!$K$10</f>
        <v>*</v>
      </c>
      <c r="H24" s="161" t="str">
        <f>[20]Abril!$K$11</f>
        <v>*</v>
      </c>
      <c r="I24" s="161" t="str">
        <f>[20]Abril!$K$12</f>
        <v>*</v>
      </c>
      <c r="J24" s="161" t="str">
        <f>[20]Abril!$K$13</f>
        <v>*</v>
      </c>
      <c r="K24" s="161" t="str">
        <f>[20]Abril!$K$14</f>
        <v>*</v>
      </c>
      <c r="L24" s="161" t="str">
        <f>[20]Abril!$K$15</f>
        <v>*</v>
      </c>
      <c r="M24" s="161" t="str">
        <f>[20]Abril!$K$16</f>
        <v>*</v>
      </c>
      <c r="N24" s="161" t="str">
        <f>[20]Abril!$K$17</f>
        <v>*</v>
      </c>
      <c r="O24" s="161" t="str">
        <f>[20]Abril!$K$18</f>
        <v>*</v>
      </c>
      <c r="P24" s="161" t="str">
        <f>[20]Abril!$K$19</f>
        <v>*</v>
      </c>
      <c r="Q24" s="161" t="str">
        <f>[20]Abril!$K$20</f>
        <v>*</v>
      </c>
      <c r="R24" s="161" t="str">
        <f>[20]Abril!$K$21</f>
        <v>*</v>
      </c>
      <c r="S24" s="161" t="str">
        <f>[20]Abril!$K$22</f>
        <v>*</v>
      </c>
      <c r="T24" s="161" t="str">
        <f>[20]Abril!$K$23</f>
        <v>*</v>
      </c>
      <c r="U24" s="161" t="str">
        <f>[20]Abril!$K$24</f>
        <v>*</v>
      </c>
      <c r="V24" s="161" t="str">
        <f>[20]Abril!$K$25</f>
        <v>*</v>
      </c>
      <c r="W24" s="161" t="str">
        <f>[20]Abril!$K$26</f>
        <v>*</v>
      </c>
      <c r="X24" s="161" t="str">
        <f>[20]Abril!$K$27</f>
        <v>*</v>
      </c>
      <c r="Y24" s="161" t="str">
        <f>[20]Abril!$K$28</f>
        <v>*</v>
      </c>
      <c r="Z24" s="161" t="str">
        <f>[20]Abril!$K$29</f>
        <v>*</v>
      </c>
      <c r="AA24" s="161" t="str">
        <f>[20]Abril!$K$30</f>
        <v>*</v>
      </c>
      <c r="AB24" s="161" t="str">
        <f>[20]Abril!$K$31</f>
        <v>*</v>
      </c>
      <c r="AC24" s="161" t="str">
        <f>[20]Abril!$K$32</f>
        <v>*</v>
      </c>
      <c r="AD24" s="161" t="str">
        <f>[20]Abril!$K$33</f>
        <v>*</v>
      </c>
      <c r="AE24" s="161" t="str">
        <f>[20]Abril!$K$34</f>
        <v>*</v>
      </c>
      <c r="AF24" s="159" t="s">
        <v>210</v>
      </c>
      <c r="AG24" s="165" t="s">
        <v>210</v>
      </c>
      <c r="AH24" s="51" t="s">
        <v>210</v>
      </c>
    </row>
    <row r="25" spans="1:36" hidden="1" x14ac:dyDescent="0.25">
      <c r="A25" s="43" t="s">
        <v>154</v>
      </c>
      <c r="B25" s="161" t="str">
        <f>[21]Abril!$K$5</f>
        <v>*</v>
      </c>
      <c r="C25" s="161" t="str">
        <f>[21]Abril!$K$6</f>
        <v>*</v>
      </c>
      <c r="D25" s="161" t="str">
        <f>[21]Abril!$K$7</f>
        <v>*</v>
      </c>
      <c r="E25" s="161" t="str">
        <f>[21]Abril!$K$8</f>
        <v>*</v>
      </c>
      <c r="F25" s="161" t="str">
        <f>[21]Abril!$K$9</f>
        <v>*</v>
      </c>
      <c r="G25" s="161" t="str">
        <f>[21]Abril!$K$10</f>
        <v>*</v>
      </c>
      <c r="H25" s="161" t="str">
        <f>[21]Abril!$K$11</f>
        <v>*</v>
      </c>
      <c r="I25" s="161" t="str">
        <f>[21]Abril!$K$12</f>
        <v>*</v>
      </c>
      <c r="J25" s="161" t="str">
        <f>[21]Abril!$K$13</f>
        <v>*</v>
      </c>
      <c r="K25" s="161" t="str">
        <f>[21]Abril!$K$14</f>
        <v>*</v>
      </c>
      <c r="L25" s="161" t="str">
        <f>[21]Abril!$K$15</f>
        <v>*</v>
      </c>
      <c r="M25" s="161" t="str">
        <f>[21]Abril!$K$16</f>
        <v>*</v>
      </c>
      <c r="N25" s="161" t="str">
        <f>[21]Abril!$K$17</f>
        <v>*</v>
      </c>
      <c r="O25" s="161" t="str">
        <f>[21]Abril!$K$18</f>
        <v>*</v>
      </c>
      <c r="P25" s="161" t="str">
        <f>[21]Abril!$K$19</f>
        <v>*</v>
      </c>
      <c r="Q25" s="161" t="str">
        <f>[21]Abril!$K$20</f>
        <v>*</v>
      </c>
      <c r="R25" s="161" t="str">
        <f>[21]Abril!$K$21</f>
        <v>*</v>
      </c>
      <c r="S25" s="161" t="str">
        <f>[21]Abril!$K$22</f>
        <v>*</v>
      </c>
      <c r="T25" s="161" t="str">
        <f>[21]Abril!$K$23</f>
        <v>*</v>
      </c>
      <c r="U25" s="161" t="str">
        <f>[21]Abril!$K$24</f>
        <v>*</v>
      </c>
      <c r="V25" s="161" t="str">
        <f>[21]Abril!$K$25</f>
        <v>*</v>
      </c>
      <c r="W25" s="161" t="str">
        <f>[21]Abril!$K$26</f>
        <v>*</v>
      </c>
      <c r="X25" s="161" t="str">
        <f>[21]Abril!$K$27</f>
        <v>*</v>
      </c>
      <c r="Y25" s="161" t="str">
        <f>[21]Abril!$K$28</f>
        <v>*</v>
      </c>
      <c r="Z25" s="161" t="str">
        <f>[21]Abril!$K$29</f>
        <v>*</v>
      </c>
      <c r="AA25" s="161" t="str">
        <f>[21]Abril!$K$30</f>
        <v>*</v>
      </c>
      <c r="AB25" s="161" t="str">
        <f>[21]Abril!$K$31</f>
        <v>*</v>
      </c>
      <c r="AC25" s="161" t="str">
        <f>[21]Abril!$K$32</f>
        <v>*</v>
      </c>
      <c r="AD25" s="161" t="str">
        <f>[21]Abril!$K$33</f>
        <v>*</v>
      </c>
      <c r="AE25" s="161" t="str">
        <f>[21]Abril!$K$34</f>
        <v>*</v>
      </c>
      <c r="AF25" s="159" t="s">
        <v>210</v>
      </c>
      <c r="AG25" s="165" t="s">
        <v>210</v>
      </c>
      <c r="AH25" s="51" t="s">
        <v>210</v>
      </c>
      <c r="AI25" s="12" t="s">
        <v>35</v>
      </c>
    </row>
    <row r="26" spans="1:36" x14ac:dyDescent="0.25">
      <c r="A26" s="43" t="s">
        <v>155</v>
      </c>
      <c r="B26" s="161">
        <f>[22]Abril!$K$5</f>
        <v>0</v>
      </c>
      <c r="C26" s="161">
        <f>[22]Abril!$K$6</f>
        <v>0</v>
      </c>
      <c r="D26" s="161">
        <f>[22]Abril!$K$7</f>
        <v>0</v>
      </c>
      <c r="E26" s="161">
        <f>[22]Abril!$K$8</f>
        <v>0</v>
      </c>
      <c r="F26" s="161">
        <f>[22]Abril!$K$9</f>
        <v>1.2</v>
      </c>
      <c r="G26" s="161">
        <f>[22]Abril!$K$10</f>
        <v>0.8</v>
      </c>
      <c r="H26" s="161">
        <f>[22]Abril!$K$11</f>
        <v>1.2</v>
      </c>
      <c r="I26" s="161">
        <f>[22]Abril!$K$12</f>
        <v>0.4</v>
      </c>
      <c r="J26" s="161">
        <f>[22]Abril!$K$13</f>
        <v>0.8</v>
      </c>
      <c r="K26" s="161">
        <f>[22]Abril!$K$14</f>
        <v>0</v>
      </c>
      <c r="L26" s="161">
        <f>[22]Abril!$K$15</f>
        <v>0</v>
      </c>
      <c r="M26" s="161">
        <f>[22]Abril!$K$16</f>
        <v>0</v>
      </c>
      <c r="N26" s="161">
        <f>[22]Abril!$K$17</f>
        <v>15.599999999999998</v>
      </c>
      <c r="O26" s="161">
        <f>[22]Abril!$K$18</f>
        <v>0.8</v>
      </c>
      <c r="P26" s="161">
        <f>[22]Abril!$K$19</f>
        <v>0</v>
      </c>
      <c r="Q26" s="161">
        <f>[22]Abril!$K$20</f>
        <v>0</v>
      </c>
      <c r="R26" s="161">
        <f>[22]Abril!$K$21</f>
        <v>22.799999999999997</v>
      </c>
      <c r="S26" s="161">
        <f>[22]Abril!$K$22</f>
        <v>40.200000000000003</v>
      </c>
      <c r="T26" s="161">
        <f>[22]Abril!$K$23</f>
        <v>0</v>
      </c>
      <c r="U26" s="161">
        <f>[22]Abril!$K$24</f>
        <v>0</v>
      </c>
      <c r="V26" s="161">
        <f>[22]Abril!$K$25</f>
        <v>0</v>
      </c>
      <c r="W26" s="161">
        <f>[22]Abril!$K$26</f>
        <v>0</v>
      </c>
      <c r="X26" s="161">
        <f>[22]Abril!$K$27</f>
        <v>0</v>
      </c>
      <c r="Y26" s="161">
        <f>[22]Abril!$K$28</f>
        <v>8.6</v>
      </c>
      <c r="Z26" s="161">
        <f>[22]Abril!$K$29</f>
        <v>26.2</v>
      </c>
      <c r="AA26" s="161">
        <f>[22]Abril!$K$30</f>
        <v>24.4</v>
      </c>
      <c r="AB26" s="161">
        <f>[22]Abril!$K$31</f>
        <v>0.2</v>
      </c>
      <c r="AC26" s="161">
        <f>[22]Abril!$K$32</f>
        <v>0</v>
      </c>
      <c r="AD26" s="161">
        <f>[22]Abril!$K$33</f>
        <v>0</v>
      </c>
      <c r="AE26" s="161">
        <f>[22]Abril!$K$34</f>
        <v>0</v>
      </c>
      <c r="AF26" s="159">
        <f t="shared" si="1"/>
        <v>143.19999999999999</v>
      </c>
      <c r="AG26" s="165">
        <f t="shared" si="2"/>
        <v>40.200000000000003</v>
      </c>
      <c r="AH26" s="51">
        <f t="shared" si="3"/>
        <v>17</v>
      </c>
    </row>
    <row r="27" spans="1:36" hidden="1" x14ac:dyDescent="0.25">
      <c r="A27" s="43" t="s">
        <v>8</v>
      </c>
      <c r="B27" s="161" t="str">
        <f>[23]Abril!$K$5</f>
        <v>*</v>
      </c>
      <c r="C27" s="161" t="str">
        <f>[23]Abril!$K$6</f>
        <v>*</v>
      </c>
      <c r="D27" s="161" t="str">
        <f>[23]Abril!$K$7</f>
        <v>*</v>
      </c>
      <c r="E27" s="161" t="str">
        <f>[23]Abril!$K$8</f>
        <v>*</v>
      </c>
      <c r="F27" s="161" t="str">
        <f>[23]Abril!$K$9</f>
        <v>*</v>
      </c>
      <c r="G27" s="161" t="str">
        <f>[23]Abril!$K$10</f>
        <v>*</v>
      </c>
      <c r="H27" s="161" t="str">
        <f>[23]Abril!$K$11</f>
        <v>*</v>
      </c>
      <c r="I27" s="161" t="str">
        <f>[23]Abril!$K$12</f>
        <v>*</v>
      </c>
      <c r="J27" s="161" t="str">
        <f>[23]Abril!$K$13</f>
        <v>*</v>
      </c>
      <c r="K27" s="161" t="str">
        <f>[23]Abril!$K$14</f>
        <v>*</v>
      </c>
      <c r="L27" s="161" t="str">
        <f>[23]Abril!$K$15</f>
        <v>*</v>
      </c>
      <c r="M27" s="161" t="str">
        <f>[23]Abril!$K$16</f>
        <v>*</v>
      </c>
      <c r="N27" s="161" t="str">
        <f>[23]Abril!$K$17</f>
        <v>*</v>
      </c>
      <c r="O27" s="161" t="str">
        <f>[23]Abril!$K$18</f>
        <v>*</v>
      </c>
      <c r="P27" s="161" t="str">
        <f>[23]Abril!$K$19</f>
        <v>*</v>
      </c>
      <c r="Q27" s="161" t="str">
        <f>[23]Abril!$K$20</f>
        <v>*</v>
      </c>
      <c r="R27" s="161" t="str">
        <f>[23]Abril!$K$21</f>
        <v>*</v>
      </c>
      <c r="S27" s="161" t="str">
        <f>[23]Abril!$K$22</f>
        <v>*</v>
      </c>
      <c r="T27" s="161" t="str">
        <f>[23]Abril!$K$23</f>
        <v>*</v>
      </c>
      <c r="U27" s="161" t="str">
        <f>[23]Abril!$K$24</f>
        <v>*</v>
      </c>
      <c r="V27" s="161" t="str">
        <f>[23]Abril!$K$25</f>
        <v>*</v>
      </c>
      <c r="W27" s="161" t="str">
        <f>[23]Abril!$K$26</f>
        <v>*</v>
      </c>
      <c r="X27" s="161" t="str">
        <f>[23]Abril!$K$27</f>
        <v>*</v>
      </c>
      <c r="Y27" s="161" t="str">
        <f>[23]Abril!$K$28</f>
        <v>*</v>
      </c>
      <c r="Z27" s="161" t="str">
        <f>[23]Abril!$K$29</f>
        <v>*</v>
      </c>
      <c r="AA27" s="161" t="str">
        <f>[23]Abril!$K$30</f>
        <v>*</v>
      </c>
      <c r="AB27" s="161" t="str">
        <f>[23]Abril!$K$31</f>
        <v>*</v>
      </c>
      <c r="AC27" s="161" t="str">
        <f>[23]Abril!$K$32</f>
        <v>*</v>
      </c>
      <c r="AD27" s="161" t="str">
        <f>[23]Abril!$K$33</f>
        <v>*</v>
      </c>
      <c r="AE27" s="161" t="str">
        <f>[23]Abril!$K$34</f>
        <v>*</v>
      </c>
      <c r="AF27" s="159" t="s">
        <v>210</v>
      </c>
      <c r="AG27" s="165" t="s">
        <v>210</v>
      </c>
      <c r="AH27" s="51" t="s">
        <v>210</v>
      </c>
    </row>
    <row r="28" spans="1:36" x14ac:dyDescent="0.25">
      <c r="A28" s="43" t="s">
        <v>9</v>
      </c>
      <c r="B28" s="161">
        <f>[24]Abril!$K$5</f>
        <v>0</v>
      </c>
      <c r="C28" s="161">
        <f>[24]Abril!$K$6</f>
        <v>0</v>
      </c>
      <c r="D28" s="161">
        <f>[24]Abril!$K$7</f>
        <v>0</v>
      </c>
      <c r="E28" s="161">
        <f>[24]Abril!$K$8</f>
        <v>0</v>
      </c>
      <c r="F28" s="161">
        <f>[24]Abril!$K$9</f>
        <v>0</v>
      </c>
      <c r="G28" s="161">
        <f>[24]Abril!$K$10</f>
        <v>4.4000000000000004</v>
      </c>
      <c r="H28" s="161">
        <f>[24]Abril!$K$11</f>
        <v>0</v>
      </c>
      <c r="I28" s="161">
        <f>[24]Abril!$K$12</f>
        <v>0</v>
      </c>
      <c r="J28" s="161">
        <f>[24]Abril!$K$13</f>
        <v>0</v>
      </c>
      <c r="K28" s="161">
        <f>[24]Abril!$K$14</f>
        <v>0</v>
      </c>
      <c r="L28" s="161">
        <f>[24]Abril!$K$15</f>
        <v>0</v>
      </c>
      <c r="M28" s="161">
        <f>[24]Abril!$K$16</f>
        <v>1.4</v>
      </c>
      <c r="N28" s="161">
        <f>[24]Abril!$K$17</f>
        <v>17.600000000000001</v>
      </c>
      <c r="O28" s="161">
        <f>[24]Abril!$K$18</f>
        <v>1.8</v>
      </c>
      <c r="P28" s="161">
        <f>[24]Abril!$K$19</f>
        <v>0.4</v>
      </c>
      <c r="Q28" s="161">
        <f>[24]Abril!$K$20</f>
        <v>0.4</v>
      </c>
      <c r="R28" s="161">
        <f>[24]Abril!$K$21</f>
        <v>3.8</v>
      </c>
      <c r="S28" s="161">
        <f>[24]Abril!$K$22</f>
        <v>0</v>
      </c>
      <c r="T28" s="161">
        <f>[24]Abril!$K$23</f>
        <v>0</v>
      </c>
      <c r="U28" s="161">
        <f>[24]Abril!$K$24</f>
        <v>0</v>
      </c>
      <c r="V28" s="161">
        <f>[24]Abril!$K$25</f>
        <v>0</v>
      </c>
      <c r="W28" s="161">
        <f>[24]Abril!$K$26</f>
        <v>0</v>
      </c>
      <c r="X28" s="161">
        <f>[24]Abril!$K$27</f>
        <v>0</v>
      </c>
      <c r="Y28" s="161">
        <f>[24]Abril!$K$28</f>
        <v>3.6000000000000005</v>
      </c>
      <c r="Z28" s="161">
        <f>[24]Abril!$K$29</f>
        <v>16.399999999999999</v>
      </c>
      <c r="AA28" s="161">
        <f>[24]Abril!$K$30</f>
        <v>21.799999999999997</v>
      </c>
      <c r="AB28" s="161">
        <f>[24]Abril!$K$31</f>
        <v>1</v>
      </c>
      <c r="AC28" s="161">
        <f>[24]Abril!$K$32</f>
        <v>0</v>
      </c>
      <c r="AD28" s="161">
        <f>[24]Abril!$K$33</f>
        <v>0</v>
      </c>
      <c r="AE28" s="161">
        <f>[24]Abril!$K$34</f>
        <v>0</v>
      </c>
      <c r="AF28" s="159">
        <f t="shared" si="1"/>
        <v>72.599999999999994</v>
      </c>
      <c r="AG28" s="165">
        <f t="shared" si="2"/>
        <v>21.799999999999997</v>
      </c>
      <c r="AH28" s="51">
        <f t="shared" si="3"/>
        <v>19</v>
      </c>
    </row>
    <row r="29" spans="1:36" hidden="1" x14ac:dyDescent="0.25">
      <c r="A29" s="43" t="s">
        <v>32</v>
      </c>
      <c r="B29" s="161" t="str">
        <f>[25]Abril!$K$5</f>
        <v>*</v>
      </c>
      <c r="C29" s="161" t="str">
        <f>[25]Abril!$K$6</f>
        <v>*</v>
      </c>
      <c r="D29" s="161" t="str">
        <f>[25]Abril!$K$7</f>
        <v>*</v>
      </c>
      <c r="E29" s="161" t="str">
        <f>[25]Abril!$K$8</f>
        <v>*</v>
      </c>
      <c r="F29" s="161" t="str">
        <f>[25]Abril!$K$9</f>
        <v>*</v>
      </c>
      <c r="G29" s="161" t="str">
        <f>[25]Abril!$K$10</f>
        <v>*</v>
      </c>
      <c r="H29" s="161" t="str">
        <f>[25]Abril!$K$11</f>
        <v>*</v>
      </c>
      <c r="I29" s="161" t="str">
        <f>[25]Abril!$K$12</f>
        <v>*</v>
      </c>
      <c r="J29" s="161" t="str">
        <f>[25]Abril!$K$13</f>
        <v>*</v>
      </c>
      <c r="K29" s="161" t="str">
        <f>[25]Abril!$K$14</f>
        <v>*</v>
      </c>
      <c r="L29" s="161" t="str">
        <f>[25]Abril!$K$15</f>
        <v>*</v>
      </c>
      <c r="M29" s="161" t="str">
        <f>[25]Abril!$K$16</f>
        <v>*</v>
      </c>
      <c r="N29" s="161" t="str">
        <f>[25]Abril!$K$17</f>
        <v>*</v>
      </c>
      <c r="O29" s="161" t="str">
        <f>[25]Abril!$K$18</f>
        <v>*</v>
      </c>
      <c r="P29" s="161" t="str">
        <f>[25]Abril!$K$19</f>
        <v>*</v>
      </c>
      <c r="Q29" s="161" t="str">
        <f>[25]Abril!$K$20</f>
        <v>*</v>
      </c>
      <c r="R29" s="161" t="str">
        <f>[25]Abril!$K$21</f>
        <v>*</v>
      </c>
      <c r="S29" s="161" t="str">
        <f>[25]Abril!$K$22</f>
        <v>*</v>
      </c>
      <c r="T29" s="161" t="str">
        <f>[25]Abril!$K$23</f>
        <v>*</v>
      </c>
      <c r="U29" s="161" t="str">
        <f>[25]Abril!$K$24</f>
        <v>*</v>
      </c>
      <c r="V29" s="161" t="str">
        <f>[25]Abril!$K$25</f>
        <v>*</v>
      </c>
      <c r="W29" s="161" t="str">
        <f>[25]Abril!$K$26</f>
        <v>*</v>
      </c>
      <c r="X29" s="161" t="str">
        <f>[25]Abril!$K$27</f>
        <v>*</v>
      </c>
      <c r="Y29" s="161" t="str">
        <f>[25]Abril!$K$28</f>
        <v>*</v>
      </c>
      <c r="Z29" s="161" t="str">
        <f>[25]Abril!$K$29</f>
        <v>*</v>
      </c>
      <c r="AA29" s="161" t="str">
        <f>[25]Abril!$K$30</f>
        <v>*</v>
      </c>
      <c r="AB29" s="161" t="str">
        <f>[25]Abril!$K$31</f>
        <v>*</v>
      </c>
      <c r="AC29" s="161" t="str">
        <f>[25]Abril!$K$32</f>
        <v>*</v>
      </c>
      <c r="AD29" s="161" t="str">
        <f>[25]Abril!$K$33</f>
        <v>*</v>
      </c>
      <c r="AE29" s="161" t="str">
        <f>[25]Abril!$K$34</f>
        <v>*</v>
      </c>
      <c r="AF29" s="159" t="s">
        <v>210</v>
      </c>
      <c r="AG29" s="165" t="s">
        <v>210</v>
      </c>
      <c r="AH29" s="51" t="s">
        <v>210</v>
      </c>
    </row>
    <row r="30" spans="1:36" hidden="1" x14ac:dyDescent="0.25">
      <c r="A30" s="43" t="s">
        <v>10</v>
      </c>
      <c r="B30" s="161" t="str">
        <f>[26]Abril!$K$5</f>
        <v>*</v>
      </c>
      <c r="C30" s="161" t="str">
        <f>[26]Abril!$K$6</f>
        <v>*</v>
      </c>
      <c r="D30" s="161" t="str">
        <f>[26]Abril!$K$7</f>
        <v>*</v>
      </c>
      <c r="E30" s="161" t="str">
        <f>[26]Abril!$K$8</f>
        <v>*</v>
      </c>
      <c r="F30" s="161" t="str">
        <f>[26]Abril!$K$9</f>
        <v>*</v>
      </c>
      <c r="G30" s="161" t="str">
        <f>[26]Abril!$K$10</f>
        <v>*</v>
      </c>
      <c r="H30" s="161" t="str">
        <f>[26]Abril!$K$11</f>
        <v>*</v>
      </c>
      <c r="I30" s="161" t="str">
        <f>[26]Abril!$K$12</f>
        <v>*</v>
      </c>
      <c r="J30" s="161" t="str">
        <f>[26]Abril!$K$13</f>
        <v>*</v>
      </c>
      <c r="K30" s="161" t="str">
        <f>[26]Abril!$K$14</f>
        <v>*</v>
      </c>
      <c r="L30" s="161" t="str">
        <f>[26]Abril!$K$15</f>
        <v>*</v>
      </c>
      <c r="M30" s="161" t="str">
        <f>[26]Abril!$K$16</f>
        <v>*</v>
      </c>
      <c r="N30" s="161" t="str">
        <f>[26]Abril!$K$17</f>
        <v>*</v>
      </c>
      <c r="O30" s="161" t="str">
        <f>[26]Abril!$K$18</f>
        <v>*</v>
      </c>
      <c r="P30" s="161" t="str">
        <f>[26]Abril!$K$19</f>
        <v>*</v>
      </c>
      <c r="Q30" s="161" t="str">
        <f>[26]Abril!$K$20</f>
        <v>*</v>
      </c>
      <c r="R30" s="161" t="str">
        <f>[26]Abril!$K$21</f>
        <v>*</v>
      </c>
      <c r="S30" s="161" t="str">
        <f>[26]Abril!$K$22</f>
        <v>*</v>
      </c>
      <c r="T30" s="161" t="str">
        <f>[26]Abril!$K$23</f>
        <v>*</v>
      </c>
      <c r="U30" s="161" t="str">
        <f>[26]Abril!$K$24</f>
        <v>*</v>
      </c>
      <c r="V30" s="161" t="str">
        <f>[26]Abril!$K$25</f>
        <v>*</v>
      </c>
      <c r="W30" s="161" t="str">
        <f>[26]Abril!$K$26</f>
        <v>*</v>
      </c>
      <c r="X30" s="161" t="str">
        <f>[26]Abril!$K$27</f>
        <v>*</v>
      </c>
      <c r="Y30" s="161" t="str">
        <f>[26]Abril!$K$28</f>
        <v>*</v>
      </c>
      <c r="Z30" s="161" t="str">
        <f>[26]Abril!$K$29</f>
        <v>*</v>
      </c>
      <c r="AA30" s="161" t="str">
        <f>[26]Abril!$K$30</f>
        <v>*</v>
      </c>
      <c r="AB30" s="161" t="str">
        <f>[26]Abril!$K$31</f>
        <v>*</v>
      </c>
      <c r="AC30" s="161" t="str">
        <f>[26]Abril!$K$32</f>
        <v>*</v>
      </c>
      <c r="AD30" s="161" t="str">
        <f>[26]Abril!$K$33</f>
        <v>*</v>
      </c>
      <c r="AE30" s="161" t="str">
        <f>[26]Abril!$K$34</f>
        <v>*</v>
      </c>
      <c r="AF30" s="159" t="s">
        <v>210</v>
      </c>
      <c r="AG30" s="165" t="s">
        <v>210</v>
      </c>
      <c r="AH30" s="51" t="s">
        <v>210</v>
      </c>
    </row>
    <row r="31" spans="1:36" hidden="1" x14ac:dyDescent="0.25">
      <c r="A31" s="43" t="s">
        <v>156</v>
      </c>
      <c r="B31" s="161" t="str">
        <f>[27]Abril!$K$5</f>
        <v>*</v>
      </c>
      <c r="C31" s="161" t="str">
        <f>[27]Abril!$K$6</f>
        <v>*</v>
      </c>
      <c r="D31" s="161" t="str">
        <f>[27]Abril!$K$7</f>
        <v>*</v>
      </c>
      <c r="E31" s="161" t="str">
        <f>[27]Abril!$K$8</f>
        <v>*</v>
      </c>
      <c r="F31" s="161" t="str">
        <f>[27]Abril!$K$9</f>
        <v>*</v>
      </c>
      <c r="G31" s="161" t="str">
        <f>[27]Abril!$K$10</f>
        <v>*</v>
      </c>
      <c r="H31" s="161" t="str">
        <f>[27]Abril!$K$11</f>
        <v>*</v>
      </c>
      <c r="I31" s="161" t="str">
        <f>[27]Abril!$K$12</f>
        <v>*</v>
      </c>
      <c r="J31" s="161" t="str">
        <f>[27]Abril!$K$13</f>
        <v>*</v>
      </c>
      <c r="K31" s="161" t="str">
        <f>[27]Abril!$K$14</f>
        <v>*</v>
      </c>
      <c r="L31" s="161" t="str">
        <f>[27]Abril!$K$15</f>
        <v>*</v>
      </c>
      <c r="M31" s="161" t="str">
        <f>[27]Abril!$K$16</f>
        <v>*</v>
      </c>
      <c r="N31" s="161" t="str">
        <f>[27]Abril!$K$17</f>
        <v>*</v>
      </c>
      <c r="O31" s="161" t="str">
        <f>[27]Abril!$K$18</f>
        <v>*</v>
      </c>
      <c r="P31" s="161" t="str">
        <f>[27]Abril!$K$19</f>
        <v>*</v>
      </c>
      <c r="Q31" s="161" t="str">
        <f>[27]Abril!$K$20</f>
        <v>*</v>
      </c>
      <c r="R31" s="161" t="str">
        <f>[27]Abril!$K$21</f>
        <v>*</v>
      </c>
      <c r="S31" s="161" t="str">
        <f>[27]Abril!$K$22</f>
        <v>*</v>
      </c>
      <c r="T31" s="161" t="str">
        <f>[27]Abril!$K$23</f>
        <v>*</v>
      </c>
      <c r="U31" s="161" t="str">
        <f>[27]Abril!$K$24</f>
        <v>*</v>
      </c>
      <c r="V31" s="161" t="str">
        <f>[27]Abril!$K$25</f>
        <v>*</v>
      </c>
      <c r="W31" s="161" t="str">
        <f>[27]Abril!$K$26</f>
        <v>*</v>
      </c>
      <c r="X31" s="161" t="str">
        <f>[27]Abril!$K$27</f>
        <v>*</v>
      </c>
      <c r="Y31" s="161" t="str">
        <f>[27]Abril!$K$28</f>
        <v>*</v>
      </c>
      <c r="Z31" s="161" t="str">
        <f>[27]Abril!$K$29</f>
        <v>*</v>
      </c>
      <c r="AA31" s="161" t="str">
        <f>[27]Abril!$K$30</f>
        <v>*</v>
      </c>
      <c r="AB31" s="161" t="str">
        <f>[27]Abril!$K$31</f>
        <v>*</v>
      </c>
      <c r="AC31" s="161" t="str">
        <f>[27]Abril!$K$32</f>
        <v>*</v>
      </c>
      <c r="AD31" s="161" t="str">
        <f>[27]Abril!$K$33</f>
        <v>*</v>
      </c>
      <c r="AE31" s="161" t="str">
        <f>[27]Abril!$K$34</f>
        <v>*</v>
      </c>
      <c r="AF31" s="159" t="s">
        <v>210</v>
      </c>
      <c r="AG31" s="165" t="s">
        <v>210</v>
      </c>
      <c r="AH31" s="51" t="s">
        <v>210</v>
      </c>
      <c r="AI31" s="12" t="s">
        <v>35</v>
      </c>
    </row>
    <row r="32" spans="1:36" x14ac:dyDescent="0.25">
      <c r="A32" s="43" t="s">
        <v>11</v>
      </c>
      <c r="B32" s="161">
        <f>[28]Abril!$K$5</f>
        <v>0</v>
      </c>
      <c r="C32" s="161">
        <f>[28]Abril!$K$6</f>
        <v>0</v>
      </c>
      <c r="D32" s="161">
        <f>[28]Abril!$K$7</f>
        <v>0</v>
      </c>
      <c r="E32" s="161">
        <f>[28]Abril!$K$8</f>
        <v>0</v>
      </c>
      <c r="F32" s="161">
        <f>[28]Abril!$K$9</f>
        <v>9.2000000000000011</v>
      </c>
      <c r="G32" s="161">
        <f>[28]Abril!$K$10</f>
        <v>29.4</v>
      </c>
      <c r="H32" s="161">
        <f>[28]Abril!$K$11</f>
        <v>11.8</v>
      </c>
      <c r="I32" s="161">
        <f>[28]Abril!$K$12</f>
        <v>3.6</v>
      </c>
      <c r="J32" s="161">
        <f>[28]Abril!$K$13</f>
        <v>0</v>
      </c>
      <c r="K32" s="161">
        <f>[28]Abril!$K$14</f>
        <v>0</v>
      </c>
      <c r="L32" s="161">
        <f>[28]Abril!$K$15</f>
        <v>0.2</v>
      </c>
      <c r="M32" s="161">
        <f>[28]Abril!$K$16</f>
        <v>0</v>
      </c>
      <c r="N32" s="161">
        <f>[28]Abril!$K$17</f>
        <v>0</v>
      </c>
      <c r="O32" s="161">
        <f>[28]Abril!$K$18</f>
        <v>2.2000000000000002</v>
      </c>
      <c r="P32" s="161">
        <f>[28]Abril!$K$19</f>
        <v>0</v>
      </c>
      <c r="Q32" s="161">
        <f>[28]Abril!$K$20</f>
        <v>0.2</v>
      </c>
      <c r="R32" s="161">
        <f>[28]Abril!$K$21</f>
        <v>19.600000000000001</v>
      </c>
      <c r="S32" s="161">
        <f>[28]Abril!$K$22</f>
        <v>35.200000000000003</v>
      </c>
      <c r="T32" s="161">
        <f>[28]Abril!$K$23</f>
        <v>0.2</v>
      </c>
      <c r="U32" s="161">
        <f>[28]Abril!$K$24</f>
        <v>0</v>
      </c>
      <c r="V32" s="161">
        <f>[28]Abril!$K$25</f>
        <v>0</v>
      </c>
      <c r="W32" s="161">
        <f>[28]Abril!$K$26</f>
        <v>0.2</v>
      </c>
      <c r="X32" s="161">
        <f>[28]Abril!$K$27</f>
        <v>0</v>
      </c>
      <c r="Y32" s="161">
        <f>[28]Abril!$K$28</f>
        <v>60</v>
      </c>
      <c r="Z32" s="161">
        <f>[28]Abril!$K$29</f>
        <v>21.4</v>
      </c>
      <c r="AA32" s="161">
        <f>[28]Abril!$K$30</f>
        <v>8.8000000000000007</v>
      </c>
      <c r="AB32" s="161">
        <f>[28]Abril!$K$31</f>
        <v>0</v>
      </c>
      <c r="AC32" s="161">
        <f>[28]Abril!$K$32</f>
        <v>0.2</v>
      </c>
      <c r="AD32" s="161">
        <f>[28]Abril!$K$33</f>
        <v>0.2</v>
      </c>
      <c r="AE32" s="161">
        <f>[28]Abril!$K$34</f>
        <v>0</v>
      </c>
      <c r="AF32" s="159">
        <f t="shared" si="1"/>
        <v>202.4</v>
      </c>
      <c r="AG32" s="165">
        <f t="shared" si="2"/>
        <v>60</v>
      </c>
      <c r="AH32" s="51">
        <f t="shared" si="3"/>
        <v>14</v>
      </c>
    </row>
    <row r="33" spans="1:36" s="5" customFormat="1" x14ac:dyDescent="0.25">
      <c r="A33" s="43" t="s">
        <v>12</v>
      </c>
      <c r="B33" s="161">
        <f>[29]Abril!$K$5</f>
        <v>1</v>
      </c>
      <c r="C33" s="161">
        <f>[29]Abril!$K$6</f>
        <v>0</v>
      </c>
      <c r="D33" s="161">
        <f>[29]Abril!$K$7</f>
        <v>0</v>
      </c>
      <c r="E33" s="161">
        <f>[29]Abril!$K$8</f>
        <v>0</v>
      </c>
      <c r="F33" s="161">
        <f>[29]Abril!$K$9</f>
        <v>29.8</v>
      </c>
      <c r="G33" s="161">
        <f>[29]Abril!$K$10</f>
        <v>0.4</v>
      </c>
      <c r="H33" s="161">
        <f>[29]Abril!$K$11</f>
        <v>0.2</v>
      </c>
      <c r="I33" s="161">
        <f>[29]Abril!$K$12</f>
        <v>0</v>
      </c>
      <c r="J33" s="161">
        <f>[29]Abril!$K$13</f>
        <v>0</v>
      </c>
      <c r="K33" s="161">
        <f>[29]Abril!$K$14</f>
        <v>0</v>
      </c>
      <c r="L33" s="161">
        <f>[29]Abril!$K$15</f>
        <v>0</v>
      </c>
      <c r="M33" s="161">
        <f>[29]Abril!$K$16</f>
        <v>0</v>
      </c>
      <c r="N33" s="161">
        <f>[29]Abril!$K$17</f>
        <v>2</v>
      </c>
      <c r="O33" s="161">
        <f>[29]Abril!$K$18</f>
        <v>15.599999999999998</v>
      </c>
      <c r="P33" s="161">
        <f>[29]Abril!$K$19</f>
        <v>0</v>
      </c>
      <c r="Q33" s="161">
        <f>[29]Abril!$K$20</f>
        <v>0</v>
      </c>
      <c r="R33" s="161">
        <f>[29]Abril!$K$21</f>
        <v>3</v>
      </c>
      <c r="S33" s="161">
        <f>[29]Abril!$K$22</f>
        <v>67.800000000000011</v>
      </c>
      <c r="T33" s="161">
        <f>[29]Abril!$K$23</f>
        <v>0.2</v>
      </c>
      <c r="U33" s="161">
        <f>[29]Abril!$K$24</f>
        <v>0</v>
      </c>
      <c r="V33" s="161">
        <f>[29]Abril!$K$25</f>
        <v>0</v>
      </c>
      <c r="W33" s="161">
        <f>[29]Abril!$K$26</f>
        <v>0</v>
      </c>
      <c r="X33" s="161">
        <f>[29]Abril!$K$27</f>
        <v>0</v>
      </c>
      <c r="Y33" s="161">
        <f>[29]Abril!$K$28</f>
        <v>0</v>
      </c>
      <c r="Z33" s="161">
        <f>[29]Abril!$K$29</f>
        <v>52</v>
      </c>
      <c r="AA33" s="161">
        <f>[29]Abril!$K$30</f>
        <v>87.800000000000011</v>
      </c>
      <c r="AB33" s="161">
        <f>[29]Abril!$K$31</f>
        <v>0</v>
      </c>
      <c r="AC33" s="161">
        <f>[29]Abril!$K$32</f>
        <v>0</v>
      </c>
      <c r="AD33" s="161">
        <f>[29]Abril!$K$33</f>
        <v>0</v>
      </c>
      <c r="AE33" s="161">
        <f>[29]Abril!$K$34</f>
        <v>0</v>
      </c>
      <c r="AF33" s="159">
        <f t="shared" si="1"/>
        <v>259.8</v>
      </c>
      <c r="AG33" s="165">
        <f t="shared" si="2"/>
        <v>87.800000000000011</v>
      </c>
      <c r="AH33" s="51">
        <f t="shared" si="3"/>
        <v>19</v>
      </c>
    </row>
    <row r="34" spans="1:36" x14ac:dyDescent="0.25">
      <c r="A34" s="43" t="s">
        <v>13</v>
      </c>
      <c r="B34" s="161">
        <f>[30]Abril!$K$5</f>
        <v>0</v>
      </c>
      <c r="C34" s="161">
        <f>[30]Abril!$K$6</f>
        <v>0</v>
      </c>
      <c r="D34" s="161">
        <f>[30]Abril!$K$7</f>
        <v>0</v>
      </c>
      <c r="E34" s="161">
        <f>[30]Abril!$K$8</f>
        <v>0</v>
      </c>
      <c r="F34" s="161">
        <f>[30]Abril!$K$9</f>
        <v>11.6</v>
      </c>
      <c r="G34" s="161">
        <f>[30]Abril!$K$10</f>
        <v>0.2</v>
      </c>
      <c r="H34" s="161">
        <f>[30]Abril!$K$11</f>
        <v>1.4000000000000001</v>
      </c>
      <c r="I34" s="161">
        <f>[30]Abril!$K$12</f>
        <v>0.4</v>
      </c>
      <c r="J34" s="161">
        <f>[30]Abril!$K$13</f>
        <v>0</v>
      </c>
      <c r="K34" s="161">
        <f>[30]Abril!$K$14</f>
        <v>23.400000000000002</v>
      </c>
      <c r="L34" s="161">
        <f>[30]Abril!$K$15</f>
        <v>0</v>
      </c>
      <c r="M34" s="161">
        <f>[30]Abril!$K$16</f>
        <v>0</v>
      </c>
      <c r="N34" s="161">
        <f>[30]Abril!$K$17</f>
        <v>1</v>
      </c>
      <c r="O34" s="161">
        <f>[30]Abril!$K$18</f>
        <v>16.600000000000001</v>
      </c>
      <c r="P34" s="161">
        <f>[30]Abril!$K$19</f>
        <v>0</v>
      </c>
      <c r="Q34" s="161">
        <f>[30]Abril!$K$20</f>
        <v>0</v>
      </c>
      <c r="R34" s="161">
        <f>[30]Abril!$K$21</f>
        <v>1.4</v>
      </c>
      <c r="S34" s="161">
        <f>[30]Abril!$K$22</f>
        <v>17.400000000000002</v>
      </c>
      <c r="T34" s="161">
        <f>[30]Abril!$K$23</f>
        <v>1.4000000000000001</v>
      </c>
      <c r="U34" s="161">
        <f>[30]Abril!$K$24</f>
        <v>0</v>
      </c>
      <c r="V34" s="161">
        <f>[30]Abril!$K$25</f>
        <v>0</v>
      </c>
      <c r="W34" s="161">
        <f>[30]Abril!$K$26</f>
        <v>0.2</v>
      </c>
      <c r="X34" s="161">
        <f>[30]Abril!$K$27</f>
        <v>0</v>
      </c>
      <c r="Y34" s="161">
        <f>[30]Abril!$K$28</f>
        <v>0.4</v>
      </c>
      <c r="Z34" s="161">
        <f>[30]Abril!$K$29</f>
        <v>0</v>
      </c>
      <c r="AA34" s="161">
        <f>[30]Abril!$K$30</f>
        <v>5.6</v>
      </c>
      <c r="AB34" s="161">
        <f>[30]Abril!$K$31</f>
        <v>0.2</v>
      </c>
      <c r="AC34" s="161">
        <f>[30]Abril!$K$32</f>
        <v>0</v>
      </c>
      <c r="AD34" s="161">
        <f>[30]Abril!$K$33</f>
        <v>0</v>
      </c>
      <c r="AE34" s="161">
        <f>[30]Abril!$K$34</f>
        <v>0</v>
      </c>
      <c r="AF34" s="159">
        <f t="shared" si="1"/>
        <v>81.200000000000017</v>
      </c>
      <c r="AG34" s="165">
        <f t="shared" si="2"/>
        <v>23.400000000000002</v>
      </c>
      <c r="AH34" s="51">
        <f t="shared" si="3"/>
        <v>16</v>
      </c>
    </row>
    <row r="35" spans="1:36" x14ac:dyDescent="0.25">
      <c r="A35" s="43" t="s">
        <v>157</v>
      </c>
      <c r="B35" s="161">
        <f>[31]Abril!$K$5</f>
        <v>0</v>
      </c>
      <c r="C35" s="161">
        <f>[31]Abril!$K$6</f>
        <v>0</v>
      </c>
      <c r="D35" s="161">
        <f>[31]Abril!$K$7</f>
        <v>0</v>
      </c>
      <c r="E35" s="161">
        <f>[31]Abril!$K$8</f>
        <v>0</v>
      </c>
      <c r="F35" s="161">
        <f>[31]Abril!$K$9</f>
        <v>1.4</v>
      </c>
      <c r="G35" s="161">
        <f>[31]Abril!$K$10</f>
        <v>17.599999999999998</v>
      </c>
      <c r="H35" s="161">
        <f>[31]Abril!$K$11</f>
        <v>0.2</v>
      </c>
      <c r="I35" s="161">
        <f>[31]Abril!$K$12</f>
        <v>0</v>
      </c>
      <c r="J35" s="161">
        <f>[31]Abril!$K$13</f>
        <v>0</v>
      </c>
      <c r="K35" s="161">
        <f>[31]Abril!$K$14</f>
        <v>0</v>
      </c>
      <c r="L35" s="161">
        <f>[31]Abril!$K$15</f>
        <v>0</v>
      </c>
      <c r="M35" s="161">
        <f>[31]Abril!$K$16</f>
        <v>0.4</v>
      </c>
      <c r="N35" s="161">
        <f>[31]Abril!$K$17</f>
        <v>0</v>
      </c>
      <c r="O35" s="161">
        <f>[31]Abril!$K$18</f>
        <v>2.6000000000000005</v>
      </c>
      <c r="P35" s="161">
        <f>[31]Abril!$K$19</f>
        <v>0</v>
      </c>
      <c r="Q35" s="161">
        <f>[31]Abril!$K$20</f>
        <v>0</v>
      </c>
      <c r="R35" s="161">
        <f>[31]Abril!$K$21</f>
        <v>0</v>
      </c>
      <c r="S35" s="161">
        <f>[31]Abril!$K$22</f>
        <v>77.000000000000028</v>
      </c>
      <c r="T35" s="161">
        <f>[31]Abril!$K$23</f>
        <v>0.4</v>
      </c>
      <c r="U35" s="161">
        <f>[31]Abril!$K$24</f>
        <v>0</v>
      </c>
      <c r="V35" s="161">
        <f>[31]Abril!$K$25</f>
        <v>0</v>
      </c>
      <c r="W35" s="161">
        <f>[31]Abril!$K$26</f>
        <v>0</v>
      </c>
      <c r="X35" s="161">
        <f>[31]Abril!$K$27</f>
        <v>18</v>
      </c>
      <c r="Y35" s="161">
        <f>[31]Abril!$K$28</f>
        <v>1.9999999999999998</v>
      </c>
      <c r="Z35" s="161">
        <f>[31]Abril!$K$29</f>
        <v>16.999999999999996</v>
      </c>
      <c r="AA35" s="161">
        <f>[31]Abril!$K$30</f>
        <v>63.400000000000013</v>
      </c>
      <c r="AB35" s="161">
        <f>[31]Abril!$K$31</f>
        <v>31.599999999999998</v>
      </c>
      <c r="AC35" s="161">
        <f>[31]Abril!$K$32</f>
        <v>0.2</v>
      </c>
      <c r="AD35" s="161">
        <f>[31]Abril!$K$33</f>
        <v>0.2</v>
      </c>
      <c r="AE35" s="161">
        <f>[31]Abril!$K$34</f>
        <v>0</v>
      </c>
      <c r="AF35" s="159">
        <f t="shared" si="1"/>
        <v>232</v>
      </c>
      <c r="AG35" s="165">
        <f t="shared" si="2"/>
        <v>77.000000000000028</v>
      </c>
      <c r="AH35" s="51">
        <f t="shared" si="3"/>
        <v>16</v>
      </c>
    </row>
    <row r="36" spans="1:36" hidden="1" x14ac:dyDescent="0.25">
      <c r="A36" s="43" t="s">
        <v>128</v>
      </c>
      <c r="B36" s="161" t="str">
        <f>[32]Abril!$K$5</f>
        <v>*</v>
      </c>
      <c r="C36" s="161" t="str">
        <f>[32]Abril!$K$6</f>
        <v>*</v>
      </c>
      <c r="D36" s="161" t="str">
        <f>[32]Abril!$K$7</f>
        <v>*</v>
      </c>
      <c r="E36" s="161" t="str">
        <f>[32]Abril!$K$8</f>
        <v>*</v>
      </c>
      <c r="F36" s="161" t="str">
        <f>[32]Abril!$K$9</f>
        <v>*</v>
      </c>
      <c r="G36" s="161" t="str">
        <f>[32]Abril!$K$10</f>
        <v>*</v>
      </c>
      <c r="H36" s="161" t="str">
        <f>[32]Abril!$K$11</f>
        <v>*</v>
      </c>
      <c r="I36" s="161" t="str">
        <f>[32]Abril!$K$12</f>
        <v>*</v>
      </c>
      <c r="J36" s="161" t="str">
        <f>[32]Abril!$K$13</f>
        <v>*</v>
      </c>
      <c r="K36" s="161" t="str">
        <f>[32]Abril!$K$14</f>
        <v>*</v>
      </c>
      <c r="L36" s="161" t="str">
        <f>[32]Abril!$K$15</f>
        <v>*</v>
      </c>
      <c r="M36" s="161" t="str">
        <f>[32]Abril!$K$16</f>
        <v>*</v>
      </c>
      <c r="N36" s="161" t="str">
        <f>[32]Abril!$K$17</f>
        <v>*</v>
      </c>
      <c r="O36" s="161" t="str">
        <f>[32]Abril!$K$18</f>
        <v>*</v>
      </c>
      <c r="P36" s="161" t="str">
        <f>[32]Abril!$K$19</f>
        <v>*</v>
      </c>
      <c r="Q36" s="161" t="str">
        <f>[32]Abril!$K$20</f>
        <v>*</v>
      </c>
      <c r="R36" s="161" t="str">
        <f>[32]Abril!$K$21</f>
        <v>*</v>
      </c>
      <c r="S36" s="161" t="str">
        <f>[32]Abril!$K$22</f>
        <v>*</v>
      </c>
      <c r="T36" s="161" t="str">
        <f>[32]Abril!$K$23</f>
        <v>*</v>
      </c>
      <c r="U36" s="161" t="str">
        <f>[32]Abril!$K$24</f>
        <v>*</v>
      </c>
      <c r="V36" s="161" t="str">
        <f>[32]Abril!$K$25</f>
        <v>*</v>
      </c>
      <c r="W36" s="161" t="str">
        <f>[32]Abril!$K$26</f>
        <v>*</v>
      </c>
      <c r="X36" s="161" t="str">
        <f>[32]Abril!$K$27</f>
        <v>*</v>
      </c>
      <c r="Y36" s="161" t="str">
        <f>[32]Abril!$K$28</f>
        <v>*</v>
      </c>
      <c r="Z36" s="161" t="str">
        <f>[32]Abril!$K$29</f>
        <v>*</v>
      </c>
      <c r="AA36" s="161" t="str">
        <f>[32]Abril!$K$30</f>
        <v>*</v>
      </c>
      <c r="AB36" s="161" t="str">
        <f>[32]Abril!$K$31</f>
        <v>*</v>
      </c>
      <c r="AC36" s="161" t="str">
        <f>[32]Abril!$K$32</f>
        <v>*</v>
      </c>
      <c r="AD36" s="161" t="str">
        <f>[32]Abril!$K$33</f>
        <v>*</v>
      </c>
      <c r="AE36" s="161" t="str">
        <f>[32]Abril!$K$34</f>
        <v>*</v>
      </c>
      <c r="AF36" s="159" t="s">
        <v>210</v>
      </c>
      <c r="AG36" s="165" t="s">
        <v>210</v>
      </c>
      <c r="AH36" s="51" t="s">
        <v>210</v>
      </c>
    </row>
    <row r="37" spans="1:36" x14ac:dyDescent="0.25">
      <c r="A37" s="43" t="s">
        <v>14</v>
      </c>
      <c r="B37" s="161">
        <f>[33]Abril!$K$5</f>
        <v>0</v>
      </c>
      <c r="C37" s="161">
        <f>[33]Abril!$K$6</f>
        <v>0</v>
      </c>
      <c r="D37" s="161">
        <f>[33]Abril!$K$7</f>
        <v>0</v>
      </c>
      <c r="E37" s="161">
        <f>[33]Abril!$K$8</f>
        <v>0</v>
      </c>
      <c r="F37" s="161">
        <f>[33]Abril!$K$9</f>
        <v>0</v>
      </c>
      <c r="G37" s="161">
        <f>[33]Abril!$K$10</f>
        <v>0</v>
      </c>
      <c r="H37" s="161">
        <f>[33]Abril!$K$11</f>
        <v>11.2</v>
      </c>
      <c r="I37" s="161">
        <f>[33]Abril!$K$12</f>
        <v>11.2</v>
      </c>
      <c r="J37" s="161">
        <f>[33]Abril!$K$13</f>
        <v>8</v>
      </c>
      <c r="K37" s="161">
        <f>[33]Abril!$K$14</f>
        <v>0</v>
      </c>
      <c r="L37" s="161">
        <f>[33]Abril!$K$15</f>
        <v>0</v>
      </c>
      <c r="M37" s="161">
        <f>[33]Abril!$K$16</f>
        <v>26</v>
      </c>
      <c r="N37" s="161">
        <f>[33]Abril!$K$17</f>
        <v>0</v>
      </c>
      <c r="O37" s="161">
        <f>[33]Abril!$K$18</f>
        <v>5.6000000000000005</v>
      </c>
      <c r="P37" s="161">
        <f>[33]Abril!$K$19</f>
        <v>0</v>
      </c>
      <c r="Q37" s="161">
        <f>[33]Abril!$K$20</f>
        <v>0</v>
      </c>
      <c r="R37" s="161">
        <f>[33]Abril!$K$21</f>
        <v>0</v>
      </c>
      <c r="S37" s="161">
        <f>[33]Abril!$K$22</f>
        <v>0.4</v>
      </c>
      <c r="T37" s="161">
        <f>[33]Abril!$K$23</f>
        <v>41.199999999999996</v>
      </c>
      <c r="U37" s="161">
        <f>[33]Abril!$K$24</f>
        <v>0</v>
      </c>
      <c r="V37" s="161">
        <f>[33]Abril!$K$25</f>
        <v>0</v>
      </c>
      <c r="W37" s="161">
        <f>[33]Abril!$K$26</f>
        <v>0</v>
      </c>
      <c r="X37" s="161">
        <f>[33]Abril!$K$27</f>
        <v>10</v>
      </c>
      <c r="Y37" s="161">
        <f>[33]Abril!$K$28</f>
        <v>0</v>
      </c>
      <c r="Z37" s="161">
        <f>[33]Abril!$K$29</f>
        <v>1.2</v>
      </c>
      <c r="AA37" s="161">
        <f>[33]Abril!$K$30</f>
        <v>2</v>
      </c>
      <c r="AB37" s="161">
        <f>[33]Abril!$K$31</f>
        <v>0.8</v>
      </c>
      <c r="AC37" s="161">
        <f>[33]Abril!$K$32</f>
        <v>0</v>
      </c>
      <c r="AD37" s="161">
        <f>[33]Abril!$K$33</f>
        <v>0</v>
      </c>
      <c r="AE37" s="161">
        <f>[33]Abril!$K$34</f>
        <v>0</v>
      </c>
      <c r="AF37" s="159">
        <f t="shared" si="1"/>
        <v>117.6</v>
      </c>
      <c r="AG37" s="165">
        <f t="shared" si="2"/>
        <v>41.199999999999996</v>
      </c>
      <c r="AH37" s="51">
        <f t="shared" si="3"/>
        <v>19</v>
      </c>
    </row>
    <row r="38" spans="1:36" hidden="1" x14ac:dyDescent="0.25">
      <c r="A38" s="43" t="s">
        <v>158</v>
      </c>
      <c r="B38" s="161" t="str">
        <f>[34]Abril!$K$5</f>
        <v>*</v>
      </c>
      <c r="C38" s="161" t="str">
        <f>[34]Abril!$K$6</f>
        <v>*</v>
      </c>
      <c r="D38" s="161" t="str">
        <f>[34]Abril!$K$7</f>
        <v>*</v>
      </c>
      <c r="E38" s="161" t="str">
        <f>[34]Abril!$K$8</f>
        <v>*</v>
      </c>
      <c r="F38" s="161" t="str">
        <f>[34]Abril!$K$9</f>
        <v>*</v>
      </c>
      <c r="G38" s="161" t="str">
        <f>[34]Abril!$K$10</f>
        <v>*</v>
      </c>
      <c r="H38" s="161" t="str">
        <f>[34]Abril!$K$11</f>
        <v>*</v>
      </c>
      <c r="I38" s="161" t="str">
        <f>[34]Abril!$K$12</f>
        <v>*</v>
      </c>
      <c r="J38" s="161" t="str">
        <f>[34]Abril!$K$13</f>
        <v>*</v>
      </c>
      <c r="K38" s="161" t="str">
        <f>[34]Abril!$K$14</f>
        <v>*</v>
      </c>
      <c r="L38" s="161" t="str">
        <f>[34]Abril!$K$15</f>
        <v>*</v>
      </c>
      <c r="M38" s="161" t="str">
        <f>[34]Abril!$K$16</f>
        <v>*</v>
      </c>
      <c r="N38" s="161" t="str">
        <f>[34]Abril!$K$17</f>
        <v>*</v>
      </c>
      <c r="O38" s="161" t="str">
        <f>[34]Abril!$K$18</f>
        <v>*</v>
      </c>
      <c r="P38" s="161" t="str">
        <f>[34]Abril!$K$19</f>
        <v>*</v>
      </c>
      <c r="Q38" s="161" t="str">
        <f>[34]Abril!$K$20</f>
        <v>*</v>
      </c>
      <c r="R38" s="161" t="str">
        <f>[34]Abril!$K$21</f>
        <v>*</v>
      </c>
      <c r="S38" s="161" t="str">
        <f>[34]Abril!$K$22</f>
        <v>*</v>
      </c>
      <c r="T38" s="161" t="str">
        <f>[34]Abril!$K$23</f>
        <v>*</v>
      </c>
      <c r="U38" s="161" t="str">
        <f>[34]Abril!$K$24</f>
        <v>*</v>
      </c>
      <c r="V38" s="161" t="str">
        <f>[34]Abril!$K$25</f>
        <v>*</v>
      </c>
      <c r="W38" s="161" t="str">
        <f>[34]Abril!$K$26</f>
        <v>*</v>
      </c>
      <c r="X38" s="161" t="str">
        <f>[34]Abril!$K$27</f>
        <v>*</v>
      </c>
      <c r="Y38" s="161" t="str">
        <f>[34]Abril!$K$28</f>
        <v>*</v>
      </c>
      <c r="Z38" s="161" t="str">
        <f>[34]Abril!$K$29</f>
        <v>*</v>
      </c>
      <c r="AA38" s="161" t="str">
        <f>[34]Abril!$K$30</f>
        <v>*</v>
      </c>
      <c r="AB38" s="161" t="str">
        <f>[34]Abril!$K$31</f>
        <v>*</v>
      </c>
      <c r="AC38" s="161" t="str">
        <f>[34]Abril!$K$32</f>
        <v>*</v>
      </c>
      <c r="AD38" s="161" t="str">
        <f>[34]Abril!$K$33</f>
        <v>*</v>
      </c>
      <c r="AE38" s="161" t="str">
        <f>[34]Abril!$K$34</f>
        <v>*</v>
      </c>
      <c r="AF38" s="159" t="s">
        <v>210</v>
      </c>
      <c r="AG38" s="165" t="s">
        <v>210</v>
      </c>
      <c r="AH38" s="51" t="s">
        <v>210</v>
      </c>
    </row>
    <row r="39" spans="1:36" x14ac:dyDescent="0.25">
      <c r="A39" s="43" t="s">
        <v>15</v>
      </c>
      <c r="B39" s="161">
        <f>[35]Abril!$K$5</f>
        <v>0</v>
      </c>
      <c r="C39" s="161">
        <f>[35]Abril!$K$6</f>
        <v>0</v>
      </c>
      <c r="D39" s="161">
        <f>[35]Abril!$K$7</f>
        <v>0</v>
      </c>
      <c r="E39" s="161">
        <f>[35]Abril!$K$8</f>
        <v>0.2</v>
      </c>
      <c r="F39" s="161">
        <f>[35]Abril!$K$9</f>
        <v>1.8</v>
      </c>
      <c r="G39" s="161">
        <f>[35]Abril!$K$10</f>
        <v>0.4</v>
      </c>
      <c r="H39" s="161">
        <f>[35]Abril!$K$11</f>
        <v>2</v>
      </c>
      <c r="I39" s="161">
        <f>[35]Abril!$K$12</f>
        <v>0.2</v>
      </c>
      <c r="J39" s="161">
        <f>[35]Abril!$K$13</f>
        <v>0</v>
      </c>
      <c r="K39" s="161">
        <f>[35]Abril!$K$14</f>
        <v>0</v>
      </c>
      <c r="L39" s="161">
        <f>[35]Abril!$K$15</f>
        <v>0</v>
      </c>
      <c r="M39" s="161">
        <f>[35]Abril!$K$16</f>
        <v>0</v>
      </c>
      <c r="N39" s="161">
        <f>[35]Abril!$K$17</f>
        <v>31.599999999999998</v>
      </c>
      <c r="O39" s="161">
        <f>[35]Abril!$K$18</f>
        <v>0.60000000000000009</v>
      </c>
      <c r="P39" s="161">
        <f>[35]Abril!$K$19</f>
        <v>0.2</v>
      </c>
      <c r="Q39" s="161">
        <f>[35]Abril!$K$20</f>
        <v>3.8000000000000003</v>
      </c>
      <c r="R39" s="161">
        <f>[35]Abril!$K$21</f>
        <v>10</v>
      </c>
      <c r="S39" s="161">
        <f>[35]Abril!$K$22</f>
        <v>18.399999999999999</v>
      </c>
      <c r="T39" s="161">
        <f>[35]Abril!$K$23</f>
        <v>0.4</v>
      </c>
      <c r="U39" s="161">
        <f>[35]Abril!$K$24</f>
        <v>0</v>
      </c>
      <c r="V39" s="161">
        <f>[35]Abril!$K$25</f>
        <v>0</v>
      </c>
      <c r="W39" s="161">
        <f>[35]Abril!$K$26</f>
        <v>0</v>
      </c>
      <c r="X39" s="161">
        <f>[35]Abril!$K$27</f>
        <v>0</v>
      </c>
      <c r="Y39" s="161">
        <f>[35]Abril!$K$28</f>
        <v>8.4</v>
      </c>
      <c r="Z39" s="161">
        <f>[35]Abril!$K$29</f>
        <v>2.8</v>
      </c>
      <c r="AA39" s="161">
        <f>[35]Abril!$K$30</f>
        <v>25.8</v>
      </c>
      <c r="AB39" s="161">
        <f>[35]Abril!$K$31</f>
        <v>0.2</v>
      </c>
      <c r="AC39" s="161">
        <f>[35]Abril!$K$32</f>
        <v>0</v>
      </c>
      <c r="AD39" s="161">
        <f>[35]Abril!$K$33</f>
        <v>0</v>
      </c>
      <c r="AE39" s="161">
        <f>[35]Abril!$K$34</f>
        <v>0.2</v>
      </c>
      <c r="AF39" s="159">
        <f t="shared" si="1"/>
        <v>107</v>
      </c>
      <c r="AG39" s="165">
        <f t="shared" si="2"/>
        <v>31.599999999999998</v>
      </c>
      <c r="AH39" s="51">
        <f t="shared" si="3"/>
        <v>13</v>
      </c>
      <c r="AI39" s="12" t="s">
        <v>35</v>
      </c>
    </row>
    <row r="40" spans="1:36" x14ac:dyDescent="0.25">
      <c r="A40" s="43" t="s">
        <v>16</v>
      </c>
      <c r="B40" s="161">
        <f>[36]Abril!$K$5</f>
        <v>0</v>
      </c>
      <c r="C40" s="161">
        <f>[36]Abril!$K$6</f>
        <v>0</v>
      </c>
      <c r="D40" s="161">
        <f>[36]Abril!$K$7</f>
        <v>0</v>
      </c>
      <c r="E40" s="161">
        <f>[36]Abril!$K$8</f>
        <v>0</v>
      </c>
      <c r="F40" s="161">
        <f>[36]Abril!$K$9</f>
        <v>8.8000000000000007</v>
      </c>
      <c r="G40" s="161">
        <f>[36]Abril!$K$10</f>
        <v>20.399999999999999</v>
      </c>
      <c r="H40" s="161">
        <f>[36]Abril!$K$11</f>
        <v>1</v>
      </c>
      <c r="I40" s="161">
        <f>[36]Abril!$K$12</f>
        <v>0</v>
      </c>
      <c r="J40" s="161">
        <f>[36]Abril!$K$13</f>
        <v>0</v>
      </c>
      <c r="K40" s="161">
        <f>[36]Abril!$K$14</f>
        <v>0</v>
      </c>
      <c r="L40" s="161">
        <f>[36]Abril!$K$15</f>
        <v>0</v>
      </c>
      <c r="M40" s="161">
        <f>[36]Abril!$K$16</f>
        <v>0</v>
      </c>
      <c r="N40" s="161">
        <f>[36]Abril!$K$17</f>
        <v>34.799999999999997</v>
      </c>
      <c r="O40" s="161">
        <f>[36]Abril!$K$18</f>
        <v>4.8</v>
      </c>
      <c r="P40" s="161">
        <f>[36]Abril!$K$19</f>
        <v>0</v>
      </c>
      <c r="Q40" s="161">
        <f>[36]Abril!$K$20</f>
        <v>2.4000000000000004</v>
      </c>
      <c r="R40" s="161">
        <f>[36]Abril!$K$21</f>
        <v>18.399999999999999</v>
      </c>
      <c r="S40" s="161">
        <f>[36]Abril!$K$22</f>
        <v>10.999999999999998</v>
      </c>
      <c r="T40" s="161">
        <f>[36]Abril!$K$23</f>
        <v>0.2</v>
      </c>
      <c r="U40" s="161">
        <f>[36]Abril!$K$24</f>
        <v>0</v>
      </c>
      <c r="V40" s="161">
        <f>[36]Abril!$K$25</f>
        <v>0</v>
      </c>
      <c r="W40" s="161">
        <f>[36]Abril!$K$26</f>
        <v>0</v>
      </c>
      <c r="X40" s="161">
        <f>[36]Abril!$K$27</f>
        <v>0</v>
      </c>
      <c r="Y40" s="161">
        <f>[36]Abril!$K$28</f>
        <v>0.2</v>
      </c>
      <c r="Z40" s="161">
        <f>[36]Abril!$K$29</f>
        <v>0</v>
      </c>
      <c r="AA40" s="161">
        <f>[36]Abril!$K$30</f>
        <v>0</v>
      </c>
      <c r="AB40" s="161">
        <f>[36]Abril!$K$31</f>
        <v>0.2</v>
      </c>
      <c r="AC40" s="161">
        <f>[36]Abril!$K$32</f>
        <v>0</v>
      </c>
      <c r="AD40" s="161">
        <f>[36]Abril!$K$33</f>
        <v>0.2</v>
      </c>
      <c r="AE40" s="161">
        <f>[36]Abril!$K$34</f>
        <v>0</v>
      </c>
      <c r="AF40" s="159">
        <f t="shared" si="1"/>
        <v>102.4</v>
      </c>
      <c r="AG40" s="165">
        <f t="shared" si="2"/>
        <v>34.799999999999997</v>
      </c>
      <c r="AH40" s="51">
        <f t="shared" si="3"/>
        <v>18</v>
      </c>
    </row>
    <row r="41" spans="1:36" x14ac:dyDescent="0.25">
      <c r="A41" s="43" t="s">
        <v>159</v>
      </c>
      <c r="B41" s="161">
        <f>[37]Abril!$K$5</f>
        <v>11.4</v>
      </c>
      <c r="C41" s="161">
        <f>[37]Abril!$K$6</f>
        <v>0</v>
      </c>
      <c r="D41" s="161">
        <f>[37]Abril!$K$7</f>
        <v>0</v>
      </c>
      <c r="E41" s="161">
        <f>[37]Abril!$K$8</f>
        <v>0</v>
      </c>
      <c r="F41" s="161">
        <f>[37]Abril!$K$9</f>
        <v>0</v>
      </c>
      <c r="G41" s="161">
        <f>[37]Abril!$K$10</f>
        <v>1</v>
      </c>
      <c r="H41" s="161">
        <f>[37]Abril!$K$11</f>
        <v>0.2</v>
      </c>
      <c r="I41" s="161">
        <f>[37]Abril!$K$12</f>
        <v>1.4</v>
      </c>
      <c r="J41" s="161">
        <f>[37]Abril!$K$13</f>
        <v>0.60000000000000009</v>
      </c>
      <c r="K41" s="161">
        <f>[37]Abril!$K$14</f>
        <v>0</v>
      </c>
      <c r="L41" s="161">
        <f>[37]Abril!$K$15</f>
        <v>0</v>
      </c>
      <c r="M41" s="161">
        <f>[37]Abril!$K$16</f>
        <v>34</v>
      </c>
      <c r="N41" s="161">
        <f>[37]Abril!$K$17</f>
        <v>0</v>
      </c>
      <c r="O41" s="161">
        <f>[37]Abril!$K$18</f>
        <v>34.799999999999997</v>
      </c>
      <c r="P41" s="161">
        <f>[37]Abril!$K$19</f>
        <v>0</v>
      </c>
      <c r="Q41" s="161">
        <f>[37]Abril!$K$20</f>
        <v>0</v>
      </c>
      <c r="R41" s="161">
        <f>[37]Abril!$K$21</f>
        <v>24.6</v>
      </c>
      <c r="S41" s="161">
        <f>[37]Abril!$K$22</f>
        <v>3.4</v>
      </c>
      <c r="T41" s="161">
        <f>[37]Abril!$K$23</f>
        <v>12.399999999999999</v>
      </c>
      <c r="U41" s="161">
        <f>[37]Abril!$K$24</f>
        <v>0</v>
      </c>
      <c r="V41" s="161">
        <f>[37]Abril!$K$25</f>
        <v>0</v>
      </c>
      <c r="W41" s="161">
        <f>[37]Abril!$K$26</f>
        <v>0</v>
      </c>
      <c r="X41" s="161">
        <f>[37]Abril!$K$27</f>
        <v>0</v>
      </c>
      <c r="Y41" s="161">
        <f>[37]Abril!$K$28</f>
        <v>5.4</v>
      </c>
      <c r="Z41" s="161">
        <f>[37]Abril!$K$29</f>
        <v>12.799999999999999</v>
      </c>
      <c r="AA41" s="161">
        <f>[37]Abril!$K$30</f>
        <v>22.4</v>
      </c>
      <c r="AB41" s="161">
        <f>[37]Abril!$K$31</f>
        <v>29.400000000000002</v>
      </c>
      <c r="AC41" s="161">
        <f>[37]Abril!$K$32</f>
        <v>0</v>
      </c>
      <c r="AD41" s="161">
        <f>[37]Abril!$K$33</f>
        <v>0.2</v>
      </c>
      <c r="AE41" s="161">
        <f>[37]Abril!$K$34</f>
        <v>0</v>
      </c>
      <c r="AF41" s="159">
        <f t="shared" si="1"/>
        <v>194.00000000000003</v>
      </c>
      <c r="AG41" s="165">
        <f t="shared" si="2"/>
        <v>34.799999999999997</v>
      </c>
      <c r="AH41" s="51">
        <f t="shared" si="3"/>
        <v>15</v>
      </c>
    </row>
    <row r="42" spans="1:36" x14ac:dyDescent="0.25">
      <c r="A42" s="43" t="s">
        <v>17</v>
      </c>
      <c r="B42" s="161">
        <f>[38]Abril!$K$5</f>
        <v>0</v>
      </c>
      <c r="C42" s="161">
        <f>[38]Abril!$K$6</f>
        <v>0</v>
      </c>
      <c r="D42" s="161">
        <f>[38]Abril!$K$7</f>
        <v>0</v>
      </c>
      <c r="E42" s="161">
        <f>[38]Abril!$K$8</f>
        <v>0</v>
      </c>
      <c r="F42" s="161">
        <f>[38]Abril!$K$9</f>
        <v>4</v>
      </c>
      <c r="G42" s="161">
        <f>[38]Abril!$K$10</f>
        <v>28.599999999999998</v>
      </c>
      <c r="H42" s="161">
        <f>[38]Abril!$K$11</f>
        <v>7.6000000000000005</v>
      </c>
      <c r="I42" s="161">
        <f>[38]Abril!$K$12</f>
        <v>0</v>
      </c>
      <c r="J42" s="161">
        <f>[38]Abril!$K$13</f>
        <v>0</v>
      </c>
      <c r="K42" s="161">
        <f>[38]Abril!$K$14</f>
        <v>0</v>
      </c>
      <c r="L42" s="161">
        <f>[38]Abril!$K$15</f>
        <v>0</v>
      </c>
      <c r="M42" s="161">
        <f>[38]Abril!$K$16</f>
        <v>0</v>
      </c>
      <c r="N42" s="161">
        <f>[38]Abril!$K$17</f>
        <v>16.600000000000001</v>
      </c>
      <c r="O42" s="161">
        <f>[38]Abril!$K$18</f>
        <v>8</v>
      </c>
      <c r="P42" s="161">
        <f>[38]Abril!$K$19</f>
        <v>0</v>
      </c>
      <c r="Q42" s="161">
        <f>[38]Abril!$K$20</f>
        <v>0</v>
      </c>
      <c r="R42" s="161">
        <f>[38]Abril!$K$21</f>
        <v>1.2</v>
      </c>
      <c r="S42" s="161">
        <f>[38]Abril!$K$22</f>
        <v>50.199999999999996</v>
      </c>
      <c r="T42" s="161">
        <f>[38]Abril!$K$23</f>
        <v>0.2</v>
      </c>
      <c r="U42" s="161">
        <f>[38]Abril!$K$24</f>
        <v>0</v>
      </c>
      <c r="V42" s="161">
        <f>[38]Abril!$K$25</f>
        <v>0</v>
      </c>
      <c r="W42" s="161">
        <f>[38]Abril!$K$26</f>
        <v>0</v>
      </c>
      <c r="X42" s="161">
        <f>[38]Abril!$K$27</f>
        <v>0</v>
      </c>
      <c r="Y42" s="161">
        <f>[38]Abril!$K$28</f>
        <v>28.4</v>
      </c>
      <c r="Z42" s="161">
        <f>[38]Abril!$K$29</f>
        <v>15.6</v>
      </c>
      <c r="AA42" s="161">
        <f>[38]Abril!$K$30</f>
        <v>51.400000000000006</v>
      </c>
      <c r="AB42" s="161">
        <f>[38]Abril!$K$31</f>
        <v>15.4</v>
      </c>
      <c r="AC42" s="161">
        <f>[38]Abril!$K$32</f>
        <v>0.2</v>
      </c>
      <c r="AD42" s="161">
        <f>[38]Abril!$K$33</f>
        <v>0</v>
      </c>
      <c r="AE42" s="161">
        <f>[38]Abril!$K$34</f>
        <v>0</v>
      </c>
      <c r="AF42" s="159">
        <f t="shared" si="1"/>
        <v>227.39999999999998</v>
      </c>
      <c r="AG42" s="165">
        <f t="shared" si="2"/>
        <v>51.400000000000006</v>
      </c>
      <c r="AH42" s="51">
        <f t="shared" si="3"/>
        <v>17</v>
      </c>
    </row>
    <row r="43" spans="1:36" x14ac:dyDescent="0.25">
      <c r="A43" s="43" t="s">
        <v>141</v>
      </c>
      <c r="B43" s="161">
        <f>[39]Abril!$K$5</f>
        <v>0</v>
      </c>
      <c r="C43" s="161">
        <f>[39]Abril!$K$6</f>
        <v>0</v>
      </c>
      <c r="D43" s="161">
        <f>[39]Abril!$K$7</f>
        <v>0</v>
      </c>
      <c r="E43" s="161">
        <f>[39]Abril!$K$8</f>
        <v>0</v>
      </c>
      <c r="F43" s="161">
        <f>[39]Abril!$K$9</f>
        <v>0</v>
      </c>
      <c r="G43" s="161">
        <f>[39]Abril!$K$10</f>
        <v>6.2</v>
      </c>
      <c r="H43" s="161">
        <f>[39]Abril!$K$11</f>
        <v>36.6</v>
      </c>
      <c r="I43" s="161">
        <f>[39]Abril!$K$12</f>
        <v>69.2</v>
      </c>
      <c r="J43" s="161">
        <f>[39]Abril!$K$13</f>
        <v>0</v>
      </c>
      <c r="K43" s="161">
        <f>[39]Abril!$K$14</f>
        <v>0</v>
      </c>
      <c r="L43" s="161">
        <f>[39]Abril!$K$15</f>
        <v>0</v>
      </c>
      <c r="M43" s="161">
        <f>[39]Abril!$K$16</f>
        <v>16.600000000000001</v>
      </c>
      <c r="N43" s="161">
        <f>[39]Abril!$K$17</f>
        <v>1</v>
      </c>
      <c r="O43" s="161">
        <f>[39]Abril!$K$18</f>
        <v>25.799999999999997</v>
      </c>
      <c r="P43" s="161">
        <f>[39]Abril!$K$19</f>
        <v>10.199999999999999</v>
      </c>
      <c r="Q43" s="161">
        <f>[39]Abril!$K$20</f>
        <v>0</v>
      </c>
      <c r="R43" s="161">
        <f>[39]Abril!$K$21</f>
        <v>0</v>
      </c>
      <c r="S43" s="161">
        <f>[39]Abril!$K$22</f>
        <v>25.4</v>
      </c>
      <c r="T43" s="161">
        <f>[39]Abril!$K$23</f>
        <v>4</v>
      </c>
      <c r="U43" s="161">
        <f>[39]Abril!$K$24</f>
        <v>0.2</v>
      </c>
      <c r="V43" s="161">
        <f>[39]Abril!$K$25</f>
        <v>0</v>
      </c>
      <c r="W43" s="161">
        <f>[39]Abril!$K$26</f>
        <v>0</v>
      </c>
      <c r="X43" s="161">
        <f>[39]Abril!$K$27</f>
        <v>0</v>
      </c>
      <c r="Y43" s="161">
        <f>[39]Abril!$K$28</f>
        <v>1</v>
      </c>
      <c r="Z43" s="161">
        <f>[39]Abril!$K$29</f>
        <v>58.600000000000009</v>
      </c>
      <c r="AA43" s="161">
        <f>[39]Abril!$K$30</f>
        <v>27.799999999999997</v>
      </c>
      <c r="AB43" s="161">
        <f>[39]Abril!$K$31</f>
        <v>3.4000000000000004</v>
      </c>
      <c r="AC43" s="161">
        <f>[39]Abril!$K$32</f>
        <v>0.2</v>
      </c>
      <c r="AD43" s="161">
        <f>[39]Abril!$K$33</f>
        <v>0</v>
      </c>
      <c r="AE43" s="161">
        <f>[39]Abril!$K$34</f>
        <v>0</v>
      </c>
      <c r="AF43" s="159">
        <f t="shared" si="1"/>
        <v>286.19999999999993</v>
      </c>
      <c r="AG43" s="165">
        <f t="shared" si="2"/>
        <v>69.2</v>
      </c>
      <c r="AH43" s="51">
        <f t="shared" si="3"/>
        <v>15</v>
      </c>
      <c r="AJ43" s="12" t="s">
        <v>35</v>
      </c>
    </row>
    <row r="44" spans="1:36" x14ac:dyDescent="0.25">
      <c r="A44" s="43" t="s">
        <v>18</v>
      </c>
      <c r="B44" s="161">
        <f>[40]Abril!$K$5</f>
        <v>1.2</v>
      </c>
      <c r="C44" s="161">
        <f>[40]Abril!$K$6</f>
        <v>0</v>
      </c>
      <c r="D44" s="161">
        <f>[40]Abril!$K$7</f>
        <v>0</v>
      </c>
      <c r="E44" s="161">
        <f>[40]Abril!$K$8</f>
        <v>0</v>
      </c>
      <c r="F44" s="161">
        <f>[40]Abril!$K$9</f>
        <v>19.799999999999997</v>
      </c>
      <c r="G44" s="161">
        <f>[40]Abril!$K$10</f>
        <v>46.400000000000006</v>
      </c>
      <c r="H44" s="161">
        <f>[40]Abril!$K$11</f>
        <v>9</v>
      </c>
      <c r="I44" s="161">
        <f>[40]Abril!$K$12</f>
        <v>1.8000000000000003</v>
      </c>
      <c r="J44" s="161">
        <f>[40]Abril!$K$13</f>
        <v>5.2</v>
      </c>
      <c r="K44" s="161">
        <f>[40]Abril!$K$14</f>
        <v>0.2</v>
      </c>
      <c r="L44" s="161">
        <f>[40]Abril!$K$15</f>
        <v>0.4</v>
      </c>
      <c r="M44" s="161">
        <f>[40]Abril!$K$16</f>
        <v>0</v>
      </c>
      <c r="N44" s="161">
        <f>[40]Abril!$K$17</f>
        <v>0</v>
      </c>
      <c r="O44" s="161">
        <f>[40]Abril!$K$18</f>
        <v>17.2</v>
      </c>
      <c r="P44" s="161">
        <f>[40]Abril!$K$19</f>
        <v>0.2</v>
      </c>
      <c r="Q44" s="161">
        <f>[40]Abril!$K$20</f>
        <v>0</v>
      </c>
      <c r="R44" s="161">
        <f>[40]Abril!$K$21</f>
        <v>0</v>
      </c>
      <c r="S44" s="161">
        <f>[40]Abril!$K$22</f>
        <v>19.600000000000001</v>
      </c>
      <c r="T44" s="161">
        <f>[40]Abril!$K$23</f>
        <v>10.199999999999999</v>
      </c>
      <c r="U44" s="161">
        <f>[40]Abril!$K$24</f>
        <v>0</v>
      </c>
      <c r="V44" s="161">
        <f>[40]Abril!$K$25</f>
        <v>0</v>
      </c>
      <c r="W44" s="161">
        <f>[40]Abril!$K$26</f>
        <v>0</v>
      </c>
      <c r="X44" s="161">
        <f>[40]Abril!$K$27</f>
        <v>0</v>
      </c>
      <c r="Y44" s="161">
        <f>[40]Abril!$K$28</f>
        <v>0.4</v>
      </c>
      <c r="Z44" s="161">
        <f>[40]Abril!$K$29</f>
        <v>0.2</v>
      </c>
      <c r="AA44" s="161">
        <f>[40]Abril!$K$30</f>
        <v>16.8</v>
      </c>
      <c r="AB44" s="161">
        <f>[40]Abril!$K$31</f>
        <v>0.2</v>
      </c>
      <c r="AC44" s="161">
        <f>[40]Abril!$K$32</f>
        <v>0.2</v>
      </c>
      <c r="AD44" s="161">
        <f>[40]Abril!$K$33</f>
        <v>0.2</v>
      </c>
      <c r="AE44" s="161">
        <f>[40]Abril!$K$34</f>
        <v>0</v>
      </c>
      <c r="AF44" s="159">
        <f t="shared" si="1"/>
        <v>149.19999999999999</v>
      </c>
      <c r="AG44" s="165">
        <f t="shared" si="2"/>
        <v>46.400000000000006</v>
      </c>
      <c r="AH44" s="51">
        <f t="shared" si="3"/>
        <v>12</v>
      </c>
    </row>
    <row r="45" spans="1:36" hidden="1" x14ac:dyDescent="0.25">
      <c r="A45" s="43" t="s">
        <v>146</v>
      </c>
      <c r="B45" s="161" t="str">
        <f>[41]Abril!$K$5</f>
        <v>*</v>
      </c>
      <c r="C45" s="161" t="str">
        <f>[41]Abril!$K$6</f>
        <v>*</v>
      </c>
      <c r="D45" s="161" t="str">
        <f>[41]Abril!$K$7</f>
        <v>*</v>
      </c>
      <c r="E45" s="161" t="str">
        <f>[41]Abril!$K$8</f>
        <v>*</v>
      </c>
      <c r="F45" s="161" t="str">
        <f>[41]Abril!$K$9</f>
        <v>*</v>
      </c>
      <c r="G45" s="161" t="str">
        <f>[41]Abril!$K$10</f>
        <v>*</v>
      </c>
      <c r="H45" s="161" t="str">
        <f>[41]Abril!$K$11</f>
        <v>*</v>
      </c>
      <c r="I45" s="161" t="str">
        <f>[41]Abril!$K$12</f>
        <v>*</v>
      </c>
      <c r="J45" s="161" t="str">
        <f>[41]Abril!$K$13</f>
        <v>*</v>
      </c>
      <c r="K45" s="161" t="str">
        <f>[41]Abril!$K$14</f>
        <v>*</v>
      </c>
      <c r="L45" s="161" t="str">
        <f>[41]Abril!$K$15</f>
        <v>*</v>
      </c>
      <c r="M45" s="161" t="str">
        <f>[41]Abril!$K$16</f>
        <v>*</v>
      </c>
      <c r="N45" s="161" t="str">
        <f>[41]Abril!$K$17</f>
        <v>*</v>
      </c>
      <c r="O45" s="161" t="str">
        <f>[41]Abril!$K$18</f>
        <v>*</v>
      </c>
      <c r="P45" s="161" t="str">
        <f>[41]Abril!$K$19</f>
        <v>*</v>
      </c>
      <c r="Q45" s="161" t="str">
        <f>[41]Abril!$K$20</f>
        <v>*</v>
      </c>
      <c r="R45" s="161" t="str">
        <f>[41]Abril!$K$21</f>
        <v>*</v>
      </c>
      <c r="S45" s="161" t="str">
        <f>[41]Abril!$K$22</f>
        <v>*</v>
      </c>
      <c r="T45" s="161" t="str">
        <f>[41]Abril!$K$23</f>
        <v>*</v>
      </c>
      <c r="U45" s="161" t="str">
        <f>[41]Abril!$K$24</f>
        <v>*</v>
      </c>
      <c r="V45" s="161" t="str">
        <f>[41]Abril!$K$25</f>
        <v>*</v>
      </c>
      <c r="W45" s="161" t="str">
        <f>[41]Abril!$K$26</f>
        <v>*</v>
      </c>
      <c r="X45" s="161" t="str">
        <f>[41]Abril!$K$27</f>
        <v>*</v>
      </c>
      <c r="Y45" s="161" t="str">
        <f>[41]Abril!$K$28</f>
        <v>*</v>
      </c>
      <c r="Z45" s="161" t="str">
        <f>[41]Abril!$K$29</f>
        <v>*</v>
      </c>
      <c r="AA45" s="161" t="str">
        <f>[41]Abril!$K$30</f>
        <v>*</v>
      </c>
      <c r="AB45" s="161" t="str">
        <f>[41]Abril!$K$31</f>
        <v>*</v>
      </c>
      <c r="AC45" s="161" t="str">
        <f>[41]Abril!$K$32</f>
        <v>*</v>
      </c>
      <c r="AD45" s="161" t="str">
        <f>[41]Abril!$K$33</f>
        <v>*</v>
      </c>
      <c r="AE45" s="161" t="str">
        <f>[41]Abril!$K$34</f>
        <v>*</v>
      </c>
      <c r="AF45" s="159" t="s">
        <v>210</v>
      </c>
      <c r="AG45" s="165" t="s">
        <v>210</v>
      </c>
      <c r="AH45" s="51" t="s">
        <v>210</v>
      </c>
    </row>
    <row r="46" spans="1:36" x14ac:dyDescent="0.25">
      <c r="A46" s="43" t="s">
        <v>19</v>
      </c>
      <c r="B46" s="161">
        <f>[42]Abril!$K$5</f>
        <v>0</v>
      </c>
      <c r="C46" s="161">
        <f>[42]Abril!$K$6</f>
        <v>0</v>
      </c>
      <c r="D46" s="161">
        <f>[42]Abril!$K$7</f>
        <v>0</v>
      </c>
      <c r="E46" s="161">
        <f>[42]Abril!$K$8</f>
        <v>0</v>
      </c>
      <c r="F46" s="161">
        <f>[42]Abril!$K$9</f>
        <v>3</v>
      </c>
      <c r="G46" s="161">
        <f>[42]Abril!$K$10</f>
        <v>11.199999999999998</v>
      </c>
      <c r="H46" s="161">
        <f>[42]Abril!$K$11</f>
        <v>1.7999999999999998</v>
      </c>
      <c r="I46" s="161">
        <f>[42]Abril!$K$12</f>
        <v>0.2</v>
      </c>
      <c r="J46" s="161">
        <f>[42]Abril!$K$13</f>
        <v>0</v>
      </c>
      <c r="K46" s="161">
        <f>[42]Abril!$K$14</f>
        <v>0</v>
      </c>
      <c r="L46" s="161">
        <f>[42]Abril!$K$15</f>
        <v>0</v>
      </c>
      <c r="M46" s="161">
        <f>[42]Abril!$K$16</f>
        <v>0</v>
      </c>
      <c r="N46" s="161">
        <f>[42]Abril!$K$17</f>
        <v>44.4</v>
      </c>
      <c r="O46" s="161">
        <f>[42]Abril!$K$18</f>
        <v>0.2</v>
      </c>
      <c r="P46" s="161">
        <f>[42]Abril!$K$19</f>
        <v>0</v>
      </c>
      <c r="Q46" s="161">
        <f>[42]Abril!$K$20</f>
        <v>7.6</v>
      </c>
      <c r="R46" s="161">
        <f>[42]Abril!$K$21</f>
        <v>17.200000000000003</v>
      </c>
      <c r="S46" s="161">
        <f>[42]Abril!$K$22</f>
        <v>11.200000000000001</v>
      </c>
      <c r="T46" s="161">
        <f>[42]Abril!$K$23</f>
        <v>0</v>
      </c>
      <c r="U46" s="161">
        <f>[42]Abril!$K$24</f>
        <v>0</v>
      </c>
      <c r="V46" s="161">
        <f>[42]Abril!$K$25</f>
        <v>0</v>
      </c>
      <c r="W46" s="161">
        <f>[42]Abril!$K$26</f>
        <v>0</v>
      </c>
      <c r="X46" s="161">
        <f>[42]Abril!$K$27</f>
        <v>0</v>
      </c>
      <c r="Y46" s="161">
        <f>[42]Abril!$K$28</f>
        <v>0</v>
      </c>
      <c r="Z46" s="161">
        <f>[42]Abril!$K$29</f>
        <v>36.199999999999996</v>
      </c>
      <c r="AA46" s="161">
        <f>[42]Abril!$K$30</f>
        <v>15</v>
      </c>
      <c r="AB46" s="161">
        <f>[42]Abril!$K$31</f>
        <v>0.2</v>
      </c>
      <c r="AC46" s="161">
        <f>[42]Abril!$K$32</f>
        <v>0.2</v>
      </c>
      <c r="AD46" s="161">
        <f>[42]Abril!$K$33</f>
        <v>0</v>
      </c>
      <c r="AE46" s="161">
        <f>[42]Abril!$K$34</f>
        <v>0</v>
      </c>
      <c r="AF46" s="159">
        <f t="shared" si="1"/>
        <v>148.39999999999998</v>
      </c>
      <c r="AG46" s="165">
        <f t="shared" si="2"/>
        <v>44.4</v>
      </c>
      <c r="AH46" s="51">
        <f t="shared" si="3"/>
        <v>17</v>
      </c>
      <c r="AI46" s="12" t="s">
        <v>35</v>
      </c>
    </row>
    <row r="47" spans="1:36" x14ac:dyDescent="0.25">
      <c r="A47" s="43" t="s">
        <v>23</v>
      </c>
      <c r="B47" s="161">
        <f>[43]Abril!$K$5</f>
        <v>0</v>
      </c>
      <c r="C47" s="161">
        <f>[43]Abril!$K$6</f>
        <v>0</v>
      </c>
      <c r="D47" s="161">
        <f>[43]Abril!$K$7</f>
        <v>0</v>
      </c>
      <c r="E47" s="161">
        <f>[43]Abril!$K$8</f>
        <v>2.6</v>
      </c>
      <c r="F47" s="161">
        <f>[43]Abril!$K$9</f>
        <v>0</v>
      </c>
      <c r="G47" s="161">
        <f>[43]Abril!$K$10</f>
        <v>31.200000000000003</v>
      </c>
      <c r="H47" s="161">
        <f>[43]Abril!$K$11</f>
        <v>30.4</v>
      </c>
      <c r="I47" s="161">
        <f>[43]Abril!$K$12</f>
        <v>0</v>
      </c>
      <c r="J47" s="161">
        <f>[43]Abril!$K$13</f>
        <v>0.2</v>
      </c>
      <c r="K47" s="161">
        <f>[43]Abril!$K$14</f>
        <v>0</v>
      </c>
      <c r="L47" s="161">
        <f>[43]Abril!$K$15</f>
        <v>0</v>
      </c>
      <c r="M47" s="161">
        <f>[43]Abril!$K$16</f>
        <v>0</v>
      </c>
      <c r="N47" s="161">
        <f>[43]Abril!$K$17</f>
        <v>0</v>
      </c>
      <c r="O47" s="161">
        <f>[43]Abril!$K$18</f>
        <v>21.2</v>
      </c>
      <c r="P47" s="161">
        <f>[43]Abril!$K$19</f>
        <v>0</v>
      </c>
      <c r="Q47" s="161">
        <f>[43]Abril!$K$20</f>
        <v>0</v>
      </c>
      <c r="R47" s="161">
        <f>[43]Abril!$K$21</f>
        <v>0</v>
      </c>
      <c r="S47" s="161">
        <f>[43]Abril!$K$22</f>
        <v>64.599999999999994</v>
      </c>
      <c r="T47" s="161">
        <f>[43]Abril!$K$23</f>
        <v>1</v>
      </c>
      <c r="U47" s="161">
        <f>[43]Abril!$K$24</f>
        <v>0</v>
      </c>
      <c r="V47" s="161">
        <f>[43]Abril!$K$25</f>
        <v>0</v>
      </c>
      <c r="W47" s="161">
        <f>[43]Abril!$K$26</f>
        <v>0</v>
      </c>
      <c r="X47" s="161">
        <f>[43]Abril!$K$27</f>
        <v>0</v>
      </c>
      <c r="Y47" s="161">
        <f>[43]Abril!$K$28</f>
        <v>11.4</v>
      </c>
      <c r="Z47" s="161">
        <f>[43]Abril!$K$29</f>
        <v>5</v>
      </c>
      <c r="AA47" s="161">
        <f>[43]Abril!$K$30</f>
        <v>82.800000000000011</v>
      </c>
      <c r="AB47" s="161">
        <f>[43]Abril!$K$31</f>
        <v>16.599999999999998</v>
      </c>
      <c r="AC47" s="161">
        <f>[43]Abril!$K$32</f>
        <v>0.2</v>
      </c>
      <c r="AD47" s="161">
        <f>[43]Abril!$K$33</f>
        <v>0</v>
      </c>
      <c r="AE47" s="161">
        <f>[43]Abril!$K$34</f>
        <v>0</v>
      </c>
      <c r="AF47" s="159">
        <f t="shared" si="1"/>
        <v>267.2</v>
      </c>
      <c r="AG47" s="165">
        <f t="shared" si="2"/>
        <v>82.800000000000011</v>
      </c>
      <c r="AH47" s="51">
        <f t="shared" si="3"/>
        <v>18</v>
      </c>
    </row>
    <row r="48" spans="1:36" x14ac:dyDescent="0.25">
      <c r="A48" s="43" t="s">
        <v>34</v>
      </c>
      <c r="B48" s="161">
        <f>[44]Abril!$K$5</f>
        <v>0</v>
      </c>
      <c r="C48" s="161">
        <f>[44]Abril!$K$6</f>
        <v>0.4</v>
      </c>
      <c r="D48" s="161">
        <f>[44]Abril!$K$7</f>
        <v>0.2</v>
      </c>
      <c r="E48" s="161">
        <f>[44]Abril!$K$8</f>
        <v>0.2</v>
      </c>
      <c r="F48" s="161">
        <f>[44]Abril!$K$9</f>
        <v>11.2</v>
      </c>
      <c r="G48" s="161">
        <f>[44]Abril!$K$10</f>
        <v>3.6000000000000005</v>
      </c>
      <c r="H48" s="161">
        <f>[44]Abril!$K$11</f>
        <v>11.2</v>
      </c>
      <c r="I48" s="161">
        <f>[44]Abril!$K$12</f>
        <v>2.6</v>
      </c>
      <c r="J48" s="161">
        <f>[44]Abril!$K$13</f>
        <v>0.2</v>
      </c>
      <c r="K48" s="161">
        <f>[44]Abril!$K$14</f>
        <v>2.2000000000000002</v>
      </c>
      <c r="L48" s="161">
        <f>[44]Abril!$K$15</f>
        <v>0</v>
      </c>
      <c r="M48" s="161">
        <f>[44]Abril!$K$16</f>
        <v>15.799999999999999</v>
      </c>
      <c r="N48" s="161">
        <f>[44]Abril!$K$17</f>
        <v>0</v>
      </c>
      <c r="O48" s="161">
        <f>[44]Abril!$K$18</f>
        <v>28.000000000000004</v>
      </c>
      <c r="P48" s="161">
        <f>[44]Abril!$K$19</f>
        <v>8</v>
      </c>
      <c r="Q48" s="161">
        <f>[44]Abril!$K$20</f>
        <v>0.2</v>
      </c>
      <c r="R48" s="161">
        <f>[44]Abril!$K$21</f>
        <v>4</v>
      </c>
      <c r="S48" s="161">
        <f>[44]Abril!$K$22</f>
        <v>2.8</v>
      </c>
      <c r="T48" s="161">
        <f>[44]Abril!$K$23</f>
        <v>63.6</v>
      </c>
      <c r="U48" s="161">
        <f>[44]Abril!$K$24</f>
        <v>0.2</v>
      </c>
      <c r="V48" s="161">
        <f>[44]Abril!$K$25</f>
        <v>0</v>
      </c>
      <c r="W48" s="161">
        <f>[44]Abril!$K$26</f>
        <v>0</v>
      </c>
      <c r="X48" s="161">
        <f>[44]Abril!$K$27</f>
        <v>0</v>
      </c>
      <c r="Y48" s="161">
        <f>[44]Abril!$K$28</f>
        <v>7.6000000000000005</v>
      </c>
      <c r="Z48" s="161">
        <f>[44]Abril!$K$29</f>
        <v>0.4</v>
      </c>
      <c r="AA48" s="161">
        <f>[44]Abril!$K$30</f>
        <v>24.4</v>
      </c>
      <c r="AB48" s="161">
        <f>[44]Abril!$K$31</f>
        <v>0</v>
      </c>
      <c r="AC48" s="161">
        <f>[44]Abril!$K$32</f>
        <v>0</v>
      </c>
      <c r="AD48" s="161">
        <f>[44]Abril!$K$33</f>
        <v>0</v>
      </c>
      <c r="AE48" s="161">
        <f>[44]Abril!$K$34</f>
        <v>0</v>
      </c>
      <c r="AF48" s="159">
        <f t="shared" si="1"/>
        <v>186.8</v>
      </c>
      <c r="AG48" s="165">
        <f t="shared" si="2"/>
        <v>63.6</v>
      </c>
      <c r="AH48" s="51">
        <f t="shared" si="3"/>
        <v>10</v>
      </c>
      <c r="AI48" s="12" t="s">
        <v>35</v>
      </c>
    </row>
    <row r="49" spans="1:37" x14ac:dyDescent="0.25">
      <c r="A49" s="43" t="s">
        <v>20</v>
      </c>
      <c r="B49" s="161">
        <f>[45]Abril!$K$5</f>
        <v>0</v>
      </c>
      <c r="C49" s="161">
        <f>[45]Abril!$K$6</f>
        <v>0</v>
      </c>
      <c r="D49" s="161">
        <f>[45]Abril!$K$7</f>
        <v>0</v>
      </c>
      <c r="E49" s="161">
        <f>[45]Abril!$K$8</f>
        <v>0</v>
      </c>
      <c r="F49" s="161">
        <f>[45]Abril!$K$9</f>
        <v>0</v>
      </c>
      <c r="G49" s="161">
        <f>[45]Abril!$K$10</f>
        <v>0.60000000000000009</v>
      </c>
      <c r="H49" s="161">
        <f>[45]Abril!$K$11</f>
        <v>0.2</v>
      </c>
      <c r="I49" s="161">
        <f>[45]Abril!$K$12</f>
        <v>1.2</v>
      </c>
      <c r="J49" s="161">
        <f>[45]Abril!$K$13</f>
        <v>0.2</v>
      </c>
      <c r="K49" s="161">
        <f>[45]Abril!$K$14</f>
        <v>0</v>
      </c>
      <c r="L49" s="161">
        <f>[45]Abril!$K$15</f>
        <v>0</v>
      </c>
      <c r="M49" s="161">
        <f>[45]Abril!$K$16</f>
        <v>15.8</v>
      </c>
      <c r="N49" s="161">
        <f>[45]Abril!$K$17</f>
        <v>1.9999999999999998</v>
      </c>
      <c r="O49" s="161">
        <f>[45]Abril!$K$18</f>
        <v>14.799999999999997</v>
      </c>
      <c r="P49" s="161">
        <f>[45]Abril!$K$19</f>
        <v>0.2</v>
      </c>
      <c r="Q49" s="161">
        <f>[45]Abril!$K$20</f>
        <v>0</v>
      </c>
      <c r="R49" s="161">
        <f>[45]Abril!$K$21</f>
        <v>0.6</v>
      </c>
      <c r="S49" s="161">
        <f>[45]Abril!$K$22</f>
        <v>1.2</v>
      </c>
      <c r="T49" s="161">
        <f>[45]Abril!$K$23</f>
        <v>3.6</v>
      </c>
      <c r="U49" s="161">
        <f>[45]Abril!$K$24</f>
        <v>0</v>
      </c>
      <c r="V49" s="161">
        <f>[45]Abril!$K$25</f>
        <v>0</v>
      </c>
      <c r="W49" s="161">
        <f>[45]Abril!$K$26</f>
        <v>0</v>
      </c>
      <c r="X49" s="161">
        <f>[45]Abril!$K$27</f>
        <v>0</v>
      </c>
      <c r="Y49" s="161">
        <f>[45]Abril!$K$28</f>
        <v>0</v>
      </c>
      <c r="Z49" s="161">
        <f>[45]Abril!$K$29</f>
        <v>6.8</v>
      </c>
      <c r="AA49" s="161">
        <f>[45]Abril!$K$30</f>
        <v>31</v>
      </c>
      <c r="AB49" s="161">
        <f>[45]Abril!$K$31</f>
        <v>8.4</v>
      </c>
      <c r="AC49" s="161">
        <f>[45]Abril!$K$32</f>
        <v>0.2</v>
      </c>
      <c r="AD49" s="161">
        <f>[45]Abril!$K$33</f>
        <v>0</v>
      </c>
      <c r="AE49" s="161">
        <f>[45]Abril!$K$34</f>
        <v>0</v>
      </c>
      <c r="AF49" s="159">
        <f t="shared" si="1"/>
        <v>86.800000000000011</v>
      </c>
      <c r="AG49" s="165">
        <f t="shared" si="2"/>
        <v>31</v>
      </c>
      <c r="AH49" s="51">
        <f t="shared" si="3"/>
        <v>15</v>
      </c>
    </row>
    <row r="50" spans="1:37" s="92" customFormat="1" x14ac:dyDescent="0.25">
      <c r="A50" s="95" t="s">
        <v>1</v>
      </c>
      <c r="B50" s="161">
        <v>0.2</v>
      </c>
      <c r="C50" s="161">
        <v>0</v>
      </c>
      <c r="D50" s="161">
        <v>0</v>
      </c>
      <c r="E50" s="161">
        <v>0</v>
      </c>
      <c r="F50" s="161">
        <v>4.4000000000000004</v>
      </c>
      <c r="G50" s="161">
        <v>0</v>
      </c>
      <c r="H50" s="161">
        <v>0</v>
      </c>
      <c r="I50" s="161">
        <v>0.2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26</v>
      </c>
      <c r="P50" s="161">
        <v>0</v>
      </c>
      <c r="Q50" s="161">
        <v>0</v>
      </c>
      <c r="R50" s="161">
        <v>0</v>
      </c>
      <c r="S50" s="161">
        <v>88.6</v>
      </c>
      <c r="T50" s="161">
        <v>0.4</v>
      </c>
      <c r="U50" s="161">
        <v>0</v>
      </c>
      <c r="V50" s="161">
        <v>0</v>
      </c>
      <c r="W50" s="161">
        <v>0</v>
      </c>
      <c r="X50" s="161">
        <v>0</v>
      </c>
      <c r="Y50" s="161">
        <v>2</v>
      </c>
      <c r="Z50" s="161">
        <v>0.8</v>
      </c>
      <c r="AA50" s="161">
        <v>39.799999999999997</v>
      </c>
      <c r="AB50" s="161">
        <v>0.2</v>
      </c>
      <c r="AC50" s="161">
        <v>0</v>
      </c>
      <c r="AD50" s="161">
        <v>0</v>
      </c>
      <c r="AE50" s="161">
        <v>0</v>
      </c>
      <c r="AF50" s="159">
        <f t="shared" ref="AF50" si="4">SUM(B50:AE50)</f>
        <v>162.59999999999997</v>
      </c>
      <c r="AG50" s="165">
        <f t="shared" si="2"/>
        <v>88.6</v>
      </c>
      <c r="AH50" s="51">
        <f t="shared" si="3"/>
        <v>20</v>
      </c>
    </row>
    <row r="51" spans="1:37" x14ac:dyDescent="0.25">
      <c r="A51" s="95" t="s">
        <v>52</v>
      </c>
      <c r="B51" s="161">
        <v>0</v>
      </c>
      <c r="C51" s="161">
        <v>0</v>
      </c>
      <c r="D51" s="161">
        <v>0</v>
      </c>
      <c r="E51" s="161">
        <v>0</v>
      </c>
      <c r="F51" s="161">
        <v>0</v>
      </c>
      <c r="G51" s="161">
        <v>2</v>
      </c>
      <c r="H51" s="161">
        <v>11.8</v>
      </c>
      <c r="I51" s="161">
        <v>7.6</v>
      </c>
      <c r="J51" s="161">
        <v>0</v>
      </c>
      <c r="K51" s="161">
        <v>0</v>
      </c>
      <c r="L51" s="161">
        <v>0</v>
      </c>
      <c r="M51" s="161">
        <v>42.2</v>
      </c>
      <c r="N51" s="161">
        <v>0</v>
      </c>
      <c r="O51" s="161">
        <v>48.4</v>
      </c>
      <c r="P51" s="161">
        <v>0.6</v>
      </c>
      <c r="Q51" s="161">
        <v>0</v>
      </c>
      <c r="R51" s="161">
        <v>85</v>
      </c>
      <c r="S51" s="161">
        <v>48.4</v>
      </c>
      <c r="T51" s="161">
        <v>1.8</v>
      </c>
      <c r="U51" s="161">
        <v>0</v>
      </c>
      <c r="V51" s="161">
        <v>0</v>
      </c>
      <c r="W51" s="161">
        <v>0</v>
      </c>
      <c r="X51" s="161">
        <v>0</v>
      </c>
      <c r="Y51" s="161">
        <v>0</v>
      </c>
      <c r="Z51" s="161">
        <v>41.8</v>
      </c>
      <c r="AA51" s="161">
        <v>40.200000000000003</v>
      </c>
      <c r="AB51" s="161">
        <v>7</v>
      </c>
      <c r="AC51" s="161">
        <v>0.2</v>
      </c>
      <c r="AD51" s="161">
        <v>0</v>
      </c>
      <c r="AE51" s="161">
        <v>0</v>
      </c>
      <c r="AF51" s="159">
        <f t="shared" ref="AF51:AF72" si="5">SUM(B51:AE51)</f>
        <v>337</v>
      </c>
      <c r="AG51" s="165">
        <f t="shared" si="2"/>
        <v>85</v>
      </c>
      <c r="AH51" s="51">
        <f t="shared" si="3"/>
        <v>17</v>
      </c>
    </row>
    <row r="52" spans="1:37" x14ac:dyDescent="0.25">
      <c r="A52" s="95" t="s">
        <v>31</v>
      </c>
      <c r="B52" s="161">
        <v>0</v>
      </c>
      <c r="C52" s="161">
        <v>0</v>
      </c>
      <c r="D52" s="161">
        <v>0</v>
      </c>
      <c r="E52" s="161">
        <v>0</v>
      </c>
      <c r="F52" s="161">
        <v>10.199999999999999</v>
      </c>
      <c r="G52" s="161">
        <v>7.4</v>
      </c>
      <c r="H52" s="161">
        <v>0.6</v>
      </c>
      <c r="I52" s="161">
        <v>0</v>
      </c>
      <c r="J52" s="161">
        <v>0</v>
      </c>
      <c r="K52" s="161">
        <v>0</v>
      </c>
      <c r="L52" s="161">
        <v>0</v>
      </c>
      <c r="M52" s="161">
        <v>1.8</v>
      </c>
      <c r="N52" s="161">
        <v>19.2</v>
      </c>
      <c r="O52" s="161">
        <v>1</v>
      </c>
      <c r="P52" s="161">
        <v>0</v>
      </c>
      <c r="Q52" s="161">
        <v>0</v>
      </c>
      <c r="R52" s="161">
        <v>5.4</v>
      </c>
      <c r="S52" s="161">
        <v>12</v>
      </c>
      <c r="T52" s="161">
        <v>0.2</v>
      </c>
      <c r="U52" s="161">
        <v>0</v>
      </c>
      <c r="V52" s="161">
        <v>0</v>
      </c>
      <c r="W52" s="161">
        <v>0</v>
      </c>
      <c r="X52" s="161">
        <v>0</v>
      </c>
      <c r="Y52" s="161">
        <v>28.6</v>
      </c>
      <c r="Z52" s="161">
        <v>29.6</v>
      </c>
      <c r="AA52" s="161">
        <v>19.399999999999999</v>
      </c>
      <c r="AB52" s="161">
        <v>0</v>
      </c>
      <c r="AC52" s="161">
        <v>0</v>
      </c>
      <c r="AD52" s="161">
        <v>0</v>
      </c>
      <c r="AE52" s="161">
        <v>0</v>
      </c>
      <c r="AF52" s="159">
        <f t="shared" si="5"/>
        <v>135.4</v>
      </c>
      <c r="AG52" s="165">
        <f t="shared" si="2"/>
        <v>29.6</v>
      </c>
      <c r="AH52" s="51">
        <f t="shared" si="3"/>
        <v>18</v>
      </c>
    </row>
    <row r="53" spans="1:37" hidden="1" x14ac:dyDescent="0.25">
      <c r="A53" s="95" t="s">
        <v>224</v>
      </c>
      <c r="B53" s="161" t="s">
        <v>210</v>
      </c>
      <c r="C53" s="161" t="s">
        <v>210</v>
      </c>
      <c r="D53" s="161" t="s">
        <v>210</v>
      </c>
      <c r="E53" s="161" t="s">
        <v>210</v>
      </c>
      <c r="F53" s="161" t="s">
        <v>210</v>
      </c>
      <c r="G53" s="161" t="s">
        <v>210</v>
      </c>
      <c r="H53" s="161" t="s">
        <v>210</v>
      </c>
      <c r="I53" s="161" t="s">
        <v>210</v>
      </c>
      <c r="J53" s="161" t="s">
        <v>210</v>
      </c>
      <c r="K53" s="161" t="s">
        <v>210</v>
      </c>
      <c r="L53" s="161" t="s">
        <v>210</v>
      </c>
      <c r="M53" s="161" t="s">
        <v>210</v>
      </c>
      <c r="N53" s="161" t="s">
        <v>210</v>
      </c>
      <c r="O53" s="161" t="s">
        <v>210</v>
      </c>
      <c r="P53" s="161" t="s">
        <v>210</v>
      </c>
      <c r="Q53" s="161" t="s">
        <v>210</v>
      </c>
      <c r="R53" s="161" t="s">
        <v>210</v>
      </c>
      <c r="S53" s="161" t="s">
        <v>210</v>
      </c>
      <c r="T53" s="161" t="s">
        <v>210</v>
      </c>
      <c r="U53" s="161">
        <v>0</v>
      </c>
      <c r="V53" s="161">
        <v>0</v>
      </c>
      <c r="W53" s="161">
        <v>0</v>
      </c>
      <c r="X53" s="161">
        <v>0</v>
      </c>
      <c r="Y53" s="161" t="s">
        <v>210</v>
      </c>
      <c r="Z53" s="161" t="s">
        <v>210</v>
      </c>
      <c r="AA53" s="161" t="s">
        <v>210</v>
      </c>
      <c r="AB53" s="161" t="s">
        <v>210</v>
      </c>
      <c r="AC53" s="161">
        <v>0</v>
      </c>
      <c r="AD53" s="161">
        <v>0</v>
      </c>
      <c r="AE53" s="161">
        <v>0</v>
      </c>
      <c r="AF53" s="159" t="s">
        <v>210</v>
      </c>
      <c r="AG53" s="165" t="s">
        <v>210</v>
      </c>
      <c r="AH53" s="51">
        <f t="shared" si="3"/>
        <v>7</v>
      </c>
    </row>
    <row r="54" spans="1:37" x14ac:dyDescent="0.25">
      <c r="A54" s="95" t="s">
        <v>225</v>
      </c>
      <c r="B54" s="161">
        <v>42.2</v>
      </c>
      <c r="C54" s="161">
        <v>0</v>
      </c>
      <c r="D54" s="161">
        <v>0</v>
      </c>
      <c r="E54" s="161">
        <v>0</v>
      </c>
      <c r="F54" s="161">
        <v>0.2</v>
      </c>
      <c r="G54" s="161">
        <v>14</v>
      </c>
      <c r="H54" s="161">
        <v>8.4</v>
      </c>
      <c r="I54" s="161">
        <v>0.6</v>
      </c>
      <c r="J54" s="161">
        <v>2.2000000000000002</v>
      </c>
      <c r="K54" s="161">
        <v>6.2</v>
      </c>
      <c r="L54" s="161">
        <v>0.2</v>
      </c>
      <c r="M54" s="161">
        <v>0</v>
      </c>
      <c r="N54" s="161">
        <v>0</v>
      </c>
      <c r="O54" s="161">
        <v>28.2</v>
      </c>
      <c r="P54" s="161">
        <v>0</v>
      </c>
      <c r="Q54" s="161">
        <v>0</v>
      </c>
      <c r="R54" s="161">
        <v>2.2000000000000002</v>
      </c>
      <c r="S54" s="161">
        <v>45.2</v>
      </c>
      <c r="T54" s="161">
        <v>0</v>
      </c>
      <c r="U54" s="161">
        <v>0</v>
      </c>
      <c r="V54" s="161">
        <v>0</v>
      </c>
      <c r="W54" s="161">
        <v>0</v>
      </c>
      <c r="X54" s="161">
        <v>2.6</v>
      </c>
      <c r="Y54" s="161">
        <v>0.2</v>
      </c>
      <c r="Z54" s="161">
        <v>10.6</v>
      </c>
      <c r="AA54" s="161">
        <v>52.4</v>
      </c>
      <c r="AB54" s="161">
        <v>7.4</v>
      </c>
      <c r="AC54" s="161">
        <v>0</v>
      </c>
      <c r="AD54" s="161">
        <v>0</v>
      </c>
      <c r="AE54" s="161">
        <v>0</v>
      </c>
      <c r="AF54" s="159">
        <f t="shared" si="5"/>
        <v>222.8</v>
      </c>
      <c r="AG54" s="165">
        <f t="shared" si="2"/>
        <v>52.4</v>
      </c>
      <c r="AH54" s="51">
        <f t="shared" si="3"/>
        <v>14</v>
      </c>
    </row>
    <row r="55" spans="1:37" x14ac:dyDescent="0.25">
      <c r="A55" s="95" t="s">
        <v>226</v>
      </c>
      <c r="B55" s="161">
        <v>23.8</v>
      </c>
      <c r="C55" s="161">
        <v>0</v>
      </c>
      <c r="D55" s="161">
        <v>0</v>
      </c>
      <c r="E55" s="161">
        <v>0</v>
      </c>
      <c r="F55" s="161">
        <v>0.8</v>
      </c>
      <c r="G55" s="161">
        <v>6.4</v>
      </c>
      <c r="H55" s="161">
        <v>2.2000000000000002</v>
      </c>
      <c r="I55" s="161">
        <v>0.2</v>
      </c>
      <c r="J55" s="161">
        <v>3.4</v>
      </c>
      <c r="K55" s="161">
        <v>0.2</v>
      </c>
      <c r="L55" s="161">
        <v>0</v>
      </c>
      <c r="M55" s="161">
        <v>3.2</v>
      </c>
      <c r="N55" s="161">
        <v>0</v>
      </c>
      <c r="O55" s="161">
        <v>16</v>
      </c>
      <c r="P55" s="161">
        <v>0</v>
      </c>
      <c r="Q55" s="161">
        <v>0</v>
      </c>
      <c r="R55" s="161">
        <v>8</v>
      </c>
      <c r="S55" s="161">
        <v>39.200000000000003</v>
      </c>
      <c r="T55" s="161">
        <v>1</v>
      </c>
      <c r="U55" s="161">
        <v>0</v>
      </c>
      <c r="V55" s="161">
        <v>0</v>
      </c>
      <c r="W55" s="161">
        <v>0</v>
      </c>
      <c r="X55" s="161">
        <v>0</v>
      </c>
      <c r="Y55" s="161">
        <v>0</v>
      </c>
      <c r="Z55" s="161">
        <v>3.8</v>
      </c>
      <c r="AA55" s="161">
        <v>35</v>
      </c>
      <c r="AB55" s="161">
        <v>1.4</v>
      </c>
      <c r="AC55" s="161">
        <v>0</v>
      </c>
      <c r="AD55" s="161">
        <v>0</v>
      </c>
      <c r="AE55" s="161">
        <v>0</v>
      </c>
      <c r="AF55" s="159">
        <f t="shared" si="5"/>
        <v>144.60000000000002</v>
      </c>
      <c r="AG55" s="165">
        <f t="shared" si="2"/>
        <v>39.200000000000003</v>
      </c>
      <c r="AH55" s="51">
        <f t="shared" si="3"/>
        <v>15</v>
      </c>
    </row>
    <row r="56" spans="1:37" x14ac:dyDescent="0.25">
      <c r="A56" s="95" t="s">
        <v>227</v>
      </c>
      <c r="B56" s="161">
        <v>28.8</v>
      </c>
      <c r="C56" s="161">
        <v>0</v>
      </c>
      <c r="D56" s="161">
        <v>0</v>
      </c>
      <c r="E56" s="161">
        <v>0.4</v>
      </c>
      <c r="F56" s="161">
        <v>1</v>
      </c>
      <c r="G56" s="161">
        <v>5.2</v>
      </c>
      <c r="H56" s="161">
        <v>3.8</v>
      </c>
      <c r="I56" s="161">
        <v>0.4</v>
      </c>
      <c r="J56" s="161">
        <v>3.8</v>
      </c>
      <c r="K56" s="161">
        <v>24.2</v>
      </c>
      <c r="L56" s="161">
        <v>0.4</v>
      </c>
      <c r="M56" s="161">
        <v>0.2</v>
      </c>
      <c r="N56" s="161">
        <v>0</v>
      </c>
      <c r="O56" s="161">
        <v>19.2</v>
      </c>
      <c r="P56" s="161">
        <v>2.2000000000000002</v>
      </c>
      <c r="Q56" s="161">
        <v>0.2</v>
      </c>
      <c r="R56" s="161">
        <v>0.2</v>
      </c>
      <c r="S56" s="161">
        <v>51.2</v>
      </c>
      <c r="T56" s="161">
        <v>1</v>
      </c>
      <c r="U56" s="161">
        <v>0</v>
      </c>
      <c r="V56" s="161">
        <v>0</v>
      </c>
      <c r="W56" s="161">
        <v>0</v>
      </c>
      <c r="X56" s="161">
        <v>0</v>
      </c>
      <c r="Y56" s="161">
        <v>0</v>
      </c>
      <c r="Z56" s="161">
        <v>9.8000000000000007</v>
      </c>
      <c r="AA56" s="161">
        <v>41.2</v>
      </c>
      <c r="AB56" s="161">
        <v>6</v>
      </c>
      <c r="AC56" s="161">
        <v>0</v>
      </c>
      <c r="AD56" s="161">
        <v>0</v>
      </c>
      <c r="AE56" s="161">
        <v>0</v>
      </c>
      <c r="AF56" s="159">
        <f t="shared" si="5"/>
        <v>199.20000000000005</v>
      </c>
      <c r="AG56" s="165">
        <f t="shared" si="2"/>
        <v>51.2</v>
      </c>
      <c r="AH56" s="51">
        <f t="shared" si="3"/>
        <v>11</v>
      </c>
    </row>
    <row r="57" spans="1:37" x14ac:dyDescent="0.25">
      <c r="A57" s="95" t="s">
        <v>228</v>
      </c>
      <c r="B57" s="161">
        <v>9.1999999999999993</v>
      </c>
      <c r="C57" s="161">
        <v>0</v>
      </c>
      <c r="D57" s="161">
        <v>0</v>
      </c>
      <c r="E57" s="161">
        <v>2.8</v>
      </c>
      <c r="F57" s="161">
        <v>0.2</v>
      </c>
      <c r="G57" s="161">
        <v>21.8</v>
      </c>
      <c r="H57" s="161">
        <v>1.4</v>
      </c>
      <c r="I57" s="161">
        <v>1.6</v>
      </c>
      <c r="J57" s="161">
        <v>0.2</v>
      </c>
      <c r="K57" s="161">
        <v>7.2</v>
      </c>
      <c r="L57" s="161">
        <v>1.4</v>
      </c>
      <c r="M57" s="161">
        <v>0</v>
      </c>
      <c r="N57" s="161">
        <v>0</v>
      </c>
      <c r="O57" s="161">
        <v>39.6</v>
      </c>
      <c r="P57" s="161">
        <v>0</v>
      </c>
      <c r="Q57" s="161">
        <v>1.6</v>
      </c>
      <c r="R57" s="161">
        <v>6.8</v>
      </c>
      <c r="S57" s="161">
        <v>8.6</v>
      </c>
      <c r="T57" s="161">
        <v>0.8</v>
      </c>
      <c r="U57" s="161">
        <v>0</v>
      </c>
      <c r="V57" s="161">
        <v>0</v>
      </c>
      <c r="W57" s="161">
        <v>0</v>
      </c>
      <c r="X57" s="161">
        <v>0</v>
      </c>
      <c r="Y57" s="161">
        <v>0</v>
      </c>
      <c r="Z57" s="161">
        <v>5.6</v>
      </c>
      <c r="AA57" s="161">
        <v>0.6</v>
      </c>
      <c r="AB57" s="161">
        <v>0</v>
      </c>
      <c r="AC57" s="161">
        <v>0</v>
      </c>
      <c r="AD57" s="161">
        <v>0</v>
      </c>
      <c r="AE57" s="161">
        <v>0</v>
      </c>
      <c r="AF57" s="159">
        <f t="shared" si="5"/>
        <v>109.39999999999998</v>
      </c>
      <c r="AG57" s="165">
        <f t="shared" si="2"/>
        <v>39.6</v>
      </c>
      <c r="AH57" s="51">
        <f t="shared" si="3"/>
        <v>14</v>
      </c>
    </row>
    <row r="58" spans="1:37" x14ac:dyDescent="0.25">
      <c r="A58" s="95" t="s">
        <v>229</v>
      </c>
      <c r="B58" s="161">
        <v>0</v>
      </c>
      <c r="C58" s="161">
        <v>0</v>
      </c>
      <c r="D58" s="161">
        <v>0</v>
      </c>
      <c r="E58" s="161">
        <v>0</v>
      </c>
      <c r="F58" s="161">
        <v>44.2</v>
      </c>
      <c r="G58" s="161">
        <v>0.6</v>
      </c>
      <c r="H58" s="161">
        <v>3</v>
      </c>
      <c r="I58" s="161">
        <v>0.2</v>
      </c>
      <c r="J58" s="161">
        <v>0</v>
      </c>
      <c r="K58" s="161">
        <v>4.4000000000000004</v>
      </c>
      <c r="L58" s="161">
        <v>31.6</v>
      </c>
      <c r="M58" s="161">
        <v>0.2</v>
      </c>
      <c r="N58" s="161">
        <v>38.6</v>
      </c>
      <c r="O58" s="161">
        <v>47.8</v>
      </c>
      <c r="P58" s="161">
        <v>0.2</v>
      </c>
      <c r="Q58" s="161">
        <v>0</v>
      </c>
      <c r="R58" s="161">
        <v>2</v>
      </c>
      <c r="S58" s="161">
        <v>15.8</v>
      </c>
      <c r="T58" s="161">
        <v>0</v>
      </c>
      <c r="U58" s="161">
        <v>0</v>
      </c>
      <c r="V58" s="161">
        <v>0</v>
      </c>
      <c r="W58" s="161">
        <v>0</v>
      </c>
      <c r="X58" s="161">
        <v>0</v>
      </c>
      <c r="Y58" s="161">
        <v>0</v>
      </c>
      <c r="Z58" s="161">
        <v>0</v>
      </c>
      <c r="AA58" s="161">
        <v>0</v>
      </c>
      <c r="AB58" s="161">
        <v>0</v>
      </c>
      <c r="AC58" s="161">
        <v>0</v>
      </c>
      <c r="AD58" s="161">
        <v>0</v>
      </c>
      <c r="AE58" s="161">
        <v>7.6</v>
      </c>
      <c r="AF58" s="159">
        <f t="shared" si="5"/>
        <v>196.20000000000002</v>
      </c>
      <c r="AG58" s="165">
        <f t="shared" si="2"/>
        <v>47.8</v>
      </c>
      <c r="AH58" s="51">
        <f t="shared" si="3"/>
        <v>17</v>
      </c>
    </row>
    <row r="59" spans="1:37" hidden="1" x14ac:dyDescent="0.25">
      <c r="A59" s="95" t="s">
        <v>230</v>
      </c>
      <c r="B59" s="161" t="s">
        <v>210</v>
      </c>
      <c r="C59" s="161" t="s">
        <v>210</v>
      </c>
      <c r="D59" s="161" t="s">
        <v>210</v>
      </c>
      <c r="E59" s="161" t="s">
        <v>210</v>
      </c>
      <c r="F59" s="161" t="s">
        <v>210</v>
      </c>
      <c r="G59" s="161" t="s">
        <v>210</v>
      </c>
      <c r="H59" s="161" t="s">
        <v>210</v>
      </c>
      <c r="I59" s="161" t="s">
        <v>210</v>
      </c>
      <c r="J59" s="161" t="s">
        <v>210</v>
      </c>
      <c r="K59" s="161" t="s">
        <v>210</v>
      </c>
      <c r="L59" s="161" t="s">
        <v>210</v>
      </c>
      <c r="M59" s="161" t="s">
        <v>210</v>
      </c>
      <c r="N59" s="161" t="s">
        <v>210</v>
      </c>
      <c r="O59" s="161" t="s">
        <v>210</v>
      </c>
      <c r="P59" s="161" t="s">
        <v>210</v>
      </c>
      <c r="Q59" s="161" t="s">
        <v>210</v>
      </c>
      <c r="R59" s="161" t="s">
        <v>210</v>
      </c>
      <c r="S59" s="161" t="s">
        <v>210</v>
      </c>
      <c r="T59" s="161" t="s">
        <v>210</v>
      </c>
      <c r="U59" s="161" t="s">
        <v>210</v>
      </c>
      <c r="V59" s="161" t="s">
        <v>210</v>
      </c>
      <c r="W59" s="161" t="s">
        <v>210</v>
      </c>
      <c r="X59" s="161">
        <v>0</v>
      </c>
      <c r="Y59" s="161" t="s">
        <v>210</v>
      </c>
      <c r="Z59" s="161" t="s">
        <v>210</v>
      </c>
      <c r="AA59" s="161" t="s">
        <v>210</v>
      </c>
      <c r="AB59" s="161" t="s">
        <v>210</v>
      </c>
      <c r="AC59" s="161" t="s">
        <v>210</v>
      </c>
      <c r="AD59" s="161" t="s">
        <v>210</v>
      </c>
      <c r="AE59" s="161" t="s">
        <v>210</v>
      </c>
      <c r="AF59" s="159" t="s">
        <v>210</v>
      </c>
      <c r="AG59" s="165" t="s">
        <v>210</v>
      </c>
      <c r="AH59" s="51">
        <f t="shared" si="3"/>
        <v>1</v>
      </c>
    </row>
    <row r="60" spans="1:37" x14ac:dyDescent="0.25">
      <c r="A60" s="95" t="s">
        <v>6</v>
      </c>
      <c r="B60" s="161">
        <v>0</v>
      </c>
      <c r="C60" s="161">
        <v>0</v>
      </c>
      <c r="D60" s="161">
        <v>0</v>
      </c>
      <c r="E60" s="161">
        <v>0</v>
      </c>
      <c r="F60" s="161">
        <v>3.2</v>
      </c>
      <c r="G60" s="161">
        <v>0.2</v>
      </c>
      <c r="H60" s="161">
        <v>12.8</v>
      </c>
      <c r="I60" s="161">
        <v>2.6</v>
      </c>
      <c r="J60" s="161">
        <v>0.6</v>
      </c>
      <c r="K60" s="161">
        <v>0.2</v>
      </c>
      <c r="L60" s="161">
        <v>0</v>
      </c>
      <c r="M60" s="161">
        <v>0</v>
      </c>
      <c r="N60" s="161">
        <v>0</v>
      </c>
      <c r="O60" s="161">
        <v>37.200000000000003</v>
      </c>
      <c r="P60" s="161">
        <v>0.2</v>
      </c>
      <c r="Q60" s="161">
        <v>0</v>
      </c>
      <c r="R60" s="161">
        <v>0</v>
      </c>
      <c r="S60" s="161">
        <v>2</v>
      </c>
      <c r="T60" s="161">
        <v>30.8</v>
      </c>
      <c r="U60" s="161">
        <v>0.2</v>
      </c>
      <c r="V60" s="161">
        <v>0</v>
      </c>
      <c r="W60" s="161">
        <v>0</v>
      </c>
      <c r="X60" s="161">
        <v>0</v>
      </c>
      <c r="Y60" s="161">
        <v>5.8</v>
      </c>
      <c r="Z60" s="161">
        <v>10.6</v>
      </c>
      <c r="AA60" s="161">
        <v>0</v>
      </c>
      <c r="AB60" s="161">
        <v>0</v>
      </c>
      <c r="AC60" s="161">
        <v>0</v>
      </c>
      <c r="AD60" s="161">
        <v>0</v>
      </c>
      <c r="AE60" s="161">
        <v>0</v>
      </c>
      <c r="AF60" s="159">
        <f t="shared" si="5"/>
        <v>106.4</v>
      </c>
      <c r="AG60" s="165">
        <f t="shared" si="2"/>
        <v>37.200000000000003</v>
      </c>
      <c r="AH60" s="51">
        <f t="shared" si="3"/>
        <v>17</v>
      </c>
    </row>
    <row r="61" spans="1:37" x14ac:dyDescent="0.25">
      <c r="A61" s="95" t="s">
        <v>231</v>
      </c>
      <c r="B61" s="161">
        <v>0</v>
      </c>
      <c r="C61" s="161">
        <v>0</v>
      </c>
      <c r="D61" s="161">
        <v>0</v>
      </c>
      <c r="E61" s="161">
        <v>0</v>
      </c>
      <c r="F61" s="161">
        <v>0</v>
      </c>
      <c r="G61" s="161">
        <v>1.4</v>
      </c>
      <c r="H61" s="161">
        <v>50.8</v>
      </c>
      <c r="I61" s="161">
        <v>1</v>
      </c>
      <c r="J61" s="161">
        <v>0</v>
      </c>
      <c r="K61" s="161">
        <v>0</v>
      </c>
      <c r="L61" s="161">
        <v>0</v>
      </c>
      <c r="M61" s="161">
        <v>0.2</v>
      </c>
      <c r="N61" s="161">
        <v>0.2</v>
      </c>
      <c r="O61" s="161">
        <v>8.8000000000000007</v>
      </c>
      <c r="P61" s="161">
        <v>0.2</v>
      </c>
      <c r="Q61" s="161">
        <v>0</v>
      </c>
      <c r="R61" s="161">
        <v>0.6</v>
      </c>
      <c r="S61" s="161">
        <v>71</v>
      </c>
      <c r="T61" s="161">
        <v>0.2</v>
      </c>
      <c r="U61" s="161">
        <v>0</v>
      </c>
      <c r="V61" s="161">
        <v>0</v>
      </c>
      <c r="W61" s="161">
        <v>0</v>
      </c>
      <c r="X61" s="161">
        <v>0</v>
      </c>
      <c r="Y61" s="161">
        <v>0</v>
      </c>
      <c r="Z61" s="161">
        <v>11.6</v>
      </c>
      <c r="AA61" s="161">
        <v>14.6</v>
      </c>
      <c r="AB61" s="161">
        <v>0.2</v>
      </c>
      <c r="AC61" s="161">
        <v>0.2</v>
      </c>
      <c r="AD61" s="161">
        <v>0</v>
      </c>
      <c r="AE61" s="161">
        <v>0</v>
      </c>
      <c r="AF61" s="159">
        <f t="shared" si="5"/>
        <v>160.99999999999997</v>
      </c>
      <c r="AG61" s="165">
        <f t="shared" si="2"/>
        <v>71</v>
      </c>
      <c r="AH61" s="51">
        <f t="shared" si="3"/>
        <v>16</v>
      </c>
      <c r="AI61" t="s">
        <v>35</v>
      </c>
    </row>
    <row r="62" spans="1:37" x14ac:dyDescent="0.25">
      <c r="A62" s="95" t="s">
        <v>7</v>
      </c>
      <c r="B62" s="161">
        <v>0</v>
      </c>
      <c r="C62" s="161">
        <v>0</v>
      </c>
      <c r="D62" s="161">
        <v>0</v>
      </c>
      <c r="E62" s="161">
        <v>0</v>
      </c>
      <c r="F62" s="161">
        <v>5.8</v>
      </c>
      <c r="G62" s="161">
        <v>3.4</v>
      </c>
      <c r="H62" s="161">
        <v>0.4</v>
      </c>
      <c r="I62" s="161">
        <v>1</v>
      </c>
      <c r="J62" s="161">
        <v>0</v>
      </c>
      <c r="K62" s="161">
        <v>0</v>
      </c>
      <c r="L62" s="161">
        <v>0</v>
      </c>
      <c r="M62" s="161">
        <v>0</v>
      </c>
      <c r="N62" s="161">
        <v>4.8</v>
      </c>
      <c r="O62" s="161">
        <v>1.4</v>
      </c>
      <c r="P62" s="161">
        <v>0</v>
      </c>
      <c r="Q62" s="161">
        <v>0</v>
      </c>
      <c r="R62" s="161">
        <v>25.4</v>
      </c>
      <c r="S62" s="161">
        <v>20.8</v>
      </c>
      <c r="T62" s="161">
        <v>0.2</v>
      </c>
      <c r="U62" s="161">
        <v>0</v>
      </c>
      <c r="V62" s="161">
        <v>0</v>
      </c>
      <c r="W62" s="161">
        <v>0</v>
      </c>
      <c r="X62" s="161">
        <v>0</v>
      </c>
      <c r="Y62" s="161">
        <v>37.4</v>
      </c>
      <c r="Z62" s="161">
        <v>6.4</v>
      </c>
      <c r="AA62" s="161">
        <v>28.2</v>
      </c>
      <c r="AB62" s="161">
        <v>0.4</v>
      </c>
      <c r="AC62" s="161">
        <v>0</v>
      </c>
      <c r="AD62" s="161">
        <v>0</v>
      </c>
      <c r="AE62" s="161">
        <v>0</v>
      </c>
      <c r="AF62" s="159">
        <f t="shared" si="5"/>
        <v>135.6</v>
      </c>
      <c r="AG62" s="165">
        <f t="shared" si="2"/>
        <v>37.4</v>
      </c>
      <c r="AH62" s="51">
        <f t="shared" si="3"/>
        <v>17</v>
      </c>
    </row>
    <row r="63" spans="1:37" hidden="1" x14ac:dyDescent="0.25">
      <c r="A63" s="95" t="s">
        <v>232</v>
      </c>
      <c r="B63" s="161" t="s">
        <v>210</v>
      </c>
      <c r="C63" s="161" t="s">
        <v>210</v>
      </c>
      <c r="D63" s="161" t="s">
        <v>210</v>
      </c>
      <c r="E63" s="161" t="s">
        <v>210</v>
      </c>
      <c r="F63" s="161" t="s">
        <v>210</v>
      </c>
      <c r="G63" s="161" t="s">
        <v>210</v>
      </c>
      <c r="H63" s="161" t="s">
        <v>210</v>
      </c>
      <c r="I63" s="161" t="s">
        <v>210</v>
      </c>
      <c r="J63" s="161" t="s">
        <v>210</v>
      </c>
      <c r="K63" s="161" t="s">
        <v>210</v>
      </c>
      <c r="L63" s="161" t="s">
        <v>210</v>
      </c>
      <c r="M63" s="161" t="s">
        <v>210</v>
      </c>
      <c r="N63" s="161" t="s">
        <v>210</v>
      </c>
      <c r="O63" s="161" t="s">
        <v>210</v>
      </c>
      <c r="P63" s="161" t="s">
        <v>210</v>
      </c>
      <c r="Q63" s="161" t="s">
        <v>210</v>
      </c>
      <c r="R63" s="161" t="s">
        <v>210</v>
      </c>
      <c r="S63" s="161" t="s">
        <v>210</v>
      </c>
      <c r="T63" s="161" t="s">
        <v>210</v>
      </c>
      <c r="U63" s="161">
        <v>0</v>
      </c>
      <c r="V63" s="161">
        <v>0</v>
      </c>
      <c r="W63" s="161">
        <v>0</v>
      </c>
      <c r="X63" s="161">
        <v>0</v>
      </c>
      <c r="Y63" s="161" t="s">
        <v>210</v>
      </c>
      <c r="Z63" s="161" t="s">
        <v>210</v>
      </c>
      <c r="AA63" s="161" t="s">
        <v>210</v>
      </c>
      <c r="AB63" s="161" t="s">
        <v>210</v>
      </c>
      <c r="AC63" s="161">
        <v>0</v>
      </c>
      <c r="AD63" s="161">
        <v>0</v>
      </c>
      <c r="AE63" s="161">
        <v>0</v>
      </c>
      <c r="AF63" s="159" t="s">
        <v>210</v>
      </c>
      <c r="AG63" s="165" t="s">
        <v>210</v>
      </c>
      <c r="AH63" s="51">
        <f t="shared" si="3"/>
        <v>7</v>
      </c>
    </row>
    <row r="64" spans="1:37" x14ac:dyDescent="0.25">
      <c r="A64" s="95" t="s">
        <v>9</v>
      </c>
      <c r="B64" s="161">
        <v>0</v>
      </c>
      <c r="C64" s="161">
        <v>0</v>
      </c>
      <c r="D64" s="161">
        <v>0</v>
      </c>
      <c r="E64" s="161">
        <v>0</v>
      </c>
      <c r="F64" s="161">
        <v>0</v>
      </c>
      <c r="G64" s="161">
        <v>8.6</v>
      </c>
      <c r="H64" s="161">
        <v>17.399999999999999</v>
      </c>
      <c r="I64" s="161">
        <v>7.2</v>
      </c>
      <c r="J64" s="161">
        <v>0</v>
      </c>
      <c r="K64" s="161">
        <v>0</v>
      </c>
      <c r="L64" s="161">
        <v>0</v>
      </c>
      <c r="M64" s="161">
        <v>0.4</v>
      </c>
      <c r="N64" s="161">
        <v>20.399999999999999</v>
      </c>
      <c r="O64" s="161">
        <v>0.6</v>
      </c>
      <c r="P64" s="161">
        <v>0</v>
      </c>
      <c r="Q64" s="161">
        <v>0</v>
      </c>
      <c r="R64" s="161">
        <v>6.6</v>
      </c>
      <c r="S64" s="161">
        <v>56</v>
      </c>
      <c r="T64" s="161">
        <v>0.2</v>
      </c>
      <c r="U64" s="161">
        <v>0</v>
      </c>
      <c r="V64" s="161">
        <v>0</v>
      </c>
      <c r="W64" s="161">
        <v>0</v>
      </c>
      <c r="X64" s="161">
        <v>0</v>
      </c>
      <c r="Y64" s="161">
        <v>3.2</v>
      </c>
      <c r="Z64" s="161">
        <v>23.8</v>
      </c>
      <c r="AA64" s="161">
        <v>30</v>
      </c>
      <c r="AB64" s="161">
        <v>1</v>
      </c>
      <c r="AC64" s="161">
        <v>0</v>
      </c>
      <c r="AD64" s="161">
        <v>0</v>
      </c>
      <c r="AE64" s="161">
        <v>0</v>
      </c>
      <c r="AF64" s="159">
        <f t="shared" si="5"/>
        <v>175.4</v>
      </c>
      <c r="AG64" s="165">
        <f t="shared" si="2"/>
        <v>56</v>
      </c>
      <c r="AH64" s="51">
        <f t="shared" si="3"/>
        <v>17</v>
      </c>
      <c r="AK64" t="s">
        <v>35</v>
      </c>
    </row>
    <row r="65" spans="1:35" x14ac:dyDescent="0.25">
      <c r="A65" s="95" t="s">
        <v>11</v>
      </c>
      <c r="B65" s="161">
        <v>0</v>
      </c>
      <c r="C65" s="161">
        <v>0</v>
      </c>
      <c r="D65" s="161">
        <v>0</v>
      </c>
      <c r="E65" s="161">
        <v>0</v>
      </c>
      <c r="F65" s="161">
        <v>6.4</v>
      </c>
      <c r="G65" s="161">
        <v>29.2</v>
      </c>
      <c r="H65" s="161">
        <v>2.4</v>
      </c>
      <c r="I65" s="161">
        <v>0</v>
      </c>
      <c r="J65" s="161">
        <v>0</v>
      </c>
      <c r="K65" s="161">
        <v>0</v>
      </c>
      <c r="L65" s="161">
        <v>0</v>
      </c>
      <c r="M65" s="161">
        <v>0</v>
      </c>
      <c r="N65" s="161">
        <v>0</v>
      </c>
      <c r="O65" s="161">
        <v>2.4</v>
      </c>
      <c r="P65" s="161">
        <v>0</v>
      </c>
      <c r="Q65" s="161">
        <v>0</v>
      </c>
      <c r="R65" s="161">
        <v>15.6</v>
      </c>
      <c r="S65" s="161">
        <v>57</v>
      </c>
      <c r="T65" s="161">
        <v>0.2</v>
      </c>
      <c r="U65" s="161">
        <v>0</v>
      </c>
      <c r="V65" s="161">
        <v>0</v>
      </c>
      <c r="W65" s="161">
        <v>0</v>
      </c>
      <c r="X65" s="161">
        <v>0</v>
      </c>
      <c r="Y65" s="161">
        <v>47.6</v>
      </c>
      <c r="Z65" s="161">
        <v>32</v>
      </c>
      <c r="AA65" s="161">
        <v>20.8</v>
      </c>
      <c r="AB65" s="161">
        <v>0</v>
      </c>
      <c r="AC65" s="161">
        <v>0</v>
      </c>
      <c r="AD65" s="161">
        <v>0</v>
      </c>
      <c r="AE65" s="161">
        <v>0</v>
      </c>
      <c r="AF65" s="159">
        <f t="shared" si="5"/>
        <v>213.60000000000002</v>
      </c>
      <c r="AG65" s="165">
        <f t="shared" si="2"/>
        <v>57</v>
      </c>
      <c r="AH65" s="51">
        <f t="shared" si="3"/>
        <v>20</v>
      </c>
      <c r="AI65" t="s">
        <v>35</v>
      </c>
    </row>
    <row r="66" spans="1:35" hidden="1" x14ac:dyDescent="0.25">
      <c r="A66" s="95" t="s">
        <v>233</v>
      </c>
      <c r="B66" s="161" t="s">
        <v>210</v>
      </c>
      <c r="C66" s="161" t="s">
        <v>210</v>
      </c>
      <c r="D66" s="161" t="s">
        <v>210</v>
      </c>
      <c r="E66" s="161" t="s">
        <v>210</v>
      </c>
      <c r="F66" s="161" t="s">
        <v>210</v>
      </c>
      <c r="G66" s="161" t="s">
        <v>210</v>
      </c>
      <c r="H66" s="161" t="s">
        <v>210</v>
      </c>
      <c r="I66" s="161" t="s">
        <v>210</v>
      </c>
      <c r="J66" s="161" t="s">
        <v>210</v>
      </c>
      <c r="K66" s="161" t="s">
        <v>210</v>
      </c>
      <c r="L66" s="161" t="s">
        <v>210</v>
      </c>
      <c r="M66" s="161" t="s">
        <v>210</v>
      </c>
      <c r="N66" s="161" t="s">
        <v>210</v>
      </c>
      <c r="O66" s="161" t="s">
        <v>210</v>
      </c>
      <c r="P66" s="161" t="s">
        <v>210</v>
      </c>
      <c r="Q66" s="161" t="s">
        <v>210</v>
      </c>
      <c r="R66" s="161" t="s">
        <v>210</v>
      </c>
      <c r="S66" s="161" t="s">
        <v>210</v>
      </c>
      <c r="T66" s="161" t="s">
        <v>210</v>
      </c>
      <c r="U66" s="161">
        <v>0</v>
      </c>
      <c r="V66" s="161">
        <v>0</v>
      </c>
      <c r="W66" s="161">
        <v>0</v>
      </c>
      <c r="X66" s="161">
        <v>0</v>
      </c>
      <c r="Y66" s="161" t="s">
        <v>210</v>
      </c>
      <c r="Z66" s="161" t="s">
        <v>210</v>
      </c>
      <c r="AA66" s="161" t="s">
        <v>210</v>
      </c>
      <c r="AB66" s="161">
        <v>0</v>
      </c>
      <c r="AC66" s="161">
        <v>0</v>
      </c>
      <c r="AD66" s="161">
        <v>0</v>
      </c>
      <c r="AE66" s="161">
        <v>0</v>
      </c>
      <c r="AF66" s="159" t="s">
        <v>210</v>
      </c>
      <c r="AG66" s="165" t="s">
        <v>210</v>
      </c>
      <c r="AH66" s="51">
        <f t="shared" si="3"/>
        <v>8</v>
      </c>
    </row>
    <row r="67" spans="1:35" x14ac:dyDescent="0.25">
      <c r="A67" s="95" t="s">
        <v>15</v>
      </c>
      <c r="B67" s="161">
        <v>0</v>
      </c>
      <c r="C67" s="161">
        <v>0</v>
      </c>
      <c r="D67" s="161">
        <v>0</v>
      </c>
      <c r="E67" s="161">
        <v>0</v>
      </c>
      <c r="F67" s="161">
        <v>2</v>
      </c>
      <c r="G67" s="161">
        <v>0.4</v>
      </c>
      <c r="H67" s="161">
        <v>0.4</v>
      </c>
      <c r="I67" s="161">
        <v>0.2</v>
      </c>
      <c r="J67" s="161">
        <v>0</v>
      </c>
      <c r="K67" s="161">
        <v>0</v>
      </c>
      <c r="L67" s="161">
        <v>0</v>
      </c>
      <c r="M67" s="161">
        <v>0</v>
      </c>
      <c r="N67" s="161">
        <v>22.6</v>
      </c>
      <c r="O67" s="161">
        <v>1</v>
      </c>
      <c r="P67" s="161">
        <v>0</v>
      </c>
      <c r="Q67" s="161">
        <v>0.8</v>
      </c>
      <c r="R67" s="161">
        <v>6.8</v>
      </c>
      <c r="S67" s="161">
        <v>12.4</v>
      </c>
      <c r="T67" s="161">
        <v>0.2</v>
      </c>
      <c r="U67" s="161">
        <v>0</v>
      </c>
      <c r="V67" s="161">
        <v>0</v>
      </c>
      <c r="W67" s="161">
        <v>0</v>
      </c>
      <c r="X67" s="161">
        <v>0</v>
      </c>
      <c r="Y67" s="161">
        <v>7.4</v>
      </c>
      <c r="Z67" s="161">
        <v>5.4</v>
      </c>
      <c r="AA67" s="161">
        <v>27</v>
      </c>
      <c r="AB67" s="161">
        <v>0</v>
      </c>
      <c r="AC67" s="161">
        <v>0</v>
      </c>
      <c r="AD67" s="161">
        <v>0</v>
      </c>
      <c r="AE67" s="161">
        <v>0</v>
      </c>
      <c r="AF67" s="159">
        <f t="shared" si="5"/>
        <v>86.6</v>
      </c>
      <c r="AG67" s="165">
        <f t="shared" si="2"/>
        <v>27</v>
      </c>
      <c r="AH67" s="51">
        <f t="shared" si="3"/>
        <v>17</v>
      </c>
    </row>
    <row r="68" spans="1:35" x14ac:dyDescent="0.25">
      <c r="A68" s="95" t="s">
        <v>234</v>
      </c>
      <c r="B68" s="161">
        <v>0.4</v>
      </c>
      <c r="C68" s="161">
        <v>0</v>
      </c>
      <c r="D68" s="161">
        <v>0</v>
      </c>
      <c r="E68" s="161">
        <v>0</v>
      </c>
      <c r="F68" s="161">
        <v>0</v>
      </c>
      <c r="G68" s="161">
        <v>1</v>
      </c>
      <c r="H68" s="161">
        <v>19.600000000000001</v>
      </c>
      <c r="I68" s="161">
        <v>0.6</v>
      </c>
      <c r="J68" s="161">
        <v>0</v>
      </c>
      <c r="K68" s="161">
        <v>0</v>
      </c>
      <c r="L68" s="161">
        <v>0.2</v>
      </c>
      <c r="M68" s="161">
        <v>0</v>
      </c>
      <c r="N68" s="161">
        <v>0</v>
      </c>
      <c r="O68" s="161">
        <v>31.6</v>
      </c>
      <c r="P68" s="161">
        <v>18.2</v>
      </c>
      <c r="Q68" s="161">
        <v>0</v>
      </c>
      <c r="R68" s="161">
        <v>0</v>
      </c>
      <c r="S68" s="161">
        <v>2.4</v>
      </c>
      <c r="T68" s="161">
        <v>17.2</v>
      </c>
      <c r="U68" s="161">
        <v>0</v>
      </c>
      <c r="V68" s="161">
        <v>0</v>
      </c>
      <c r="W68" s="161">
        <v>0</v>
      </c>
      <c r="X68" s="161">
        <v>0</v>
      </c>
      <c r="Y68" s="161">
        <v>8.1999999999999993</v>
      </c>
      <c r="Z68" s="161">
        <v>2.2000000000000002</v>
      </c>
      <c r="AA68" s="161">
        <v>8.4</v>
      </c>
      <c r="AB68" s="161">
        <v>1.6</v>
      </c>
      <c r="AC68" s="161">
        <v>0</v>
      </c>
      <c r="AD68" s="161">
        <v>0</v>
      </c>
      <c r="AE68" s="161">
        <v>0</v>
      </c>
      <c r="AF68" s="159">
        <f t="shared" si="5"/>
        <v>111.60000000000002</v>
      </c>
      <c r="AG68" s="165">
        <f t="shared" si="2"/>
        <v>31.6</v>
      </c>
      <c r="AH68" s="51">
        <f t="shared" si="3"/>
        <v>17</v>
      </c>
      <c r="AI68" s="12" t="s">
        <v>35</v>
      </c>
    </row>
    <row r="69" spans="1:35" x14ac:dyDescent="0.25">
      <c r="A69" s="95" t="s">
        <v>235</v>
      </c>
      <c r="B69" s="161">
        <v>27.8</v>
      </c>
      <c r="C69" s="161">
        <v>0</v>
      </c>
      <c r="D69" s="161">
        <v>0</v>
      </c>
      <c r="E69" s="161">
        <v>12</v>
      </c>
      <c r="F69" s="161">
        <v>0.2</v>
      </c>
      <c r="G69" s="161">
        <v>5</v>
      </c>
      <c r="H69" s="161">
        <v>6.6</v>
      </c>
      <c r="I69" s="161">
        <v>3.2</v>
      </c>
      <c r="J69" s="161">
        <v>0.2</v>
      </c>
      <c r="K69" s="161">
        <v>0</v>
      </c>
      <c r="L69" s="161">
        <v>0</v>
      </c>
      <c r="M69" s="161">
        <v>54.2</v>
      </c>
      <c r="N69" s="161">
        <v>0.2</v>
      </c>
      <c r="O69" s="161">
        <v>27.8</v>
      </c>
      <c r="P69" s="161">
        <v>0</v>
      </c>
      <c r="Q69" s="161">
        <v>0</v>
      </c>
      <c r="R69" s="161">
        <v>0.2</v>
      </c>
      <c r="S69" s="161">
        <v>19.399999999999999</v>
      </c>
      <c r="T69" s="161">
        <v>1.2</v>
      </c>
      <c r="U69" s="161">
        <v>0.2</v>
      </c>
      <c r="V69" s="161">
        <v>0.2</v>
      </c>
      <c r="W69" s="161">
        <v>0</v>
      </c>
      <c r="X69" s="161">
        <v>0</v>
      </c>
      <c r="Y69" s="161">
        <v>0</v>
      </c>
      <c r="Z69" s="161">
        <v>1.6</v>
      </c>
      <c r="AA69" s="161">
        <v>5.4</v>
      </c>
      <c r="AB69" s="161">
        <v>0</v>
      </c>
      <c r="AC69" s="161">
        <v>0.2</v>
      </c>
      <c r="AD69" s="161">
        <v>0</v>
      </c>
      <c r="AE69" s="161">
        <v>0</v>
      </c>
      <c r="AF69" s="159">
        <f t="shared" si="5"/>
        <v>165.59999999999997</v>
      </c>
      <c r="AG69" s="165">
        <f t="shared" si="2"/>
        <v>54.2</v>
      </c>
      <c r="AH69" s="51">
        <f t="shared" si="3"/>
        <v>12</v>
      </c>
    </row>
    <row r="70" spans="1:35" x14ac:dyDescent="0.25">
      <c r="A70" s="95" t="s">
        <v>18</v>
      </c>
      <c r="B70" s="161">
        <v>3.2</v>
      </c>
      <c r="C70" s="161">
        <v>0</v>
      </c>
      <c r="D70" s="161">
        <v>0</v>
      </c>
      <c r="E70" s="161">
        <v>0</v>
      </c>
      <c r="F70" s="161">
        <v>0.6</v>
      </c>
      <c r="G70" s="161">
        <v>51</v>
      </c>
      <c r="H70" s="161">
        <v>16.399999999999999</v>
      </c>
      <c r="I70" s="161">
        <v>1.6</v>
      </c>
      <c r="J70" s="161">
        <v>7.8</v>
      </c>
      <c r="K70" s="161">
        <v>0.2</v>
      </c>
      <c r="L70" s="161">
        <v>2</v>
      </c>
      <c r="M70" s="161">
        <v>0</v>
      </c>
      <c r="N70" s="161">
        <v>0</v>
      </c>
      <c r="O70" s="161">
        <v>18.2</v>
      </c>
      <c r="P70" s="161">
        <v>0</v>
      </c>
      <c r="Q70" s="161">
        <v>0</v>
      </c>
      <c r="R70" s="161">
        <v>0</v>
      </c>
      <c r="S70" s="161">
        <v>21.8</v>
      </c>
      <c r="T70" s="161">
        <v>9</v>
      </c>
      <c r="U70" s="161">
        <v>0</v>
      </c>
      <c r="V70" s="161">
        <v>0</v>
      </c>
      <c r="W70" s="161">
        <v>0</v>
      </c>
      <c r="X70" s="161">
        <v>0</v>
      </c>
      <c r="Y70" s="161">
        <v>0</v>
      </c>
      <c r="Z70" s="161">
        <v>5</v>
      </c>
      <c r="AA70" s="161">
        <v>5</v>
      </c>
      <c r="AB70" s="161">
        <v>0.2</v>
      </c>
      <c r="AC70" s="161">
        <v>0</v>
      </c>
      <c r="AD70" s="161">
        <v>0</v>
      </c>
      <c r="AE70" s="161">
        <v>0</v>
      </c>
      <c r="AF70" s="159">
        <f t="shared" si="5"/>
        <v>141.99999999999997</v>
      </c>
      <c r="AG70" s="165">
        <f t="shared" si="2"/>
        <v>51</v>
      </c>
      <c r="AH70" s="51">
        <f t="shared" si="3"/>
        <v>16</v>
      </c>
    </row>
    <row r="71" spans="1:35" hidden="1" x14ac:dyDescent="0.25">
      <c r="A71" s="95" t="s">
        <v>236</v>
      </c>
      <c r="B71" s="161" t="s">
        <v>210</v>
      </c>
      <c r="C71" s="161" t="s">
        <v>210</v>
      </c>
      <c r="D71" s="161" t="s">
        <v>210</v>
      </c>
      <c r="E71" s="161" t="s">
        <v>210</v>
      </c>
      <c r="F71" s="161" t="s">
        <v>210</v>
      </c>
      <c r="G71" s="161" t="s">
        <v>210</v>
      </c>
      <c r="H71" s="161" t="s">
        <v>210</v>
      </c>
      <c r="I71" s="161" t="s">
        <v>210</v>
      </c>
      <c r="J71" s="161" t="s">
        <v>210</v>
      </c>
      <c r="K71" s="161" t="s">
        <v>210</v>
      </c>
      <c r="L71" s="161" t="s">
        <v>210</v>
      </c>
      <c r="M71" s="161" t="s">
        <v>210</v>
      </c>
      <c r="N71" s="161" t="s">
        <v>210</v>
      </c>
      <c r="O71" s="161">
        <v>18.2</v>
      </c>
      <c r="P71" s="161" t="s">
        <v>210</v>
      </c>
      <c r="Q71" s="161" t="s">
        <v>210</v>
      </c>
      <c r="R71" s="161" t="s">
        <v>210</v>
      </c>
      <c r="S71" s="161" t="s">
        <v>210</v>
      </c>
      <c r="T71" s="161" t="s">
        <v>210</v>
      </c>
      <c r="U71" s="161" t="s">
        <v>210</v>
      </c>
      <c r="V71" s="161" t="s">
        <v>210</v>
      </c>
      <c r="W71" s="161" t="s">
        <v>210</v>
      </c>
      <c r="X71" s="161" t="s">
        <v>210</v>
      </c>
      <c r="Y71" s="161" t="s">
        <v>210</v>
      </c>
      <c r="Z71" s="161" t="s">
        <v>210</v>
      </c>
      <c r="AA71" s="161" t="s">
        <v>210</v>
      </c>
      <c r="AB71" s="161">
        <v>8.6</v>
      </c>
      <c r="AC71" s="161">
        <v>0.2</v>
      </c>
      <c r="AD71" s="161" t="s">
        <v>210</v>
      </c>
      <c r="AE71" s="161" t="s">
        <v>210</v>
      </c>
      <c r="AF71" s="159" t="s">
        <v>210</v>
      </c>
      <c r="AG71" s="165" t="s">
        <v>210</v>
      </c>
      <c r="AH71" s="51">
        <f t="shared" ref="AH71:AH72" si="6">COUNTIF(B71:AE71,"=0")</f>
        <v>0</v>
      </c>
      <c r="AI71" t="s">
        <v>35</v>
      </c>
    </row>
    <row r="72" spans="1:35" x14ac:dyDescent="0.25">
      <c r="A72" s="95" t="s">
        <v>237</v>
      </c>
      <c r="B72" s="161">
        <v>0</v>
      </c>
      <c r="C72" s="161">
        <v>0</v>
      </c>
      <c r="D72" s="161">
        <v>4</v>
      </c>
      <c r="E72" s="161">
        <v>0</v>
      </c>
      <c r="F72" s="161">
        <v>0</v>
      </c>
      <c r="G72" s="161">
        <v>0.8</v>
      </c>
      <c r="H72" s="161">
        <v>0</v>
      </c>
      <c r="I72" s="161">
        <v>2.6</v>
      </c>
      <c r="J72" s="161">
        <v>0.2</v>
      </c>
      <c r="K72" s="161">
        <v>0</v>
      </c>
      <c r="L72" s="161">
        <v>0</v>
      </c>
      <c r="M72" s="161">
        <v>11.4</v>
      </c>
      <c r="N72" s="161">
        <v>0.6</v>
      </c>
      <c r="O72" s="161">
        <v>15.8</v>
      </c>
      <c r="P72" s="161">
        <v>0.2</v>
      </c>
      <c r="Q72" s="161">
        <v>0</v>
      </c>
      <c r="R72" s="161">
        <v>0</v>
      </c>
      <c r="S72" s="161">
        <v>1</v>
      </c>
      <c r="T72" s="161">
        <v>3.4</v>
      </c>
      <c r="U72" s="161">
        <v>0</v>
      </c>
      <c r="V72" s="161">
        <v>0</v>
      </c>
      <c r="W72" s="161">
        <v>0</v>
      </c>
      <c r="X72" s="161">
        <v>0</v>
      </c>
      <c r="Y72" s="161">
        <v>0</v>
      </c>
      <c r="Z72" s="161">
        <v>9</v>
      </c>
      <c r="AA72" s="161">
        <v>34.200000000000003</v>
      </c>
      <c r="AB72" s="161">
        <v>7.4</v>
      </c>
      <c r="AC72" s="161">
        <v>0</v>
      </c>
      <c r="AD72" s="161">
        <v>0</v>
      </c>
      <c r="AE72" s="161">
        <v>0</v>
      </c>
      <c r="AF72" s="159">
        <f t="shared" si="5"/>
        <v>90.600000000000023</v>
      </c>
      <c r="AG72" s="165">
        <f t="shared" ref="AG72" si="7">MAX(B72:AE72)</f>
        <v>34.200000000000003</v>
      </c>
      <c r="AH72" s="51">
        <f t="shared" si="6"/>
        <v>17</v>
      </c>
    </row>
    <row r="73" spans="1:35" x14ac:dyDescent="0.25">
      <c r="A73" s="96" t="s">
        <v>242</v>
      </c>
      <c r="B73" s="161">
        <v>0</v>
      </c>
      <c r="C73" s="161">
        <v>0</v>
      </c>
      <c r="D73" s="161">
        <v>0</v>
      </c>
      <c r="E73" s="161">
        <v>0</v>
      </c>
      <c r="F73" s="161">
        <v>4</v>
      </c>
      <c r="G73" s="161">
        <v>2.9</v>
      </c>
      <c r="H73" s="161">
        <v>0</v>
      </c>
      <c r="I73" s="161">
        <v>0</v>
      </c>
      <c r="J73" s="161">
        <v>0</v>
      </c>
      <c r="K73" s="161">
        <v>0</v>
      </c>
      <c r="L73" s="161">
        <v>0</v>
      </c>
      <c r="M73" s="161">
        <v>0.2</v>
      </c>
      <c r="N73" s="161">
        <v>12.6</v>
      </c>
      <c r="O73" s="161">
        <v>0.1</v>
      </c>
      <c r="P73" s="161">
        <v>0</v>
      </c>
      <c r="Q73" s="161">
        <v>0</v>
      </c>
      <c r="R73" s="161">
        <v>28.8</v>
      </c>
      <c r="S73" s="161">
        <v>14.3</v>
      </c>
      <c r="T73" s="161">
        <v>0.2</v>
      </c>
      <c r="U73" s="161">
        <v>0</v>
      </c>
      <c r="V73" s="161">
        <v>0</v>
      </c>
      <c r="W73" s="161">
        <v>0</v>
      </c>
      <c r="X73" s="161">
        <v>0</v>
      </c>
      <c r="Y73" s="161">
        <v>33.299999999999997</v>
      </c>
      <c r="Z73" s="161">
        <v>13.7</v>
      </c>
      <c r="AA73" s="161">
        <v>23.7</v>
      </c>
      <c r="AB73" s="161">
        <v>0.2</v>
      </c>
      <c r="AC73" s="161">
        <v>0.1</v>
      </c>
      <c r="AD73" s="161">
        <v>0</v>
      </c>
      <c r="AE73" s="161">
        <v>0</v>
      </c>
      <c r="AF73" s="159">
        <f t="shared" ref="AF73:AF76" si="8">SUM(B73:AE73)</f>
        <v>134.1</v>
      </c>
      <c r="AG73" s="165">
        <f t="shared" ref="AG73:AG76" si="9">MAX(B73:AE73)</f>
        <v>33.299999999999997</v>
      </c>
      <c r="AH73" s="51">
        <f t="shared" ref="AH73:AH76" si="10">COUNTIF(B73:AE73,"=0")</f>
        <v>17</v>
      </c>
    </row>
    <row r="74" spans="1:35" x14ac:dyDescent="0.25">
      <c r="A74" s="96" t="s">
        <v>245</v>
      </c>
      <c r="B74" s="161">
        <v>0</v>
      </c>
      <c r="C74" s="161">
        <v>0</v>
      </c>
      <c r="D74" s="161">
        <v>0</v>
      </c>
      <c r="E74" s="161">
        <v>0</v>
      </c>
      <c r="F74" s="161">
        <v>8.3000000000000007</v>
      </c>
      <c r="G74" s="161">
        <v>0.2</v>
      </c>
      <c r="H74" s="161">
        <v>0</v>
      </c>
      <c r="I74" s="161">
        <v>0</v>
      </c>
      <c r="J74" s="161">
        <v>0</v>
      </c>
      <c r="K74" s="161">
        <v>0</v>
      </c>
      <c r="L74" s="161">
        <v>0</v>
      </c>
      <c r="M74" s="161">
        <v>0</v>
      </c>
      <c r="N74" s="161">
        <v>4</v>
      </c>
      <c r="O74" s="161">
        <v>0.8</v>
      </c>
      <c r="P74" s="161">
        <v>0</v>
      </c>
      <c r="Q74" s="161">
        <v>0</v>
      </c>
      <c r="R74" s="161">
        <v>20.2</v>
      </c>
      <c r="S74" s="161">
        <v>16.899999999999999</v>
      </c>
      <c r="T74" s="161">
        <v>0.1</v>
      </c>
      <c r="U74" s="161">
        <v>0</v>
      </c>
      <c r="V74" s="161">
        <v>0</v>
      </c>
      <c r="W74" s="161">
        <v>0</v>
      </c>
      <c r="X74" s="161">
        <v>0</v>
      </c>
      <c r="Y74" s="161">
        <v>6.7</v>
      </c>
      <c r="Z74" s="161">
        <v>15.6</v>
      </c>
      <c r="AA74" s="161">
        <v>17.7</v>
      </c>
      <c r="AB74" s="161">
        <v>0.1</v>
      </c>
      <c r="AC74" s="161">
        <v>0</v>
      </c>
      <c r="AD74" s="161">
        <v>0</v>
      </c>
      <c r="AE74" s="161">
        <v>0</v>
      </c>
      <c r="AF74" s="159">
        <f t="shared" si="8"/>
        <v>90.6</v>
      </c>
      <c r="AG74" s="165">
        <f t="shared" si="9"/>
        <v>20.2</v>
      </c>
      <c r="AH74" s="51">
        <f t="shared" si="10"/>
        <v>19</v>
      </c>
    </row>
    <row r="75" spans="1:35" x14ac:dyDescent="0.25">
      <c r="A75" s="96" t="s">
        <v>243</v>
      </c>
      <c r="B75" s="161">
        <v>0</v>
      </c>
      <c r="C75" s="161">
        <v>0</v>
      </c>
      <c r="D75" s="161">
        <v>0</v>
      </c>
      <c r="E75" s="161">
        <v>0</v>
      </c>
      <c r="F75" s="161">
        <v>0</v>
      </c>
      <c r="G75" s="161">
        <v>14.8</v>
      </c>
      <c r="H75" s="161">
        <v>0.1</v>
      </c>
      <c r="I75" s="161">
        <v>0.2</v>
      </c>
      <c r="J75" s="161">
        <v>0</v>
      </c>
      <c r="K75" s="161">
        <v>0</v>
      </c>
      <c r="L75" s="161">
        <v>0</v>
      </c>
      <c r="M75" s="161">
        <v>0</v>
      </c>
      <c r="N75" s="161">
        <v>4.5</v>
      </c>
      <c r="O75" s="161">
        <v>0</v>
      </c>
      <c r="P75" s="161">
        <v>0</v>
      </c>
      <c r="Q75" s="161">
        <v>0</v>
      </c>
      <c r="R75" s="161">
        <v>8.5</v>
      </c>
      <c r="S75" s="161">
        <v>28.5</v>
      </c>
      <c r="T75" s="161">
        <v>0</v>
      </c>
      <c r="U75" s="161">
        <v>0</v>
      </c>
      <c r="V75" s="161">
        <v>0</v>
      </c>
      <c r="W75" s="161">
        <v>0</v>
      </c>
      <c r="X75" s="161">
        <v>0.2</v>
      </c>
      <c r="Y75" s="161">
        <v>9.6</v>
      </c>
      <c r="Z75" s="161">
        <v>6</v>
      </c>
      <c r="AA75" s="161">
        <v>14.1</v>
      </c>
      <c r="AB75" s="161">
        <v>0.1</v>
      </c>
      <c r="AC75" s="161">
        <v>0</v>
      </c>
      <c r="AD75" s="161">
        <v>0</v>
      </c>
      <c r="AE75" s="161">
        <v>0</v>
      </c>
      <c r="AF75" s="159">
        <f t="shared" si="8"/>
        <v>86.6</v>
      </c>
      <c r="AG75" s="165">
        <f t="shared" si="9"/>
        <v>28.5</v>
      </c>
      <c r="AH75" s="51">
        <f t="shared" si="10"/>
        <v>19</v>
      </c>
    </row>
    <row r="76" spans="1:35" ht="13.8" thickBot="1" x14ac:dyDescent="0.3">
      <c r="A76" s="96" t="s">
        <v>244</v>
      </c>
      <c r="B76" s="161">
        <v>0</v>
      </c>
      <c r="C76" s="161">
        <v>0</v>
      </c>
      <c r="D76" s="161">
        <v>0</v>
      </c>
      <c r="E76" s="161">
        <v>0</v>
      </c>
      <c r="F76" s="161">
        <v>4.8</v>
      </c>
      <c r="G76" s="161">
        <v>46.3</v>
      </c>
      <c r="H76" s="161">
        <v>0</v>
      </c>
      <c r="I76" s="161">
        <v>0</v>
      </c>
      <c r="J76" s="161">
        <v>0</v>
      </c>
      <c r="K76" s="161">
        <v>0</v>
      </c>
      <c r="L76" s="161">
        <v>0</v>
      </c>
      <c r="M76" s="161">
        <v>0</v>
      </c>
      <c r="N76" s="161">
        <v>12.4</v>
      </c>
      <c r="O76" s="161">
        <v>0.7</v>
      </c>
      <c r="P76" s="161">
        <v>0</v>
      </c>
      <c r="Q76" s="161">
        <v>0</v>
      </c>
      <c r="R76" s="161">
        <v>15.5</v>
      </c>
      <c r="S76" s="161">
        <v>45.4</v>
      </c>
      <c r="T76" s="161">
        <v>0.2</v>
      </c>
      <c r="U76" s="161">
        <v>0</v>
      </c>
      <c r="V76" s="161">
        <v>0</v>
      </c>
      <c r="W76" s="161">
        <v>0</v>
      </c>
      <c r="X76" s="161">
        <v>0</v>
      </c>
      <c r="Y76" s="161">
        <v>39.1</v>
      </c>
      <c r="Z76" s="161">
        <v>35.200000000000003</v>
      </c>
      <c r="AA76" s="161">
        <v>42.8</v>
      </c>
      <c r="AB76" s="161">
        <v>0</v>
      </c>
      <c r="AC76" s="161">
        <v>0.1</v>
      </c>
      <c r="AD76" s="161">
        <v>0.2</v>
      </c>
      <c r="AE76" s="161">
        <v>0</v>
      </c>
      <c r="AF76" s="159">
        <f t="shared" si="8"/>
        <v>242.70000000000002</v>
      </c>
      <c r="AG76" s="165">
        <f t="shared" si="9"/>
        <v>46.3</v>
      </c>
      <c r="AH76" s="156">
        <f t="shared" si="10"/>
        <v>18</v>
      </c>
    </row>
    <row r="77" spans="1:35" ht="13.8" thickBot="1" x14ac:dyDescent="0.3">
      <c r="A77" s="44" t="s">
        <v>24</v>
      </c>
      <c r="B77" s="13">
        <f>MAX(B5:B49)</f>
        <v>18.799999999999997</v>
      </c>
      <c r="C77" s="13">
        <f t="shared" ref="C77:AG77" si="11">MAX(C5:C49)</f>
        <v>0.4</v>
      </c>
      <c r="D77" s="13">
        <f t="shared" si="11"/>
        <v>0.2</v>
      </c>
      <c r="E77" s="13">
        <f t="shared" si="11"/>
        <v>21.8</v>
      </c>
      <c r="F77" s="13">
        <f t="shared" si="11"/>
        <v>58.4</v>
      </c>
      <c r="G77" s="13">
        <f t="shared" si="11"/>
        <v>46.400000000000006</v>
      </c>
      <c r="H77" s="13">
        <f t="shared" si="11"/>
        <v>36.6</v>
      </c>
      <c r="I77" s="13">
        <f t="shared" si="11"/>
        <v>69.2</v>
      </c>
      <c r="J77" s="13">
        <f t="shared" si="11"/>
        <v>14</v>
      </c>
      <c r="K77" s="13">
        <f t="shared" si="11"/>
        <v>31.6</v>
      </c>
      <c r="L77" s="13">
        <f t="shared" si="11"/>
        <v>26.200000000000003</v>
      </c>
      <c r="M77" s="13">
        <f t="shared" si="11"/>
        <v>34</v>
      </c>
      <c r="N77" s="13">
        <f t="shared" si="11"/>
        <v>44.4</v>
      </c>
      <c r="O77" s="13">
        <f t="shared" si="11"/>
        <v>53.6</v>
      </c>
      <c r="P77" s="13">
        <f t="shared" si="11"/>
        <v>10.199999999999999</v>
      </c>
      <c r="Q77" s="13">
        <f t="shared" si="11"/>
        <v>9.3999999999999986</v>
      </c>
      <c r="R77" s="13">
        <f t="shared" si="11"/>
        <v>91</v>
      </c>
      <c r="S77" s="13">
        <f t="shared" si="11"/>
        <v>91.999999999999986</v>
      </c>
      <c r="T77" s="13">
        <f t="shared" si="11"/>
        <v>63.6</v>
      </c>
      <c r="U77" s="13">
        <f t="shared" si="11"/>
        <v>0.2</v>
      </c>
      <c r="V77" s="13">
        <f t="shared" si="11"/>
        <v>0.2</v>
      </c>
      <c r="W77" s="13">
        <f t="shared" si="11"/>
        <v>0.2</v>
      </c>
      <c r="X77" s="13">
        <f t="shared" si="11"/>
        <v>21.2</v>
      </c>
      <c r="Y77" s="13">
        <f t="shared" si="11"/>
        <v>60</v>
      </c>
      <c r="Z77" s="13">
        <f t="shared" si="11"/>
        <v>107</v>
      </c>
      <c r="AA77" s="13">
        <f t="shared" si="11"/>
        <v>87.800000000000011</v>
      </c>
      <c r="AB77" s="13">
        <f t="shared" si="11"/>
        <v>31.599999999999998</v>
      </c>
      <c r="AC77" s="13">
        <f t="shared" si="11"/>
        <v>0.2</v>
      </c>
      <c r="AD77" s="13">
        <f t="shared" si="11"/>
        <v>0.2</v>
      </c>
      <c r="AE77" s="13">
        <f t="shared" si="11"/>
        <v>9.8000000000000007</v>
      </c>
      <c r="AF77" s="93">
        <f t="shared" si="11"/>
        <v>301</v>
      </c>
      <c r="AG77" s="94">
        <f t="shared" si="11"/>
        <v>107</v>
      </c>
      <c r="AH77" s="157"/>
    </row>
    <row r="78" spans="1:35" x14ac:dyDescent="0.25">
      <c r="A78" s="128" t="s">
        <v>238</v>
      </c>
      <c r="B78" s="129"/>
      <c r="C78" s="35"/>
      <c r="D78" s="35"/>
      <c r="E78" s="35"/>
      <c r="F78" s="35"/>
      <c r="G78" s="35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41"/>
      <c r="AE78" s="45" t="s">
        <v>35</v>
      </c>
      <c r="AF78" s="39"/>
      <c r="AG78" s="23"/>
      <c r="AH78" s="40"/>
    </row>
    <row r="79" spans="1:35" x14ac:dyDescent="0.25">
      <c r="A79" s="130" t="s">
        <v>239</v>
      </c>
      <c r="B79" s="131"/>
      <c r="C79" s="36"/>
      <c r="D79" s="36"/>
      <c r="E79" s="36"/>
      <c r="F79" s="36"/>
      <c r="G79" s="36"/>
      <c r="H79" s="36"/>
      <c r="I79" s="36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100"/>
      <c r="U79" s="100"/>
      <c r="V79" s="100"/>
      <c r="W79" s="100"/>
      <c r="X79" s="100"/>
      <c r="Y79" s="64"/>
      <c r="Z79" s="64"/>
      <c r="AA79" s="64"/>
      <c r="AB79" s="64"/>
      <c r="AC79" s="64"/>
      <c r="AD79" s="64"/>
      <c r="AE79" s="64"/>
      <c r="AF79" s="39"/>
      <c r="AG79" s="64"/>
      <c r="AH79" s="40"/>
      <c r="AI79" s="12" t="s">
        <v>35</v>
      </c>
    </row>
    <row r="80" spans="1:35" x14ac:dyDescent="0.25">
      <c r="A80" s="97" t="s">
        <v>240</v>
      </c>
      <c r="B80" s="64"/>
      <c r="C80" s="64"/>
      <c r="D80" s="64"/>
      <c r="E80" s="64"/>
      <c r="F80" s="64"/>
      <c r="G80" s="64"/>
      <c r="H80" s="64"/>
      <c r="I80" s="64"/>
      <c r="J80" s="65"/>
      <c r="K80" s="65"/>
      <c r="L80" s="65"/>
      <c r="M80" s="65"/>
      <c r="N80" s="65"/>
      <c r="O80" s="65"/>
      <c r="P80" s="65"/>
      <c r="Q80" s="64"/>
      <c r="R80" s="64"/>
      <c r="S80" s="64"/>
      <c r="T80" s="101"/>
      <c r="U80" s="101"/>
      <c r="V80" s="101"/>
      <c r="W80" s="101"/>
      <c r="X80" s="101"/>
      <c r="Y80" s="64"/>
      <c r="Z80" s="64"/>
      <c r="AA80" s="64"/>
      <c r="AB80" s="64"/>
      <c r="AC80" s="64"/>
      <c r="AD80" s="41"/>
      <c r="AE80" s="41"/>
      <c r="AF80" s="39"/>
      <c r="AG80" s="64"/>
      <c r="AH80" s="38"/>
    </row>
    <row r="81" spans="1:34" x14ac:dyDescent="0.25">
      <c r="A81" s="97" t="s">
        <v>241</v>
      </c>
      <c r="B81" s="35"/>
      <c r="C81" s="35"/>
      <c r="D81" s="35"/>
      <c r="E81" s="35"/>
      <c r="F81" s="35"/>
      <c r="G81" s="35"/>
      <c r="H81" s="35"/>
      <c r="I81" s="35"/>
      <c r="J81" s="35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41"/>
      <c r="AE81" s="41"/>
      <c r="AF81" s="39"/>
      <c r="AG81" s="65"/>
      <c r="AH81" s="38"/>
    </row>
    <row r="82" spans="1:34" x14ac:dyDescent="0.25">
      <c r="A82" s="37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41"/>
      <c r="AF82" s="39"/>
      <c r="AG82" s="23"/>
      <c r="AH82" s="49"/>
    </row>
    <row r="83" spans="1:34" x14ac:dyDescent="0.25">
      <c r="A83" s="37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23"/>
      <c r="AF83" s="39"/>
      <c r="AG83" s="23"/>
      <c r="AH83" s="49"/>
    </row>
    <row r="84" spans="1:34" ht="13.8" thickBot="1" x14ac:dyDescent="0.3">
      <c r="A84" s="46"/>
      <c r="B84" s="47"/>
      <c r="C84" s="47"/>
      <c r="D84" s="47"/>
      <c r="E84" s="47"/>
      <c r="F84" s="47"/>
      <c r="G84" s="47" t="s">
        <v>35</v>
      </c>
      <c r="H84" s="47"/>
      <c r="I84" s="47"/>
      <c r="J84" s="47"/>
      <c r="K84" s="47"/>
      <c r="L84" s="47" t="s">
        <v>35</v>
      </c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8"/>
      <c r="AG84" s="50"/>
      <c r="AH84" s="42" t="s">
        <v>35</v>
      </c>
    </row>
    <row r="87" spans="1:34" x14ac:dyDescent="0.25">
      <c r="G87" s="2" t="s">
        <v>35</v>
      </c>
    </row>
    <row r="88" spans="1:34" x14ac:dyDescent="0.25">
      <c r="Q88" s="2" t="s">
        <v>35</v>
      </c>
      <c r="T88" s="2" t="s">
        <v>35</v>
      </c>
      <c r="V88" s="2" t="s">
        <v>35</v>
      </c>
      <c r="X88" s="2" t="s">
        <v>35</v>
      </c>
      <c r="Z88" s="2" t="s">
        <v>35</v>
      </c>
    </row>
    <row r="89" spans="1:34" x14ac:dyDescent="0.25">
      <c r="J89" s="2" t="s">
        <v>35</v>
      </c>
      <c r="M89" s="2" t="s">
        <v>35</v>
      </c>
      <c r="P89" s="2" t="s">
        <v>35</v>
      </c>
      <c r="Q89" s="2" t="s">
        <v>35</v>
      </c>
      <c r="R89" s="2" t="s">
        <v>35</v>
      </c>
      <c r="S89" s="2" t="s">
        <v>35</v>
      </c>
      <c r="T89" s="2" t="s">
        <v>35</v>
      </c>
      <c r="W89" s="2" t="s">
        <v>35</v>
      </c>
      <c r="X89" s="2" t="s">
        <v>35</v>
      </c>
      <c r="Z89" s="2" t="s">
        <v>35</v>
      </c>
      <c r="AB89" s="2" t="s">
        <v>35</v>
      </c>
      <c r="AF89" s="7" t="s">
        <v>35</v>
      </c>
    </row>
    <row r="90" spans="1:34" x14ac:dyDescent="0.25">
      <c r="Q90" s="2" t="s">
        <v>35</v>
      </c>
      <c r="S90" s="2" t="s">
        <v>35</v>
      </c>
      <c r="V90" s="2" t="s">
        <v>35</v>
      </c>
      <c r="W90" s="2" t="s">
        <v>35</v>
      </c>
      <c r="AB90" s="2" t="s">
        <v>35</v>
      </c>
      <c r="AC90" s="2" t="s">
        <v>35</v>
      </c>
      <c r="AF90" s="7" t="s">
        <v>35</v>
      </c>
      <c r="AG90" s="1" t="s">
        <v>35</v>
      </c>
    </row>
    <row r="91" spans="1:34" x14ac:dyDescent="0.25">
      <c r="J91" s="2" t="s">
        <v>35</v>
      </c>
      <c r="O91" s="2" t="s">
        <v>213</v>
      </c>
      <c r="P91" s="2" t="s">
        <v>35</v>
      </c>
      <c r="S91" s="2" t="s">
        <v>35</v>
      </c>
      <c r="T91" s="2" t="s">
        <v>35</v>
      </c>
      <c r="U91" s="2" t="s">
        <v>35</v>
      </c>
      <c r="V91" s="2" t="s">
        <v>35</v>
      </c>
      <c r="Z91" s="2" t="s">
        <v>35</v>
      </c>
      <c r="AH91" s="10" t="s">
        <v>35</v>
      </c>
    </row>
    <row r="92" spans="1:34" x14ac:dyDescent="0.25">
      <c r="K92" s="2" t="s">
        <v>35</v>
      </c>
      <c r="L92" s="2" t="s">
        <v>35</v>
      </c>
      <c r="M92" s="2" t="s">
        <v>35</v>
      </c>
      <c r="P92" s="2" t="s">
        <v>35</v>
      </c>
      <c r="Q92" s="2" t="s">
        <v>35</v>
      </c>
      <c r="S92" s="2" t="s">
        <v>35</v>
      </c>
      <c r="W92" s="2" t="s">
        <v>35</v>
      </c>
      <c r="Z92" s="2" t="s">
        <v>35</v>
      </c>
      <c r="AB92" s="2" t="s">
        <v>35</v>
      </c>
    </row>
    <row r="93" spans="1:34" x14ac:dyDescent="0.25">
      <c r="H93" s="2" t="s">
        <v>35</v>
      </c>
      <c r="S93" s="2" t="s">
        <v>35</v>
      </c>
      <c r="W93" s="2" t="s">
        <v>35</v>
      </c>
    </row>
    <row r="94" spans="1:34" x14ac:dyDescent="0.25">
      <c r="Q94" s="2" t="s">
        <v>35</v>
      </c>
      <c r="R94" s="2" t="s">
        <v>35</v>
      </c>
      <c r="AE94" s="2" t="s">
        <v>35</v>
      </c>
    </row>
    <row r="95" spans="1:34" x14ac:dyDescent="0.25">
      <c r="S95" s="2" t="s">
        <v>35</v>
      </c>
      <c r="X95" s="2" t="s">
        <v>35</v>
      </c>
      <c r="AC95" s="2" t="s">
        <v>35</v>
      </c>
      <c r="AH95" s="10" t="s">
        <v>35</v>
      </c>
    </row>
    <row r="96" spans="1:34" x14ac:dyDescent="0.25">
      <c r="Y96" s="2" t="s">
        <v>35</v>
      </c>
    </row>
    <row r="100" spans="19:19" x14ac:dyDescent="0.25">
      <c r="S100" s="2" t="s">
        <v>35</v>
      </c>
    </row>
  </sheetData>
  <sortState xmlns:xlrd2="http://schemas.microsoft.com/office/spreadsheetml/2017/richdata2" ref="A5:AI49">
    <sortCondition ref="A5:A49"/>
  </sortState>
  <mergeCells count="38">
    <mergeCell ref="AE3:AE4"/>
    <mergeCell ref="S3:S4"/>
    <mergeCell ref="U3:U4"/>
    <mergeCell ref="T80:X80"/>
    <mergeCell ref="V3:V4"/>
    <mergeCell ref="X3:X4"/>
    <mergeCell ref="AB3:AB4"/>
    <mergeCell ref="AC3:AC4"/>
    <mergeCell ref="Y3:Y4"/>
    <mergeCell ref="Z3:Z4"/>
    <mergeCell ref="W3:W4"/>
    <mergeCell ref="AA3:AA4"/>
    <mergeCell ref="A1:AH1"/>
    <mergeCell ref="B2:AH2"/>
    <mergeCell ref="AH3:AH4"/>
    <mergeCell ref="T79:X79"/>
    <mergeCell ref="R3:R4"/>
    <mergeCell ref="AD3:AD4"/>
    <mergeCell ref="I3:I4"/>
    <mergeCell ref="H3:H4"/>
    <mergeCell ref="P3:P4"/>
    <mergeCell ref="K3:K4"/>
    <mergeCell ref="L3:L4"/>
    <mergeCell ref="A2:A4"/>
    <mergeCell ref="B3:B4"/>
    <mergeCell ref="C3:C4"/>
    <mergeCell ref="D3:D4"/>
    <mergeCell ref="E3:E4"/>
    <mergeCell ref="A78:B78"/>
    <mergeCell ref="A79:B79"/>
    <mergeCell ref="O3:O4"/>
    <mergeCell ref="T3:T4"/>
    <mergeCell ref="Q3:Q4"/>
    <mergeCell ref="F3:F4"/>
    <mergeCell ref="G3:G4"/>
    <mergeCell ref="J3:J4"/>
    <mergeCell ref="M3:M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3"/>
  <sheetViews>
    <sheetView view="pageLayout" zoomScaleNormal="100" workbookViewId="0"/>
  </sheetViews>
  <sheetFormatPr defaultRowHeight="13.2" x14ac:dyDescent="0.25"/>
  <cols>
    <col min="1" max="1" width="30.33203125" customWidth="1"/>
    <col min="2" max="2" width="11.33203125" customWidth="1"/>
    <col min="3" max="3" width="9.5546875" customWidth="1"/>
    <col min="4" max="4" width="18.109375" customWidth="1"/>
    <col min="5" max="5" width="14" customWidth="1"/>
    <col min="6" max="6" width="10.109375" bestFit="1" customWidth="1"/>
    <col min="7" max="7" width="16.109375" bestFit="1" customWidth="1"/>
    <col min="8" max="8" width="11.109375" customWidth="1"/>
    <col min="9" max="9" width="54.88671875" customWidth="1"/>
    <col min="10" max="10" width="9.109375" customWidth="1"/>
    <col min="255" max="255" width="30.33203125" customWidth="1"/>
    <col min="256" max="258" width="9.5546875" customWidth="1"/>
    <col min="259" max="259" width="9.88671875" customWidth="1"/>
    <col min="260" max="260" width="9.5546875" customWidth="1"/>
    <col min="261" max="261" width="11" customWidth="1"/>
    <col min="262" max="262" width="11.109375" customWidth="1"/>
    <col min="263" max="263" width="11" customWidth="1"/>
    <col min="264" max="264" width="9.6640625" customWidth="1"/>
    <col min="265" max="265" width="54.88671875" customWidth="1"/>
    <col min="511" max="511" width="30.33203125" customWidth="1"/>
    <col min="512" max="514" width="9.5546875" customWidth="1"/>
    <col min="515" max="515" width="9.88671875" customWidth="1"/>
    <col min="516" max="516" width="9.5546875" customWidth="1"/>
    <col min="517" max="517" width="11" customWidth="1"/>
    <col min="518" max="518" width="11.109375" customWidth="1"/>
    <col min="519" max="519" width="11" customWidth="1"/>
    <col min="520" max="520" width="9.6640625" customWidth="1"/>
    <col min="521" max="521" width="54.88671875" customWidth="1"/>
    <col min="767" max="767" width="30.33203125" customWidth="1"/>
    <col min="768" max="770" width="9.5546875" customWidth="1"/>
    <col min="771" max="771" width="9.88671875" customWidth="1"/>
    <col min="772" max="772" width="9.5546875" customWidth="1"/>
    <col min="773" max="773" width="11" customWidth="1"/>
    <col min="774" max="774" width="11.109375" customWidth="1"/>
    <col min="775" max="775" width="11" customWidth="1"/>
    <col min="776" max="776" width="9.6640625" customWidth="1"/>
    <col min="777" max="777" width="54.88671875" customWidth="1"/>
    <col min="1023" max="1023" width="30.33203125" customWidth="1"/>
    <col min="1024" max="1026" width="9.5546875" customWidth="1"/>
    <col min="1027" max="1027" width="9.88671875" customWidth="1"/>
    <col min="1028" max="1028" width="9.5546875" customWidth="1"/>
    <col min="1029" max="1029" width="11" customWidth="1"/>
    <col min="1030" max="1030" width="11.109375" customWidth="1"/>
    <col min="1031" max="1031" width="11" customWidth="1"/>
    <col min="1032" max="1032" width="9.6640625" customWidth="1"/>
    <col min="1033" max="1033" width="54.88671875" customWidth="1"/>
    <col min="1279" max="1279" width="30.33203125" customWidth="1"/>
    <col min="1280" max="1282" width="9.5546875" customWidth="1"/>
    <col min="1283" max="1283" width="9.88671875" customWidth="1"/>
    <col min="1284" max="1284" width="9.5546875" customWidth="1"/>
    <col min="1285" max="1285" width="11" customWidth="1"/>
    <col min="1286" max="1286" width="11.109375" customWidth="1"/>
    <col min="1287" max="1287" width="11" customWidth="1"/>
    <col min="1288" max="1288" width="9.6640625" customWidth="1"/>
    <col min="1289" max="1289" width="54.88671875" customWidth="1"/>
    <col min="1535" max="1535" width="30.33203125" customWidth="1"/>
    <col min="1536" max="1538" width="9.5546875" customWidth="1"/>
    <col min="1539" max="1539" width="9.88671875" customWidth="1"/>
    <col min="1540" max="1540" width="9.5546875" customWidth="1"/>
    <col min="1541" max="1541" width="11" customWidth="1"/>
    <col min="1542" max="1542" width="11.109375" customWidth="1"/>
    <col min="1543" max="1543" width="11" customWidth="1"/>
    <col min="1544" max="1544" width="9.6640625" customWidth="1"/>
    <col min="1545" max="1545" width="54.88671875" customWidth="1"/>
    <col min="1791" max="1791" width="30.33203125" customWidth="1"/>
    <col min="1792" max="1794" width="9.5546875" customWidth="1"/>
    <col min="1795" max="1795" width="9.88671875" customWidth="1"/>
    <col min="1796" max="1796" width="9.5546875" customWidth="1"/>
    <col min="1797" max="1797" width="11" customWidth="1"/>
    <col min="1798" max="1798" width="11.109375" customWidth="1"/>
    <col min="1799" max="1799" width="11" customWidth="1"/>
    <col min="1800" max="1800" width="9.6640625" customWidth="1"/>
    <col min="1801" max="1801" width="54.88671875" customWidth="1"/>
    <col min="2047" max="2047" width="30.33203125" customWidth="1"/>
    <col min="2048" max="2050" width="9.5546875" customWidth="1"/>
    <col min="2051" max="2051" width="9.88671875" customWidth="1"/>
    <col min="2052" max="2052" width="9.5546875" customWidth="1"/>
    <col min="2053" max="2053" width="11" customWidth="1"/>
    <col min="2054" max="2054" width="11.109375" customWidth="1"/>
    <col min="2055" max="2055" width="11" customWidth="1"/>
    <col min="2056" max="2056" width="9.6640625" customWidth="1"/>
    <col min="2057" max="2057" width="54.88671875" customWidth="1"/>
    <col min="2303" max="2303" width="30.33203125" customWidth="1"/>
    <col min="2304" max="2306" width="9.5546875" customWidth="1"/>
    <col min="2307" max="2307" width="9.88671875" customWidth="1"/>
    <col min="2308" max="2308" width="9.5546875" customWidth="1"/>
    <col min="2309" max="2309" width="11" customWidth="1"/>
    <col min="2310" max="2310" width="11.109375" customWidth="1"/>
    <col min="2311" max="2311" width="11" customWidth="1"/>
    <col min="2312" max="2312" width="9.6640625" customWidth="1"/>
    <col min="2313" max="2313" width="54.88671875" customWidth="1"/>
    <col min="2559" max="2559" width="30.33203125" customWidth="1"/>
    <col min="2560" max="2562" width="9.5546875" customWidth="1"/>
    <col min="2563" max="2563" width="9.88671875" customWidth="1"/>
    <col min="2564" max="2564" width="9.5546875" customWidth="1"/>
    <col min="2565" max="2565" width="11" customWidth="1"/>
    <col min="2566" max="2566" width="11.109375" customWidth="1"/>
    <col min="2567" max="2567" width="11" customWidth="1"/>
    <col min="2568" max="2568" width="9.6640625" customWidth="1"/>
    <col min="2569" max="2569" width="54.88671875" customWidth="1"/>
    <col min="2815" max="2815" width="30.33203125" customWidth="1"/>
    <col min="2816" max="2818" width="9.5546875" customWidth="1"/>
    <col min="2819" max="2819" width="9.88671875" customWidth="1"/>
    <col min="2820" max="2820" width="9.5546875" customWidth="1"/>
    <col min="2821" max="2821" width="11" customWidth="1"/>
    <col min="2822" max="2822" width="11.109375" customWidth="1"/>
    <col min="2823" max="2823" width="11" customWidth="1"/>
    <col min="2824" max="2824" width="9.6640625" customWidth="1"/>
    <col min="2825" max="2825" width="54.88671875" customWidth="1"/>
    <col min="3071" max="3071" width="30.33203125" customWidth="1"/>
    <col min="3072" max="3074" width="9.5546875" customWidth="1"/>
    <col min="3075" max="3075" width="9.88671875" customWidth="1"/>
    <col min="3076" max="3076" width="9.5546875" customWidth="1"/>
    <col min="3077" max="3077" width="11" customWidth="1"/>
    <col min="3078" max="3078" width="11.109375" customWidth="1"/>
    <col min="3079" max="3079" width="11" customWidth="1"/>
    <col min="3080" max="3080" width="9.6640625" customWidth="1"/>
    <col min="3081" max="3081" width="54.88671875" customWidth="1"/>
    <col min="3327" max="3327" width="30.33203125" customWidth="1"/>
    <col min="3328" max="3330" width="9.5546875" customWidth="1"/>
    <col min="3331" max="3331" width="9.88671875" customWidth="1"/>
    <col min="3332" max="3332" width="9.5546875" customWidth="1"/>
    <col min="3333" max="3333" width="11" customWidth="1"/>
    <col min="3334" max="3334" width="11.109375" customWidth="1"/>
    <col min="3335" max="3335" width="11" customWidth="1"/>
    <col min="3336" max="3336" width="9.6640625" customWidth="1"/>
    <col min="3337" max="3337" width="54.88671875" customWidth="1"/>
    <col min="3583" max="3583" width="30.33203125" customWidth="1"/>
    <col min="3584" max="3586" width="9.5546875" customWidth="1"/>
    <col min="3587" max="3587" width="9.88671875" customWidth="1"/>
    <col min="3588" max="3588" width="9.5546875" customWidth="1"/>
    <col min="3589" max="3589" width="11" customWidth="1"/>
    <col min="3590" max="3590" width="11.109375" customWidth="1"/>
    <col min="3591" max="3591" width="11" customWidth="1"/>
    <col min="3592" max="3592" width="9.6640625" customWidth="1"/>
    <col min="3593" max="3593" width="54.88671875" customWidth="1"/>
    <col min="3839" max="3839" width="30.33203125" customWidth="1"/>
    <col min="3840" max="3842" width="9.5546875" customWidth="1"/>
    <col min="3843" max="3843" width="9.88671875" customWidth="1"/>
    <col min="3844" max="3844" width="9.5546875" customWidth="1"/>
    <col min="3845" max="3845" width="11" customWidth="1"/>
    <col min="3846" max="3846" width="11.109375" customWidth="1"/>
    <col min="3847" max="3847" width="11" customWidth="1"/>
    <col min="3848" max="3848" width="9.6640625" customWidth="1"/>
    <col min="3849" max="3849" width="54.88671875" customWidth="1"/>
    <col min="4095" max="4095" width="30.33203125" customWidth="1"/>
    <col min="4096" max="4098" width="9.5546875" customWidth="1"/>
    <col min="4099" max="4099" width="9.88671875" customWidth="1"/>
    <col min="4100" max="4100" width="9.5546875" customWidth="1"/>
    <col min="4101" max="4101" width="11" customWidth="1"/>
    <col min="4102" max="4102" width="11.109375" customWidth="1"/>
    <col min="4103" max="4103" width="11" customWidth="1"/>
    <col min="4104" max="4104" width="9.6640625" customWidth="1"/>
    <col min="4105" max="4105" width="54.88671875" customWidth="1"/>
    <col min="4351" max="4351" width="30.33203125" customWidth="1"/>
    <col min="4352" max="4354" width="9.5546875" customWidth="1"/>
    <col min="4355" max="4355" width="9.88671875" customWidth="1"/>
    <col min="4356" max="4356" width="9.5546875" customWidth="1"/>
    <col min="4357" max="4357" width="11" customWidth="1"/>
    <col min="4358" max="4358" width="11.109375" customWidth="1"/>
    <col min="4359" max="4359" width="11" customWidth="1"/>
    <col min="4360" max="4360" width="9.6640625" customWidth="1"/>
    <col min="4361" max="4361" width="54.88671875" customWidth="1"/>
    <col min="4607" max="4607" width="30.33203125" customWidth="1"/>
    <col min="4608" max="4610" width="9.5546875" customWidth="1"/>
    <col min="4611" max="4611" width="9.88671875" customWidth="1"/>
    <col min="4612" max="4612" width="9.5546875" customWidth="1"/>
    <col min="4613" max="4613" width="11" customWidth="1"/>
    <col min="4614" max="4614" width="11.109375" customWidth="1"/>
    <col min="4615" max="4615" width="11" customWidth="1"/>
    <col min="4616" max="4616" width="9.6640625" customWidth="1"/>
    <col min="4617" max="4617" width="54.88671875" customWidth="1"/>
    <col min="4863" max="4863" width="30.33203125" customWidth="1"/>
    <col min="4864" max="4866" width="9.5546875" customWidth="1"/>
    <col min="4867" max="4867" width="9.88671875" customWidth="1"/>
    <col min="4868" max="4868" width="9.5546875" customWidth="1"/>
    <col min="4869" max="4869" width="11" customWidth="1"/>
    <col min="4870" max="4870" width="11.109375" customWidth="1"/>
    <col min="4871" max="4871" width="11" customWidth="1"/>
    <col min="4872" max="4872" width="9.6640625" customWidth="1"/>
    <col min="4873" max="4873" width="54.88671875" customWidth="1"/>
    <col min="5119" max="5119" width="30.33203125" customWidth="1"/>
    <col min="5120" max="5122" width="9.5546875" customWidth="1"/>
    <col min="5123" max="5123" width="9.88671875" customWidth="1"/>
    <col min="5124" max="5124" width="9.5546875" customWidth="1"/>
    <col min="5125" max="5125" width="11" customWidth="1"/>
    <col min="5126" max="5126" width="11.109375" customWidth="1"/>
    <col min="5127" max="5127" width="11" customWidth="1"/>
    <col min="5128" max="5128" width="9.6640625" customWidth="1"/>
    <col min="5129" max="5129" width="54.88671875" customWidth="1"/>
    <col min="5375" max="5375" width="30.33203125" customWidth="1"/>
    <col min="5376" max="5378" width="9.5546875" customWidth="1"/>
    <col min="5379" max="5379" width="9.88671875" customWidth="1"/>
    <col min="5380" max="5380" width="9.5546875" customWidth="1"/>
    <col min="5381" max="5381" width="11" customWidth="1"/>
    <col min="5382" max="5382" width="11.109375" customWidth="1"/>
    <col min="5383" max="5383" width="11" customWidth="1"/>
    <col min="5384" max="5384" width="9.6640625" customWidth="1"/>
    <col min="5385" max="5385" width="54.88671875" customWidth="1"/>
    <col min="5631" max="5631" width="30.33203125" customWidth="1"/>
    <col min="5632" max="5634" width="9.5546875" customWidth="1"/>
    <col min="5635" max="5635" width="9.88671875" customWidth="1"/>
    <col min="5636" max="5636" width="9.5546875" customWidth="1"/>
    <col min="5637" max="5637" width="11" customWidth="1"/>
    <col min="5638" max="5638" width="11.109375" customWidth="1"/>
    <col min="5639" max="5639" width="11" customWidth="1"/>
    <col min="5640" max="5640" width="9.6640625" customWidth="1"/>
    <col min="5641" max="5641" width="54.88671875" customWidth="1"/>
    <col min="5887" max="5887" width="30.33203125" customWidth="1"/>
    <col min="5888" max="5890" width="9.5546875" customWidth="1"/>
    <col min="5891" max="5891" width="9.88671875" customWidth="1"/>
    <col min="5892" max="5892" width="9.5546875" customWidth="1"/>
    <col min="5893" max="5893" width="11" customWidth="1"/>
    <col min="5894" max="5894" width="11.109375" customWidth="1"/>
    <col min="5895" max="5895" width="11" customWidth="1"/>
    <col min="5896" max="5896" width="9.6640625" customWidth="1"/>
    <col min="5897" max="5897" width="54.88671875" customWidth="1"/>
    <col min="6143" max="6143" width="30.33203125" customWidth="1"/>
    <col min="6144" max="6146" width="9.5546875" customWidth="1"/>
    <col min="6147" max="6147" width="9.88671875" customWidth="1"/>
    <col min="6148" max="6148" width="9.5546875" customWidth="1"/>
    <col min="6149" max="6149" width="11" customWidth="1"/>
    <col min="6150" max="6150" width="11.109375" customWidth="1"/>
    <col min="6151" max="6151" width="11" customWidth="1"/>
    <col min="6152" max="6152" width="9.6640625" customWidth="1"/>
    <col min="6153" max="6153" width="54.88671875" customWidth="1"/>
    <col min="6399" max="6399" width="30.33203125" customWidth="1"/>
    <col min="6400" max="6402" width="9.5546875" customWidth="1"/>
    <col min="6403" max="6403" width="9.88671875" customWidth="1"/>
    <col min="6404" max="6404" width="9.5546875" customWidth="1"/>
    <col min="6405" max="6405" width="11" customWidth="1"/>
    <col min="6406" max="6406" width="11.109375" customWidth="1"/>
    <col min="6407" max="6407" width="11" customWidth="1"/>
    <col min="6408" max="6408" width="9.6640625" customWidth="1"/>
    <col min="6409" max="6409" width="54.88671875" customWidth="1"/>
    <col min="6655" max="6655" width="30.33203125" customWidth="1"/>
    <col min="6656" max="6658" width="9.5546875" customWidth="1"/>
    <col min="6659" max="6659" width="9.88671875" customWidth="1"/>
    <col min="6660" max="6660" width="9.5546875" customWidth="1"/>
    <col min="6661" max="6661" width="11" customWidth="1"/>
    <col min="6662" max="6662" width="11.109375" customWidth="1"/>
    <col min="6663" max="6663" width="11" customWidth="1"/>
    <col min="6664" max="6664" width="9.6640625" customWidth="1"/>
    <col min="6665" max="6665" width="54.88671875" customWidth="1"/>
    <col min="6911" max="6911" width="30.33203125" customWidth="1"/>
    <col min="6912" max="6914" width="9.5546875" customWidth="1"/>
    <col min="6915" max="6915" width="9.88671875" customWidth="1"/>
    <col min="6916" max="6916" width="9.5546875" customWidth="1"/>
    <col min="6917" max="6917" width="11" customWidth="1"/>
    <col min="6918" max="6918" width="11.109375" customWidth="1"/>
    <col min="6919" max="6919" width="11" customWidth="1"/>
    <col min="6920" max="6920" width="9.6640625" customWidth="1"/>
    <col min="6921" max="6921" width="54.88671875" customWidth="1"/>
    <col min="7167" max="7167" width="30.33203125" customWidth="1"/>
    <col min="7168" max="7170" width="9.5546875" customWidth="1"/>
    <col min="7171" max="7171" width="9.88671875" customWidth="1"/>
    <col min="7172" max="7172" width="9.5546875" customWidth="1"/>
    <col min="7173" max="7173" width="11" customWidth="1"/>
    <col min="7174" max="7174" width="11.109375" customWidth="1"/>
    <col min="7175" max="7175" width="11" customWidth="1"/>
    <col min="7176" max="7176" width="9.6640625" customWidth="1"/>
    <col min="7177" max="7177" width="54.88671875" customWidth="1"/>
    <col min="7423" max="7423" width="30.33203125" customWidth="1"/>
    <col min="7424" max="7426" width="9.5546875" customWidth="1"/>
    <col min="7427" max="7427" width="9.88671875" customWidth="1"/>
    <col min="7428" max="7428" width="9.5546875" customWidth="1"/>
    <col min="7429" max="7429" width="11" customWidth="1"/>
    <col min="7430" max="7430" width="11.109375" customWidth="1"/>
    <col min="7431" max="7431" width="11" customWidth="1"/>
    <col min="7432" max="7432" width="9.6640625" customWidth="1"/>
    <col min="7433" max="7433" width="54.88671875" customWidth="1"/>
    <col min="7679" max="7679" width="30.33203125" customWidth="1"/>
    <col min="7680" max="7682" width="9.5546875" customWidth="1"/>
    <col min="7683" max="7683" width="9.88671875" customWidth="1"/>
    <col min="7684" max="7684" width="9.5546875" customWidth="1"/>
    <col min="7685" max="7685" width="11" customWidth="1"/>
    <col min="7686" max="7686" width="11.109375" customWidth="1"/>
    <col min="7687" max="7687" width="11" customWidth="1"/>
    <col min="7688" max="7688" width="9.6640625" customWidth="1"/>
    <col min="7689" max="7689" width="54.88671875" customWidth="1"/>
    <col min="7935" max="7935" width="30.33203125" customWidth="1"/>
    <col min="7936" max="7938" width="9.5546875" customWidth="1"/>
    <col min="7939" max="7939" width="9.88671875" customWidth="1"/>
    <col min="7940" max="7940" width="9.5546875" customWidth="1"/>
    <col min="7941" max="7941" width="11" customWidth="1"/>
    <col min="7942" max="7942" width="11.109375" customWidth="1"/>
    <col min="7943" max="7943" width="11" customWidth="1"/>
    <col min="7944" max="7944" width="9.6640625" customWidth="1"/>
    <col min="7945" max="7945" width="54.88671875" customWidth="1"/>
    <col min="8191" max="8191" width="30.33203125" customWidth="1"/>
    <col min="8192" max="8194" width="9.5546875" customWidth="1"/>
    <col min="8195" max="8195" width="9.88671875" customWidth="1"/>
    <col min="8196" max="8196" width="9.5546875" customWidth="1"/>
    <col min="8197" max="8197" width="11" customWidth="1"/>
    <col min="8198" max="8198" width="11.109375" customWidth="1"/>
    <col min="8199" max="8199" width="11" customWidth="1"/>
    <col min="8200" max="8200" width="9.6640625" customWidth="1"/>
    <col min="8201" max="8201" width="54.88671875" customWidth="1"/>
    <col min="8447" max="8447" width="30.33203125" customWidth="1"/>
    <col min="8448" max="8450" width="9.5546875" customWidth="1"/>
    <col min="8451" max="8451" width="9.88671875" customWidth="1"/>
    <col min="8452" max="8452" width="9.5546875" customWidth="1"/>
    <col min="8453" max="8453" width="11" customWidth="1"/>
    <col min="8454" max="8454" width="11.109375" customWidth="1"/>
    <col min="8455" max="8455" width="11" customWidth="1"/>
    <col min="8456" max="8456" width="9.6640625" customWidth="1"/>
    <col min="8457" max="8457" width="54.88671875" customWidth="1"/>
    <col min="8703" max="8703" width="30.33203125" customWidth="1"/>
    <col min="8704" max="8706" width="9.5546875" customWidth="1"/>
    <col min="8707" max="8707" width="9.88671875" customWidth="1"/>
    <col min="8708" max="8708" width="9.5546875" customWidth="1"/>
    <col min="8709" max="8709" width="11" customWidth="1"/>
    <col min="8710" max="8710" width="11.109375" customWidth="1"/>
    <col min="8711" max="8711" width="11" customWidth="1"/>
    <col min="8712" max="8712" width="9.6640625" customWidth="1"/>
    <col min="8713" max="8713" width="54.88671875" customWidth="1"/>
    <col min="8959" max="8959" width="30.33203125" customWidth="1"/>
    <col min="8960" max="8962" width="9.5546875" customWidth="1"/>
    <col min="8963" max="8963" width="9.88671875" customWidth="1"/>
    <col min="8964" max="8964" width="9.5546875" customWidth="1"/>
    <col min="8965" max="8965" width="11" customWidth="1"/>
    <col min="8966" max="8966" width="11.109375" customWidth="1"/>
    <col min="8967" max="8967" width="11" customWidth="1"/>
    <col min="8968" max="8968" width="9.6640625" customWidth="1"/>
    <col min="8969" max="8969" width="54.88671875" customWidth="1"/>
    <col min="9215" max="9215" width="30.33203125" customWidth="1"/>
    <col min="9216" max="9218" width="9.5546875" customWidth="1"/>
    <col min="9219" max="9219" width="9.88671875" customWidth="1"/>
    <col min="9220" max="9220" width="9.5546875" customWidth="1"/>
    <col min="9221" max="9221" width="11" customWidth="1"/>
    <col min="9222" max="9222" width="11.109375" customWidth="1"/>
    <col min="9223" max="9223" width="11" customWidth="1"/>
    <col min="9224" max="9224" width="9.6640625" customWidth="1"/>
    <col min="9225" max="9225" width="54.88671875" customWidth="1"/>
    <col min="9471" max="9471" width="30.33203125" customWidth="1"/>
    <col min="9472" max="9474" width="9.5546875" customWidth="1"/>
    <col min="9475" max="9475" width="9.88671875" customWidth="1"/>
    <col min="9476" max="9476" width="9.5546875" customWidth="1"/>
    <col min="9477" max="9477" width="11" customWidth="1"/>
    <col min="9478" max="9478" width="11.109375" customWidth="1"/>
    <col min="9479" max="9479" width="11" customWidth="1"/>
    <col min="9480" max="9480" width="9.6640625" customWidth="1"/>
    <col min="9481" max="9481" width="54.88671875" customWidth="1"/>
    <col min="9727" max="9727" width="30.33203125" customWidth="1"/>
    <col min="9728" max="9730" width="9.5546875" customWidth="1"/>
    <col min="9731" max="9731" width="9.88671875" customWidth="1"/>
    <col min="9732" max="9732" width="9.5546875" customWidth="1"/>
    <col min="9733" max="9733" width="11" customWidth="1"/>
    <col min="9734" max="9734" width="11.109375" customWidth="1"/>
    <col min="9735" max="9735" width="11" customWidth="1"/>
    <col min="9736" max="9736" width="9.6640625" customWidth="1"/>
    <col min="9737" max="9737" width="54.88671875" customWidth="1"/>
    <col min="9983" max="9983" width="30.33203125" customWidth="1"/>
    <col min="9984" max="9986" width="9.5546875" customWidth="1"/>
    <col min="9987" max="9987" width="9.88671875" customWidth="1"/>
    <col min="9988" max="9988" width="9.5546875" customWidth="1"/>
    <col min="9989" max="9989" width="11" customWidth="1"/>
    <col min="9990" max="9990" width="11.109375" customWidth="1"/>
    <col min="9991" max="9991" width="11" customWidth="1"/>
    <col min="9992" max="9992" width="9.6640625" customWidth="1"/>
    <col min="9993" max="9993" width="54.88671875" customWidth="1"/>
    <col min="10239" max="10239" width="30.33203125" customWidth="1"/>
    <col min="10240" max="10242" width="9.5546875" customWidth="1"/>
    <col min="10243" max="10243" width="9.88671875" customWidth="1"/>
    <col min="10244" max="10244" width="9.5546875" customWidth="1"/>
    <col min="10245" max="10245" width="11" customWidth="1"/>
    <col min="10246" max="10246" width="11.109375" customWidth="1"/>
    <col min="10247" max="10247" width="11" customWidth="1"/>
    <col min="10248" max="10248" width="9.6640625" customWidth="1"/>
    <col min="10249" max="10249" width="54.88671875" customWidth="1"/>
    <col min="10495" max="10495" width="30.33203125" customWidth="1"/>
    <col min="10496" max="10498" width="9.5546875" customWidth="1"/>
    <col min="10499" max="10499" width="9.88671875" customWidth="1"/>
    <col min="10500" max="10500" width="9.5546875" customWidth="1"/>
    <col min="10501" max="10501" width="11" customWidth="1"/>
    <col min="10502" max="10502" width="11.109375" customWidth="1"/>
    <col min="10503" max="10503" width="11" customWidth="1"/>
    <col min="10504" max="10504" width="9.6640625" customWidth="1"/>
    <col min="10505" max="10505" width="54.88671875" customWidth="1"/>
    <col min="10751" max="10751" width="30.33203125" customWidth="1"/>
    <col min="10752" max="10754" width="9.5546875" customWidth="1"/>
    <col min="10755" max="10755" width="9.88671875" customWidth="1"/>
    <col min="10756" max="10756" width="9.5546875" customWidth="1"/>
    <col min="10757" max="10757" width="11" customWidth="1"/>
    <col min="10758" max="10758" width="11.109375" customWidth="1"/>
    <col min="10759" max="10759" width="11" customWidth="1"/>
    <col min="10760" max="10760" width="9.6640625" customWidth="1"/>
    <col min="10761" max="10761" width="54.88671875" customWidth="1"/>
    <col min="11007" max="11007" width="30.33203125" customWidth="1"/>
    <col min="11008" max="11010" width="9.5546875" customWidth="1"/>
    <col min="11011" max="11011" width="9.88671875" customWidth="1"/>
    <col min="11012" max="11012" width="9.5546875" customWidth="1"/>
    <col min="11013" max="11013" width="11" customWidth="1"/>
    <col min="11014" max="11014" width="11.109375" customWidth="1"/>
    <col min="11015" max="11015" width="11" customWidth="1"/>
    <col min="11016" max="11016" width="9.6640625" customWidth="1"/>
    <col min="11017" max="11017" width="54.88671875" customWidth="1"/>
    <col min="11263" max="11263" width="30.33203125" customWidth="1"/>
    <col min="11264" max="11266" width="9.5546875" customWidth="1"/>
    <col min="11267" max="11267" width="9.88671875" customWidth="1"/>
    <col min="11268" max="11268" width="9.5546875" customWidth="1"/>
    <col min="11269" max="11269" width="11" customWidth="1"/>
    <col min="11270" max="11270" width="11.109375" customWidth="1"/>
    <col min="11271" max="11271" width="11" customWidth="1"/>
    <col min="11272" max="11272" width="9.6640625" customWidth="1"/>
    <col min="11273" max="11273" width="54.88671875" customWidth="1"/>
    <col min="11519" max="11519" width="30.33203125" customWidth="1"/>
    <col min="11520" max="11522" width="9.5546875" customWidth="1"/>
    <col min="11523" max="11523" width="9.88671875" customWidth="1"/>
    <col min="11524" max="11524" width="9.5546875" customWidth="1"/>
    <col min="11525" max="11525" width="11" customWidth="1"/>
    <col min="11526" max="11526" width="11.109375" customWidth="1"/>
    <col min="11527" max="11527" width="11" customWidth="1"/>
    <col min="11528" max="11528" width="9.6640625" customWidth="1"/>
    <col min="11529" max="11529" width="54.88671875" customWidth="1"/>
    <col min="11775" max="11775" width="30.33203125" customWidth="1"/>
    <col min="11776" max="11778" width="9.5546875" customWidth="1"/>
    <col min="11779" max="11779" width="9.88671875" customWidth="1"/>
    <col min="11780" max="11780" width="9.5546875" customWidth="1"/>
    <col min="11781" max="11781" width="11" customWidth="1"/>
    <col min="11782" max="11782" width="11.109375" customWidth="1"/>
    <col min="11783" max="11783" width="11" customWidth="1"/>
    <col min="11784" max="11784" width="9.6640625" customWidth="1"/>
    <col min="11785" max="11785" width="54.88671875" customWidth="1"/>
    <col min="12031" max="12031" width="30.33203125" customWidth="1"/>
    <col min="12032" max="12034" width="9.5546875" customWidth="1"/>
    <col min="12035" max="12035" width="9.88671875" customWidth="1"/>
    <col min="12036" max="12036" width="9.5546875" customWidth="1"/>
    <col min="12037" max="12037" width="11" customWidth="1"/>
    <col min="12038" max="12038" width="11.109375" customWidth="1"/>
    <col min="12039" max="12039" width="11" customWidth="1"/>
    <col min="12040" max="12040" width="9.6640625" customWidth="1"/>
    <col min="12041" max="12041" width="54.88671875" customWidth="1"/>
    <col min="12287" max="12287" width="30.33203125" customWidth="1"/>
    <col min="12288" max="12290" width="9.5546875" customWidth="1"/>
    <col min="12291" max="12291" width="9.88671875" customWidth="1"/>
    <col min="12292" max="12292" width="9.5546875" customWidth="1"/>
    <col min="12293" max="12293" width="11" customWidth="1"/>
    <col min="12294" max="12294" width="11.109375" customWidth="1"/>
    <col min="12295" max="12295" width="11" customWidth="1"/>
    <col min="12296" max="12296" width="9.6640625" customWidth="1"/>
    <col min="12297" max="12297" width="54.88671875" customWidth="1"/>
    <col min="12543" max="12543" width="30.33203125" customWidth="1"/>
    <col min="12544" max="12546" width="9.5546875" customWidth="1"/>
    <col min="12547" max="12547" width="9.88671875" customWidth="1"/>
    <col min="12548" max="12548" width="9.5546875" customWidth="1"/>
    <col min="12549" max="12549" width="11" customWidth="1"/>
    <col min="12550" max="12550" width="11.109375" customWidth="1"/>
    <col min="12551" max="12551" width="11" customWidth="1"/>
    <col min="12552" max="12552" width="9.6640625" customWidth="1"/>
    <col min="12553" max="12553" width="54.88671875" customWidth="1"/>
    <col min="12799" max="12799" width="30.33203125" customWidth="1"/>
    <col min="12800" max="12802" width="9.5546875" customWidth="1"/>
    <col min="12803" max="12803" width="9.88671875" customWidth="1"/>
    <col min="12804" max="12804" width="9.5546875" customWidth="1"/>
    <col min="12805" max="12805" width="11" customWidth="1"/>
    <col min="12806" max="12806" width="11.109375" customWidth="1"/>
    <col min="12807" max="12807" width="11" customWidth="1"/>
    <col min="12808" max="12808" width="9.6640625" customWidth="1"/>
    <col min="12809" max="12809" width="54.88671875" customWidth="1"/>
    <col min="13055" max="13055" width="30.33203125" customWidth="1"/>
    <col min="13056" max="13058" width="9.5546875" customWidth="1"/>
    <col min="13059" max="13059" width="9.88671875" customWidth="1"/>
    <col min="13060" max="13060" width="9.5546875" customWidth="1"/>
    <col min="13061" max="13061" width="11" customWidth="1"/>
    <col min="13062" max="13062" width="11.109375" customWidth="1"/>
    <col min="13063" max="13063" width="11" customWidth="1"/>
    <col min="13064" max="13064" width="9.6640625" customWidth="1"/>
    <col min="13065" max="13065" width="54.88671875" customWidth="1"/>
    <col min="13311" max="13311" width="30.33203125" customWidth="1"/>
    <col min="13312" max="13314" width="9.5546875" customWidth="1"/>
    <col min="13315" max="13315" width="9.88671875" customWidth="1"/>
    <col min="13316" max="13316" width="9.5546875" customWidth="1"/>
    <col min="13317" max="13317" width="11" customWidth="1"/>
    <col min="13318" max="13318" width="11.109375" customWidth="1"/>
    <col min="13319" max="13319" width="11" customWidth="1"/>
    <col min="13320" max="13320" width="9.6640625" customWidth="1"/>
    <col min="13321" max="13321" width="54.88671875" customWidth="1"/>
    <col min="13567" max="13567" width="30.33203125" customWidth="1"/>
    <col min="13568" max="13570" width="9.5546875" customWidth="1"/>
    <col min="13571" max="13571" width="9.88671875" customWidth="1"/>
    <col min="13572" max="13572" width="9.5546875" customWidth="1"/>
    <col min="13573" max="13573" width="11" customWidth="1"/>
    <col min="13574" max="13574" width="11.109375" customWidth="1"/>
    <col min="13575" max="13575" width="11" customWidth="1"/>
    <col min="13576" max="13576" width="9.6640625" customWidth="1"/>
    <col min="13577" max="13577" width="54.88671875" customWidth="1"/>
    <col min="13823" max="13823" width="30.33203125" customWidth="1"/>
    <col min="13824" max="13826" width="9.5546875" customWidth="1"/>
    <col min="13827" max="13827" width="9.88671875" customWidth="1"/>
    <col min="13828" max="13828" width="9.5546875" customWidth="1"/>
    <col min="13829" max="13829" width="11" customWidth="1"/>
    <col min="13830" max="13830" width="11.109375" customWidth="1"/>
    <col min="13831" max="13831" width="11" customWidth="1"/>
    <col min="13832" max="13832" width="9.6640625" customWidth="1"/>
    <col min="13833" max="13833" width="54.88671875" customWidth="1"/>
    <col min="14079" max="14079" width="30.33203125" customWidth="1"/>
    <col min="14080" max="14082" width="9.5546875" customWidth="1"/>
    <col min="14083" max="14083" width="9.88671875" customWidth="1"/>
    <col min="14084" max="14084" width="9.5546875" customWidth="1"/>
    <col min="14085" max="14085" width="11" customWidth="1"/>
    <col min="14086" max="14086" width="11.109375" customWidth="1"/>
    <col min="14087" max="14087" width="11" customWidth="1"/>
    <col min="14088" max="14088" width="9.6640625" customWidth="1"/>
    <col min="14089" max="14089" width="54.88671875" customWidth="1"/>
    <col min="14335" max="14335" width="30.33203125" customWidth="1"/>
    <col min="14336" max="14338" width="9.5546875" customWidth="1"/>
    <col min="14339" max="14339" width="9.88671875" customWidth="1"/>
    <col min="14340" max="14340" width="9.5546875" customWidth="1"/>
    <col min="14341" max="14341" width="11" customWidth="1"/>
    <col min="14342" max="14342" width="11.109375" customWidth="1"/>
    <col min="14343" max="14343" width="11" customWidth="1"/>
    <col min="14344" max="14344" width="9.6640625" customWidth="1"/>
    <col min="14345" max="14345" width="54.88671875" customWidth="1"/>
    <col min="14591" max="14591" width="30.33203125" customWidth="1"/>
    <col min="14592" max="14594" width="9.5546875" customWidth="1"/>
    <col min="14595" max="14595" width="9.88671875" customWidth="1"/>
    <col min="14596" max="14596" width="9.5546875" customWidth="1"/>
    <col min="14597" max="14597" width="11" customWidth="1"/>
    <col min="14598" max="14598" width="11.109375" customWidth="1"/>
    <col min="14599" max="14599" width="11" customWidth="1"/>
    <col min="14600" max="14600" width="9.6640625" customWidth="1"/>
    <col min="14601" max="14601" width="54.88671875" customWidth="1"/>
    <col min="14847" max="14847" width="30.33203125" customWidth="1"/>
    <col min="14848" max="14850" width="9.5546875" customWidth="1"/>
    <col min="14851" max="14851" width="9.88671875" customWidth="1"/>
    <col min="14852" max="14852" width="9.5546875" customWidth="1"/>
    <col min="14853" max="14853" width="11" customWidth="1"/>
    <col min="14854" max="14854" width="11.109375" customWidth="1"/>
    <col min="14855" max="14855" width="11" customWidth="1"/>
    <col min="14856" max="14856" width="9.6640625" customWidth="1"/>
    <col min="14857" max="14857" width="54.88671875" customWidth="1"/>
    <col min="15103" max="15103" width="30.33203125" customWidth="1"/>
    <col min="15104" max="15106" width="9.5546875" customWidth="1"/>
    <col min="15107" max="15107" width="9.88671875" customWidth="1"/>
    <col min="15108" max="15108" width="9.5546875" customWidth="1"/>
    <col min="15109" max="15109" width="11" customWidth="1"/>
    <col min="15110" max="15110" width="11.109375" customWidth="1"/>
    <col min="15111" max="15111" width="11" customWidth="1"/>
    <col min="15112" max="15112" width="9.6640625" customWidth="1"/>
    <col min="15113" max="15113" width="54.88671875" customWidth="1"/>
    <col min="15359" max="15359" width="30.33203125" customWidth="1"/>
    <col min="15360" max="15362" width="9.5546875" customWidth="1"/>
    <col min="15363" max="15363" width="9.88671875" customWidth="1"/>
    <col min="15364" max="15364" width="9.5546875" customWidth="1"/>
    <col min="15365" max="15365" width="11" customWidth="1"/>
    <col min="15366" max="15366" width="11.109375" customWidth="1"/>
    <col min="15367" max="15367" width="11" customWidth="1"/>
    <col min="15368" max="15368" width="9.6640625" customWidth="1"/>
    <col min="15369" max="15369" width="54.88671875" customWidth="1"/>
    <col min="15615" max="15615" width="30.33203125" customWidth="1"/>
    <col min="15616" max="15618" width="9.5546875" customWidth="1"/>
    <col min="15619" max="15619" width="9.88671875" customWidth="1"/>
    <col min="15620" max="15620" width="9.5546875" customWidth="1"/>
    <col min="15621" max="15621" width="11" customWidth="1"/>
    <col min="15622" max="15622" width="11.109375" customWidth="1"/>
    <col min="15623" max="15623" width="11" customWidth="1"/>
    <col min="15624" max="15624" width="9.6640625" customWidth="1"/>
    <col min="15625" max="15625" width="54.88671875" customWidth="1"/>
    <col min="15871" max="15871" width="30.33203125" customWidth="1"/>
    <col min="15872" max="15874" width="9.5546875" customWidth="1"/>
    <col min="15875" max="15875" width="9.88671875" customWidth="1"/>
    <col min="15876" max="15876" width="9.5546875" customWidth="1"/>
    <col min="15877" max="15877" width="11" customWidth="1"/>
    <col min="15878" max="15878" width="11.109375" customWidth="1"/>
    <col min="15879" max="15879" width="11" customWidth="1"/>
    <col min="15880" max="15880" width="9.6640625" customWidth="1"/>
    <col min="15881" max="15881" width="54.88671875" customWidth="1"/>
    <col min="16127" max="16127" width="30.33203125" customWidth="1"/>
    <col min="16128" max="16130" width="9.5546875" customWidth="1"/>
    <col min="16131" max="16131" width="9.88671875" customWidth="1"/>
    <col min="16132" max="16132" width="9.5546875" customWidth="1"/>
    <col min="16133" max="16133" width="11" customWidth="1"/>
    <col min="16134" max="16134" width="11.109375" customWidth="1"/>
    <col min="16135" max="16135" width="11" customWidth="1"/>
    <col min="16136" max="16136" width="9.6640625" customWidth="1"/>
    <col min="16137" max="16137" width="54.88671875" customWidth="1"/>
  </cols>
  <sheetData>
    <row r="1" spans="1:13" s="17" customFormat="1" ht="42.75" customHeight="1" x14ac:dyDescent="0.25">
      <c r="A1" s="15" t="s">
        <v>205</v>
      </c>
      <c r="B1" s="15" t="s">
        <v>36</v>
      </c>
      <c r="C1" s="15" t="s">
        <v>37</v>
      </c>
      <c r="D1" s="15" t="s">
        <v>38</v>
      </c>
      <c r="E1" s="15" t="s">
        <v>39</v>
      </c>
      <c r="F1" s="15" t="s">
        <v>40</v>
      </c>
      <c r="G1" s="15" t="s">
        <v>41</v>
      </c>
      <c r="H1" s="15" t="s">
        <v>87</v>
      </c>
      <c r="I1" s="15" t="s">
        <v>42</v>
      </c>
      <c r="J1" s="16"/>
      <c r="K1" s="16"/>
      <c r="L1" s="16"/>
      <c r="M1" s="16"/>
    </row>
    <row r="2" spans="1:13" s="17" customFormat="1" x14ac:dyDescent="0.25">
      <c r="A2" s="18" t="s">
        <v>160</v>
      </c>
      <c r="B2" s="18" t="s">
        <v>43</v>
      </c>
      <c r="C2" s="19" t="s">
        <v>44</v>
      </c>
      <c r="D2" s="19">
        <v>-20.444199999999999</v>
      </c>
      <c r="E2" s="19">
        <v>-52.875599999999999</v>
      </c>
      <c r="F2" s="19">
        <v>388</v>
      </c>
      <c r="G2" s="20">
        <v>40405</v>
      </c>
      <c r="H2" s="21">
        <v>1</v>
      </c>
      <c r="I2" s="19" t="s">
        <v>45</v>
      </c>
      <c r="J2" s="16"/>
      <c r="K2" s="16"/>
      <c r="L2" s="16"/>
      <c r="M2" s="16"/>
    </row>
    <row r="3" spans="1:13" ht="12.75" customHeight="1" x14ac:dyDescent="0.25">
      <c r="A3" s="18" t="s">
        <v>161</v>
      </c>
      <c r="B3" s="18" t="s">
        <v>43</v>
      </c>
      <c r="C3" s="19" t="s">
        <v>46</v>
      </c>
      <c r="D3" s="21">
        <v>-23.002500000000001</v>
      </c>
      <c r="E3" s="21">
        <v>-55.3294</v>
      </c>
      <c r="F3" s="21">
        <v>431</v>
      </c>
      <c r="G3" s="22">
        <v>39611</v>
      </c>
      <c r="H3" s="21">
        <v>1</v>
      </c>
      <c r="I3" s="19" t="s">
        <v>47</v>
      </c>
      <c r="J3" s="23"/>
      <c r="K3" s="23"/>
      <c r="L3" s="23"/>
      <c r="M3" s="23"/>
    </row>
    <row r="4" spans="1:13" x14ac:dyDescent="0.25">
      <c r="A4" s="18" t="s">
        <v>162</v>
      </c>
      <c r="B4" s="18" t="s">
        <v>43</v>
      </c>
      <c r="C4" s="19" t="s">
        <v>48</v>
      </c>
      <c r="D4" s="21">
        <v>-20.4756</v>
      </c>
      <c r="E4" s="21">
        <v>-55.783900000000003</v>
      </c>
      <c r="F4" s="21">
        <v>155</v>
      </c>
      <c r="G4" s="22">
        <v>39022</v>
      </c>
      <c r="H4" s="21">
        <v>1</v>
      </c>
      <c r="I4" s="19" t="s">
        <v>49</v>
      </c>
      <c r="J4" s="23"/>
      <c r="K4" s="23"/>
      <c r="L4" s="23"/>
      <c r="M4" s="23"/>
    </row>
    <row r="5" spans="1:13" ht="14.25" customHeight="1" x14ac:dyDescent="0.25">
      <c r="A5" s="18" t="s">
        <v>163</v>
      </c>
      <c r="B5" s="18" t="s">
        <v>89</v>
      </c>
      <c r="C5" s="19" t="s">
        <v>90</v>
      </c>
      <c r="D5" s="52">
        <v>-11148083</v>
      </c>
      <c r="E5" s="53">
        <v>-53763736</v>
      </c>
      <c r="F5" s="21">
        <v>347</v>
      </c>
      <c r="G5" s="22">
        <v>43199</v>
      </c>
      <c r="H5" s="21">
        <v>1</v>
      </c>
      <c r="I5" s="19" t="s">
        <v>91</v>
      </c>
      <c r="J5" s="23"/>
      <c r="K5" s="23"/>
      <c r="L5" s="23"/>
      <c r="M5" s="23"/>
    </row>
    <row r="6" spans="1:13" ht="14.25" customHeight="1" x14ac:dyDescent="0.25">
      <c r="A6" s="18" t="s">
        <v>164</v>
      </c>
      <c r="B6" s="18" t="s">
        <v>89</v>
      </c>
      <c r="C6" s="19" t="s">
        <v>92</v>
      </c>
      <c r="D6" s="53">
        <v>-22955028</v>
      </c>
      <c r="E6" s="53">
        <v>-55626001</v>
      </c>
      <c r="F6" s="21">
        <v>605</v>
      </c>
      <c r="G6" s="22">
        <v>43203</v>
      </c>
      <c r="H6" s="21">
        <v>1</v>
      </c>
      <c r="I6" s="19" t="s">
        <v>93</v>
      </c>
      <c r="J6" s="23"/>
      <c r="K6" s="23"/>
      <c r="L6" s="23"/>
      <c r="M6" s="23"/>
    </row>
    <row r="7" spans="1:13" x14ac:dyDescent="0.25">
      <c r="A7" s="18" t="s">
        <v>165</v>
      </c>
      <c r="B7" s="18" t="s">
        <v>43</v>
      </c>
      <c r="C7" s="19" t="s">
        <v>50</v>
      </c>
      <c r="D7" s="21">
        <v>-22.1008</v>
      </c>
      <c r="E7" s="21">
        <v>-56.54</v>
      </c>
      <c r="F7" s="21">
        <v>208</v>
      </c>
      <c r="G7" s="22">
        <v>40764</v>
      </c>
      <c r="H7" s="21">
        <v>1</v>
      </c>
      <c r="I7" s="24" t="s">
        <v>51</v>
      </c>
      <c r="J7" s="23"/>
      <c r="K7" s="23"/>
      <c r="L7" s="23"/>
      <c r="M7" s="23"/>
    </row>
    <row r="8" spans="1:13" x14ac:dyDescent="0.25">
      <c r="A8" s="18" t="s">
        <v>166</v>
      </c>
      <c r="B8" s="18" t="s">
        <v>43</v>
      </c>
      <c r="C8" s="19" t="s">
        <v>53</v>
      </c>
      <c r="D8" s="21">
        <v>-21.7514</v>
      </c>
      <c r="E8" s="21">
        <v>-52.470599999999997</v>
      </c>
      <c r="F8" s="21">
        <v>387</v>
      </c>
      <c r="G8" s="22">
        <v>41354</v>
      </c>
      <c r="H8" s="21">
        <v>1</v>
      </c>
      <c r="I8" s="24" t="s">
        <v>94</v>
      </c>
      <c r="J8" s="23"/>
      <c r="K8" s="23"/>
      <c r="L8" s="23"/>
      <c r="M8" s="23"/>
    </row>
    <row r="9" spans="1:13" x14ac:dyDescent="0.25">
      <c r="A9" s="18" t="s">
        <v>167</v>
      </c>
      <c r="B9" s="18" t="s">
        <v>89</v>
      </c>
      <c r="C9" s="19" t="s">
        <v>96</v>
      </c>
      <c r="D9" s="53">
        <v>-19945539</v>
      </c>
      <c r="E9" s="53">
        <v>-54368533</v>
      </c>
      <c r="F9" s="21">
        <v>624</v>
      </c>
      <c r="G9" s="22">
        <v>43129</v>
      </c>
      <c r="H9" s="21">
        <v>1</v>
      </c>
      <c r="I9" s="24" t="s">
        <v>97</v>
      </c>
      <c r="J9" s="23"/>
      <c r="K9" s="23"/>
      <c r="L9" s="23"/>
      <c r="M9" s="23"/>
    </row>
    <row r="10" spans="1:13" x14ac:dyDescent="0.25">
      <c r="A10" s="18" t="s">
        <v>168</v>
      </c>
      <c r="B10" s="18" t="s">
        <v>89</v>
      </c>
      <c r="C10" s="19" t="s">
        <v>99</v>
      </c>
      <c r="D10" s="53">
        <v>-21246756</v>
      </c>
      <c r="E10" s="53">
        <v>-564560442</v>
      </c>
      <c r="F10" s="21">
        <v>329</v>
      </c>
      <c r="G10" s="22" t="s">
        <v>100</v>
      </c>
      <c r="H10" s="21">
        <v>1</v>
      </c>
      <c r="I10" s="24" t="s">
        <v>101</v>
      </c>
      <c r="J10" s="23"/>
      <c r="K10" s="23"/>
      <c r="L10" s="23"/>
      <c r="M10" s="23"/>
    </row>
    <row r="11" spans="1:13" x14ac:dyDescent="0.25">
      <c r="A11" s="18" t="s">
        <v>169</v>
      </c>
      <c r="B11" s="18" t="s">
        <v>89</v>
      </c>
      <c r="C11" s="19" t="s">
        <v>103</v>
      </c>
      <c r="D11" s="53">
        <v>-21298278</v>
      </c>
      <c r="E11" s="53">
        <v>-52068917</v>
      </c>
      <c r="F11" s="21">
        <v>345</v>
      </c>
      <c r="G11" s="22">
        <v>43196</v>
      </c>
      <c r="H11" s="21">
        <v>1</v>
      </c>
      <c r="I11" s="24" t="s">
        <v>104</v>
      </c>
      <c r="J11" s="23"/>
      <c r="K11" s="23"/>
      <c r="L11" s="23"/>
      <c r="M11" s="23"/>
    </row>
    <row r="12" spans="1:13" x14ac:dyDescent="0.25">
      <c r="A12" s="18" t="s">
        <v>170</v>
      </c>
      <c r="B12" s="18" t="s">
        <v>89</v>
      </c>
      <c r="C12" s="19" t="s">
        <v>106</v>
      </c>
      <c r="D12" s="53">
        <v>-22657056</v>
      </c>
      <c r="E12" s="53">
        <v>-54819306</v>
      </c>
      <c r="F12" s="21">
        <v>456</v>
      </c>
      <c r="G12" s="22">
        <v>43165</v>
      </c>
      <c r="H12" s="21">
        <v>1</v>
      </c>
      <c r="I12" s="24" t="s">
        <v>107</v>
      </c>
      <c r="J12" s="23"/>
      <c r="K12" s="23"/>
      <c r="L12" s="23"/>
      <c r="M12" s="23"/>
    </row>
    <row r="13" spans="1:13" s="61" customFormat="1" ht="14.4" x14ac:dyDescent="0.3">
      <c r="A13" s="54" t="s">
        <v>171</v>
      </c>
      <c r="B13" s="54" t="s">
        <v>89</v>
      </c>
      <c r="C13" s="55" t="s">
        <v>108</v>
      </c>
      <c r="D13" s="56">
        <v>-19587528</v>
      </c>
      <c r="E13" s="56">
        <v>-54030083</v>
      </c>
      <c r="F13" s="57">
        <v>540</v>
      </c>
      <c r="G13" s="58">
        <v>43206</v>
      </c>
      <c r="H13" s="57">
        <v>1</v>
      </c>
      <c r="I13" s="59" t="s">
        <v>109</v>
      </c>
      <c r="J13" s="60"/>
      <c r="K13" s="60"/>
      <c r="L13" s="60"/>
      <c r="M13" s="60"/>
    </row>
    <row r="14" spans="1:13" x14ac:dyDescent="0.25">
      <c r="A14" s="18" t="s">
        <v>172</v>
      </c>
      <c r="B14" s="18" t="s">
        <v>43</v>
      </c>
      <c r="C14" s="19" t="s">
        <v>110</v>
      </c>
      <c r="D14" s="21">
        <v>-20.45</v>
      </c>
      <c r="E14" s="21">
        <v>-54.616599999999998</v>
      </c>
      <c r="F14" s="21">
        <v>530</v>
      </c>
      <c r="G14" s="22">
        <v>37145</v>
      </c>
      <c r="H14" s="21">
        <v>1</v>
      </c>
      <c r="I14" s="19" t="s">
        <v>54</v>
      </c>
      <c r="J14" s="23"/>
      <c r="K14" s="23"/>
      <c r="L14" s="23"/>
      <c r="M14" s="23"/>
    </row>
    <row r="15" spans="1:13" x14ac:dyDescent="0.25">
      <c r="A15" s="18" t="s">
        <v>173</v>
      </c>
      <c r="B15" s="18" t="s">
        <v>43</v>
      </c>
      <c r="C15" s="19" t="s">
        <v>111</v>
      </c>
      <c r="D15" s="21">
        <v>-19.122499999999999</v>
      </c>
      <c r="E15" s="21">
        <v>-51.720799999999997</v>
      </c>
      <c r="F15" s="21">
        <v>516</v>
      </c>
      <c r="G15" s="22">
        <v>39515</v>
      </c>
      <c r="H15" s="21">
        <v>1</v>
      </c>
      <c r="I15" s="19" t="s">
        <v>55</v>
      </c>
      <c r="J15" s="23"/>
      <c r="K15" s="23"/>
      <c r="L15" s="23" t="s">
        <v>35</v>
      </c>
      <c r="M15" s="23"/>
    </row>
    <row r="16" spans="1:13" x14ac:dyDescent="0.25">
      <c r="A16" s="18" t="s">
        <v>174</v>
      </c>
      <c r="B16" s="18" t="s">
        <v>43</v>
      </c>
      <c r="C16" s="19" t="s">
        <v>112</v>
      </c>
      <c r="D16" s="21">
        <v>-18.802199999999999</v>
      </c>
      <c r="E16" s="21">
        <v>-52.602800000000002</v>
      </c>
      <c r="F16" s="21">
        <v>818</v>
      </c>
      <c r="G16" s="22">
        <v>39070</v>
      </c>
      <c r="H16" s="21">
        <v>1</v>
      </c>
      <c r="I16" s="19" t="s">
        <v>85</v>
      </c>
      <c r="J16" s="23"/>
      <c r="K16" s="23"/>
      <c r="L16" s="23"/>
      <c r="M16" s="23"/>
    </row>
    <row r="17" spans="1:13" ht="13.5" customHeight="1" x14ac:dyDescent="0.25">
      <c r="A17" s="18" t="s">
        <v>175</v>
      </c>
      <c r="B17" s="18" t="s">
        <v>43</v>
      </c>
      <c r="C17" s="19" t="s">
        <v>113</v>
      </c>
      <c r="D17" s="21">
        <v>-18.996700000000001</v>
      </c>
      <c r="E17" s="21">
        <v>-57.637500000000003</v>
      </c>
      <c r="F17" s="21">
        <v>126</v>
      </c>
      <c r="G17" s="22">
        <v>39017</v>
      </c>
      <c r="H17" s="21">
        <v>1</v>
      </c>
      <c r="I17" s="19" t="s">
        <v>56</v>
      </c>
      <c r="J17" s="23"/>
      <c r="K17" s="23"/>
      <c r="L17" s="23"/>
      <c r="M17" s="23"/>
    </row>
    <row r="18" spans="1:13" ht="13.5" customHeight="1" x14ac:dyDescent="0.25">
      <c r="A18" s="18" t="s">
        <v>176</v>
      </c>
      <c r="B18" s="18" t="s">
        <v>43</v>
      </c>
      <c r="C18" s="19" t="s">
        <v>114</v>
      </c>
      <c r="D18" s="21">
        <v>-18.4922</v>
      </c>
      <c r="E18" s="21">
        <v>-53.167200000000001</v>
      </c>
      <c r="F18" s="21">
        <v>730</v>
      </c>
      <c r="G18" s="22">
        <v>41247</v>
      </c>
      <c r="H18" s="21">
        <v>1</v>
      </c>
      <c r="I18" s="24" t="s">
        <v>57</v>
      </c>
      <c r="J18" s="23"/>
      <c r="K18" s="23"/>
      <c r="L18" s="23" t="s">
        <v>35</v>
      </c>
      <c r="M18" s="23"/>
    </row>
    <row r="19" spans="1:13" x14ac:dyDescent="0.25">
      <c r="A19" s="18" t="s">
        <v>177</v>
      </c>
      <c r="B19" s="18" t="s">
        <v>43</v>
      </c>
      <c r="C19" s="19" t="s">
        <v>115</v>
      </c>
      <c r="D19" s="21">
        <v>-18.304400000000001</v>
      </c>
      <c r="E19" s="21">
        <v>-54.440899999999999</v>
      </c>
      <c r="F19" s="21">
        <v>252</v>
      </c>
      <c r="G19" s="22">
        <v>39028</v>
      </c>
      <c r="H19" s="21">
        <v>1</v>
      </c>
      <c r="I19" s="19" t="s">
        <v>58</v>
      </c>
      <c r="J19" s="23"/>
      <c r="K19" s="23"/>
      <c r="L19" s="23" t="s">
        <v>35</v>
      </c>
      <c r="M19" s="23"/>
    </row>
    <row r="20" spans="1:13" x14ac:dyDescent="0.25">
      <c r="A20" s="18" t="s">
        <v>178</v>
      </c>
      <c r="B20" s="18" t="s">
        <v>43</v>
      </c>
      <c r="C20" s="19" t="s">
        <v>116</v>
      </c>
      <c r="D20" s="21">
        <v>-22.193899999999999</v>
      </c>
      <c r="E20" s="24">
        <v>-54.9114</v>
      </c>
      <c r="F20" s="21">
        <v>469</v>
      </c>
      <c r="G20" s="22">
        <v>39011</v>
      </c>
      <c r="H20" s="21">
        <v>1</v>
      </c>
      <c r="I20" s="19" t="s">
        <v>59</v>
      </c>
      <c r="J20" s="23"/>
      <c r="K20" s="23"/>
      <c r="L20" s="23"/>
      <c r="M20" s="23"/>
    </row>
    <row r="21" spans="1:13" x14ac:dyDescent="0.25">
      <c r="A21" s="18" t="s">
        <v>179</v>
      </c>
      <c r="B21" s="18" t="s">
        <v>89</v>
      </c>
      <c r="C21" s="19" t="s">
        <v>117</v>
      </c>
      <c r="D21" s="53">
        <v>-22308694</v>
      </c>
      <c r="E21" s="62">
        <v>-54325833</v>
      </c>
      <c r="F21" s="21">
        <v>340</v>
      </c>
      <c r="G21" s="22">
        <v>43159</v>
      </c>
      <c r="H21" s="21">
        <v>1</v>
      </c>
      <c r="I21" s="19" t="s">
        <v>118</v>
      </c>
      <c r="J21" s="23"/>
      <c r="K21" s="23"/>
      <c r="L21" s="23"/>
      <c r="M21" s="23" t="s">
        <v>35</v>
      </c>
    </row>
    <row r="22" spans="1:13" ht="26.4" x14ac:dyDescent="0.25">
      <c r="A22" s="18" t="s">
        <v>180</v>
      </c>
      <c r="B22" s="18" t="s">
        <v>89</v>
      </c>
      <c r="C22" s="19" t="s">
        <v>119</v>
      </c>
      <c r="D22" s="53">
        <v>-23644881</v>
      </c>
      <c r="E22" s="62">
        <v>-54570289</v>
      </c>
      <c r="F22" s="21">
        <v>319</v>
      </c>
      <c r="G22" s="22">
        <v>43204</v>
      </c>
      <c r="H22" s="21">
        <v>1</v>
      </c>
      <c r="I22" s="19" t="s">
        <v>120</v>
      </c>
      <c r="J22" s="23"/>
      <c r="K22" s="23"/>
      <c r="L22" s="23"/>
      <c r="M22" s="23"/>
    </row>
    <row r="23" spans="1:13" x14ac:dyDescent="0.25">
      <c r="A23" s="18" t="s">
        <v>181</v>
      </c>
      <c r="B23" s="18" t="s">
        <v>89</v>
      </c>
      <c r="C23" s="19" t="s">
        <v>121</v>
      </c>
      <c r="D23" s="53">
        <v>-22092833</v>
      </c>
      <c r="E23" s="62">
        <v>-54798833</v>
      </c>
      <c r="F23" s="21">
        <v>360</v>
      </c>
      <c r="G23" s="22">
        <v>43157</v>
      </c>
      <c r="H23" s="21">
        <v>1</v>
      </c>
      <c r="I23" s="19" t="s">
        <v>122</v>
      </c>
      <c r="J23" s="23"/>
      <c r="K23" s="23"/>
      <c r="L23" s="23"/>
      <c r="M23" s="23"/>
    </row>
    <row r="24" spans="1:13" x14ac:dyDescent="0.25">
      <c r="A24" s="18" t="s">
        <v>182</v>
      </c>
      <c r="B24" s="18" t="s">
        <v>43</v>
      </c>
      <c r="C24" s="19" t="s">
        <v>60</v>
      </c>
      <c r="D24" s="21">
        <v>-23.449400000000001</v>
      </c>
      <c r="E24" s="21">
        <v>-54.181699999999999</v>
      </c>
      <c r="F24" s="21">
        <v>336</v>
      </c>
      <c r="G24" s="22">
        <v>39598</v>
      </c>
      <c r="H24" s="21">
        <v>1</v>
      </c>
      <c r="I24" s="19" t="s">
        <v>61</v>
      </c>
      <c r="J24" s="23"/>
      <c r="K24" s="23"/>
      <c r="L24" s="23" t="s">
        <v>35</v>
      </c>
      <c r="M24" s="23" t="s">
        <v>35</v>
      </c>
    </row>
    <row r="25" spans="1:13" x14ac:dyDescent="0.25">
      <c r="A25" s="18" t="s">
        <v>183</v>
      </c>
      <c r="B25" s="18" t="s">
        <v>43</v>
      </c>
      <c r="C25" s="19" t="s">
        <v>62</v>
      </c>
      <c r="D25" s="21">
        <v>-22.3</v>
      </c>
      <c r="E25" s="21">
        <v>-53.816600000000001</v>
      </c>
      <c r="F25" s="21">
        <v>373.29</v>
      </c>
      <c r="G25" s="22">
        <v>37662</v>
      </c>
      <c r="H25" s="21">
        <v>1</v>
      </c>
      <c r="I25" s="19" t="s">
        <v>63</v>
      </c>
      <c r="J25" s="23"/>
      <c r="K25" s="23"/>
      <c r="L25" s="23" t="s">
        <v>35</v>
      </c>
      <c r="M25" s="23"/>
    </row>
    <row r="26" spans="1:13" x14ac:dyDescent="0.25">
      <c r="A26" s="18" t="s">
        <v>184</v>
      </c>
      <c r="B26" s="18" t="s">
        <v>43</v>
      </c>
      <c r="C26" s="19" t="s">
        <v>64</v>
      </c>
      <c r="D26" s="21">
        <v>-21.478200000000001</v>
      </c>
      <c r="E26" s="21">
        <v>-56.136899999999997</v>
      </c>
      <c r="F26" s="21">
        <v>249</v>
      </c>
      <c r="G26" s="22">
        <v>40759</v>
      </c>
      <c r="H26" s="21">
        <v>1</v>
      </c>
      <c r="I26" s="24" t="s">
        <v>65</v>
      </c>
      <c r="J26" s="23"/>
      <c r="K26" s="23"/>
      <c r="L26" s="23"/>
      <c r="M26" s="23"/>
    </row>
    <row r="27" spans="1:13" x14ac:dyDescent="0.25">
      <c r="A27" s="18" t="s">
        <v>185</v>
      </c>
      <c r="B27" s="18" t="s">
        <v>43</v>
      </c>
      <c r="C27" s="19" t="s">
        <v>66</v>
      </c>
      <c r="D27" s="21">
        <v>-22.857199999999999</v>
      </c>
      <c r="E27" s="21">
        <v>-54.605600000000003</v>
      </c>
      <c r="F27" s="21">
        <v>379</v>
      </c>
      <c r="G27" s="22">
        <v>39617</v>
      </c>
      <c r="H27" s="21">
        <v>1</v>
      </c>
      <c r="I27" s="19" t="s">
        <v>67</v>
      </c>
      <c r="J27" s="23"/>
      <c r="K27" s="23"/>
      <c r="L27" s="23"/>
      <c r="M27" s="23"/>
    </row>
    <row r="28" spans="1:13" x14ac:dyDescent="0.25">
      <c r="A28" s="18" t="s">
        <v>186</v>
      </c>
      <c r="B28" s="18" t="s">
        <v>89</v>
      </c>
      <c r="C28" s="19" t="s">
        <v>123</v>
      </c>
      <c r="D28" s="53">
        <v>-22575389</v>
      </c>
      <c r="E28" s="53">
        <v>-55160833</v>
      </c>
      <c r="F28" s="21">
        <v>499</v>
      </c>
      <c r="G28" s="22">
        <v>43166</v>
      </c>
      <c r="H28" s="21">
        <v>1</v>
      </c>
      <c r="I28" s="19" t="s">
        <v>124</v>
      </c>
      <c r="J28" s="23"/>
      <c r="K28" s="23"/>
      <c r="L28" s="23"/>
      <c r="M28" s="23"/>
    </row>
    <row r="29" spans="1:13" ht="12.75" customHeight="1" x14ac:dyDescent="0.25">
      <c r="A29" s="18" t="s">
        <v>187</v>
      </c>
      <c r="B29" s="18" t="s">
        <v>43</v>
      </c>
      <c r="C29" s="19" t="s">
        <v>125</v>
      </c>
      <c r="D29" s="21">
        <v>-21.609200000000001</v>
      </c>
      <c r="E29" s="21">
        <v>-55.177799999999998</v>
      </c>
      <c r="F29" s="21">
        <v>401</v>
      </c>
      <c r="G29" s="22">
        <v>39065</v>
      </c>
      <c r="H29" s="21">
        <v>1</v>
      </c>
      <c r="I29" s="19" t="s">
        <v>68</v>
      </c>
      <c r="J29" s="23"/>
      <c r="K29" s="23"/>
      <c r="L29" s="23"/>
      <c r="M29" s="23"/>
    </row>
    <row r="30" spans="1:13" ht="12.75" customHeight="1" x14ac:dyDescent="0.25">
      <c r="A30" s="18" t="s">
        <v>188</v>
      </c>
      <c r="B30" s="18" t="s">
        <v>89</v>
      </c>
      <c r="C30" s="19" t="s">
        <v>126</v>
      </c>
      <c r="D30" s="53">
        <v>-21450972</v>
      </c>
      <c r="E30" s="53">
        <v>-54341972</v>
      </c>
      <c r="F30" s="21">
        <v>500</v>
      </c>
      <c r="G30" s="22">
        <v>43153</v>
      </c>
      <c r="H30" s="21">
        <v>1</v>
      </c>
      <c r="I30" s="19" t="s">
        <v>127</v>
      </c>
      <c r="J30" s="23"/>
      <c r="K30" s="23"/>
      <c r="L30" s="23"/>
      <c r="M30" s="23"/>
    </row>
    <row r="31" spans="1:13" ht="12.75" customHeight="1" x14ac:dyDescent="0.25">
      <c r="A31" s="18" t="s">
        <v>189</v>
      </c>
      <c r="B31" s="18" t="s">
        <v>89</v>
      </c>
      <c r="C31" s="19" t="s">
        <v>129</v>
      </c>
      <c r="D31" s="53">
        <v>-22078528</v>
      </c>
      <c r="E31" s="53">
        <v>-53465889</v>
      </c>
      <c r="F31" s="21">
        <v>372</v>
      </c>
      <c r="G31" s="22">
        <v>43199</v>
      </c>
      <c r="H31" s="21">
        <v>1</v>
      </c>
      <c r="I31" s="19" t="s">
        <v>130</v>
      </c>
      <c r="J31" s="23"/>
      <c r="K31" s="23"/>
      <c r="L31" s="23"/>
      <c r="M31" s="23"/>
    </row>
    <row r="32" spans="1:13" x14ac:dyDescent="0.25">
      <c r="A32" s="18" t="s">
        <v>190</v>
      </c>
      <c r="B32" s="18" t="s">
        <v>43</v>
      </c>
      <c r="C32" s="19" t="s">
        <v>131</v>
      </c>
      <c r="D32" s="21">
        <v>-20.395600000000002</v>
      </c>
      <c r="E32" s="21">
        <v>-56.431699999999999</v>
      </c>
      <c r="F32" s="21">
        <v>140</v>
      </c>
      <c r="G32" s="22">
        <v>39023</v>
      </c>
      <c r="H32" s="21">
        <v>1</v>
      </c>
      <c r="I32" s="19" t="s">
        <v>69</v>
      </c>
      <c r="J32" s="23"/>
      <c r="K32" s="23"/>
      <c r="L32" s="23"/>
      <c r="M32" s="23" t="s">
        <v>35</v>
      </c>
    </row>
    <row r="33" spans="1:13" x14ac:dyDescent="0.25">
      <c r="A33" s="18" t="s">
        <v>191</v>
      </c>
      <c r="B33" s="18" t="s">
        <v>43</v>
      </c>
      <c r="C33" s="19" t="s">
        <v>132</v>
      </c>
      <c r="D33" s="21">
        <v>-18.988900000000001</v>
      </c>
      <c r="E33" s="21">
        <v>-56.623100000000001</v>
      </c>
      <c r="F33" s="21">
        <v>104</v>
      </c>
      <c r="G33" s="22">
        <v>38932</v>
      </c>
      <c r="H33" s="21">
        <v>1</v>
      </c>
      <c r="I33" s="19" t="s">
        <v>70</v>
      </c>
      <c r="J33" s="23"/>
      <c r="K33" s="23"/>
      <c r="L33" s="23"/>
      <c r="M33" s="23"/>
    </row>
    <row r="34" spans="1:13" x14ac:dyDescent="0.25">
      <c r="A34" s="18" t="s">
        <v>192</v>
      </c>
      <c r="B34" s="18" t="s">
        <v>43</v>
      </c>
      <c r="C34" s="19" t="s">
        <v>133</v>
      </c>
      <c r="D34" s="21">
        <v>-19.414300000000001</v>
      </c>
      <c r="E34" s="21">
        <v>-51.1053</v>
      </c>
      <c r="F34" s="21">
        <v>424</v>
      </c>
      <c r="G34" s="22" t="s">
        <v>71</v>
      </c>
      <c r="H34" s="21">
        <v>1</v>
      </c>
      <c r="I34" s="19" t="s">
        <v>72</v>
      </c>
      <c r="J34" s="23"/>
      <c r="K34" s="23"/>
      <c r="L34" s="23"/>
      <c r="M34" s="23"/>
    </row>
    <row r="35" spans="1:13" x14ac:dyDescent="0.25">
      <c r="A35" s="18" t="s">
        <v>193</v>
      </c>
      <c r="B35" s="18" t="s">
        <v>89</v>
      </c>
      <c r="C35" s="19" t="s">
        <v>134</v>
      </c>
      <c r="D35" s="53">
        <v>-18072711</v>
      </c>
      <c r="E35" s="53">
        <v>-54548811</v>
      </c>
      <c r="F35" s="21">
        <v>251</v>
      </c>
      <c r="G35" s="22">
        <v>43133</v>
      </c>
      <c r="H35" s="21">
        <v>1</v>
      </c>
      <c r="I35" s="19" t="s">
        <v>135</v>
      </c>
      <c r="J35" s="23"/>
      <c r="K35" s="23"/>
      <c r="L35" s="23"/>
      <c r="M35" s="23" t="s">
        <v>35</v>
      </c>
    </row>
    <row r="36" spans="1:13" x14ac:dyDescent="0.25">
      <c r="A36" s="18" t="s">
        <v>194</v>
      </c>
      <c r="B36" s="18" t="s">
        <v>43</v>
      </c>
      <c r="C36" s="19" t="s">
        <v>136</v>
      </c>
      <c r="D36" s="21">
        <v>-22.533300000000001</v>
      </c>
      <c r="E36" s="21">
        <v>-55.533299999999997</v>
      </c>
      <c r="F36" s="21">
        <v>650</v>
      </c>
      <c r="G36" s="22">
        <v>37140</v>
      </c>
      <c r="H36" s="21">
        <v>1</v>
      </c>
      <c r="I36" s="19" t="s">
        <v>73</v>
      </c>
      <c r="J36" s="23"/>
      <c r="K36" s="23"/>
      <c r="L36" s="23"/>
      <c r="M36" s="23"/>
    </row>
    <row r="37" spans="1:13" x14ac:dyDescent="0.25">
      <c r="A37" s="18" t="s">
        <v>195</v>
      </c>
      <c r="B37" s="18" t="s">
        <v>43</v>
      </c>
      <c r="C37" s="19" t="s">
        <v>137</v>
      </c>
      <c r="D37" s="21">
        <v>-21.7058</v>
      </c>
      <c r="E37" s="21">
        <v>-57.5533</v>
      </c>
      <c r="F37" s="21">
        <v>85</v>
      </c>
      <c r="G37" s="22">
        <v>39014</v>
      </c>
      <c r="H37" s="21">
        <v>1</v>
      </c>
      <c r="I37" s="19" t="s">
        <v>74</v>
      </c>
      <c r="J37" s="23"/>
      <c r="K37" s="23"/>
      <c r="L37" s="23"/>
      <c r="M37" s="23"/>
    </row>
    <row r="38" spans="1:13" x14ac:dyDescent="0.25">
      <c r="A38" s="18" t="s">
        <v>196</v>
      </c>
      <c r="B38" s="18" t="s">
        <v>43</v>
      </c>
      <c r="C38" s="19" t="s">
        <v>138</v>
      </c>
      <c r="D38" s="21">
        <v>-19.420100000000001</v>
      </c>
      <c r="E38" s="21">
        <v>-54.553100000000001</v>
      </c>
      <c r="F38" s="21">
        <v>647</v>
      </c>
      <c r="G38" s="22">
        <v>39067</v>
      </c>
      <c r="H38" s="21">
        <v>1</v>
      </c>
      <c r="I38" s="19" t="s">
        <v>86</v>
      </c>
      <c r="J38" s="23"/>
      <c r="K38" s="23"/>
      <c r="L38" s="23"/>
      <c r="M38" s="23"/>
    </row>
    <row r="39" spans="1:13" x14ac:dyDescent="0.25">
      <c r="A39" s="18" t="s">
        <v>197</v>
      </c>
      <c r="B39" s="18" t="s">
        <v>89</v>
      </c>
      <c r="C39" s="19" t="s">
        <v>139</v>
      </c>
      <c r="D39" s="53">
        <v>-20466094</v>
      </c>
      <c r="E39" s="53">
        <v>-53763028</v>
      </c>
      <c r="F39" s="21">
        <v>442</v>
      </c>
      <c r="G39" s="22">
        <v>43118</v>
      </c>
      <c r="H39" s="21">
        <v>1</v>
      </c>
      <c r="I39" s="19"/>
      <c r="J39" s="23"/>
      <c r="K39" s="23"/>
      <c r="L39" s="23"/>
      <c r="M39" s="23"/>
    </row>
    <row r="40" spans="1:13" x14ac:dyDescent="0.25">
      <c r="A40" s="18" t="s">
        <v>198</v>
      </c>
      <c r="B40" s="18" t="s">
        <v>43</v>
      </c>
      <c r="C40" s="19" t="s">
        <v>140</v>
      </c>
      <c r="D40" s="21">
        <v>-21.774999999999999</v>
      </c>
      <c r="E40" s="21">
        <v>-54.528100000000002</v>
      </c>
      <c r="F40" s="21">
        <v>329</v>
      </c>
      <c r="G40" s="22">
        <v>39625</v>
      </c>
      <c r="H40" s="21">
        <v>1</v>
      </c>
      <c r="I40" s="19" t="s">
        <v>75</v>
      </c>
      <c r="J40" s="23"/>
      <c r="K40" s="23"/>
      <c r="L40" s="23"/>
      <c r="M40" s="23" t="s">
        <v>35</v>
      </c>
    </row>
    <row r="41" spans="1:13" s="27" customFormat="1" ht="15" customHeight="1" x14ac:dyDescent="0.25">
      <c r="A41" s="25" t="s">
        <v>199</v>
      </c>
      <c r="B41" s="25" t="s">
        <v>89</v>
      </c>
      <c r="C41" s="19" t="s">
        <v>142</v>
      </c>
      <c r="D41" s="63">
        <v>-21305889</v>
      </c>
      <c r="E41" s="63">
        <v>-52820375</v>
      </c>
      <c r="F41" s="19">
        <v>383</v>
      </c>
      <c r="G41" s="20">
        <v>43209</v>
      </c>
      <c r="H41" s="19">
        <v>1</v>
      </c>
      <c r="I41" s="25" t="s">
        <v>143</v>
      </c>
      <c r="J41" s="26"/>
      <c r="K41" s="26"/>
      <c r="L41" s="26"/>
      <c r="M41" s="26"/>
    </row>
    <row r="42" spans="1:13" s="27" customFormat="1" ht="15" customHeight="1" x14ac:dyDescent="0.25">
      <c r="A42" s="25" t="s">
        <v>200</v>
      </c>
      <c r="B42" s="25" t="s">
        <v>43</v>
      </c>
      <c r="C42" s="19" t="s">
        <v>144</v>
      </c>
      <c r="D42" s="63">
        <v>-20981633</v>
      </c>
      <c r="E42" s="19">
        <v>-54.971899999999998</v>
      </c>
      <c r="F42" s="19">
        <v>464</v>
      </c>
      <c r="G42" s="20" t="s">
        <v>76</v>
      </c>
      <c r="H42" s="19">
        <v>1</v>
      </c>
      <c r="I42" s="25" t="s">
        <v>77</v>
      </c>
      <c r="J42" s="26"/>
      <c r="K42" s="26"/>
      <c r="L42" s="26"/>
      <c r="M42" s="26"/>
    </row>
    <row r="43" spans="1:13" x14ac:dyDescent="0.25">
      <c r="A43" s="18" t="s">
        <v>201</v>
      </c>
      <c r="B43" s="18" t="s">
        <v>43</v>
      </c>
      <c r="C43" s="19" t="s">
        <v>145</v>
      </c>
      <c r="D43" s="21">
        <v>-23.966899999999999</v>
      </c>
      <c r="E43" s="21">
        <v>-55.0242</v>
      </c>
      <c r="F43" s="21">
        <v>402</v>
      </c>
      <c r="G43" s="22">
        <v>39605</v>
      </c>
      <c r="H43" s="21">
        <v>1</v>
      </c>
      <c r="I43" s="19" t="s">
        <v>78</v>
      </c>
      <c r="J43" s="23"/>
      <c r="K43" s="23"/>
      <c r="L43" s="23"/>
      <c r="M43" s="23"/>
    </row>
    <row r="44" spans="1:13" x14ac:dyDescent="0.25">
      <c r="A44" s="18" t="s">
        <v>202</v>
      </c>
      <c r="B44" s="18" t="s">
        <v>89</v>
      </c>
      <c r="C44" s="19" t="s">
        <v>147</v>
      </c>
      <c r="D44" s="53">
        <v>-20351444</v>
      </c>
      <c r="E44" s="53">
        <v>-51430222</v>
      </c>
      <c r="F44" s="21">
        <v>374</v>
      </c>
      <c r="G44" s="22">
        <v>43196</v>
      </c>
      <c r="H44" s="21">
        <v>1</v>
      </c>
      <c r="I44" s="19" t="s">
        <v>148</v>
      </c>
      <c r="J44" s="23"/>
      <c r="K44" s="23"/>
      <c r="L44" s="23"/>
      <c r="M44" s="23"/>
    </row>
    <row r="45" spans="1:13" s="29" customFormat="1" x14ac:dyDescent="0.25">
      <c r="A45" s="25" t="s">
        <v>203</v>
      </c>
      <c r="B45" s="25" t="s">
        <v>43</v>
      </c>
      <c r="C45" s="19" t="s">
        <v>149</v>
      </c>
      <c r="D45" s="19">
        <v>-17.634699999999999</v>
      </c>
      <c r="E45" s="19">
        <v>-54.760100000000001</v>
      </c>
      <c r="F45" s="19">
        <v>486</v>
      </c>
      <c r="G45" s="20" t="s">
        <v>79</v>
      </c>
      <c r="H45" s="19">
        <v>1</v>
      </c>
      <c r="I45" s="21" t="s">
        <v>80</v>
      </c>
      <c r="J45" s="28"/>
      <c r="K45" s="28"/>
      <c r="L45" s="28"/>
      <c r="M45" s="28"/>
    </row>
    <row r="46" spans="1:13" x14ac:dyDescent="0.25">
      <c r="A46" s="18" t="s">
        <v>204</v>
      </c>
      <c r="B46" s="18" t="s">
        <v>43</v>
      </c>
      <c r="C46" s="19" t="s">
        <v>150</v>
      </c>
      <c r="D46" s="21">
        <v>-20.783300000000001</v>
      </c>
      <c r="E46" s="21">
        <v>-51.7</v>
      </c>
      <c r="F46" s="21">
        <v>313</v>
      </c>
      <c r="G46" s="22">
        <v>37137</v>
      </c>
      <c r="H46" s="21">
        <v>1</v>
      </c>
      <c r="I46" s="19" t="s">
        <v>81</v>
      </c>
      <c r="J46" s="23"/>
      <c r="K46" s="23"/>
      <c r="L46" s="23"/>
      <c r="M46" s="23"/>
    </row>
    <row r="47" spans="1:13" ht="18" customHeight="1" x14ac:dyDescent="0.25">
      <c r="A47" s="30"/>
      <c r="B47" s="31"/>
      <c r="C47" s="32"/>
      <c r="D47" s="32"/>
      <c r="E47" s="32"/>
      <c r="F47" s="32"/>
      <c r="G47" s="15" t="s">
        <v>82</v>
      </c>
      <c r="H47" s="19">
        <f>SUM(H2:H46)</f>
        <v>45</v>
      </c>
      <c r="I47" s="30"/>
      <c r="J47" s="23"/>
      <c r="K47" s="23"/>
      <c r="L47" s="23"/>
      <c r="M47" s="23"/>
    </row>
    <row r="48" spans="1:13" x14ac:dyDescent="0.25">
      <c r="A48" s="23" t="s">
        <v>83</v>
      </c>
      <c r="B48" s="33"/>
      <c r="C48" s="33"/>
      <c r="D48" s="33"/>
      <c r="E48" s="33"/>
      <c r="F48" s="33"/>
      <c r="G48" s="23"/>
      <c r="H48" s="23"/>
      <c r="I48" s="23"/>
      <c r="J48" s="23"/>
      <c r="K48" s="23"/>
      <c r="L48" s="23"/>
      <c r="M48" s="23"/>
    </row>
    <row r="49" spans="1:13" x14ac:dyDescent="0.25">
      <c r="A49" s="33" t="s">
        <v>84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</row>
    <row r="50" spans="1:13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1:13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3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spans="1:13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</row>
    <row r="54" spans="1:13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</row>
    <row r="55" spans="1:13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</row>
    <row r="56" spans="1:13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</row>
    <row r="57" spans="1:13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</row>
    <row r="58" spans="1:13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</row>
    <row r="59" spans="1:13" x14ac:dyDescent="0.25">
      <c r="A59" s="23"/>
      <c r="B59" s="23"/>
      <c r="C59" s="23"/>
      <c r="D59" s="23"/>
      <c r="E59" s="23"/>
      <c r="F59" s="23" t="s">
        <v>35</v>
      </c>
      <c r="G59" s="23"/>
      <c r="H59" s="23"/>
      <c r="I59" s="23"/>
      <c r="J59" s="23"/>
      <c r="K59" s="23"/>
      <c r="L59" s="23"/>
      <c r="M59" s="23"/>
    </row>
    <row r="60" spans="1:13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</row>
    <row r="61" spans="1:13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</row>
    <row r="62" spans="1:13" x14ac:dyDescent="0.2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</row>
    <row r="63" spans="1:13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</row>
  </sheetData>
  <hyperlinks>
    <hyperlink ref="A49" r:id="rId1" xr:uid="{00000000-0004-0000-0A00-000000000000}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68"/>
  <sheetViews>
    <sheetView topLeftCell="A26" zoomScale="90" zoomScaleNormal="90" workbookViewId="0">
      <selection activeCell="B50" sqref="B5:AG50"/>
    </sheetView>
  </sheetViews>
  <sheetFormatPr defaultRowHeight="13.2" x14ac:dyDescent="0.25"/>
  <cols>
    <col min="1" max="1" width="18.6640625" style="2" customWidth="1"/>
    <col min="2" max="2" width="5.109375" style="2" customWidth="1"/>
    <col min="3" max="4" width="5" style="2" customWidth="1"/>
    <col min="5" max="5" width="5.109375" style="2" customWidth="1"/>
    <col min="6" max="6" width="5" style="2" customWidth="1"/>
    <col min="7" max="7" width="5.109375" style="2" customWidth="1"/>
    <col min="8" max="8" width="5" style="2" customWidth="1"/>
    <col min="9" max="9" width="5.109375" style="2" customWidth="1"/>
    <col min="10" max="10" width="5" style="2" customWidth="1"/>
    <col min="11" max="11" width="5.33203125" style="2" customWidth="1"/>
    <col min="12" max="15" width="5" style="2" customWidth="1"/>
    <col min="16" max="17" width="5.109375" style="2" customWidth="1"/>
    <col min="18" max="19" width="5" style="2" customWidth="1"/>
    <col min="20" max="20" width="5.109375" style="2" customWidth="1"/>
    <col min="21" max="22" width="5" style="2" customWidth="1"/>
    <col min="23" max="23" width="5.33203125" style="2" customWidth="1"/>
    <col min="24" max="24" width="5.109375" style="2" customWidth="1"/>
    <col min="25" max="25" width="5" style="2" customWidth="1"/>
    <col min="26" max="26" width="5.109375" style="2" customWidth="1"/>
    <col min="27" max="27" width="5" style="2" customWidth="1"/>
    <col min="28" max="28" width="5.33203125" style="2" customWidth="1"/>
    <col min="29" max="31" width="5" style="2" customWidth="1"/>
    <col min="32" max="32" width="7.44140625" style="7" customWidth="1"/>
    <col min="33" max="33" width="7.33203125" style="9" bestFit="1" customWidth="1"/>
  </cols>
  <sheetData>
    <row r="1" spans="1:35" ht="20.100000000000001" customHeight="1" x14ac:dyDescent="0.25">
      <c r="A1" s="106" t="s">
        <v>222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10"/>
    </row>
    <row r="2" spans="1:35" ht="20.100000000000001" customHeight="1" x14ac:dyDescent="0.25">
      <c r="A2" s="108" t="s">
        <v>21</v>
      </c>
      <c r="B2" s="104" t="s">
        <v>214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41"/>
    </row>
    <row r="3" spans="1:35" s="4" customFormat="1" ht="20.100000000000001" customHeight="1" x14ac:dyDescent="0.25">
      <c r="A3" s="108"/>
      <c r="B3" s="109">
        <v>1</v>
      </c>
      <c r="C3" s="109">
        <f>SUM(B3+1)</f>
        <v>2</v>
      </c>
      <c r="D3" s="109">
        <f t="shared" ref="D3:AD3" si="0">SUM(C3+1)</f>
        <v>3</v>
      </c>
      <c r="E3" s="109">
        <f t="shared" si="0"/>
        <v>4</v>
      </c>
      <c r="F3" s="109">
        <f t="shared" si="0"/>
        <v>5</v>
      </c>
      <c r="G3" s="109">
        <f t="shared" si="0"/>
        <v>6</v>
      </c>
      <c r="H3" s="109">
        <f t="shared" si="0"/>
        <v>7</v>
      </c>
      <c r="I3" s="109">
        <f t="shared" si="0"/>
        <v>8</v>
      </c>
      <c r="J3" s="109">
        <f t="shared" si="0"/>
        <v>9</v>
      </c>
      <c r="K3" s="109">
        <f t="shared" si="0"/>
        <v>10</v>
      </c>
      <c r="L3" s="109">
        <f t="shared" si="0"/>
        <v>11</v>
      </c>
      <c r="M3" s="109">
        <f t="shared" si="0"/>
        <v>12</v>
      </c>
      <c r="N3" s="109">
        <f t="shared" si="0"/>
        <v>13</v>
      </c>
      <c r="O3" s="109">
        <f t="shared" si="0"/>
        <v>14</v>
      </c>
      <c r="P3" s="109">
        <f t="shared" si="0"/>
        <v>15</v>
      </c>
      <c r="Q3" s="109">
        <f t="shared" si="0"/>
        <v>16</v>
      </c>
      <c r="R3" s="109">
        <f t="shared" si="0"/>
        <v>17</v>
      </c>
      <c r="S3" s="109">
        <f t="shared" si="0"/>
        <v>18</v>
      </c>
      <c r="T3" s="109">
        <f t="shared" si="0"/>
        <v>19</v>
      </c>
      <c r="U3" s="109">
        <f t="shared" si="0"/>
        <v>20</v>
      </c>
      <c r="V3" s="109">
        <f t="shared" si="0"/>
        <v>21</v>
      </c>
      <c r="W3" s="109">
        <f t="shared" si="0"/>
        <v>22</v>
      </c>
      <c r="X3" s="109">
        <f t="shared" si="0"/>
        <v>23</v>
      </c>
      <c r="Y3" s="109">
        <f t="shared" si="0"/>
        <v>24</v>
      </c>
      <c r="Z3" s="109">
        <f t="shared" si="0"/>
        <v>25</v>
      </c>
      <c r="AA3" s="109">
        <f t="shared" si="0"/>
        <v>26</v>
      </c>
      <c r="AB3" s="109">
        <f t="shared" si="0"/>
        <v>27</v>
      </c>
      <c r="AC3" s="109">
        <f t="shared" si="0"/>
        <v>28</v>
      </c>
      <c r="AD3" s="109">
        <f t="shared" si="0"/>
        <v>29</v>
      </c>
      <c r="AE3" s="109">
        <v>30</v>
      </c>
      <c r="AF3" s="98" t="s">
        <v>27</v>
      </c>
      <c r="AG3" s="142" t="s">
        <v>26</v>
      </c>
    </row>
    <row r="4" spans="1:35" s="5" customFormat="1" ht="20.100000000000001" customHeight="1" x14ac:dyDescent="0.25">
      <c r="A4" s="108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98" t="s">
        <v>25</v>
      </c>
      <c r="AG4" s="142" t="s">
        <v>25</v>
      </c>
    </row>
    <row r="5" spans="1:35" s="5" customFormat="1" x14ac:dyDescent="0.25">
      <c r="A5" s="43" t="s">
        <v>30</v>
      </c>
      <c r="B5" s="85">
        <f>[1]Abril!$C$5</f>
        <v>35.200000000000003</v>
      </c>
      <c r="C5" s="85">
        <f>[1]Abril!$C$6</f>
        <v>35.4</v>
      </c>
      <c r="D5" s="85">
        <f>[1]Abril!$C$7</f>
        <v>33.799999999999997</v>
      </c>
      <c r="E5" s="85">
        <f>[1]Abril!$C$8</f>
        <v>35.6</v>
      </c>
      <c r="F5" s="85">
        <f>[1]Abril!$C$9</f>
        <v>34.700000000000003</v>
      </c>
      <c r="G5" s="85">
        <f>[1]Abril!$C$10</f>
        <v>33.6</v>
      </c>
      <c r="H5" s="85">
        <f>[1]Abril!$C$11</f>
        <v>30.5</v>
      </c>
      <c r="I5" s="85">
        <f>[1]Abril!$C$12</f>
        <v>28.9</v>
      </c>
      <c r="J5" s="85">
        <f>[1]Abril!$C$13</f>
        <v>30.8</v>
      </c>
      <c r="K5" s="85">
        <f>[1]Abril!$C$14</f>
        <v>32.1</v>
      </c>
      <c r="L5" s="85">
        <f>[1]Abril!$C$15</f>
        <v>33.6</v>
      </c>
      <c r="M5" s="85">
        <f>[1]Abril!$C$16</f>
        <v>33.200000000000003</v>
      </c>
      <c r="N5" s="85">
        <f>[1]Abril!$C$17</f>
        <v>34.4</v>
      </c>
      <c r="O5" s="85">
        <f>[1]Abril!$C$18</f>
        <v>30.5</v>
      </c>
      <c r="P5" s="85">
        <f>[1]Abril!$C$19</f>
        <v>32.799999999999997</v>
      </c>
      <c r="Q5" s="85">
        <f>[1]Abril!$C$20</f>
        <v>34.1</v>
      </c>
      <c r="R5" s="85">
        <f>[1]Abril!$C$21</f>
        <v>33.9</v>
      </c>
      <c r="S5" s="85">
        <f>[1]Abril!$C$22</f>
        <v>29</v>
      </c>
      <c r="T5" s="85">
        <f>[1]Abril!$C$23</f>
        <v>28</v>
      </c>
      <c r="U5" s="85">
        <f>[1]Abril!$C$24</f>
        <v>28.3</v>
      </c>
      <c r="V5" s="85">
        <f>[1]Abril!$C$25</f>
        <v>27.7</v>
      </c>
      <c r="W5" s="85">
        <f>[1]Abril!$C$26</f>
        <v>29.9</v>
      </c>
      <c r="X5" s="85">
        <f>[1]Abril!$C$27</f>
        <v>31.3</v>
      </c>
      <c r="Y5" s="85">
        <f>[1]Abril!$C$28</f>
        <v>31.9</v>
      </c>
      <c r="Z5" s="85">
        <f>[1]Abril!$C$29</f>
        <v>25.6</v>
      </c>
      <c r="AA5" s="85">
        <f>[1]Abril!$C$30</f>
        <v>26.3</v>
      </c>
      <c r="AB5" s="85">
        <f>[1]Abril!$C$31</f>
        <v>29.8</v>
      </c>
      <c r="AC5" s="85">
        <f>[1]Abril!$C$32</f>
        <v>30.1</v>
      </c>
      <c r="AD5" s="85">
        <f>[1]Abril!$C$33</f>
        <v>31.2</v>
      </c>
      <c r="AE5" s="85">
        <f>[1]Abril!$C$34</f>
        <v>32.9</v>
      </c>
      <c r="AF5" s="87">
        <f>MAX(B5:AE5)</f>
        <v>35.6</v>
      </c>
      <c r="AG5" s="70">
        <f>AVERAGE(B5:AE5)</f>
        <v>31.50333333333333</v>
      </c>
    </row>
    <row r="6" spans="1:35" x14ac:dyDescent="0.25">
      <c r="A6" s="43" t="s">
        <v>0</v>
      </c>
      <c r="B6" s="11">
        <f>[2]Abril!$C$5</f>
        <v>34</v>
      </c>
      <c r="C6" s="11">
        <f>[2]Abril!$C$6</f>
        <v>35.200000000000003</v>
      </c>
      <c r="D6" s="11">
        <f>[2]Abril!$C$7</f>
        <v>33.6</v>
      </c>
      <c r="E6" s="11">
        <f>[2]Abril!$C$8</f>
        <v>31.9</v>
      </c>
      <c r="F6" s="11">
        <f>[2]Abril!$C$9</f>
        <v>26.9</v>
      </c>
      <c r="G6" s="11">
        <f>[2]Abril!$C$10</f>
        <v>26.5</v>
      </c>
      <c r="H6" s="11">
        <f>[2]Abril!$C$11</f>
        <v>27.7</v>
      </c>
      <c r="I6" s="11">
        <f>[2]Abril!$C$12</f>
        <v>29.4</v>
      </c>
      <c r="J6" s="11">
        <f>[2]Abril!$C$13</f>
        <v>30</v>
      </c>
      <c r="K6" s="11">
        <f>[2]Abril!$C$14</f>
        <v>30.4</v>
      </c>
      <c r="L6" s="11">
        <f>[2]Abril!$C$15</f>
        <v>30.3</v>
      </c>
      <c r="M6" s="11">
        <f>[2]Abril!$C$16</f>
        <v>31</v>
      </c>
      <c r="N6" s="11">
        <f>[2]Abril!$C$17</f>
        <v>31.9</v>
      </c>
      <c r="O6" s="11">
        <f>[2]Abril!$C$18</f>
        <v>27</v>
      </c>
      <c r="P6" s="11">
        <f>[2]Abril!$C$19</f>
        <v>27.9</v>
      </c>
      <c r="Q6" s="11">
        <f>[2]Abril!$C$20</f>
        <v>31.1</v>
      </c>
      <c r="R6" s="11">
        <f>[2]Abril!$C$21</f>
        <v>24.9</v>
      </c>
      <c r="S6" s="11">
        <f>[2]Abril!$C$22</f>
        <v>24.4</v>
      </c>
      <c r="T6" s="11">
        <f>[2]Abril!$C$23</f>
        <v>26.8</v>
      </c>
      <c r="U6" s="11">
        <f>[2]Abril!$C$24</f>
        <v>25.2</v>
      </c>
      <c r="V6" s="11">
        <f>[2]Abril!$C$25</f>
        <v>25.5</v>
      </c>
      <c r="W6" s="11">
        <f>[2]Abril!$C$26</f>
        <v>27.7</v>
      </c>
      <c r="X6" s="11">
        <f>[2]Abril!$C$27</f>
        <v>28.3</v>
      </c>
      <c r="Y6" s="11">
        <f>[2]Abril!$C$28</f>
        <v>26.9</v>
      </c>
      <c r="Z6" s="11">
        <f>[2]Abril!$C$29</f>
        <v>27.1</v>
      </c>
      <c r="AA6" s="11">
        <f>[2]Abril!$C$30</f>
        <v>25.4</v>
      </c>
      <c r="AB6" s="11">
        <f>[2]Abril!$C$31</f>
        <v>27.3</v>
      </c>
      <c r="AC6" s="11">
        <f>[2]Abril!$C$32</f>
        <v>27.3</v>
      </c>
      <c r="AD6" s="11">
        <f>[2]Abril!$C$33</f>
        <v>28.2</v>
      </c>
      <c r="AE6" s="11">
        <f>[2]Abril!$C$34</f>
        <v>28.9</v>
      </c>
      <c r="AF6" s="87">
        <f t="shared" ref="AF6:AF49" si="1">MAX(B6:AE6)</f>
        <v>35.200000000000003</v>
      </c>
      <c r="AG6" s="70">
        <f t="shared" ref="AG6:AG49" si="2">AVERAGE(B6:AE6)</f>
        <v>28.623333333333331</v>
      </c>
    </row>
    <row r="7" spans="1:35" x14ac:dyDescent="0.25">
      <c r="A7" s="43" t="s">
        <v>88</v>
      </c>
      <c r="B7" s="11">
        <f>[3]Abril!$C$5</f>
        <v>34.299999999999997</v>
      </c>
      <c r="C7" s="11">
        <f>[3]Abril!$C$6</f>
        <v>34</v>
      </c>
      <c r="D7" s="11">
        <f>[3]Abril!$C$7</f>
        <v>32.799999999999997</v>
      </c>
      <c r="E7" s="11">
        <f>[3]Abril!$C$8</f>
        <v>34.1</v>
      </c>
      <c r="F7" s="11">
        <f>[3]Abril!$C$9</f>
        <v>32.9</v>
      </c>
      <c r="G7" s="11">
        <f>[3]Abril!$C$10</f>
        <v>30.4</v>
      </c>
      <c r="H7" s="11">
        <f>[3]Abril!$C$11</f>
        <v>30.4</v>
      </c>
      <c r="I7" s="11">
        <f>[3]Abril!$C$12</f>
        <v>28.6</v>
      </c>
      <c r="J7" s="11">
        <f>[3]Abril!$C$13</f>
        <v>30.6</v>
      </c>
      <c r="K7" s="11">
        <f>[3]Abril!$C$14</f>
        <v>31.6</v>
      </c>
      <c r="L7" s="11">
        <f>[3]Abril!$C$15</f>
        <v>33</v>
      </c>
      <c r="M7" s="11">
        <f>[3]Abril!$C$16</f>
        <v>33.6</v>
      </c>
      <c r="N7" s="11">
        <f>[3]Abril!$C$17</f>
        <v>33.4</v>
      </c>
      <c r="O7" s="11">
        <f>[3]Abril!$C$18</f>
        <v>31.1</v>
      </c>
      <c r="P7" s="11">
        <f>[3]Abril!$C$19</f>
        <v>30.4</v>
      </c>
      <c r="Q7" s="11">
        <f>[3]Abril!$C$20</f>
        <v>33.6</v>
      </c>
      <c r="R7" s="11">
        <f>[3]Abril!$C$21</f>
        <v>30.4</v>
      </c>
      <c r="S7" s="11">
        <f>[3]Abril!$C$22</f>
        <v>24.3</v>
      </c>
      <c r="T7" s="11">
        <f>[3]Abril!$C$23</f>
        <v>26.4</v>
      </c>
      <c r="U7" s="11">
        <f>[3]Abril!$C$24</f>
        <v>26.2</v>
      </c>
      <c r="V7" s="11">
        <f>[3]Abril!$C$25</f>
        <v>26.6</v>
      </c>
      <c r="W7" s="11">
        <f>[3]Abril!$C$26</f>
        <v>27.7</v>
      </c>
      <c r="X7" s="11">
        <f>[3]Abril!$C$27</f>
        <v>30.2</v>
      </c>
      <c r="Y7" s="11">
        <f>[3]Abril!$C$28</f>
        <v>30.6</v>
      </c>
      <c r="Z7" s="11">
        <f>[3]Abril!$C$29</f>
        <v>28.8</v>
      </c>
      <c r="AA7" s="11">
        <f>[3]Abril!$C$30</f>
        <v>27.3</v>
      </c>
      <c r="AB7" s="11">
        <f>[3]Abril!$C$31</f>
        <v>26.8</v>
      </c>
      <c r="AC7" s="11">
        <f>[3]Abril!$C$32</f>
        <v>28.3</v>
      </c>
      <c r="AD7" s="11">
        <f>[3]Abril!$C$33</f>
        <v>28.9</v>
      </c>
      <c r="AE7" s="11">
        <f>[3]Abril!$C$34</f>
        <v>30.6</v>
      </c>
      <c r="AF7" s="87">
        <f t="shared" si="1"/>
        <v>34.299999999999997</v>
      </c>
      <c r="AG7" s="70">
        <f t="shared" si="2"/>
        <v>30.263333333333332</v>
      </c>
    </row>
    <row r="8" spans="1:35" x14ac:dyDescent="0.25">
      <c r="A8" s="43" t="s">
        <v>1</v>
      </c>
      <c r="B8" s="11">
        <f>[4]Abril!$C$5</f>
        <v>34.4</v>
      </c>
      <c r="C8" s="11">
        <f>[4]Abril!$C$6</f>
        <v>34.6</v>
      </c>
      <c r="D8" s="11">
        <f>[4]Abril!$C$7</f>
        <v>33.1</v>
      </c>
      <c r="E8" s="11">
        <f>[4]Abril!$C$8</f>
        <v>34.5</v>
      </c>
      <c r="F8" s="11">
        <f>[4]Abril!$C$9</f>
        <v>26.6</v>
      </c>
      <c r="G8" s="11">
        <f>[4]Abril!$C$10</f>
        <v>31.3</v>
      </c>
      <c r="H8" s="11">
        <f>[4]Abril!$C$11</f>
        <v>31</v>
      </c>
      <c r="I8" s="11">
        <f>[4]Abril!$C$12</f>
        <v>31</v>
      </c>
      <c r="J8" s="11">
        <f>[4]Abril!$C$13</f>
        <v>33</v>
      </c>
      <c r="K8" s="11">
        <f>[4]Abril!$C$14</f>
        <v>33.6</v>
      </c>
      <c r="L8" s="11">
        <f>[4]Abril!$C$15</f>
        <v>33.799999999999997</v>
      </c>
      <c r="M8" s="11">
        <f>[4]Abril!$C$16</f>
        <v>33.5</v>
      </c>
      <c r="N8" s="11">
        <f>[4]Abril!$C$17</f>
        <v>33.299999999999997</v>
      </c>
      <c r="O8" s="11">
        <f>[4]Abril!$C$18</f>
        <v>28.7</v>
      </c>
      <c r="P8" s="11">
        <f>[4]Abril!$C$19</f>
        <v>31.4</v>
      </c>
      <c r="Q8" s="11">
        <f>[4]Abril!$C$20</f>
        <v>33.5</v>
      </c>
      <c r="R8" s="11">
        <f>[4]Abril!$C$21</f>
        <v>33</v>
      </c>
      <c r="S8" s="11">
        <f>[4]Abril!$C$22</f>
        <v>28.6</v>
      </c>
      <c r="T8" s="11">
        <f>[4]Abril!$C$23</f>
        <v>27.9</v>
      </c>
      <c r="U8" s="11">
        <f>[4]Abril!$C$24</f>
        <v>28.5</v>
      </c>
      <c r="V8" s="11">
        <f>[4]Abril!$C$25</f>
        <v>28.7</v>
      </c>
      <c r="W8" s="11">
        <f>[4]Abril!$C$26</f>
        <v>30.1</v>
      </c>
      <c r="X8" s="11">
        <f>[4]Abril!$C$27</f>
        <v>32</v>
      </c>
      <c r="Y8" s="11">
        <f>[4]Abril!$C$28</f>
        <v>32.1</v>
      </c>
      <c r="Z8" s="11">
        <f>[4]Abril!$C$29</f>
        <v>31.6</v>
      </c>
      <c r="AA8" s="11">
        <f>[4]Abril!$C$30</f>
        <v>28.7</v>
      </c>
      <c r="AB8" s="11">
        <f>[4]Abril!$C$31</f>
        <v>29.1</v>
      </c>
      <c r="AC8" s="11">
        <f>[4]Abril!$C$32</f>
        <v>30.1</v>
      </c>
      <c r="AD8" s="11">
        <f>[4]Abril!$C$33</f>
        <v>32.299999999999997</v>
      </c>
      <c r="AE8" s="11">
        <f>[4]Abril!$C$34</f>
        <v>33.5</v>
      </c>
      <c r="AF8" s="87">
        <f t="shared" si="1"/>
        <v>34.6</v>
      </c>
      <c r="AG8" s="70">
        <f t="shared" si="2"/>
        <v>31.450000000000003</v>
      </c>
    </row>
    <row r="9" spans="1:35" hidden="1" x14ac:dyDescent="0.25">
      <c r="A9" s="43" t="s">
        <v>151</v>
      </c>
      <c r="B9" s="11" t="str">
        <f>[5]Abril!$C$5</f>
        <v>*</v>
      </c>
      <c r="C9" s="11" t="str">
        <f>[5]Abril!$C$6</f>
        <v>*</v>
      </c>
      <c r="D9" s="11" t="str">
        <f>[5]Abril!$C$7</f>
        <v>*</v>
      </c>
      <c r="E9" s="11" t="str">
        <f>[5]Abril!$C$8</f>
        <v>*</v>
      </c>
      <c r="F9" s="11" t="str">
        <f>[5]Abril!$C$9</f>
        <v>*</v>
      </c>
      <c r="G9" s="11" t="str">
        <f>[5]Abril!$C$10</f>
        <v>*</v>
      </c>
      <c r="H9" s="11" t="str">
        <f>[5]Abril!$C$11</f>
        <v>*</v>
      </c>
      <c r="I9" s="11" t="str">
        <f>[5]Abril!$C$12</f>
        <v>*</v>
      </c>
      <c r="J9" s="11" t="str">
        <f>[5]Abril!$C$13</f>
        <v>*</v>
      </c>
      <c r="K9" s="11" t="str">
        <f>[5]Abril!$C$14</f>
        <v>*</v>
      </c>
      <c r="L9" s="11" t="str">
        <f>[5]Abril!$C$15</f>
        <v>*</v>
      </c>
      <c r="M9" s="11" t="str">
        <f>[5]Abril!$C$16</f>
        <v>*</v>
      </c>
      <c r="N9" s="11" t="str">
        <f>[5]Abril!$C$17</f>
        <v>*</v>
      </c>
      <c r="O9" s="11" t="str">
        <f>[5]Abril!$C$18</f>
        <v>*</v>
      </c>
      <c r="P9" s="11" t="str">
        <f>[5]Abril!$C$19</f>
        <v>*</v>
      </c>
      <c r="Q9" s="11" t="str">
        <f>[5]Abril!$C$20</f>
        <v>*</v>
      </c>
      <c r="R9" s="11" t="str">
        <f>[5]Abril!$C$21</f>
        <v>*</v>
      </c>
      <c r="S9" s="11" t="str">
        <f>[5]Abril!$C$22</f>
        <v>*</v>
      </c>
      <c r="T9" s="11" t="str">
        <f>[5]Abril!$C$23</f>
        <v>*</v>
      </c>
      <c r="U9" s="11" t="str">
        <f>[5]Abril!$C$24</f>
        <v>*</v>
      </c>
      <c r="V9" s="11" t="str">
        <f>[5]Abril!$C$25</f>
        <v>*</v>
      </c>
      <c r="W9" s="11" t="str">
        <f>[5]Abril!$C$26</f>
        <v>*</v>
      </c>
      <c r="X9" s="11" t="str">
        <f>[5]Abril!$C$27</f>
        <v>*</v>
      </c>
      <c r="Y9" s="11" t="str">
        <f>[5]Abril!$C$28</f>
        <v>*</v>
      </c>
      <c r="Z9" s="11" t="str">
        <f>[5]Abril!$C$29</f>
        <v>*</v>
      </c>
      <c r="AA9" s="11" t="str">
        <f>[5]Abril!$C$30</f>
        <v>*</v>
      </c>
      <c r="AB9" s="11" t="str">
        <f>[5]Abril!$C$31</f>
        <v>*</v>
      </c>
      <c r="AC9" s="11" t="str">
        <f>[5]Abril!$C$32</f>
        <v>*</v>
      </c>
      <c r="AD9" s="11" t="str">
        <f>[5]Abril!$C$33</f>
        <v>*</v>
      </c>
      <c r="AE9" s="11" t="str">
        <f>[5]Abril!$C$34</f>
        <v>*</v>
      </c>
      <c r="AF9" s="87" t="s">
        <v>210</v>
      </c>
      <c r="AG9" s="70" t="s">
        <v>210</v>
      </c>
    </row>
    <row r="10" spans="1:35" x14ac:dyDescent="0.25">
      <c r="A10" s="43" t="s">
        <v>95</v>
      </c>
      <c r="B10" s="11">
        <f>[6]Abril!$C$5</f>
        <v>31.7</v>
      </c>
      <c r="C10" s="11">
        <f>[6]Abril!$C$6</f>
        <v>33.200000000000003</v>
      </c>
      <c r="D10" s="11">
        <f>[6]Abril!$C$7</f>
        <v>32</v>
      </c>
      <c r="E10" s="11">
        <f>[6]Abril!$C$8</f>
        <v>32.4</v>
      </c>
      <c r="F10" s="11">
        <f>[6]Abril!$C$9</f>
        <v>28.6</v>
      </c>
      <c r="G10" s="11">
        <f>[6]Abril!$C$10</f>
        <v>30.4</v>
      </c>
      <c r="H10" s="11">
        <f>[6]Abril!$C$11</f>
        <v>28.1</v>
      </c>
      <c r="I10" s="11">
        <f>[6]Abril!$C$12</f>
        <v>26.6</v>
      </c>
      <c r="J10" s="11">
        <f>[6]Abril!$C$13</f>
        <v>30.6</v>
      </c>
      <c r="K10" s="11">
        <f>[6]Abril!$C$14</f>
        <v>30.5</v>
      </c>
      <c r="L10" s="11">
        <f>[6]Abril!$C$15</f>
        <v>31</v>
      </c>
      <c r="M10" s="11">
        <f>[6]Abril!$C$16</f>
        <v>30.5</v>
      </c>
      <c r="N10" s="11">
        <f>[6]Abril!$C$17</f>
        <v>30.8</v>
      </c>
      <c r="O10" s="11">
        <f>[6]Abril!$C$18</f>
        <v>28.2</v>
      </c>
      <c r="P10" s="11">
        <f>[6]Abril!$C$19</f>
        <v>29.4</v>
      </c>
      <c r="Q10" s="11">
        <f>[6]Abril!$C$20</f>
        <v>31.6</v>
      </c>
      <c r="R10" s="11">
        <f>[6]Abril!$C$21</f>
        <v>30.7</v>
      </c>
      <c r="S10" s="11">
        <f>[6]Abril!$C$22</f>
        <v>27.6</v>
      </c>
      <c r="T10" s="11">
        <f>[6]Abril!$C$23</f>
        <v>26.6</v>
      </c>
      <c r="U10" s="11">
        <f>[6]Abril!$C$24</f>
        <v>26.5</v>
      </c>
      <c r="V10" s="11">
        <f>[6]Abril!$C$25</f>
        <v>27.2</v>
      </c>
      <c r="W10" s="11">
        <f>[6]Abril!$C$26</f>
        <v>30.6</v>
      </c>
      <c r="X10" s="11">
        <f>[6]Abril!$C$27</f>
        <v>30.4</v>
      </c>
      <c r="Y10" s="11">
        <f>[6]Abril!$C$28</f>
        <v>29.9</v>
      </c>
      <c r="Z10" s="11">
        <f>[6]Abril!$C$29</f>
        <v>28.4</v>
      </c>
      <c r="AA10" s="11">
        <f>[6]Abril!$C$30</f>
        <v>24.4</v>
      </c>
      <c r="AB10" s="11">
        <f>[6]Abril!$C$31</f>
        <v>27.8</v>
      </c>
      <c r="AC10" s="11">
        <f>[6]Abril!$C$32</f>
        <v>27.6</v>
      </c>
      <c r="AD10" s="11">
        <f>[6]Abril!$C$33</f>
        <v>30.2</v>
      </c>
      <c r="AE10" s="11">
        <f>[6]Abril!$C$34</f>
        <v>31.3</v>
      </c>
      <c r="AF10" s="87">
        <f t="shared" si="1"/>
        <v>33.200000000000003</v>
      </c>
      <c r="AG10" s="70">
        <f t="shared" si="2"/>
        <v>29.493333333333336</v>
      </c>
    </row>
    <row r="11" spans="1:35" x14ac:dyDescent="0.25">
      <c r="A11" s="43" t="s">
        <v>52</v>
      </c>
      <c r="B11" s="11">
        <f>[7]Abril!$C$5</f>
        <v>33</v>
      </c>
      <c r="C11" s="11">
        <f>[7]Abril!$C$6</f>
        <v>33.200000000000003</v>
      </c>
      <c r="D11" s="11">
        <f>[7]Abril!$C$7</f>
        <v>30.7</v>
      </c>
      <c r="E11" s="11">
        <f>[7]Abril!$C$8</f>
        <v>33.200000000000003</v>
      </c>
      <c r="F11" s="11">
        <f>[7]Abril!$C$9</f>
        <v>32.200000000000003</v>
      </c>
      <c r="G11" s="11">
        <f>[7]Abril!$C$10</f>
        <v>31.6</v>
      </c>
      <c r="H11" s="11">
        <f>[7]Abril!$C$11</f>
        <v>29.8</v>
      </c>
      <c r="I11" s="11">
        <f>[7]Abril!$C$12</f>
        <v>26.3</v>
      </c>
      <c r="J11" s="11">
        <f>[7]Abril!$C$13</f>
        <v>28.3</v>
      </c>
      <c r="K11" s="11">
        <f>[7]Abril!$C$14</f>
        <v>29.2</v>
      </c>
      <c r="L11" s="11">
        <f>[7]Abril!$C$15</f>
        <v>30.6</v>
      </c>
      <c r="M11" s="11">
        <f>[7]Abril!$C$16</f>
        <v>31.4</v>
      </c>
      <c r="N11" s="11">
        <f>[7]Abril!$C$17</f>
        <v>32.5</v>
      </c>
      <c r="O11" s="11">
        <f>[7]Abril!$C$18</f>
        <v>30.7</v>
      </c>
      <c r="P11" s="11">
        <f>[7]Abril!$C$19</f>
        <v>29.5</v>
      </c>
      <c r="Q11" s="11">
        <f>[7]Abril!$C$20</f>
        <v>31.3</v>
      </c>
      <c r="R11" s="11">
        <f>[7]Abril!$C$21</f>
        <v>30.9</v>
      </c>
      <c r="S11" s="11">
        <f>[7]Abril!$C$22</f>
        <v>24.2</v>
      </c>
      <c r="T11" s="11">
        <f>[7]Abril!$C$23</f>
        <v>25.6</v>
      </c>
      <c r="U11" s="11">
        <f>[7]Abril!$C$24</f>
        <v>26.2</v>
      </c>
      <c r="V11" s="11">
        <f>[7]Abril!$C$25</f>
        <v>25</v>
      </c>
      <c r="W11" s="11">
        <f>[7]Abril!$C$26</f>
        <v>27.5</v>
      </c>
      <c r="X11" s="11">
        <f>[7]Abril!$C$27</f>
        <v>27.9</v>
      </c>
      <c r="Y11" s="11">
        <f>[7]Abril!$C$28</f>
        <v>28.1</v>
      </c>
      <c r="Z11" s="11">
        <f>[7]Abril!$C$29</f>
        <v>26.4</v>
      </c>
      <c r="AA11" s="11">
        <f>[7]Abril!$C$30</f>
        <v>26.7</v>
      </c>
      <c r="AB11" s="11">
        <f>[7]Abril!$C$31</f>
        <v>27.6</v>
      </c>
      <c r="AC11" s="11">
        <f>[7]Abril!$C$32</f>
        <v>28.4</v>
      </c>
      <c r="AD11" s="11">
        <f>[7]Abril!$C$33</f>
        <v>27.1</v>
      </c>
      <c r="AE11" s="11">
        <f>[7]Abril!$C$34</f>
        <v>28.8</v>
      </c>
      <c r="AF11" s="87">
        <f t="shared" si="1"/>
        <v>33.200000000000003</v>
      </c>
      <c r="AG11" s="70">
        <f t="shared" si="2"/>
        <v>29.130000000000003</v>
      </c>
    </row>
    <row r="12" spans="1:35" hidden="1" x14ac:dyDescent="0.25">
      <c r="A12" s="43" t="s">
        <v>31</v>
      </c>
      <c r="B12" s="11" t="str">
        <f>[8]Abril!$C$5</f>
        <v>*</v>
      </c>
      <c r="C12" s="11" t="str">
        <f>[8]Abril!$C$6</f>
        <v>*</v>
      </c>
      <c r="D12" s="11" t="str">
        <f>[8]Abril!$C$7</f>
        <v>*</v>
      </c>
      <c r="E12" s="11" t="str">
        <f>[8]Abril!$C$8</f>
        <v>*</v>
      </c>
      <c r="F12" s="11" t="str">
        <f>[8]Abril!$C$9</f>
        <v>*</v>
      </c>
      <c r="G12" s="11" t="str">
        <f>[8]Abril!$C$10</f>
        <v>*</v>
      </c>
      <c r="H12" s="11" t="str">
        <f>[8]Abril!$C$11</f>
        <v>*</v>
      </c>
      <c r="I12" s="11" t="str">
        <f>[8]Abril!$C$12</f>
        <v>*</v>
      </c>
      <c r="J12" s="11" t="str">
        <f>[8]Abril!$C$13</f>
        <v>*</v>
      </c>
      <c r="K12" s="11" t="str">
        <f>[8]Abril!$C$14</f>
        <v>*</v>
      </c>
      <c r="L12" s="11" t="str">
        <f>[8]Abril!$C$15</f>
        <v>*</v>
      </c>
      <c r="M12" s="11" t="str">
        <f>[8]Abril!$C$16</f>
        <v>*</v>
      </c>
      <c r="N12" s="11" t="str">
        <f>[8]Abril!$C$17</f>
        <v>*</v>
      </c>
      <c r="O12" s="11" t="str">
        <f>[8]Abril!$C$18</f>
        <v>*</v>
      </c>
      <c r="P12" s="11" t="str">
        <f>[8]Abril!$C$19</f>
        <v>*</v>
      </c>
      <c r="Q12" s="11" t="str">
        <f>[8]Abril!$C$20</f>
        <v>*</v>
      </c>
      <c r="R12" s="11" t="str">
        <f>[8]Abril!$C$21</f>
        <v>*</v>
      </c>
      <c r="S12" s="11" t="str">
        <f>[8]Abril!$C$22</f>
        <v>*</v>
      </c>
      <c r="T12" s="11" t="str">
        <f>[8]Abril!$C$23</f>
        <v>*</v>
      </c>
      <c r="U12" s="11" t="str">
        <f>[8]Abril!$C$24</f>
        <v>*</v>
      </c>
      <c r="V12" s="11" t="str">
        <f>[8]Abril!$C$25</f>
        <v>*</v>
      </c>
      <c r="W12" s="11" t="str">
        <f>[8]Abril!$C$26</f>
        <v>*</v>
      </c>
      <c r="X12" s="11" t="str">
        <f>[8]Abril!$C$27</f>
        <v>*</v>
      </c>
      <c r="Y12" s="11" t="str">
        <f>[8]Abril!$C$28</f>
        <v>*</v>
      </c>
      <c r="Z12" s="11" t="str">
        <f>[8]Abril!$C$29</f>
        <v>*</v>
      </c>
      <c r="AA12" s="11" t="str">
        <f>[8]Abril!$C$30</f>
        <v>*</v>
      </c>
      <c r="AB12" s="11" t="str">
        <f>[8]Abril!$C$31</f>
        <v>*</v>
      </c>
      <c r="AC12" s="11" t="str">
        <f>[8]Abril!$C$32</f>
        <v>*</v>
      </c>
      <c r="AD12" s="11" t="str">
        <f>[8]Abril!$C$33</f>
        <v>*</v>
      </c>
      <c r="AE12" s="11" t="str">
        <f>[8]Abril!$C$34</f>
        <v>*</v>
      </c>
      <c r="AF12" s="87" t="s">
        <v>210</v>
      </c>
      <c r="AG12" s="70" t="s">
        <v>210</v>
      </c>
    </row>
    <row r="13" spans="1:35" x14ac:dyDescent="0.25">
      <c r="A13" s="43" t="s">
        <v>98</v>
      </c>
      <c r="B13" s="11">
        <f>[9]Abril!$C$5</f>
        <v>34.799999999999997</v>
      </c>
      <c r="C13" s="11">
        <f>[9]Abril!$C$6</f>
        <v>34.700000000000003</v>
      </c>
      <c r="D13" s="11">
        <f>[9]Abril!$C$7</f>
        <v>33.700000000000003</v>
      </c>
      <c r="E13" s="11">
        <f>[9]Abril!$C$8</f>
        <v>33.299999999999997</v>
      </c>
      <c r="F13" s="11">
        <f>[9]Abril!$C$9</f>
        <v>25.2</v>
      </c>
      <c r="G13" s="11">
        <f>[9]Abril!$C$10</f>
        <v>28.5</v>
      </c>
      <c r="H13" s="11">
        <f>[9]Abril!$C$11</f>
        <v>29.4</v>
      </c>
      <c r="I13" s="11">
        <f>[9]Abril!$C$12</f>
        <v>29.3</v>
      </c>
      <c r="J13" s="11">
        <f>[9]Abril!$C$13</f>
        <v>32.1</v>
      </c>
      <c r="K13" s="11">
        <f>[9]Abril!$C$14</f>
        <v>32.9</v>
      </c>
      <c r="L13" s="11">
        <f>[9]Abril!$C$15</f>
        <v>32.6</v>
      </c>
      <c r="M13" s="11">
        <f>[9]Abril!$C$16</f>
        <v>32.700000000000003</v>
      </c>
      <c r="N13" s="11">
        <f>[9]Abril!$C$17</f>
        <v>32.1</v>
      </c>
      <c r="O13" s="11">
        <f>[9]Abril!$C$18</f>
        <v>26.3</v>
      </c>
      <c r="P13" s="11">
        <f>[9]Abril!$C$19</f>
        <v>30.4</v>
      </c>
      <c r="Q13" s="11">
        <f>[9]Abril!$C$20</f>
        <v>32.700000000000003</v>
      </c>
      <c r="R13" s="11">
        <f>[9]Abril!$C$21</f>
        <v>32.6</v>
      </c>
      <c r="S13" s="11">
        <f>[9]Abril!$C$22</f>
        <v>26.5</v>
      </c>
      <c r="T13" s="11">
        <f>[9]Abril!$C$23</f>
        <v>27.2</v>
      </c>
      <c r="U13" s="11">
        <f>[9]Abril!$C$24</f>
        <v>27.6</v>
      </c>
      <c r="V13" s="11">
        <f>[9]Abril!$C$25</f>
        <v>27.8</v>
      </c>
      <c r="W13" s="11">
        <f>[9]Abril!$C$26</f>
        <v>29.3</v>
      </c>
      <c r="X13" s="11">
        <f>[9]Abril!$C$27</f>
        <v>31.8</v>
      </c>
      <c r="Y13" s="11">
        <f>[9]Abril!$C$28</f>
        <v>29.3</v>
      </c>
      <c r="Z13" s="11">
        <f>[9]Abril!$C$29</f>
        <v>30.4</v>
      </c>
      <c r="AA13" s="11">
        <f>[9]Abril!$C$30</f>
        <v>28.4</v>
      </c>
      <c r="AB13" s="11">
        <f>[9]Abril!$C$31</f>
        <v>28.4</v>
      </c>
      <c r="AC13" s="11">
        <f>[9]Abril!$C$32</f>
        <v>28.4</v>
      </c>
      <c r="AD13" s="11">
        <f>[9]Abril!$C$33</f>
        <v>31.2</v>
      </c>
      <c r="AE13" s="11">
        <f>[9]Abril!$C$34</f>
        <v>32.200000000000003</v>
      </c>
      <c r="AF13" s="87">
        <f t="shared" si="1"/>
        <v>34.799999999999997</v>
      </c>
      <c r="AG13" s="70">
        <f t="shared" si="2"/>
        <v>30.393333333333327</v>
      </c>
    </row>
    <row r="14" spans="1:35" hidden="1" x14ac:dyDescent="0.25">
      <c r="A14" s="43" t="s">
        <v>102</v>
      </c>
      <c r="B14" s="11" t="str">
        <f>[10]Abril!$C$5</f>
        <v>*</v>
      </c>
      <c r="C14" s="11" t="str">
        <f>[10]Abril!$C$6</f>
        <v>*</v>
      </c>
      <c r="D14" s="11" t="str">
        <f>[10]Abril!$C$7</f>
        <v>*</v>
      </c>
      <c r="E14" s="11" t="str">
        <f>[10]Abril!$C$8</f>
        <v>*</v>
      </c>
      <c r="F14" s="11" t="str">
        <f>[10]Abril!$C$9</f>
        <v>*</v>
      </c>
      <c r="G14" s="11" t="str">
        <f>[10]Abril!$C$10</f>
        <v>*</v>
      </c>
      <c r="H14" s="11" t="str">
        <f>[10]Abril!$C$11</f>
        <v>*</v>
      </c>
      <c r="I14" s="11" t="str">
        <f>[10]Abril!$C$12</f>
        <v>*</v>
      </c>
      <c r="J14" s="11" t="str">
        <f>[10]Abril!$C$13</f>
        <v>*</v>
      </c>
      <c r="K14" s="11" t="str">
        <f>[10]Abril!$C$14</f>
        <v>*</v>
      </c>
      <c r="L14" s="11" t="str">
        <f>[10]Abril!$C$15</f>
        <v>*</v>
      </c>
      <c r="M14" s="11" t="str">
        <f>[10]Abril!$C$16</f>
        <v>*</v>
      </c>
      <c r="N14" s="11" t="str">
        <f>[10]Abril!$C$17</f>
        <v>*</v>
      </c>
      <c r="O14" s="11" t="str">
        <f>[10]Abril!$C$18</f>
        <v>*</v>
      </c>
      <c r="P14" s="11" t="str">
        <f>[10]Abril!$C$19</f>
        <v>*</v>
      </c>
      <c r="Q14" s="11" t="str">
        <f>[10]Abril!$C$20</f>
        <v>*</v>
      </c>
      <c r="R14" s="11" t="str">
        <f>[10]Abril!$C$21</f>
        <v>*</v>
      </c>
      <c r="S14" s="11" t="str">
        <f>[10]Abril!$C$22</f>
        <v>*</v>
      </c>
      <c r="T14" s="11" t="str">
        <f>[10]Abril!$C$23</f>
        <v>*</v>
      </c>
      <c r="U14" s="11" t="str">
        <f>[10]Abril!$C$24</f>
        <v>*</v>
      </c>
      <c r="V14" s="11" t="str">
        <f>[10]Abril!$C$25</f>
        <v>*</v>
      </c>
      <c r="W14" s="11" t="str">
        <f>[10]Abril!$C$26</f>
        <v>*</v>
      </c>
      <c r="X14" s="11" t="str">
        <f>[10]Abril!$C$27</f>
        <v>*</v>
      </c>
      <c r="Y14" s="11" t="str">
        <f>[10]Abril!$C$28</f>
        <v>*</v>
      </c>
      <c r="Z14" s="11" t="str">
        <f>[10]Abril!$C$29</f>
        <v>*</v>
      </c>
      <c r="AA14" s="11" t="str">
        <f>[10]Abril!$C$30</f>
        <v>*</v>
      </c>
      <c r="AB14" s="11" t="str">
        <f>[10]Abril!$C$31</f>
        <v>*</v>
      </c>
      <c r="AC14" s="11" t="str">
        <f>[10]Abril!$C$32</f>
        <v>*</v>
      </c>
      <c r="AD14" s="11" t="str">
        <f>[10]Abril!$C$33</f>
        <v>*</v>
      </c>
      <c r="AE14" s="11" t="str">
        <f>[10]Abril!$C$34</f>
        <v>*</v>
      </c>
      <c r="AF14" s="87" t="s">
        <v>210</v>
      </c>
      <c r="AG14" s="70" t="s">
        <v>210</v>
      </c>
    </row>
    <row r="15" spans="1:35" x14ac:dyDescent="0.25">
      <c r="A15" s="43" t="s">
        <v>105</v>
      </c>
      <c r="B15" s="11">
        <f>[11]Abril!$C$5</f>
        <v>33.700000000000003</v>
      </c>
      <c r="C15" s="11">
        <f>[11]Abril!$C$6</f>
        <v>34.200000000000003</v>
      </c>
      <c r="D15" s="11">
        <f>[11]Abril!$C$7</f>
        <v>33</v>
      </c>
      <c r="E15" s="11">
        <f>[11]Abril!$C$8</f>
        <v>33.700000000000003</v>
      </c>
      <c r="F15" s="11">
        <f>[11]Abril!$C$9</f>
        <v>29.6</v>
      </c>
      <c r="G15" s="11">
        <f>[11]Abril!$C$10</f>
        <v>25.7</v>
      </c>
      <c r="H15" s="11">
        <f>[11]Abril!$C$11</f>
        <v>25.8</v>
      </c>
      <c r="I15" s="11">
        <f>[11]Abril!$C$12</f>
        <v>29.4</v>
      </c>
      <c r="J15" s="11">
        <f>[11]Abril!$C$13</f>
        <v>30.2</v>
      </c>
      <c r="K15" s="11">
        <f>[11]Abril!$C$14</f>
        <v>32.1</v>
      </c>
      <c r="L15" s="11">
        <f>[11]Abril!$C$15</f>
        <v>31.3</v>
      </c>
      <c r="M15" s="11">
        <f>[11]Abril!$C$16</f>
        <v>32.299999999999997</v>
      </c>
      <c r="N15" s="11">
        <f>[11]Abril!$C$17</f>
        <v>32.4</v>
      </c>
      <c r="O15" s="11">
        <f>[11]Abril!$C$18</f>
        <v>28.4</v>
      </c>
      <c r="P15" s="11">
        <f>[11]Abril!$C$19</f>
        <v>27.6</v>
      </c>
      <c r="Q15" s="11">
        <f>[11]Abril!$C$20</f>
        <v>31.7</v>
      </c>
      <c r="R15" s="11">
        <f>[11]Abril!$C$21</f>
        <v>26.7</v>
      </c>
      <c r="S15" s="11">
        <f>[11]Abril!$C$22</f>
        <v>23.8</v>
      </c>
      <c r="T15" s="11">
        <f>[11]Abril!$C$23</f>
        <v>25.8</v>
      </c>
      <c r="U15" s="11">
        <f>[11]Abril!$C$24</f>
        <v>24.1</v>
      </c>
      <c r="V15" s="11">
        <f>[11]Abril!$C$25</f>
        <v>26.2</v>
      </c>
      <c r="W15" s="11">
        <f>[11]Abril!$C$26</f>
        <v>26.7</v>
      </c>
      <c r="X15" s="11">
        <f>[11]Abril!$C$27</f>
        <v>29.3</v>
      </c>
      <c r="Y15" s="11">
        <f>[11]Abril!$C$28</f>
        <v>28.3</v>
      </c>
      <c r="Z15" s="11">
        <f>[11]Abril!$C$29</f>
        <v>28.1</v>
      </c>
      <c r="AA15" s="11">
        <f>[11]Abril!$C$30</f>
        <v>25.7</v>
      </c>
      <c r="AB15" s="11">
        <f>[11]Abril!$C$31</f>
        <v>25.7</v>
      </c>
      <c r="AC15" s="11">
        <f>[11]Abril!$C$32</f>
        <v>26.9</v>
      </c>
      <c r="AD15" s="11">
        <f>[11]Abril!$C$33</f>
        <v>28.4</v>
      </c>
      <c r="AE15" s="11">
        <f>[11]Abril!$C$34</f>
        <v>29.4</v>
      </c>
      <c r="AF15" s="87">
        <f t="shared" si="1"/>
        <v>34.200000000000003</v>
      </c>
      <c r="AG15" s="70">
        <f t="shared" si="2"/>
        <v>28.873333333333335</v>
      </c>
    </row>
    <row r="16" spans="1:35" x14ac:dyDescent="0.25">
      <c r="A16" s="43" t="s">
        <v>152</v>
      </c>
      <c r="B16" s="11">
        <f>[12]Abril!$C$5</f>
        <v>32.5</v>
      </c>
      <c r="C16" s="11">
        <f>[12]Abril!$C$6</f>
        <v>33.5</v>
      </c>
      <c r="D16" s="11">
        <f>[12]Abril!$C$7</f>
        <v>32.5</v>
      </c>
      <c r="E16" s="11">
        <f>[12]Abril!$C$8</f>
        <v>32.5</v>
      </c>
      <c r="F16" s="11">
        <f>[12]Abril!$C$9</f>
        <v>29.5</v>
      </c>
      <c r="G16" s="11">
        <f>[12]Abril!$C$10</f>
        <v>31</v>
      </c>
      <c r="H16" s="11">
        <f>[12]Abril!$C$11</f>
        <v>29.2</v>
      </c>
      <c r="I16" s="11">
        <f>[12]Abril!$C$12</f>
        <v>27.9</v>
      </c>
      <c r="J16" s="11">
        <f>[12]Abril!$C$13</f>
        <v>31.3</v>
      </c>
      <c r="K16" s="11">
        <f>[12]Abril!$C$14</f>
        <v>31.1</v>
      </c>
      <c r="L16" s="11">
        <f>[12]Abril!$C$15</f>
        <v>32.6</v>
      </c>
      <c r="M16" s="11">
        <f>[12]Abril!$C$16</f>
        <v>30.6</v>
      </c>
      <c r="N16" s="11">
        <f>[12]Abril!$C$17</f>
        <v>31.3</v>
      </c>
      <c r="O16" s="11">
        <f>[12]Abril!$C$18</f>
        <v>27.7</v>
      </c>
      <c r="P16" s="11">
        <f>[12]Abril!$C$19</f>
        <v>31.1</v>
      </c>
      <c r="Q16" s="11">
        <f>[12]Abril!$C$20</f>
        <v>32.700000000000003</v>
      </c>
      <c r="R16" s="11">
        <f>[12]Abril!$C$21</f>
        <v>31.3</v>
      </c>
      <c r="S16" s="11">
        <f>[12]Abril!$C$22</f>
        <v>30.9</v>
      </c>
      <c r="T16" s="11">
        <f>[12]Abril!$C$23</f>
        <v>27.7</v>
      </c>
      <c r="U16" s="11">
        <f>[12]Abril!$C$24</f>
        <v>26.8</v>
      </c>
      <c r="V16" s="11">
        <f>[12]Abril!$C$25</f>
        <v>27.7</v>
      </c>
      <c r="W16" s="11">
        <f>[12]Abril!$C$26</f>
        <v>31.7</v>
      </c>
      <c r="X16" s="11">
        <f>[12]Abril!$C$27</f>
        <v>31.7</v>
      </c>
      <c r="Y16" s="11">
        <f>[12]Abril!$C$28</f>
        <v>29.3</v>
      </c>
      <c r="Z16" s="11">
        <f>[12]Abril!$C$29</f>
        <v>28.6</v>
      </c>
      <c r="AA16" s="11">
        <f>[12]Abril!$C$30</f>
        <v>28.9</v>
      </c>
      <c r="AB16" s="11">
        <f>[12]Abril!$C$31</f>
        <v>28.9</v>
      </c>
      <c r="AC16" s="11">
        <f>[12]Abril!$C$32</f>
        <v>29.5</v>
      </c>
      <c r="AD16" s="11">
        <f>[12]Abril!$C$33</f>
        <v>30.8</v>
      </c>
      <c r="AE16" s="11">
        <f>[12]Abril!$C$34</f>
        <v>31.5</v>
      </c>
      <c r="AF16" s="87">
        <f t="shared" si="1"/>
        <v>33.5</v>
      </c>
      <c r="AG16" s="70">
        <f t="shared" si="2"/>
        <v>30.410000000000004</v>
      </c>
      <c r="AI16" s="12" t="s">
        <v>35</v>
      </c>
    </row>
    <row r="17" spans="1:38" x14ac:dyDescent="0.25">
      <c r="A17" s="43" t="s">
        <v>2</v>
      </c>
      <c r="B17" s="11">
        <f>[13]Abril!$C$5</f>
        <v>32.1</v>
      </c>
      <c r="C17" s="11">
        <f>[13]Abril!$C$6</f>
        <v>33.1</v>
      </c>
      <c r="D17" s="11">
        <f>[13]Abril!$C$7</f>
        <v>31.5</v>
      </c>
      <c r="E17" s="11">
        <f>[13]Abril!$C$8</f>
        <v>32.5</v>
      </c>
      <c r="F17" s="11">
        <f>[13]Abril!$C$9</f>
        <v>26.5</v>
      </c>
      <c r="G17" s="11">
        <f>[13]Abril!$C$10</f>
        <v>29.2</v>
      </c>
      <c r="H17" s="11">
        <f>[13]Abril!$C$11</f>
        <v>26.5</v>
      </c>
      <c r="I17" s="11">
        <f>[13]Abril!$C$12</f>
        <v>27.2</v>
      </c>
      <c r="J17" s="11">
        <f>[13]Abril!$C$13</f>
        <v>29.9</v>
      </c>
      <c r="K17" s="11">
        <f>[13]Abril!$C$14</f>
        <v>31</v>
      </c>
      <c r="L17" s="11">
        <f>[13]Abril!$C$15</f>
        <v>30.9</v>
      </c>
      <c r="M17" s="11">
        <f>[13]Abril!$C$16</f>
        <v>30.6</v>
      </c>
      <c r="N17" s="11">
        <f>[13]Abril!$C$17</f>
        <v>30.4</v>
      </c>
      <c r="O17" s="11">
        <f>[13]Abril!$C$18</f>
        <v>27.6</v>
      </c>
      <c r="P17" s="11">
        <f>[13]Abril!$C$19</f>
        <v>29.2</v>
      </c>
      <c r="Q17" s="11">
        <f>[13]Abril!$C$20</f>
        <v>31.6</v>
      </c>
      <c r="R17" s="11">
        <f>[13]Abril!$C$21</f>
        <v>29.7</v>
      </c>
      <c r="S17" s="11">
        <f>[13]Abril!$C$22</f>
        <v>25.4</v>
      </c>
      <c r="T17" s="11">
        <f>[13]Abril!$C$23</f>
        <v>25.2</v>
      </c>
      <c r="U17" s="11">
        <f>[13]Abril!$C$24</f>
        <v>25.7</v>
      </c>
      <c r="V17" s="11">
        <f>[13]Abril!$C$25</f>
        <v>26.7</v>
      </c>
      <c r="W17" s="11">
        <f>[13]Abril!$C$26</f>
        <v>29.3</v>
      </c>
      <c r="X17" s="11">
        <f>[13]Abril!$C$27</f>
        <v>30.3</v>
      </c>
      <c r="Y17" s="11">
        <f>[13]Abril!$C$28</f>
        <v>29</v>
      </c>
      <c r="Z17" s="11">
        <f>[13]Abril!$C$29</f>
        <v>28.3</v>
      </c>
      <c r="AA17" s="11">
        <f>[13]Abril!$C$30</f>
        <v>25</v>
      </c>
      <c r="AB17" s="11">
        <f>[13]Abril!$C$31</f>
        <v>26.2</v>
      </c>
      <c r="AC17" s="11">
        <f>[13]Abril!$C$32</f>
        <v>27.1</v>
      </c>
      <c r="AD17" s="11">
        <f>[13]Abril!$C$33</f>
        <v>29.9</v>
      </c>
      <c r="AE17" s="11">
        <f>[13]Abril!$C$34</f>
        <v>30.8</v>
      </c>
      <c r="AF17" s="87">
        <f t="shared" si="1"/>
        <v>33.1</v>
      </c>
      <c r="AG17" s="70">
        <f t="shared" si="2"/>
        <v>28.946666666666665</v>
      </c>
      <c r="AI17" s="12" t="s">
        <v>35</v>
      </c>
    </row>
    <row r="18" spans="1:38" hidden="1" x14ac:dyDescent="0.25">
      <c r="A18" s="43" t="s">
        <v>3</v>
      </c>
      <c r="B18" s="11" t="str">
        <f>[14]Abril!$C$5</f>
        <v>*</v>
      </c>
      <c r="C18" s="11" t="str">
        <f>[14]Abril!$C$6</f>
        <v>*</v>
      </c>
      <c r="D18" s="11" t="str">
        <f>[14]Abril!$C$7</f>
        <v>*</v>
      </c>
      <c r="E18" s="11" t="str">
        <f>[14]Abril!$C$8</f>
        <v>*</v>
      </c>
      <c r="F18" s="11" t="str">
        <f>[14]Abril!$C$9</f>
        <v>*</v>
      </c>
      <c r="G18" s="11" t="str">
        <f>[14]Abril!$C$10</f>
        <v>*</v>
      </c>
      <c r="H18" s="11" t="str">
        <f>[14]Abril!$C$11</f>
        <v>*</v>
      </c>
      <c r="I18" s="11" t="str">
        <f>[14]Abril!$C$12</f>
        <v>*</v>
      </c>
      <c r="J18" s="11" t="str">
        <f>[14]Abril!$C$13</f>
        <v>*</v>
      </c>
      <c r="K18" s="11" t="str">
        <f>[14]Abril!$C$14</f>
        <v>*</v>
      </c>
      <c r="L18" s="11" t="str">
        <f>[14]Abril!$C$15</f>
        <v>*</v>
      </c>
      <c r="M18" s="11" t="str">
        <f>[14]Abril!$C$16</f>
        <v>*</v>
      </c>
      <c r="N18" s="11" t="str">
        <f>[14]Abril!$C$17</f>
        <v>*</v>
      </c>
      <c r="O18" s="11" t="str">
        <f>[14]Abril!$C$18</f>
        <v>*</v>
      </c>
      <c r="P18" s="11" t="str">
        <f>[14]Abril!$C$19</f>
        <v>*</v>
      </c>
      <c r="Q18" s="11" t="str">
        <f>[14]Abril!$C$20</f>
        <v>*</v>
      </c>
      <c r="R18" s="11" t="str">
        <f>[14]Abril!$C$21</f>
        <v>*</v>
      </c>
      <c r="S18" s="11" t="str">
        <f>[14]Abril!$C$22</f>
        <v>*</v>
      </c>
      <c r="T18" s="11" t="str">
        <f>[14]Abril!$C$23</f>
        <v>*</v>
      </c>
      <c r="U18" s="11" t="str">
        <f>[14]Abril!$C$24</f>
        <v>*</v>
      </c>
      <c r="V18" s="11" t="str">
        <f>[14]Abril!$C$25</f>
        <v>*</v>
      </c>
      <c r="W18" s="11" t="str">
        <f>[14]Abril!$C$26</f>
        <v>*</v>
      </c>
      <c r="X18" s="11" t="str">
        <f>[14]Abril!$C$27</f>
        <v>*</v>
      </c>
      <c r="Y18" s="11" t="str">
        <f>[14]Abril!$C$28</f>
        <v>*</v>
      </c>
      <c r="Z18" s="11" t="str">
        <f>[14]Abril!$C$29</f>
        <v>*</v>
      </c>
      <c r="AA18" s="11" t="str">
        <f>[14]Abril!$C$30</f>
        <v>*</v>
      </c>
      <c r="AB18" s="11" t="str">
        <f>[14]Abril!$C$31</f>
        <v>*</v>
      </c>
      <c r="AC18" s="11" t="str">
        <f>[14]Abril!$C$32</f>
        <v>*</v>
      </c>
      <c r="AD18" s="11" t="str">
        <f>[14]Abril!$C$33</f>
        <v>*</v>
      </c>
      <c r="AE18" s="11" t="str">
        <f>[14]Abril!$C$34</f>
        <v>*</v>
      </c>
      <c r="AF18" s="87" t="s">
        <v>210</v>
      </c>
      <c r="AG18" s="70" t="s">
        <v>210</v>
      </c>
      <c r="AH18" s="12" t="s">
        <v>35</v>
      </c>
      <c r="AI18" s="12" t="s">
        <v>35</v>
      </c>
      <c r="AK18" t="s">
        <v>35</v>
      </c>
    </row>
    <row r="19" spans="1:38" x14ac:dyDescent="0.25">
      <c r="A19" s="43" t="s">
        <v>4</v>
      </c>
      <c r="B19" s="11">
        <f>[15]Abril!$C$5</f>
        <v>29.5</v>
      </c>
      <c r="C19" s="11">
        <f>[15]Abril!$C$6</f>
        <v>31.8</v>
      </c>
      <c r="D19" s="11">
        <f>[15]Abril!$C$7</f>
        <v>30.8</v>
      </c>
      <c r="E19" s="11">
        <f>[15]Abril!$C$8</f>
        <v>30.3</v>
      </c>
      <c r="F19" s="11">
        <f>[15]Abril!$C$9</f>
        <v>30.3</v>
      </c>
      <c r="G19" s="11">
        <f>[15]Abril!$C$10</f>
        <v>30</v>
      </c>
      <c r="H19" s="11">
        <f>[15]Abril!$C$11</f>
        <v>28.5</v>
      </c>
      <c r="I19" s="11">
        <f>[15]Abril!$C$12</f>
        <v>26.2</v>
      </c>
      <c r="J19" s="11">
        <f>[15]Abril!$C$13</f>
        <v>27.5</v>
      </c>
      <c r="K19" s="11">
        <f>[15]Abril!$C$14</f>
        <v>26.7</v>
      </c>
      <c r="L19" s="11">
        <f>[15]Abril!$C$15</f>
        <v>28.8</v>
      </c>
      <c r="M19" s="11">
        <f>[15]Abril!$C$16</f>
        <v>30.1</v>
      </c>
      <c r="N19" s="11">
        <f>[15]Abril!$C$17</f>
        <v>30.3</v>
      </c>
      <c r="O19" s="11">
        <f>[15]Abril!$C$18</f>
        <v>25.5</v>
      </c>
      <c r="P19" s="11">
        <f>[15]Abril!$C$19</f>
        <v>29.5</v>
      </c>
      <c r="Q19" s="11">
        <f>[15]Abril!$C$20</f>
        <v>29.7</v>
      </c>
      <c r="R19" s="11">
        <f>[15]Abril!$C$21</f>
        <v>30.6</v>
      </c>
      <c r="S19" s="11">
        <f>[15]Abril!$C$22</f>
        <v>28.2</v>
      </c>
      <c r="T19" s="11">
        <f>[15]Abril!$C$23</f>
        <v>22.6</v>
      </c>
      <c r="U19" s="11">
        <f>[15]Abril!$C$24</f>
        <v>23.8</v>
      </c>
      <c r="V19" s="11">
        <f>[15]Abril!$C$25</f>
        <v>24.7</v>
      </c>
      <c r="W19" s="11">
        <f>[15]Abril!$C$26</f>
        <v>29.1</v>
      </c>
      <c r="X19" s="11">
        <f>[15]Abril!$C$27</f>
        <v>27.5</v>
      </c>
      <c r="Y19" s="11">
        <f>[15]Abril!$C$28</f>
        <v>28.5</v>
      </c>
      <c r="Z19" s="11">
        <f>[15]Abril!$C$29</f>
        <v>28</v>
      </c>
      <c r="AA19" s="11">
        <f>[15]Abril!$C$30</f>
        <v>25.9</v>
      </c>
      <c r="AB19" s="11">
        <f>[15]Abril!$C$31</f>
        <v>28.1</v>
      </c>
      <c r="AC19" s="11">
        <f>[15]Abril!$C$32</f>
        <v>28.7</v>
      </c>
      <c r="AD19" s="11">
        <f>[15]Abril!$C$33</f>
        <v>30.2</v>
      </c>
      <c r="AE19" s="11">
        <f>[15]Abril!$C$34</f>
        <v>30.2</v>
      </c>
      <c r="AF19" s="87">
        <f t="shared" si="1"/>
        <v>31.8</v>
      </c>
      <c r="AG19" s="70">
        <f t="shared" si="2"/>
        <v>28.386666666666674</v>
      </c>
    </row>
    <row r="20" spans="1:38" x14ac:dyDescent="0.25">
      <c r="A20" s="43" t="s">
        <v>5</v>
      </c>
      <c r="B20" s="11">
        <f>[16]Abril!$C$5</f>
        <v>33.5</v>
      </c>
      <c r="C20" s="11">
        <f>[16]Abril!$C$6</f>
        <v>34</v>
      </c>
      <c r="D20" s="11">
        <f>[16]Abril!$C$7</f>
        <v>33.299999999999997</v>
      </c>
      <c r="E20" s="11">
        <f>[16]Abril!$C$8</f>
        <v>33.799999999999997</v>
      </c>
      <c r="F20" s="11">
        <f>[16]Abril!$C$9</f>
        <v>28.9</v>
      </c>
      <c r="G20" s="11">
        <f>[16]Abril!$C$10</f>
        <v>30.3</v>
      </c>
      <c r="H20" s="11">
        <f>[16]Abril!$C$11</f>
        <v>29</v>
      </c>
      <c r="I20" s="11">
        <f>[16]Abril!$C$12</f>
        <v>29.1</v>
      </c>
      <c r="J20" s="11">
        <f>[16]Abril!$C$13</f>
        <v>31.7</v>
      </c>
      <c r="K20" s="11">
        <f>[16]Abril!$C$14</f>
        <v>33.299999999999997</v>
      </c>
      <c r="L20" s="11">
        <f>[16]Abril!$C$15</f>
        <v>32.700000000000003</v>
      </c>
      <c r="M20" s="11">
        <f>[16]Abril!$C$16</f>
        <v>32.5</v>
      </c>
      <c r="N20" s="11">
        <f>[16]Abril!$C$17</f>
        <v>32.700000000000003</v>
      </c>
      <c r="O20" s="11">
        <f>[16]Abril!$C$18</f>
        <v>26.3</v>
      </c>
      <c r="P20" s="11">
        <f>[16]Abril!$C$19</f>
        <v>29.8</v>
      </c>
      <c r="Q20" s="11">
        <f>[16]Abril!$C$20</f>
        <v>32.200000000000003</v>
      </c>
      <c r="R20" s="11">
        <f>[16]Abril!$C$21</f>
        <v>31.8</v>
      </c>
      <c r="S20" s="11">
        <f>[16]Abril!$C$22</f>
        <v>30.6</v>
      </c>
      <c r="T20" s="11">
        <f>[16]Abril!$C$23</f>
        <v>29.1</v>
      </c>
      <c r="U20" s="11">
        <f>[16]Abril!$C$24</f>
        <v>28.9</v>
      </c>
      <c r="V20" s="11">
        <f>[16]Abril!$C$25</f>
        <v>29.3</v>
      </c>
      <c r="W20" s="11">
        <f>[16]Abril!$C$26</f>
        <v>31.2</v>
      </c>
      <c r="X20" s="11">
        <f>[16]Abril!$C$27</f>
        <v>32</v>
      </c>
      <c r="Y20" s="11">
        <f>[16]Abril!$C$28</f>
        <v>33.200000000000003</v>
      </c>
      <c r="Z20" s="11">
        <f>[16]Abril!$C$29</f>
        <v>32.200000000000003</v>
      </c>
      <c r="AA20" s="11">
        <f>[16]Abril!$C$30</f>
        <v>31.6</v>
      </c>
      <c r="AB20" s="11">
        <f>[16]Abril!$C$31</f>
        <v>29.2</v>
      </c>
      <c r="AC20" s="11">
        <f>[16]Abril!$C$32</f>
        <v>31.6</v>
      </c>
      <c r="AD20" s="11">
        <f>[16]Abril!$C$33</f>
        <v>33.4</v>
      </c>
      <c r="AE20" s="11">
        <f>[16]Abril!$C$34</f>
        <v>33.5</v>
      </c>
      <c r="AF20" s="87">
        <f t="shared" si="1"/>
        <v>34</v>
      </c>
      <c r="AG20" s="70">
        <f t="shared" si="2"/>
        <v>31.356666666666673</v>
      </c>
      <c r="AH20" s="12" t="s">
        <v>35</v>
      </c>
      <c r="AI20" t="s">
        <v>35</v>
      </c>
      <c r="AK20" t="s">
        <v>35</v>
      </c>
    </row>
    <row r="21" spans="1:38" x14ac:dyDescent="0.25">
      <c r="A21" s="43" t="s">
        <v>33</v>
      </c>
      <c r="B21" s="11">
        <f>[17]Abril!$C$5</f>
        <v>31.3</v>
      </c>
      <c r="C21" s="11">
        <f>[17]Abril!$C$6</f>
        <v>33.299999999999997</v>
      </c>
      <c r="D21" s="11">
        <f>[17]Abril!$C$7</f>
        <v>31.9</v>
      </c>
      <c r="E21" s="11">
        <f>[17]Abril!$C$8</f>
        <v>31.1</v>
      </c>
      <c r="F21" s="11">
        <f>[17]Abril!$C$9</f>
        <v>30.6</v>
      </c>
      <c r="G21" s="11">
        <f>[17]Abril!$C$10</f>
        <v>30.8</v>
      </c>
      <c r="H21" s="11">
        <f>[17]Abril!$C$11</f>
        <v>27.7</v>
      </c>
      <c r="I21" s="11">
        <f>[17]Abril!$C$12</f>
        <v>25.8</v>
      </c>
      <c r="J21" s="11">
        <f>[17]Abril!$C$13</f>
        <v>30.1</v>
      </c>
      <c r="K21" s="11">
        <f>[17]Abril!$C$14</f>
        <v>28.9</v>
      </c>
      <c r="L21" s="11">
        <f>[17]Abril!$C$15</f>
        <v>30</v>
      </c>
      <c r="M21" s="11">
        <f>[17]Abril!$C$16</f>
        <v>31.1</v>
      </c>
      <c r="N21" s="11">
        <f>[17]Abril!$C$17</f>
        <v>32</v>
      </c>
      <c r="O21" s="11">
        <f>[17]Abril!$C$18</f>
        <v>27</v>
      </c>
      <c r="P21" s="11">
        <f>[17]Abril!$C$19</f>
        <v>30.8</v>
      </c>
      <c r="Q21" s="11">
        <f>[17]Abril!$C$20</f>
        <v>31.4</v>
      </c>
      <c r="R21" s="11">
        <f>[17]Abril!$C$21</f>
        <v>31.6</v>
      </c>
      <c r="S21" s="11">
        <f>[17]Abril!$C$22</f>
        <v>29</v>
      </c>
      <c r="T21" s="11">
        <f>[17]Abril!$C$23</f>
        <v>22.6</v>
      </c>
      <c r="U21" s="11">
        <f>[17]Abril!$C$24</f>
        <v>25.4</v>
      </c>
      <c r="V21" s="11">
        <f>[17]Abril!$C$25</f>
        <v>27.4</v>
      </c>
      <c r="W21" s="11">
        <f>[17]Abril!$C$26</f>
        <v>30.8</v>
      </c>
      <c r="X21" s="11">
        <f>[17]Abril!$C$27</f>
        <v>29.7</v>
      </c>
      <c r="Y21" s="11">
        <f>[17]Abril!$C$28</f>
        <v>29.5</v>
      </c>
      <c r="Z21" s="11">
        <f>[17]Abril!$C$29</f>
        <v>29.9</v>
      </c>
      <c r="AA21" s="11">
        <f>[17]Abril!$C$30</f>
        <v>29.2</v>
      </c>
      <c r="AB21" s="11">
        <f>[17]Abril!$C$31</f>
        <v>28.5</v>
      </c>
      <c r="AC21" s="11">
        <f>[17]Abril!$C$32</f>
        <v>28.9</v>
      </c>
      <c r="AD21" s="11">
        <f>[17]Abril!$C$33</f>
        <v>30.9</v>
      </c>
      <c r="AE21" s="11">
        <f>[17]Abril!$C$34</f>
        <v>31.7</v>
      </c>
      <c r="AF21" s="87">
        <f t="shared" si="1"/>
        <v>33.299999999999997</v>
      </c>
      <c r="AG21" s="70">
        <f t="shared" si="2"/>
        <v>29.63</v>
      </c>
      <c r="AI21" t="s">
        <v>213</v>
      </c>
      <c r="AK21" t="s">
        <v>35</v>
      </c>
    </row>
    <row r="22" spans="1:38" x14ac:dyDescent="0.25">
      <c r="A22" s="43" t="s">
        <v>6</v>
      </c>
      <c r="B22" s="11">
        <f>[18]Abril!$C$5</f>
        <v>33.9</v>
      </c>
      <c r="C22" s="11">
        <f>[18]Abril!$C$6</f>
        <v>33.9</v>
      </c>
      <c r="D22" s="11">
        <f>[18]Abril!$C$7</f>
        <v>33.299999999999997</v>
      </c>
      <c r="E22" s="11">
        <f>[18]Abril!$C$8</f>
        <v>33.5</v>
      </c>
      <c r="F22" s="11">
        <f>[18]Abril!$C$9</f>
        <v>31.6</v>
      </c>
      <c r="G22" s="11">
        <f>[18]Abril!$C$10</f>
        <v>30.2</v>
      </c>
      <c r="H22" s="11">
        <f>[18]Abril!$C$11</f>
        <v>30</v>
      </c>
      <c r="I22" s="11">
        <f>[18]Abril!$C$12</f>
        <v>30.1</v>
      </c>
      <c r="J22" s="11">
        <f>[18]Abril!$C$13</f>
        <v>32.700000000000003</v>
      </c>
      <c r="K22" s="11">
        <f>[18]Abril!$C$14</f>
        <v>31.4</v>
      </c>
      <c r="L22" s="11">
        <f>[18]Abril!$C$15</f>
        <v>33.1</v>
      </c>
      <c r="M22" s="11">
        <f>[18]Abril!$C$16</f>
        <v>33.700000000000003</v>
      </c>
      <c r="N22" s="11">
        <f>[18]Abril!$C$17</f>
        <v>34.200000000000003</v>
      </c>
      <c r="O22" s="11">
        <f>[18]Abril!$C$18</f>
        <v>27.3</v>
      </c>
      <c r="P22" s="11">
        <f>[18]Abril!$C$19</f>
        <v>31.6</v>
      </c>
      <c r="Q22" s="11">
        <f>[18]Abril!$C$20</f>
        <v>33.5</v>
      </c>
      <c r="R22" s="11">
        <f>[18]Abril!$C$21</f>
        <v>33.5</v>
      </c>
      <c r="S22" s="11">
        <f>[18]Abril!$C$22</f>
        <v>32.5</v>
      </c>
      <c r="T22" s="11">
        <f>[18]Abril!$C$23</f>
        <v>27</v>
      </c>
      <c r="U22" s="11">
        <f>[18]Abril!$C$24</f>
        <v>28.6</v>
      </c>
      <c r="V22" s="11">
        <f>[18]Abril!$C$25</f>
        <v>29.7</v>
      </c>
      <c r="W22" s="11">
        <f>[18]Abril!$C$26</f>
        <v>32</v>
      </c>
      <c r="X22" s="11">
        <f>[18]Abril!$C$27</f>
        <v>31.9</v>
      </c>
      <c r="Y22" s="11">
        <f>[18]Abril!$C$28</f>
        <v>32.5</v>
      </c>
      <c r="Z22" s="11">
        <f>[18]Abril!$C$29</f>
        <v>29.9</v>
      </c>
      <c r="AA22" s="11">
        <f>[18]Abril!$C$30</f>
        <v>31.7</v>
      </c>
      <c r="AB22" s="11">
        <f>[18]Abril!$C$31</f>
        <v>31.6</v>
      </c>
      <c r="AC22" s="11">
        <f>[18]Abril!$C$32</f>
        <v>32</v>
      </c>
      <c r="AD22" s="11">
        <f>[18]Abril!$C$33</f>
        <v>32.6</v>
      </c>
      <c r="AE22" s="11">
        <f>[18]Abril!$C$34</f>
        <v>33.700000000000003</v>
      </c>
      <c r="AF22" s="87">
        <f t="shared" si="1"/>
        <v>34.200000000000003</v>
      </c>
      <c r="AG22" s="70">
        <f t="shared" si="2"/>
        <v>31.773333333333337</v>
      </c>
      <c r="AI22" t="s">
        <v>35</v>
      </c>
    </row>
    <row r="23" spans="1:38" x14ac:dyDescent="0.25">
      <c r="A23" s="43" t="s">
        <v>7</v>
      </c>
      <c r="B23" s="11">
        <f>[19]Abril!$C$5</f>
        <v>32.5</v>
      </c>
      <c r="C23" s="11">
        <f>[19]Abril!$C$6</f>
        <v>32.799999999999997</v>
      </c>
      <c r="D23" s="11">
        <f>[19]Abril!$C$7</f>
        <v>31.9</v>
      </c>
      <c r="E23" s="11">
        <f>[19]Abril!$C$8</f>
        <v>32.6</v>
      </c>
      <c r="F23" s="11">
        <f>[19]Abril!$C$9</f>
        <v>27.8</v>
      </c>
      <c r="G23" s="11">
        <f>[19]Abril!$C$10</f>
        <v>26.3</v>
      </c>
      <c r="H23" s="11">
        <f>[19]Abril!$C$11</f>
        <v>26.1</v>
      </c>
      <c r="I23" s="11">
        <f>[19]Abril!$C$12</f>
        <v>28.3</v>
      </c>
      <c r="J23" s="11">
        <f>[19]Abril!$C$13</f>
        <v>29.2</v>
      </c>
      <c r="K23" s="11">
        <f>[19]Abril!$C$14</f>
        <v>29.8</v>
      </c>
      <c r="L23" s="11">
        <f>[19]Abril!$C$15</f>
        <v>30.3</v>
      </c>
      <c r="M23" s="11">
        <f>[19]Abril!$C$16</f>
        <v>30.9</v>
      </c>
      <c r="N23" s="11">
        <f>[19]Abril!$C$17</f>
        <v>31.5</v>
      </c>
      <c r="O23" s="11">
        <f>[19]Abril!$C$18</f>
        <v>29.1</v>
      </c>
      <c r="P23" s="11">
        <f>[19]Abril!$C$19</f>
        <v>28</v>
      </c>
      <c r="Q23" s="11">
        <f>[19]Abril!$C$20</f>
        <v>31.3</v>
      </c>
      <c r="R23" s="11">
        <f>[19]Abril!$C$21</f>
        <v>28.3</v>
      </c>
      <c r="S23" s="11">
        <f>[19]Abril!$C$22</f>
        <v>24.8</v>
      </c>
      <c r="T23" s="11">
        <f>[19]Abril!$C$23</f>
        <v>26</v>
      </c>
      <c r="U23" s="11">
        <f>[19]Abril!$C$24</f>
        <v>24</v>
      </c>
      <c r="V23" s="11">
        <f>[19]Abril!$C$25</f>
        <v>25.1</v>
      </c>
      <c r="W23" s="11">
        <f>[19]Abril!$C$26</f>
        <v>25.4</v>
      </c>
      <c r="X23" s="11">
        <f>[19]Abril!$C$27</f>
        <v>28.2</v>
      </c>
      <c r="Y23" s="11">
        <f>[19]Abril!$C$28</f>
        <v>26.5</v>
      </c>
      <c r="Z23" s="11">
        <f>[19]Abril!$C$29</f>
        <v>27.2</v>
      </c>
      <c r="AA23" s="11">
        <f>[19]Abril!$C$30</f>
        <v>25.9</v>
      </c>
      <c r="AB23" s="11">
        <f>[19]Abril!$C$31</f>
        <v>24.5</v>
      </c>
      <c r="AC23" s="11">
        <f>[19]Abril!$C$32</f>
        <v>26</v>
      </c>
      <c r="AD23" s="11">
        <f>[19]Abril!$C$33</f>
        <v>27.8</v>
      </c>
      <c r="AE23" s="11">
        <f>[19]Abril!$C$34</f>
        <v>28.5</v>
      </c>
      <c r="AF23" s="87">
        <f t="shared" si="1"/>
        <v>32.799999999999997</v>
      </c>
      <c r="AG23" s="70">
        <f t="shared" si="2"/>
        <v>28.220000000000002</v>
      </c>
      <c r="AI23" t="s">
        <v>35</v>
      </c>
      <c r="AK23" t="s">
        <v>35</v>
      </c>
    </row>
    <row r="24" spans="1:38" hidden="1" x14ac:dyDescent="0.25">
      <c r="A24" s="43" t="s">
        <v>153</v>
      </c>
      <c r="B24" s="11" t="str">
        <f>[20]Abril!$C$5</f>
        <v>*</v>
      </c>
      <c r="C24" s="11" t="str">
        <f>[20]Abril!$C$6</f>
        <v>*</v>
      </c>
      <c r="D24" s="11" t="str">
        <f>[20]Abril!$C$7</f>
        <v>*</v>
      </c>
      <c r="E24" s="11" t="str">
        <f>[20]Abril!$C$8</f>
        <v>*</v>
      </c>
      <c r="F24" s="11" t="str">
        <f>[20]Abril!$C$9</f>
        <v>*</v>
      </c>
      <c r="G24" s="11" t="str">
        <f>[20]Abril!$C$10</f>
        <v>*</v>
      </c>
      <c r="H24" s="11" t="str">
        <f>[20]Abril!$C$11</f>
        <v>*</v>
      </c>
      <c r="I24" s="11" t="str">
        <f>[20]Abril!$C$12</f>
        <v>*</v>
      </c>
      <c r="J24" s="11" t="str">
        <f>[20]Abril!$C$13</f>
        <v>*</v>
      </c>
      <c r="K24" s="11" t="str">
        <f>[20]Abril!$C$14</f>
        <v>*</v>
      </c>
      <c r="L24" s="11" t="str">
        <f>[20]Abril!$C$15</f>
        <v>*</v>
      </c>
      <c r="M24" s="11" t="str">
        <f>[20]Abril!$C$16</f>
        <v>*</v>
      </c>
      <c r="N24" s="11" t="str">
        <f>[20]Abril!$C$17</f>
        <v>*</v>
      </c>
      <c r="O24" s="11" t="str">
        <f>[20]Abril!$C$18</f>
        <v>*</v>
      </c>
      <c r="P24" s="11" t="str">
        <f>[20]Abril!$C$19</f>
        <v>*</v>
      </c>
      <c r="Q24" s="11" t="str">
        <f>[20]Abril!$C$20</f>
        <v>*</v>
      </c>
      <c r="R24" s="11" t="str">
        <f>[20]Abril!$C$21</f>
        <v>*</v>
      </c>
      <c r="S24" s="11" t="str">
        <f>[20]Abril!$C$22</f>
        <v>*</v>
      </c>
      <c r="T24" s="11" t="str">
        <f>[20]Abril!$C$23</f>
        <v>*</v>
      </c>
      <c r="U24" s="11" t="str">
        <f>[20]Abril!$C$24</f>
        <v>*</v>
      </c>
      <c r="V24" s="11" t="str">
        <f>[20]Abril!$C$25</f>
        <v>*</v>
      </c>
      <c r="W24" s="11" t="str">
        <f>[20]Abril!$C$26</f>
        <v>*</v>
      </c>
      <c r="X24" s="11" t="str">
        <f>[20]Abril!$C$27</f>
        <v>*</v>
      </c>
      <c r="Y24" s="11" t="str">
        <f>[20]Abril!$C$28</f>
        <v>*</v>
      </c>
      <c r="Z24" s="11" t="str">
        <f>[20]Abril!$C$29</f>
        <v>*</v>
      </c>
      <c r="AA24" s="11" t="str">
        <f>[20]Abril!$C$30</f>
        <v>*</v>
      </c>
      <c r="AB24" s="11" t="str">
        <f>[20]Abril!$C$31</f>
        <v>*</v>
      </c>
      <c r="AC24" s="11" t="str">
        <f>[20]Abril!$C$32</f>
        <v>*</v>
      </c>
      <c r="AD24" s="11" t="str">
        <f>[20]Abril!$C$33</f>
        <v>*</v>
      </c>
      <c r="AE24" s="11" t="str">
        <f>[20]Abril!$C$34</f>
        <v>*</v>
      </c>
      <c r="AF24" s="87" t="s">
        <v>210</v>
      </c>
      <c r="AG24" s="70" t="s">
        <v>210</v>
      </c>
      <c r="AI24" t="s">
        <v>35</v>
      </c>
      <c r="AJ24" t="s">
        <v>35</v>
      </c>
      <c r="AK24" t="s">
        <v>35</v>
      </c>
      <c r="AL24" t="s">
        <v>35</v>
      </c>
    </row>
    <row r="25" spans="1:38" hidden="1" x14ac:dyDescent="0.25">
      <c r="A25" s="43" t="s">
        <v>154</v>
      </c>
      <c r="B25" s="11" t="str">
        <f>[21]Abril!$C$5</f>
        <v>*</v>
      </c>
      <c r="C25" s="11" t="str">
        <f>[21]Abril!$C$6</f>
        <v>*</v>
      </c>
      <c r="D25" s="11" t="str">
        <f>[21]Abril!$C$7</f>
        <v>*</v>
      </c>
      <c r="E25" s="11" t="str">
        <f>[21]Abril!$C$8</f>
        <v>*</v>
      </c>
      <c r="F25" s="11" t="str">
        <f>[21]Abril!$C$9</f>
        <v>*</v>
      </c>
      <c r="G25" s="11" t="str">
        <f>[21]Abril!$C$10</f>
        <v>*</v>
      </c>
      <c r="H25" s="11" t="str">
        <f>[21]Abril!$C$11</f>
        <v>*</v>
      </c>
      <c r="I25" s="11" t="str">
        <f>[21]Abril!$C$12</f>
        <v>*</v>
      </c>
      <c r="J25" s="11" t="str">
        <f>[21]Abril!$C$13</f>
        <v>*</v>
      </c>
      <c r="K25" s="11" t="str">
        <f>[21]Abril!$C$14</f>
        <v>*</v>
      </c>
      <c r="L25" s="11" t="str">
        <f>[21]Abril!$C$15</f>
        <v>*</v>
      </c>
      <c r="M25" s="11" t="str">
        <f>[21]Abril!$C$16</f>
        <v>*</v>
      </c>
      <c r="N25" s="11" t="str">
        <f>[21]Abril!$C$17</f>
        <v>*</v>
      </c>
      <c r="O25" s="11" t="str">
        <f>[21]Abril!$C$18</f>
        <v>*</v>
      </c>
      <c r="P25" s="11" t="str">
        <f>[21]Abril!$C$19</f>
        <v>*</v>
      </c>
      <c r="Q25" s="11" t="str">
        <f>[21]Abril!$C$20</f>
        <v>*</v>
      </c>
      <c r="R25" s="11" t="str">
        <f>[21]Abril!$C$21</f>
        <v>*</v>
      </c>
      <c r="S25" s="11" t="str">
        <f>[21]Abril!$C$22</f>
        <v>*</v>
      </c>
      <c r="T25" s="11" t="str">
        <f>[21]Abril!$C$23</f>
        <v>*</v>
      </c>
      <c r="U25" s="11" t="str">
        <f>[21]Abril!$C$24</f>
        <v>*</v>
      </c>
      <c r="V25" s="11" t="str">
        <f>[21]Abril!$C$25</f>
        <v>*</v>
      </c>
      <c r="W25" s="11" t="str">
        <f>[21]Abril!$C$26</f>
        <v>*</v>
      </c>
      <c r="X25" s="11" t="str">
        <f>[21]Abril!$C$27</f>
        <v>*</v>
      </c>
      <c r="Y25" s="11" t="str">
        <f>[21]Abril!$C$28</f>
        <v>*</v>
      </c>
      <c r="Z25" s="11" t="str">
        <f>[21]Abril!$C$29</f>
        <v>*</v>
      </c>
      <c r="AA25" s="11" t="str">
        <f>[21]Abril!$C$30</f>
        <v>*</v>
      </c>
      <c r="AB25" s="11" t="str">
        <f>[21]Abril!$C$31</f>
        <v>*</v>
      </c>
      <c r="AC25" s="11" t="str">
        <f>[21]Abril!$C$32</f>
        <v>*</v>
      </c>
      <c r="AD25" s="11" t="str">
        <f>[21]Abril!$C$33</f>
        <v>*</v>
      </c>
      <c r="AE25" s="11" t="str">
        <f>[21]Abril!$C$34</f>
        <v>*</v>
      </c>
      <c r="AF25" s="87" t="s">
        <v>210</v>
      </c>
      <c r="AG25" s="70" t="s">
        <v>210</v>
      </c>
      <c r="AH25" s="12" t="s">
        <v>35</v>
      </c>
      <c r="AI25" t="s">
        <v>35</v>
      </c>
      <c r="AJ25" t="s">
        <v>35</v>
      </c>
      <c r="AL25" t="s">
        <v>35</v>
      </c>
    </row>
    <row r="26" spans="1:38" x14ac:dyDescent="0.25">
      <c r="A26" s="43" t="s">
        <v>155</v>
      </c>
      <c r="B26" s="11">
        <f>[22]Abril!$C$5</f>
        <v>34.5</v>
      </c>
      <c r="C26" s="11">
        <f>[22]Abril!$C$6</f>
        <v>35</v>
      </c>
      <c r="D26" s="11">
        <f>[22]Abril!$C$7</f>
        <v>34.6</v>
      </c>
      <c r="E26" s="11">
        <f>[22]Abril!$C$8</f>
        <v>33.5</v>
      </c>
      <c r="F26" s="11">
        <f>[22]Abril!$C$9</f>
        <v>29.6</v>
      </c>
      <c r="G26" s="11">
        <f>[22]Abril!$C$10</f>
        <v>28.8</v>
      </c>
      <c r="H26" s="11">
        <f>[22]Abril!$C$11</f>
        <v>27.7</v>
      </c>
      <c r="I26" s="11">
        <f>[22]Abril!$C$12</f>
        <v>29.1</v>
      </c>
      <c r="J26" s="11">
        <f>[22]Abril!$C$13</f>
        <v>31.1</v>
      </c>
      <c r="K26" s="11">
        <f>[22]Abril!$C$14</f>
        <v>31.4</v>
      </c>
      <c r="L26" s="11">
        <f>[22]Abril!$C$15</f>
        <v>31.7</v>
      </c>
      <c r="M26" s="11">
        <f>[22]Abril!$C$16</f>
        <v>31.5</v>
      </c>
      <c r="N26" s="11">
        <f>[22]Abril!$C$17</f>
        <v>33.6</v>
      </c>
      <c r="O26" s="11">
        <f>[22]Abril!$C$18</f>
        <v>29.7</v>
      </c>
      <c r="P26" s="11">
        <f>[22]Abril!$C$19</f>
        <v>28.9</v>
      </c>
      <c r="Q26" s="11">
        <f>[22]Abril!$C$20</f>
        <v>32.5</v>
      </c>
      <c r="R26" s="11">
        <f>[22]Abril!$C$21</f>
        <v>29.4</v>
      </c>
      <c r="S26" s="11">
        <f>[22]Abril!$C$22</f>
        <v>24.5</v>
      </c>
      <c r="T26" s="11">
        <f>[22]Abril!$C$23</f>
        <v>26.4</v>
      </c>
      <c r="U26" s="11">
        <f>[22]Abril!$C$24</f>
        <v>32.299999999999997</v>
      </c>
      <c r="V26" s="11">
        <f>[22]Abril!$C$25</f>
        <v>26.4</v>
      </c>
      <c r="W26" s="11">
        <f>[22]Abril!$C$26</f>
        <v>27.3</v>
      </c>
      <c r="X26" s="11">
        <f>[22]Abril!$C$27</f>
        <v>29.5</v>
      </c>
      <c r="Y26" s="11">
        <f>[22]Abril!$C$28</f>
        <v>27.5</v>
      </c>
      <c r="Z26" s="11">
        <f>[22]Abril!$C$29</f>
        <v>28.3</v>
      </c>
      <c r="AA26" s="11">
        <f>[22]Abril!$C$30</f>
        <v>26.8</v>
      </c>
      <c r="AB26" s="11">
        <f>[22]Abril!$C$31</f>
        <v>26.3</v>
      </c>
      <c r="AC26" s="11">
        <f>[22]Abril!$C$32</f>
        <v>27.5</v>
      </c>
      <c r="AD26" s="11">
        <f>[22]Abril!$C$33</f>
        <v>29.1</v>
      </c>
      <c r="AE26" s="11">
        <f>[22]Abril!$C$34</f>
        <v>29.5</v>
      </c>
      <c r="AF26" s="87">
        <f t="shared" si="1"/>
        <v>35</v>
      </c>
      <c r="AG26" s="70">
        <f t="shared" si="2"/>
        <v>29.79999999999999</v>
      </c>
      <c r="AI26" t="s">
        <v>35</v>
      </c>
      <c r="AK26" t="s">
        <v>35</v>
      </c>
    </row>
    <row r="27" spans="1:38" x14ac:dyDescent="0.25">
      <c r="A27" s="43" t="s">
        <v>8</v>
      </c>
      <c r="B27" s="11">
        <f>[23]Abril!$C$5</f>
        <v>33.6</v>
      </c>
      <c r="C27" s="11">
        <f>[23]Abril!$C$6</f>
        <v>33</v>
      </c>
      <c r="D27" s="11">
        <f>[23]Abril!$C$7</f>
        <v>32.299999999999997</v>
      </c>
      <c r="E27" s="11">
        <f>[23]Abril!$C$8</f>
        <v>33.1</v>
      </c>
      <c r="F27" s="11">
        <f>[23]Abril!$C$9</f>
        <v>31</v>
      </c>
      <c r="G27" s="11">
        <f>[23]Abril!$C$10</f>
        <v>21.7</v>
      </c>
      <c r="H27" s="11">
        <f>[23]Abril!$C$11</f>
        <v>26.3</v>
      </c>
      <c r="I27" s="11">
        <f>[23]Abril!$C$12</f>
        <v>30.1</v>
      </c>
      <c r="J27" s="11">
        <f>[23]Abril!$C$13</f>
        <v>29.6</v>
      </c>
      <c r="K27" s="11">
        <f>[23]Abril!$C$14</f>
        <v>29.8</v>
      </c>
      <c r="L27" s="11">
        <f>[23]Abril!$C$15</f>
        <v>30.5</v>
      </c>
      <c r="M27" s="11">
        <f>[23]Abril!$C$16</f>
        <v>32.200000000000003</v>
      </c>
      <c r="N27" s="11">
        <f>[23]Abril!$C$17</f>
        <v>31.8</v>
      </c>
      <c r="O27" s="11">
        <f>[23]Abril!$C$18</f>
        <v>27.3</v>
      </c>
      <c r="P27" s="11">
        <f>[23]Abril!$C$19</f>
        <v>28</v>
      </c>
      <c r="Q27" s="11">
        <f>[23]Abril!$C$20</f>
        <v>30.8</v>
      </c>
      <c r="R27" s="11">
        <f>[23]Abril!$C$21</f>
        <v>26.2</v>
      </c>
      <c r="S27" s="11">
        <f>[23]Abril!$C$22</f>
        <v>24.4</v>
      </c>
      <c r="T27" s="11">
        <f>[23]Abril!$C$23</f>
        <v>25.9</v>
      </c>
      <c r="U27" s="11">
        <f>[23]Abril!$C$24</f>
        <v>24.1</v>
      </c>
      <c r="V27" s="11">
        <f>[23]Abril!$C$25</f>
        <v>25</v>
      </c>
      <c r="W27" s="11">
        <f>[23]Abril!$C$26</f>
        <v>26.4</v>
      </c>
      <c r="X27" s="11">
        <f>[23]Abril!$C$27</f>
        <v>28</v>
      </c>
      <c r="Y27" s="11">
        <f>[23]Abril!$C$28</f>
        <v>28.3</v>
      </c>
      <c r="Z27" s="11">
        <f>[23]Abril!$C$29</f>
        <v>27.1</v>
      </c>
      <c r="AA27" s="11">
        <f>[23]Abril!$C$30</f>
        <v>24.6</v>
      </c>
      <c r="AB27" s="11">
        <f>[23]Abril!$C$31</f>
        <v>25.9</v>
      </c>
      <c r="AC27" s="11">
        <f>[23]Abril!$C$32</f>
        <v>27.1</v>
      </c>
      <c r="AD27" s="11">
        <f>[23]Abril!$C$33</f>
        <v>27.2</v>
      </c>
      <c r="AE27" s="11">
        <f>[23]Abril!$C$34</f>
        <v>28.2</v>
      </c>
      <c r="AF27" s="87">
        <f t="shared" si="1"/>
        <v>33.6</v>
      </c>
      <c r="AG27" s="70">
        <f t="shared" si="2"/>
        <v>28.31666666666667</v>
      </c>
      <c r="AI27" t="s">
        <v>35</v>
      </c>
    </row>
    <row r="28" spans="1:38" x14ac:dyDescent="0.25">
      <c r="A28" s="43" t="s">
        <v>9</v>
      </c>
      <c r="B28" s="11">
        <f>[24]Abril!$C$5</f>
        <v>33.6</v>
      </c>
      <c r="C28" s="11">
        <f>[24]Abril!$C$6</f>
        <v>33.6</v>
      </c>
      <c r="D28" s="11">
        <f>[24]Abril!$C$7</f>
        <v>32.5</v>
      </c>
      <c r="E28" s="11">
        <f>[24]Abril!$C$8</f>
        <v>33.6</v>
      </c>
      <c r="F28" s="11">
        <f>[24]Abril!$C$9</f>
        <v>32.200000000000003</v>
      </c>
      <c r="G28" s="11">
        <f>[24]Abril!$C$10</f>
        <v>29.7</v>
      </c>
      <c r="H28" s="11">
        <f>[24]Abril!$C$11</f>
        <v>29.4</v>
      </c>
      <c r="I28" s="11">
        <f>[24]Abril!$C$12</f>
        <v>29.5</v>
      </c>
      <c r="J28" s="11">
        <f>[24]Abril!$C$13</f>
        <v>30.2</v>
      </c>
      <c r="K28" s="11">
        <f>[24]Abril!$C$14</f>
        <v>31.3</v>
      </c>
      <c r="L28" s="11">
        <f>[24]Abril!$C$15</f>
        <v>31.1</v>
      </c>
      <c r="M28" s="11">
        <f>[24]Abril!$C$16</f>
        <v>33</v>
      </c>
      <c r="N28" s="11">
        <f>[24]Abril!$C$17</f>
        <v>32</v>
      </c>
      <c r="O28" s="11">
        <f>[24]Abril!$C$18</f>
        <v>30</v>
      </c>
      <c r="P28" s="11">
        <f>[24]Abril!$C$19</f>
        <v>29.3</v>
      </c>
      <c r="Q28" s="11">
        <f>[24]Abril!$C$20</f>
        <v>32.1</v>
      </c>
      <c r="R28" s="11">
        <f>[24]Abril!$C$21</f>
        <v>29</v>
      </c>
      <c r="S28" s="11">
        <f>[24]Abril!$C$22</f>
        <v>24.2</v>
      </c>
      <c r="T28" s="11">
        <f>[24]Abril!$C$23</f>
        <v>26</v>
      </c>
      <c r="U28" s="11">
        <f>[24]Abril!$C$24</f>
        <v>25.6</v>
      </c>
      <c r="V28" s="11">
        <f>[24]Abril!$C$25</f>
        <v>26.5</v>
      </c>
      <c r="W28" s="11">
        <f>[24]Abril!$C$26</f>
        <v>27.5</v>
      </c>
      <c r="X28" s="11">
        <f>[24]Abril!$C$27</f>
        <v>29.8</v>
      </c>
      <c r="Y28" s="11">
        <f>[24]Abril!$C$28</f>
        <v>29.7</v>
      </c>
      <c r="Z28" s="11">
        <f>[24]Abril!$C$29</f>
        <v>28.2</v>
      </c>
      <c r="AA28" s="11">
        <f>[24]Abril!$C$30</f>
        <v>26.8</v>
      </c>
      <c r="AB28" s="11">
        <f>[24]Abril!$C$31</f>
        <v>26.1</v>
      </c>
      <c r="AC28" s="11">
        <f>[24]Abril!$C$32</f>
        <v>27.3</v>
      </c>
      <c r="AD28" s="11">
        <f>[24]Abril!$C$33</f>
        <v>29</v>
      </c>
      <c r="AE28" s="11">
        <f>[24]Abril!$C$34</f>
        <v>29.8</v>
      </c>
      <c r="AF28" s="87">
        <f t="shared" si="1"/>
        <v>33.6</v>
      </c>
      <c r="AG28" s="70">
        <f t="shared" si="2"/>
        <v>29.620000000000005</v>
      </c>
      <c r="AK28" t="s">
        <v>35</v>
      </c>
    </row>
    <row r="29" spans="1:38" hidden="1" x14ac:dyDescent="0.25">
      <c r="A29" s="43" t="s">
        <v>32</v>
      </c>
      <c r="B29" s="11" t="str">
        <f>[25]Abril!$C$5</f>
        <v>*</v>
      </c>
      <c r="C29" s="11" t="str">
        <f>[25]Abril!$C$6</f>
        <v>*</v>
      </c>
      <c r="D29" s="11" t="str">
        <f>[25]Abril!$C$7</f>
        <v>*</v>
      </c>
      <c r="E29" s="11" t="str">
        <f>[25]Abril!$C$8</f>
        <v>*</v>
      </c>
      <c r="F29" s="11" t="str">
        <f>[25]Abril!$C$9</f>
        <v>*</v>
      </c>
      <c r="G29" s="11" t="str">
        <f>[25]Abril!$C$10</f>
        <v>*</v>
      </c>
      <c r="H29" s="11" t="str">
        <f>[25]Abril!$C$11</f>
        <v>*</v>
      </c>
      <c r="I29" s="11" t="str">
        <f>[25]Abril!$C$12</f>
        <v>*</v>
      </c>
      <c r="J29" s="11" t="str">
        <f>[25]Abril!$C$13</f>
        <v>*</v>
      </c>
      <c r="K29" s="11" t="str">
        <f>[25]Abril!$C$14</f>
        <v>*</v>
      </c>
      <c r="L29" s="11" t="str">
        <f>[25]Abril!$C$15</f>
        <v>*</v>
      </c>
      <c r="M29" s="11" t="str">
        <f>[25]Abril!$C$16</f>
        <v>*</v>
      </c>
      <c r="N29" s="11" t="str">
        <f>[25]Abril!$C$17</f>
        <v>*</v>
      </c>
      <c r="O29" s="11" t="str">
        <f>[25]Abril!$C$18</f>
        <v>*</v>
      </c>
      <c r="P29" s="11" t="str">
        <f>[25]Abril!$C$19</f>
        <v>*</v>
      </c>
      <c r="Q29" s="11" t="str">
        <f>[25]Abril!$C$20</f>
        <v>*</v>
      </c>
      <c r="R29" s="11" t="str">
        <f>[25]Abril!$C$21</f>
        <v>*</v>
      </c>
      <c r="S29" s="11" t="str">
        <f>[25]Abril!$C$22</f>
        <v>*</v>
      </c>
      <c r="T29" s="11" t="str">
        <f>[25]Abril!$C$23</f>
        <v>*</v>
      </c>
      <c r="U29" s="11" t="str">
        <f>[25]Abril!$C$24</f>
        <v>*</v>
      </c>
      <c r="V29" s="11" t="str">
        <f>[25]Abril!$C$25</f>
        <v>*</v>
      </c>
      <c r="W29" s="11" t="str">
        <f>[25]Abril!$C$26</f>
        <v>*</v>
      </c>
      <c r="X29" s="11" t="str">
        <f>[25]Abril!$C$27</f>
        <v>*</v>
      </c>
      <c r="Y29" s="11" t="str">
        <f>[25]Abril!$C$28</f>
        <v>*</v>
      </c>
      <c r="Z29" s="11" t="str">
        <f>[25]Abril!$C$29</f>
        <v>*</v>
      </c>
      <c r="AA29" s="11" t="str">
        <f>[25]Abril!$C$30</f>
        <v>*</v>
      </c>
      <c r="AB29" s="11" t="str">
        <f>[25]Abril!$C$31</f>
        <v>*</v>
      </c>
      <c r="AC29" s="11" t="str">
        <f>[25]Abril!$C$32</f>
        <v>*</v>
      </c>
      <c r="AD29" s="11" t="str">
        <f>[25]Abril!$C$33</f>
        <v>*</v>
      </c>
      <c r="AE29" s="11" t="str">
        <f>[25]Abril!$C$34</f>
        <v>*</v>
      </c>
      <c r="AF29" s="87" t="s">
        <v>210</v>
      </c>
      <c r="AG29" s="70" t="s">
        <v>210</v>
      </c>
      <c r="AK29" t="s">
        <v>35</v>
      </c>
      <c r="AL29" t="s">
        <v>35</v>
      </c>
    </row>
    <row r="30" spans="1:38" hidden="1" x14ac:dyDescent="0.25">
      <c r="A30" s="43" t="s">
        <v>10</v>
      </c>
      <c r="B30" s="11" t="str">
        <f>[26]Abril!$C$5</f>
        <v>*</v>
      </c>
      <c r="C30" s="11" t="str">
        <f>[26]Abril!$C$6</f>
        <v>*</v>
      </c>
      <c r="D30" s="11" t="str">
        <f>[26]Abril!$C$7</f>
        <v>*</v>
      </c>
      <c r="E30" s="11" t="str">
        <f>[26]Abril!$C$8</f>
        <v>*</v>
      </c>
      <c r="F30" s="11" t="str">
        <f>[26]Abril!$C$9</f>
        <v>*</v>
      </c>
      <c r="G30" s="11" t="str">
        <f>[26]Abril!$C$10</f>
        <v>*</v>
      </c>
      <c r="H30" s="11" t="str">
        <f>[26]Abril!$C$11</f>
        <v>*</v>
      </c>
      <c r="I30" s="11" t="str">
        <f>[26]Abril!$C$12</f>
        <v>*</v>
      </c>
      <c r="J30" s="11" t="str">
        <f>[26]Abril!$C$13</f>
        <v>*</v>
      </c>
      <c r="K30" s="11" t="str">
        <f>[26]Abril!$C$14</f>
        <v>*</v>
      </c>
      <c r="L30" s="11" t="str">
        <f>[26]Abril!$C$15</f>
        <v>*</v>
      </c>
      <c r="M30" s="11" t="str">
        <f>[26]Abril!$C$16</f>
        <v>*</v>
      </c>
      <c r="N30" s="11" t="str">
        <f>[26]Abril!$C$17</f>
        <v>*</v>
      </c>
      <c r="O30" s="11" t="str">
        <f>[26]Abril!$C$18</f>
        <v>*</v>
      </c>
      <c r="P30" s="11" t="str">
        <f>[26]Abril!$C$19</f>
        <v>*</v>
      </c>
      <c r="Q30" s="11" t="str">
        <f>[26]Abril!$C$20</f>
        <v>*</v>
      </c>
      <c r="R30" s="11" t="str">
        <f>[26]Abril!$C$21</f>
        <v>*</v>
      </c>
      <c r="S30" s="11" t="str">
        <f>[26]Abril!$C$22</f>
        <v>*</v>
      </c>
      <c r="T30" s="11" t="str">
        <f>[26]Abril!$C$23</f>
        <v>*</v>
      </c>
      <c r="U30" s="11" t="str">
        <f>[26]Abril!$C$24</f>
        <v>*</v>
      </c>
      <c r="V30" s="11" t="str">
        <f>[26]Abril!$C$25</f>
        <v>*</v>
      </c>
      <c r="W30" s="11" t="str">
        <f>[26]Abril!$C$26</f>
        <v>*</v>
      </c>
      <c r="X30" s="11" t="str">
        <f>[26]Abril!$C$27</f>
        <v>*</v>
      </c>
      <c r="Y30" s="11" t="str">
        <f>[26]Abril!$C$28</f>
        <v>*</v>
      </c>
      <c r="Z30" s="11" t="str">
        <f>[26]Abril!$C$29</f>
        <v>*</v>
      </c>
      <c r="AA30" s="11" t="str">
        <f>[26]Abril!$C$30</f>
        <v>*</v>
      </c>
      <c r="AB30" s="11" t="str">
        <f>[26]Abril!$C$31</f>
        <v>*</v>
      </c>
      <c r="AC30" s="11" t="str">
        <f>[26]Abril!$C$32</f>
        <v>*</v>
      </c>
      <c r="AD30" s="11" t="str">
        <f>[26]Abril!$C$33</f>
        <v>*</v>
      </c>
      <c r="AE30" s="11" t="str">
        <f>[26]Abril!$C$34</f>
        <v>*</v>
      </c>
      <c r="AF30" s="87" t="s">
        <v>210</v>
      </c>
      <c r="AG30" s="70" t="s">
        <v>210</v>
      </c>
      <c r="AK30" t="s">
        <v>35</v>
      </c>
      <c r="AL30" t="s">
        <v>35</v>
      </c>
    </row>
    <row r="31" spans="1:38" hidden="1" x14ac:dyDescent="0.25">
      <c r="A31" s="43" t="s">
        <v>156</v>
      </c>
      <c r="B31" s="11" t="str">
        <f>[27]Abril!$C$5</f>
        <v>*</v>
      </c>
      <c r="C31" s="11" t="str">
        <f>[27]Abril!$C$6</f>
        <v>*</v>
      </c>
      <c r="D31" s="11" t="str">
        <f>[27]Abril!$C$7</f>
        <v>*</v>
      </c>
      <c r="E31" s="11" t="str">
        <f>[27]Abril!$C$8</f>
        <v>*</v>
      </c>
      <c r="F31" s="11" t="str">
        <f>[27]Abril!$C$9</f>
        <v>*</v>
      </c>
      <c r="G31" s="11" t="str">
        <f>[27]Abril!$C$10</f>
        <v>*</v>
      </c>
      <c r="H31" s="11" t="str">
        <f>[27]Abril!$C$11</f>
        <v>*</v>
      </c>
      <c r="I31" s="11" t="str">
        <f>[27]Abril!$C$12</f>
        <v>*</v>
      </c>
      <c r="J31" s="11" t="str">
        <f>[27]Abril!$C$13</f>
        <v>*</v>
      </c>
      <c r="K31" s="11" t="str">
        <f>[27]Abril!$C$14</f>
        <v>*</v>
      </c>
      <c r="L31" s="11" t="str">
        <f>[27]Abril!$C$15</f>
        <v>*</v>
      </c>
      <c r="M31" s="11" t="str">
        <f>[27]Abril!$C$16</f>
        <v>*</v>
      </c>
      <c r="N31" s="11" t="str">
        <f>[27]Abril!$C$17</f>
        <v>*</v>
      </c>
      <c r="O31" s="11" t="str">
        <f>[27]Abril!$C$18</f>
        <v>*</v>
      </c>
      <c r="P31" s="11" t="str">
        <f>[27]Abril!$C$19</f>
        <v>*</v>
      </c>
      <c r="Q31" s="11" t="str">
        <f>[27]Abril!$C$20</f>
        <v>*</v>
      </c>
      <c r="R31" s="11" t="str">
        <f>[27]Abril!$C$21</f>
        <v>*</v>
      </c>
      <c r="S31" s="11" t="str">
        <f>[27]Abril!$C$22</f>
        <v>*</v>
      </c>
      <c r="T31" s="11" t="str">
        <f>[27]Abril!$C$23</f>
        <v>*</v>
      </c>
      <c r="U31" s="11" t="str">
        <f>[27]Abril!$C$24</f>
        <v>*</v>
      </c>
      <c r="V31" s="11" t="str">
        <f>[27]Abril!$C$25</f>
        <v>*</v>
      </c>
      <c r="W31" s="11" t="str">
        <f>[27]Abril!$C$26</f>
        <v>*</v>
      </c>
      <c r="X31" s="11" t="str">
        <f>[27]Abril!$C$27</f>
        <v>*</v>
      </c>
      <c r="Y31" s="11" t="str">
        <f>[27]Abril!$C$28</f>
        <v>*</v>
      </c>
      <c r="Z31" s="11" t="str">
        <f>[27]Abril!$C$29</f>
        <v>*</v>
      </c>
      <c r="AA31" s="11" t="str">
        <f>[27]Abril!$C$30</f>
        <v>*</v>
      </c>
      <c r="AB31" s="11" t="str">
        <f>[27]Abril!$C$31</f>
        <v>*</v>
      </c>
      <c r="AC31" s="11" t="str">
        <f>[27]Abril!$C$32</f>
        <v>*</v>
      </c>
      <c r="AD31" s="11" t="str">
        <f>[27]Abril!$C$33</f>
        <v>*</v>
      </c>
      <c r="AE31" s="11" t="str">
        <f>[27]Abril!$C$34</f>
        <v>*</v>
      </c>
      <c r="AF31" s="87" t="s">
        <v>210</v>
      </c>
      <c r="AG31" s="70" t="s">
        <v>210</v>
      </c>
      <c r="AH31" s="12" t="s">
        <v>35</v>
      </c>
      <c r="AK31" t="s">
        <v>35</v>
      </c>
    </row>
    <row r="32" spans="1:38" x14ac:dyDescent="0.25">
      <c r="A32" s="43" t="s">
        <v>11</v>
      </c>
      <c r="B32" s="11">
        <f>[28]Abril!$C$5</f>
        <v>34.299999999999997</v>
      </c>
      <c r="C32" s="11">
        <f>[28]Abril!$C$6</f>
        <v>35.1</v>
      </c>
      <c r="D32" s="11">
        <f>[28]Abril!$C$7</f>
        <v>35.4</v>
      </c>
      <c r="E32" s="11">
        <f>[28]Abril!$C$8</f>
        <v>34.5</v>
      </c>
      <c r="F32" s="11">
        <f>[28]Abril!$C$9</f>
        <v>26.8</v>
      </c>
      <c r="G32" s="11">
        <f>[28]Abril!$C$10</f>
        <v>28.3</v>
      </c>
      <c r="H32" s="11">
        <f>[28]Abril!$C$11</f>
        <v>28.3</v>
      </c>
      <c r="I32" s="11">
        <f>[28]Abril!$C$12</f>
        <v>30</v>
      </c>
      <c r="J32" s="11">
        <f>[28]Abril!$C$13</f>
        <v>30.2</v>
      </c>
      <c r="K32" s="11">
        <f>[28]Abril!$C$14</f>
        <v>31.4</v>
      </c>
      <c r="L32" s="11">
        <f>[28]Abril!$C$15</f>
        <v>32.1</v>
      </c>
      <c r="M32" s="11">
        <f>[28]Abril!$C$16</f>
        <v>32</v>
      </c>
      <c r="N32" s="11">
        <f>[28]Abril!$C$17</f>
        <v>32.9</v>
      </c>
      <c r="O32" s="11">
        <f>[28]Abril!$C$18</f>
        <v>29.7</v>
      </c>
      <c r="P32" s="11">
        <f>[28]Abril!$C$19</f>
        <v>29.9</v>
      </c>
      <c r="Q32" s="11">
        <f>[28]Abril!$C$20</f>
        <v>33.4</v>
      </c>
      <c r="R32" s="11">
        <f>[28]Abril!$C$21</f>
        <v>32.1</v>
      </c>
      <c r="S32" s="11">
        <f>[28]Abril!$C$22</f>
        <v>26.1</v>
      </c>
      <c r="T32" s="11">
        <f>[28]Abril!$C$23</f>
        <v>26.1</v>
      </c>
      <c r="U32" s="11">
        <f>[28]Abril!$C$24</f>
        <v>26.3</v>
      </c>
      <c r="V32" s="11">
        <f>[28]Abril!$C$25</f>
        <v>27</v>
      </c>
      <c r="W32" s="11">
        <f>[28]Abril!$C$26</f>
        <v>27.6</v>
      </c>
      <c r="X32" s="11">
        <f>[28]Abril!$C$27</f>
        <v>30.9</v>
      </c>
      <c r="Y32" s="11">
        <f>[28]Abril!$C$28</f>
        <v>28.7</v>
      </c>
      <c r="Z32" s="11">
        <f>[28]Abril!$C$29</f>
        <v>28.8</v>
      </c>
      <c r="AA32" s="11">
        <f>[28]Abril!$C$30</f>
        <v>28</v>
      </c>
      <c r="AB32" s="11">
        <f>[28]Abril!$C$31</f>
        <v>26.3</v>
      </c>
      <c r="AC32" s="11">
        <f>[28]Abril!$C$32</f>
        <v>27.5</v>
      </c>
      <c r="AD32" s="11">
        <f>[28]Abril!$C$33</f>
        <v>30.3</v>
      </c>
      <c r="AE32" s="11">
        <f>[28]Abril!$C$34</f>
        <v>31.7</v>
      </c>
      <c r="AF32" s="87">
        <f t="shared" si="1"/>
        <v>35.4</v>
      </c>
      <c r="AG32" s="70">
        <f t="shared" si="2"/>
        <v>30.056666666666665</v>
      </c>
      <c r="AL32" t="s">
        <v>35</v>
      </c>
    </row>
    <row r="33" spans="1:38" s="5" customFormat="1" x14ac:dyDescent="0.25">
      <c r="A33" s="43" t="s">
        <v>12</v>
      </c>
      <c r="B33" s="11">
        <f>[29]Abril!$C$5</f>
        <v>33.700000000000003</v>
      </c>
      <c r="C33" s="11">
        <f>[29]Abril!$C$6</f>
        <v>34.700000000000003</v>
      </c>
      <c r="D33" s="11">
        <f>[29]Abril!$C$7</f>
        <v>33.1</v>
      </c>
      <c r="E33" s="11">
        <f>[29]Abril!$C$8</f>
        <v>33.700000000000003</v>
      </c>
      <c r="F33" s="11">
        <f>[29]Abril!$C$9</f>
        <v>27.5</v>
      </c>
      <c r="G33" s="11">
        <f>[29]Abril!$C$10</f>
        <v>30.6</v>
      </c>
      <c r="H33" s="11">
        <f>[29]Abril!$C$11</f>
        <v>30.4</v>
      </c>
      <c r="I33" s="11">
        <f>[29]Abril!$C$12</f>
        <v>29.7</v>
      </c>
      <c r="J33" s="11">
        <f>[29]Abril!$C$13</f>
        <v>32.1</v>
      </c>
      <c r="K33" s="11">
        <f>[29]Abril!$C$14</f>
        <v>32.700000000000003</v>
      </c>
      <c r="L33" s="11">
        <f>[29]Abril!$C$15</f>
        <v>32.700000000000003</v>
      </c>
      <c r="M33" s="11">
        <f>[29]Abril!$C$16</f>
        <v>32.6</v>
      </c>
      <c r="N33" s="11">
        <f>[29]Abril!$C$17</f>
        <v>32.799999999999997</v>
      </c>
      <c r="O33" s="11">
        <f>[29]Abril!$C$18</f>
        <v>26.2</v>
      </c>
      <c r="P33" s="11">
        <f>[29]Abril!$C$19</f>
        <v>30.4</v>
      </c>
      <c r="Q33" s="11">
        <f>[29]Abril!$C$20</f>
        <v>33.1</v>
      </c>
      <c r="R33" s="11">
        <f>[29]Abril!$C$21</f>
        <v>31.9</v>
      </c>
      <c r="S33" s="11">
        <f>[29]Abril!$C$22</f>
        <v>29.9</v>
      </c>
      <c r="T33" s="11">
        <f>[29]Abril!$C$23</f>
        <v>27.5</v>
      </c>
      <c r="U33" s="11">
        <f>[29]Abril!$C$24</f>
        <v>28.7</v>
      </c>
      <c r="V33" s="11">
        <f>[29]Abril!$C$25</f>
        <v>28.4</v>
      </c>
      <c r="W33" s="11">
        <f>[29]Abril!$C$26</f>
        <v>29.3</v>
      </c>
      <c r="X33" s="11">
        <f>[29]Abril!$C$27</f>
        <v>30.7</v>
      </c>
      <c r="Y33" s="11">
        <f>[29]Abril!$C$28</f>
        <v>29.8</v>
      </c>
      <c r="Z33" s="11">
        <f>[29]Abril!$C$29</f>
        <v>30.8</v>
      </c>
      <c r="AA33" s="11">
        <f>[29]Abril!$C$30</f>
        <v>29</v>
      </c>
      <c r="AB33" s="11">
        <f>[29]Abril!$C$31</f>
        <v>28.1</v>
      </c>
      <c r="AC33" s="11">
        <f>[29]Abril!$C$32</f>
        <v>28.9</v>
      </c>
      <c r="AD33" s="11">
        <f>[29]Abril!$C$33</f>
        <v>31.7</v>
      </c>
      <c r="AE33" s="11">
        <f>[29]Abril!$C$34</f>
        <v>32.9</v>
      </c>
      <c r="AF33" s="87">
        <f t="shared" si="1"/>
        <v>34.700000000000003</v>
      </c>
      <c r="AG33" s="70">
        <f t="shared" si="2"/>
        <v>30.786666666666665</v>
      </c>
      <c r="AK33" s="5" t="s">
        <v>35</v>
      </c>
      <c r="AL33" s="5" t="s">
        <v>35</v>
      </c>
    </row>
    <row r="34" spans="1:38" x14ac:dyDescent="0.25">
      <c r="A34" s="43" t="s">
        <v>13</v>
      </c>
      <c r="B34" s="11">
        <f>[30]Abril!$C$5</f>
        <v>33.4</v>
      </c>
      <c r="C34" s="11">
        <f>[30]Abril!$C$6</f>
        <v>35.1</v>
      </c>
      <c r="D34" s="11">
        <f>[30]Abril!$C$7</f>
        <v>33.5</v>
      </c>
      <c r="E34" s="11">
        <f>[30]Abril!$C$8</f>
        <v>33.9</v>
      </c>
      <c r="F34" s="11">
        <f>[30]Abril!$C$9</f>
        <v>26.9</v>
      </c>
      <c r="G34" s="11">
        <f>[30]Abril!$C$10</f>
        <v>29.9</v>
      </c>
      <c r="H34" s="11">
        <f>[30]Abril!$C$11</f>
        <v>28.8</v>
      </c>
      <c r="I34" s="11">
        <f>[30]Abril!$C$12</f>
        <v>30.6</v>
      </c>
      <c r="J34" s="11">
        <f>[30]Abril!$C$13</f>
        <v>32.200000000000003</v>
      </c>
      <c r="K34" s="11">
        <f>[30]Abril!$C$14</f>
        <v>33.299999999999997</v>
      </c>
      <c r="L34" s="11">
        <f>[30]Abril!$C$15</f>
        <v>32.5</v>
      </c>
      <c r="M34" s="11">
        <f>[30]Abril!$C$16</f>
        <v>32.4</v>
      </c>
      <c r="N34" s="11">
        <f>[30]Abril!$C$17</f>
        <v>33.5</v>
      </c>
      <c r="O34" s="11">
        <f>[30]Abril!$C$18</f>
        <v>27.8</v>
      </c>
      <c r="P34" s="11">
        <f>[30]Abril!$C$19</f>
        <v>30.6</v>
      </c>
      <c r="Q34" s="11">
        <f>[30]Abril!$C$20</f>
        <v>33.6</v>
      </c>
      <c r="R34" s="11">
        <f>[30]Abril!$C$21</f>
        <v>32.200000000000003</v>
      </c>
      <c r="S34" s="11">
        <f>[30]Abril!$C$22</f>
        <v>32.6</v>
      </c>
      <c r="T34" s="11">
        <f>[30]Abril!$C$23</f>
        <v>28.7</v>
      </c>
      <c r="U34" s="11">
        <f>[30]Abril!$C$24</f>
        <v>28.3</v>
      </c>
      <c r="V34" s="11">
        <f>[30]Abril!$C$25</f>
        <v>29.3</v>
      </c>
      <c r="W34" s="11">
        <f>[30]Abril!$C$26</f>
        <v>30.7</v>
      </c>
      <c r="X34" s="11">
        <f>[30]Abril!$C$27</f>
        <v>32.1</v>
      </c>
      <c r="Y34" s="11">
        <f>[30]Abril!$C$28</f>
        <v>32.4</v>
      </c>
      <c r="Z34" s="11">
        <f>[30]Abril!$C$29</f>
        <v>32</v>
      </c>
      <c r="AA34" s="11">
        <f>[30]Abril!$C$30</f>
        <v>32.200000000000003</v>
      </c>
      <c r="AB34" s="11">
        <f>[30]Abril!$C$31</f>
        <v>29.1</v>
      </c>
      <c r="AC34" s="11">
        <f>[30]Abril!$C$32</f>
        <v>31.4</v>
      </c>
      <c r="AD34" s="11">
        <f>[30]Abril!$C$33</f>
        <v>33.299999999999997</v>
      </c>
      <c r="AE34" s="11">
        <f>[30]Abril!$C$34</f>
        <v>34.200000000000003</v>
      </c>
      <c r="AF34" s="87">
        <f t="shared" si="1"/>
        <v>35.1</v>
      </c>
      <c r="AG34" s="70">
        <f t="shared" si="2"/>
        <v>31.550000000000004</v>
      </c>
    </row>
    <row r="35" spans="1:38" x14ac:dyDescent="0.25">
      <c r="A35" s="43" t="s">
        <v>157</v>
      </c>
      <c r="B35" s="11">
        <f>[31]Abril!$C$5</f>
        <v>33.5</v>
      </c>
      <c r="C35" s="11">
        <f>[31]Abril!$C$6</f>
        <v>34.4</v>
      </c>
      <c r="D35" s="11">
        <f>[31]Abril!$C$7</f>
        <v>33.6</v>
      </c>
      <c r="E35" s="11">
        <f>[31]Abril!$C$8</f>
        <v>34.1</v>
      </c>
      <c r="F35" s="11">
        <f>[31]Abril!$C$9</f>
        <v>31.4</v>
      </c>
      <c r="G35" s="11">
        <f>[31]Abril!$C$10</f>
        <v>28.2</v>
      </c>
      <c r="H35" s="11">
        <f>[31]Abril!$C$11</f>
        <v>29</v>
      </c>
      <c r="I35" s="11">
        <f>[31]Abril!$C$12</f>
        <v>29.9</v>
      </c>
      <c r="J35" s="11">
        <f>[31]Abril!$C$13</f>
        <v>30.6</v>
      </c>
      <c r="K35" s="11">
        <f>[31]Abril!$C$14</f>
        <v>31.7</v>
      </c>
      <c r="L35" s="11">
        <f>[31]Abril!$C$15</f>
        <v>32.6</v>
      </c>
      <c r="M35" s="11">
        <f>[31]Abril!$C$16</f>
        <v>32.299999999999997</v>
      </c>
      <c r="N35" s="11">
        <f>[31]Abril!$C$17</f>
        <v>33.6</v>
      </c>
      <c r="O35" s="11">
        <f>[31]Abril!$C$18</f>
        <v>30.4</v>
      </c>
      <c r="P35" s="11">
        <f>[31]Abril!$C$19</f>
        <v>30.7</v>
      </c>
      <c r="Q35" s="11">
        <f>[31]Abril!$C$20</f>
        <v>33.4</v>
      </c>
      <c r="R35" s="11">
        <f>[31]Abril!$C$21</f>
        <v>32.1</v>
      </c>
      <c r="S35" s="11">
        <f>[31]Abril!$C$22</f>
        <v>28.3</v>
      </c>
      <c r="T35" s="11">
        <f>[31]Abril!$C$23</f>
        <v>25.8</v>
      </c>
      <c r="U35" s="11">
        <f>[31]Abril!$C$24</f>
        <v>26.2</v>
      </c>
      <c r="V35" s="11">
        <f>[31]Abril!$C$25</f>
        <v>27.7</v>
      </c>
      <c r="W35" s="11">
        <f>[31]Abril!$C$26</f>
        <v>28</v>
      </c>
      <c r="X35" s="11">
        <f>[31]Abril!$C$27</f>
        <v>31</v>
      </c>
      <c r="Y35" s="11">
        <f>[31]Abril!$C$28</f>
        <v>31</v>
      </c>
      <c r="Z35" s="11">
        <f>[31]Abril!$C$29</f>
        <v>29</v>
      </c>
      <c r="AA35" s="11">
        <f>[31]Abril!$C$30</f>
        <v>29.2</v>
      </c>
      <c r="AB35" s="11">
        <f>[31]Abril!$C$31</f>
        <v>27</v>
      </c>
      <c r="AC35" s="11">
        <f>[31]Abril!$C$32</f>
        <v>28.9</v>
      </c>
      <c r="AD35" s="11">
        <f>[31]Abril!$C$33</f>
        <v>30.8</v>
      </c>
      <c r="AE35" s="11">
        <f>[31]Abril!$C$34</f>
        <v>31.7</v>
      </c>
      <c r="AF35" s="87">
        <f t="shared" si="1"/>
        <v>34.4</v>
      </c>
      <c r="AG35" s="70">
        <f t="shared" si="2"/>
        <v>30.536666666666669</v>
      </c>
    </row>
    <row r="36" spans="1:38" hidden="1" x14ac:dyDescent="0.25">
      <c r="A36" s="43" t="s">
        <v>128</v>
      </c>
      <c r="B36" s="11" t="str">
        <f>[32]Abril!$C$5</f>
        <v>*</v>
      </c>
      <c r="C36" s="11" t="str">
        <f>[32]Abril!$C$6</f>
        <v>*</v>
      </c>
      <c r="D36" s="11" t="str">
        <f>[32]Abril!$C$7</f>
        <v>*</v>
      </c>
      <c r="E36" s="11" t="str">
        <f>[32]Abril!$C$8</f>
        <v>*</v>
      </c>
      <c r="F36" s="11" t="str">
        <f>[32]Abril!$C$9</f>
        <v>*</v>
      </c>
      <c r="G36" s="11" t="str">
        <f>[32]Abril!$C$10</f>
        <v>*</v>
      </c>
      <c r="H36" s="11" t="str">
        <f>[32]Abril!$C$11</f>
        <v>*</v>
      </c>
      <c r="I36" s="11" t="str">
        <f>[32]Abril!$C$12</f>
        <v>*</v>
      </c>
      <c r="J36" s="11" t="str">
        <f>[32]Abril!$C$13</f>
        <v>*</v>
      </c>
      <c r="K36" s="11" t="str">
        <f>[32]Abril!$C$14</f>
        <v>*</v>
      </c>
      <c r="L36" s="11" t="str">
        <f>[32]Abril!$C$15</f>
        <v>*</v>
      </c>
      <c r="M36" s="11" t="str">
        <f>[32]Abril!$C$16</f>
        <v>*</v>
      </c>
      <c r="N36" s="11" t="str">
        <f>[32]Abril!$C$17</f>
        <v>*</v>
      </c>
      <c r="O36" s="11" t="str">
        <f>[32]Abril!$C$18</f>
        <v>*</v>
      </c>
      <c r="P36" s="11" t="str">
        <f>[32]Abril!$C$19</f>
        <v>*</v>
      </c>
      <c r="Q36" s="11" t="str">
        <f>[32]Abril!$C$20</f>
        <v>*</v>
      </c>
      <c r="R36" s="11" t="str">
        <f>[32]Abril!$C$21</f>
        <v>*</v>
      </c>
      <c r="S36" s="11" t="str">
        <f>[32]Abril!$C$22</f>
        <v>*</v>
      </c>
      <c r="T36" s="11" t="str">
        <f>[32]Abril!$C$23</f>
        <v>*</v>
      </c>
      <c r="U36" s="11" t="str">
        <f>[32]Abril!$C$24</f>
        <v>*</v>
      </c>
      <c r="V36" s="11" t="str">
        <f>[32]Abril!$C$25</f>
        <v>*</v>
      </c>
      <c r="W36" s="11" t="str">
        <f>[32]Abril!$C$26</f>
        <v>*</v>
      </c>
      <c r="X36" s="11" t="str">
        <f>[32]Abril!$C$27</f>
        <v>*</v>
      </c>
      <c r="Y36" s="11" t="str">
        <f>[32]Abril!$C$28</f>
        <v>*</v>
      </c>
      <c r="Z36" s="11" t="str">
        <f>[32]Abril!$C$29</f>
        <v>*</v>
      </c>
      <c r="AA36" s="11" t="str">
        <f>[32]Abril!$C$30</f>
        <v>*</v>
      </c>
      <c r="AB36" s="11" t="str">
        <f>[32]Abril!$C$31</f>
        <v>*</v>
      </c>
      <c r="AC36" s="11" t="str">
        <f>[32]Abril!$C$32</f>
        <v>*</v>
      </c>
      <c r="AD36" s="11" t="str">
        <f>[32]Abril!$C$33</f>
        <v>*</v>
      </c>
      <c r="AE36" s="11" t="str">
        <f>[32]Abril!$C$34</f>
        <v>*</v>
      </c>
      <c r="AF36" s="87" t="s">
        <v>210</v>
      </c>
      <c r="AG36" s="70" t="s">
        <v>210</v>
      </c>
      <c r="AK36" t="s">
        <v>35</v>
      </c>
    </row>
    <row r="37" spans="1:38" x14ac:dyDescent="0.25">
      <c r="A37" s="43" t="s">
        <v>14</v>
      </c>
      <c r="B37" s="11">
        <f>[33]Abril!$C$5</f>
        <v>33.4</v>
      </c>
      <c r="C37" s="11">
        <f>[33]Abril!$C$6</f>
        <v>33.4</v>
      </c>
      <c r="D37" s="11">
        <f>[33]Abril!$C$7</f>
        <v>33.9</v>
      </c>
      <c r="E37" s="11">
        <f>[33]Abril!$C$8</f>
        <v>32.799999999999997</v>
      </c>
      <c r="F37" s="11">
        <f>[33]Abril!$C$9</f>
        <v>33</v>
      </c>
      <c r="G37" s="11">
        <f>[33]Abril!$C$10</f>
        <v>34.5</v>
      </c>
      <c r="H37" s="11">
        <f>[33]Abril!$C$11</f>
        <v>28.5</v>
      </c>
      <c r="I37" s="11">
        <f>[33]Abril!$C$12</f>
        <v>28.5</v>
      </c>
      <c r="J37" s="11">
        <f>[33]Abril!$C$13</f>
        <v>30.6</v>
      </c>
      <c r="K37" s="11">
        <f>[33]Abril!$C$14</f>
        <v>31.2</v>
      </c>
      <c r="L37" s="11">
        <f>[33]Abril!$C$15</f>
        <v>31.7</v>
      </c>
      <c r="M37" s="11">
        <f>[33]Abril!$C$16</f>
        <v>30.4</v>
      </c>
      <c r="N37" s="11">
        <f>[33]Abril!$C$17</f>
        <v>32.4</v>
      </c>
      <c r="O37" s="11">
        <f>[33]Abril!$C$18</f>
        <v>29</v>
      </c>
      <c r="P37" s="11">
        <f>[33]Abril!$C$19</f>
        <v>31.7</v>
      </c>
      <c r="Q37" s="11">
        <f>[33]Abril!$C$20</f>
        <v>31.7</v>
      </c>
      <c r="R37" s="11">
        <f>[33]Abril!$C$21</f>
        <v>33.9</v>
      </c>
      <c r="S37" s="11">
        <f>[33]Abril!$C$22</f>
        <v>32.200000000000003</v>
      </c>
      <c r="T37" s="11">
        <f>[33]Abril!$C$23</f>
        <v>27.4</v>
      </c>
      <c r="U37" s="11">
        <f>[33]Abril!$C$24</f>
        <v>26.4</v>
      </c>
      <c r="V37" s="11">
        <f>[33]Abril!$C$25</f>
        <v>27.4</v>
      </c>
      <c r="W37" s="11">
        <f>[33]Abril!$C$26</f>
        <v>31.7</v>
      </c>
      <c r="X37" s="11">
        <f>[33]Abril!$C$27</f>
        <v>30</v>
      </c>
      <c r="Y37" s="11">
        <f>[33]Abril!$C$28</f>
        <v>31.2</v>
      </c>
      <c r="Z37" s="11">
        <f>[33]Abril!$C$29</f>
        <v>30.2</v>
      </c>
      <c r="AA37" s="11">
        <f>[33]Abril!$C$30</f>
        <v>28.4</v>
      </c>
      <c r="AB37" s="11">
        <f>[33]Abril!$C$31</f>
        <v>29.7</v>
      </c>
      <c r="AC37" s="11">
        <f>[33]Abril!$C$32</f>
        <v>30.7</v>
      </c>
      <c r="AD37" s="11">
        <f>[33]Abril!$C$33</f>
        <v>31.4</v>
      </c>
      <c r="AE37" s="11">
        <f>[33]Abril!$C$34</f>
        <v>31.2</v>
      </c>
      <c r="AF37" s="87">
        <f t="shared" si="1"/>
        <v>34.5</v>
      </c>
      <c r="AG37" s="70">
        <f t="shared" si="2"/>
        <v>30.950000000000003</v>
      </c>
      <c r="AI37" t="s">
        <v>35</v>
      </c>
      <c r="AK37" t="s">
        <v>35</v>
      </c>
    </row>
    <row r="38" spans="1:38" hidden="1" x14ac:dyDescent="0.25">
      <c r="A38" s="43" t="s">
        <v>158</v>
      </c>
      <c r="B38" s="11" t="str">
        <f>[34]Abril!$C$5</f>
        <v>*</v>
      </c>
      <c r="C38" s="11" t="str">
        <f>[34]Abril!$C$6</f>
        <v>*</v>
      </c>
      <c r="D38" s="11" t="str">
        <f>[34]Abril!$C$7</f>
        <v>*</v>
      </c>
      <c r="E38" s="11" t="str">
        <f>[34]Abril!$C$8</f>
        <v>*</v>
      </c>
      <c r="F38" s="11" t="str">
        <f>[34]Abril!$C$9</f>
        <v>*</v>
      </c>
      <c r="G38" s="11" t="str">
        <f>[34]Abril!$C$10</f>
        <v>*</v>
      </c>
      <c r="H38" s="11" t="str">
        <f>[34]Abril!$C$11</f>
        <v>*</v>
      </c>
      <c r="I38" s="11" t="str">
        <f>[34]Abril!$C$12</f>
        <v>*</v>
      </c>
      <c r="J38" s="11" t="str">
        <f>[34]Abril!$C$13</f>
        <v>*</v>
      </c>
      <c r="K38" s="11" t="str">
        <f>[34]Abril!$C$14</f>
        <v>*</v>
      </c>
      <c r="L38" s="11" t="str">
        <f>[34]Abril!$C$15</f>
        <v>*</v>
      </c>
      <c r="M38" s="11" t="str">
        <f>[34]Abril!$C$16</f>
        <v>*</v>
      </c>
      <c r="N38" s="11" t="str">
        <f>[34]Abril!$C$17</f>
        <v>*</v>
      </c>
      <c r="O38" s="11" t="str">
        <f>[34]Abril!$C$18</f>
        <v>*</v>
      </c>
      <c r="P38" s="11" t="str">
        <f>[34]Abril!$C$19</f>
        <v>*</v>
      </c>
      <c r="Q38" s="11" t="str">
        <f>[34]Abril!$C$20</f>
        <v>*</v>
      </c>
      <c r="R38" s="11" t="str">
        <f>[34]Abril!$C$21</f>
        <v>*</v>
      </c>
      <c r="S38" s="11" t="str">
        <f>[34]Abril!$C$22</f>
        <v>*</v>
      </c>
      <c r="T38" s="11" t="str">
        <f>[34]Abril!$C$23</f>
        <v>*</v>
      </c>
      <c r="U38" s="11" t="str">
        <f>[34]Abril!$C$24</f>
        <v>*</v>
      </c>
      <c r="V38" s="11" t="str">
        <f>[34]Abril!$C$25</f>
        <v>*</v>
      </c>
      <c r="W38" s="11" t="str">
        <f>[34]Abril!$C$26</f>
        <v>*</v>
      </c>
      <c r="X38" s="11" t="str">
        <f>[34]Abril!$C$27</f>
        <v>*</v>
      </c>
      <c r="Y38" s="11" t="str">
        <f>[34]Abril!$C$28</f>
        <v>*</v>
      </c>
      <c r="Z38" s="11" t="str">
        <f>[34]Abril!$C$29</f>
        <v>*</v>
      </c>
      <c r="AA38" s="11" t="str">
        <f>[34]Abril!$C$30</f>
        <v>*</v>
      </c>
      <c r="AB38" s="11" t="str">
        <f>[34]Abril!$C$31</f>
        <v>*</v>
      </c>
      <c r="AC38" s="11" t="str">
        <f>[34]Abril!$C$32</f>
        <v>*</v>
      </c>
      <c r="AD38" s="11" t="str">
        <f>[34]Abril!$C$33</f>
        <v>*</v>
      </c>
      <c r="AE38" s="11" t="str">
        <f>[34]Abril!$C$34</f>
        <v>*</v>
      </c>
      <c r="AF38" s="87" t="s">
        <v>210</v>
      </c>
      <c r="AG38" s="70" t="s">
        <v>210</v>
      </c>
    </row>
    <row r="39" spans="1:38" x14ac:dyDescent="0.25">
      <c r="A39" s="43" t="s">
        <v>15</v>
      </c>
      <c r="B39" s="11">
        <f>[35]Abril!$C$5</f>
        <v>31.3</v>
      </c>
      <c r="C39" s="11">
        <f>[35]Abril!$C$6</f>
        <v>31.6</v>
      </c>
      <c r="D39" s="11">
        <f>[35]Abril!$C$7</f>
        <v>31.1</v>
      </c>
      <c r="E39" s="11">
        <f>[35]Abril!$C$8</f>
        <v>30.7</v>
      </c>
      <c r="F39" s="11">
        <f>[35]Abril!$C$9</f>
        <v>25.2</v>
      </c>
      <c r="G39" s="11">
        <f>[35]Abril!$C$10</f>
        <v>25.1</v>
      </c>
      <c r="H39" s="11">
        <f>[35]Abril!$C$11</f>
        <v>26</v>
      </c>
      <c r="I39" s="11">
        <f>[35]Abril!$C$12</f>
        <v>27.3</v>
      </c>
      <c r="J39" s="11">
        <f>[35]Abril!$C$13</f>
        <v>28.9</v>
      </c>
      <c r="K39" s="11">
        <f>[35]Abril!$C$14</f>
        <v>29.7</v>
      </c>
      <c r="L39" s="11">
        <f>[35]Abril!$C$15</f>
        <v>29.7</v>
      </c>
      <c r="M39" s="11">
        <f>[35]Abril!$C$16</f>
        <v>29.5</v>
      </c>
      <c r="N39" s="11">
        <f>[35]Abril!$C$17</f>
        <v>29.7</v>
      </c>
      <c r="O39" s="11">
        <f>[35]Abril!$C$18</f>
        <v>24.9</v>
      </c>
      <c r="P39" s="11">
        <f>[35]Abril!$C$19</f>
        <v>25</v>
      </c>
      <c r="Q39" s="11">
        <f>[35]Abril!$C$20</f>
        <v>29.2</v>
      </c>
      <c r="R39" s="11">
        <f>[35]Abril!$C$21</f>
        <v>25.3</v>
      </c>
      <c r="S39" s="11">
        <f>[35]Abril!$C$22</f>
        <v>21.7</v>
      </c>
      <c r="T39" s="11">
        <f>[35]Abril!$C$23</f>
        <v>24.1</v>
      </c>
      <c r="U39" s="11">
        <f>[35]Abril!$C$24</f>
        <v>22.9</v>
      </c>
      <c r="V39" s="11">
        <f>[35]Abril!$C$25</f>
        <v>24.4</v>
      </c>
      <c r="W39" s="11">
        <f>[35]Abril!$C$26</f>
        <v>25.3</v>
      </c>
      <c r="X39" s="11">
        <f>[35]Abril!$C$27</f>
        <v>27.4</v>
      </c>
      <c r="Y39" s="11">
        <f>[35]Abril!$C$28</f>
        <v>23.2</v>
      </c>
      <c r="Z39" s="11">
        <f>[35]Abril!$C$29</f>
        <v>24.7</v>
      </c>
      <c r="AA39" s="11">
        <f>[35]Abril!$C$30</f>
        <v>25.8</v>
      </c>
      <c r="AB39" s="11">
        <f>[35]Abril!$C$31</f>
        <v>23.6</v>
      </c>
      <c r="AC39" s="11">
        <f>[35]Abril!$C$32</f>
        <v>25.5</v>
      </c>
      <c r="AD39" s="11">
        <f>[35]Abril!$C$33</f>
        <v>27.7</v>
      </c>
      <c r="AE39" s="11">
        <f>[35]Abril!$C$34</f>
        <v>28.9</v>
      </c>
      <c r="AF39" s="87">
        <f t="shared" si="1"/>
        <v>31.6</v>
      </c>
      <c r="AG39" s="70">
        <f t="shared" si="2"/>
        <v>26.84666666666666</v>
      </c>
      <c r="AH39" s="12" t="s">
        <v>35</v>
      </c>
      <c r="AK39" t="s">
        <v>35</v>
      </c>
    </row>
    <row r="40" spans="1:38" x14ac:dyDescent="0.25">
      <c r="A40" s="43" t="s">
        <v>16</v>
      </c>
      <c r="B40" s="11">
        <f>[36]Abril!$C$5</f>
        <v>33.299999999999997</v>
      </c>
      <c r="C40" s="11">
        <f>[36]Abril!$C$6</f>
        <v>35.6</v>
      </c>
      <c r="D40" s="11">
        <f>[36]Abril!$C$7</f>
        <v>35</v>
      </c>
      <c r="E40" s="11">
        <f>[36]Abril!$C$8</f>
        <v>33.799999999999997</v>
      </c>
      <c r="F40" s="11">
        <f>[36]Abril!$C$9</f>
        <v>26.6</v>
      </c>
      <c r="G40" s="11">
        <f>[36]Abril!$C$10</f>
        <v>28.1</v>
      </c>
      <c r="H40" s="11">
        <f>[36]Abril!$C$11</f>
        <v>28.4</v>
      </c>
      <c r="I40" s="11">
        <f>[36]Abril!$C$12</f>
        <v>29.2</v>
      </c>
      <c r="J40" s="11">
        <f>[36]Abril!$C$13</f>
        <v>32.1</v>
      </c>
      <c r="K40" s="11">
        <f>[36]Abril!$C$14</f>
        <v>33.6</v>
      </c>
      <c r="L40" s="11">
        <f>[36]Abril!$C$15</f>
        <v>34</v>
      </c>
      <c r="M40" s="11">
        <f>[36]Abril!$C$16</f>
        <v>33.4</v>
      </c>
      <c r="N40" s="11">
        <f>[36]Abril!$C$17</f>
        <v>33</v>
      </c>
      <c r="O40" s="11">
        <f>[36]Abril!$C$18</f>
        <v>25.1</v>
      </c>
      <c r="P40" s="11">
        <f>[36]Abril!$C$19</f>
        <v>28.2</v>
      </c>
      <c r="Q40" s="11">
        <f>[36]Abril!$C$20</f>
        <v>32.799999999999997</v>
      </c>
      <c r="R40" s="11">
        <f>[36]Abril!$C$21</f>
        <v>27.5</v>
      </c>
      <c r="S40" s="11">
        <f>[36]Abril!$C$22</f>
        <v>25.4</v>
      </c>
      <c r="T40" s="11">
        <f>[36]Abril!$C$23</f>
        <v>27.3</v>
      </c>
      <c r="U40" s="11">
        <f>[36]Abril!$C$24</f>
        <v>27</v>
      </c>
      <c r="V40" s="11">
        <f>[36]Abril!$C$25</f>
        <v>28.5</v>
      </c>
      <c r="W40" s="11">
        <f>[36]Abril!$C$26</f>
        <v>29.1</v>
      </c>
      <c r="X40" s="11">
        <f>[36]Abril!$C$27</f>
        <v>30.6</v>
      </c>
      <c r="Y40" s="11">
        <f>[36]Abril!$C$28</f>
        <v>31.9</v>
      </c>
      <c r="Z40" s="11">
        <f>[36]Abril!$C$29</f>
        <v>29.1</v>
      </c>
      <c r="AA40" s="11">
        <f>[36]Abril!$C$30</f>
        <v>24</v>
      </c>
      <c r="AB40" s="11">
        <f>[36]Abril!$C$31</f>
        <v>27.4</v>
      </c>
      <c r="AC40" s="11">
        <f>[36]Abril!$C$32</f>
        <v>29.9</v>
      </c>
      <c r="AD40" s="11">
        <f>[36]Abril!$C$33</f>
        <v>32.6</v>
      </c>
      <c r="AE40" s="11">
        <f>[36]Abril!$C$34</f>
        <v>33.6</v>
      </c>
      <c r="AF40" s="87">
        <f t="shared" si="1"/>
        <v>35.6</v>
      </c>
      <c r="AG40" s="70">
        <f t="shared" si="2"/>
        <v>30.203333333333333</v>
      </c>
      <c r="AJ40" t="s">
        <v>35</v>
      </c>
      <c r="AK40" t="s">
        <v>35</v>
      </c>
      <c r="AL40" t="s">
        <v>35</v>
      </c>
    </row>
    <row r="41" spans="1:38" x14ac:dyDescent="0.25">
      <c r="A41" s="43" t="s">
        <v>159</v>
      </c>
      <c r="B41" s="11">
        <f>[37]Abril!$C$5</f>
        <v>33</v>
      </c>
      <c r="C41" s="11">
        <f>[37]Abril!$C$6</f>
        <v>34</v>
      </c>
      <c r="D41" s="11">
        <f>[37]Abril!$C$7</f>
        <v>32.9</v>
      </c>
      <c r="E41" s="11">
        <f>[37]Abril!$C$8</f>
        <v>34.1</v>
      </c>
      <c r="F41" s="11">
        <f>[37]Abril!$C$9</f>
        <v>33.299999999999997</v>
      </c>
      <c r="G41" s="11">
        <f>[37]Abril!$C$10</f>
        <v>33.5</v>
      </c>
      <c r="H41" s="11">
        <f>[37]Abril!$C$11</f>
        <v>29.5</v>
      </c>
      <c r="I41" s="11">
        <f>[37]Abril!$C$12</f>
        <v>29.8</v>
      </c>
      <c r="J41" s="11">
        <f>[37]Abril!$C$13</f>
        <v>30.5</v>
      </c>
      <c r="K41" s="11">
        <f>[37]Abril!$C$14</f>
        <v>31.6</v>
      </c>
      <c r="L41" s="11">
        <f>[37]Abril!$C$15</f>
        <v>32.799999999999997</v>
      </c>
      <c r="M41" s="11">
        <f>[37]Abril!$C$16</f>
        <v>32.1</v>
      </c>
      <c r="N41" s="11">
        <f>[37]Abril!$C$17</f>
        <v>32.799999999999997</v>
      </c>
      <c r="O41" s="11">
        <f>[37]Abril!$C$18</f>
        <v>29.9</v>
      </c>
      <c r="P41" s="11">
        <f>[37]Abril!$C$19</f>
        <v>31.8</v>
      </c>
      <c r="Q41" s="11">
        <f>[37]Abril!$C$20</f>
        <v>32.700000000000003</v>
      </c>
      <c r="R41" s="11">
        <f>[37]Abril!$C$21</f>
        <v>32.4</v>
      </c>
      <c r="S41" s="11">
        <f>[37]Abril!$C$22</f>
        <v>28</v>
      </c>
      <c r="T41" s="11">
        <f>[37]Abril!$C$23</f>
        <v>26.6</v>
      </c>
      <c r="U41" s="11">
        <f>[37]Abril!$C$24</f>
        <v>27.1</v>
      </c>
      <c r="V41" s="11">
        <f>[37]Abril!$C$25</f>
        <v>27</v>
      </c>
      <c r="W41" s="11">
        <f>[37]Abril!$C$26</f>
        <v>29.6</v>
      </c>
      <c r="X41" s="11">
        <f>[37]Abril!$C$27</f>
        <v>31.5</v>
      </c>
      <c r="Y41" s="11">
        <f>[37]Abril!$C$28</f>
        <v>29.2</v>
      </c>
      <c r="Z41" s="11">
        <f>[37]Abril!$C$29</f>
        <v>28.9</v>
      </c>
      <c r="AA41" s="11">
        <f>[37]Abril!$C$30</f>
        <v>25.1</v>
      </c>
      <c r="AB41" s="11">
        <f>[37]Abril!$C$31</f>
        <v>28.8</v>
      </c>
      <c r="AC41" s="11">
        <f>[37]Abril!$C$32</f>
        <v>29.6</v>
      </c>
      <c r="AD41" s="11">
        <f>[37]Abril!$C$33</f>
        <v>30.7</v>
      </c>
      <c r="AE41" s="11">
        <f>[37]Abril!$C$34</f>
        <v>32</v>
      </c>
      <c r="AF41" s="87">
        <f t="shared" si="1"/>
        <v>34.1</v>
      </c>
      <c r="AG41" s="70">
        <f t="shared" si="2"/>
        <v>30.693333333333339</v>
      </c>
      <c r="AI41" t="s">
        <v>35</v>
      </c>
      <c r="AK41" t="s">
        <v>35</v>
      </c>
    </row>
    <row r="42" spans="1:38" x14ac:dyDescent="0.25">
      <c r="A42" s="43" t="s">
        <v>17</v>
      </c>
      <c r="B42" s="11">
        <f>[38]Abril!$C$5</f>
        <v>33.6</v>
      </c>
      <c r="C42" s="11">
        <f>[38]Abril!$C$6</f>
        <v>34.4</v>
      </c>
      <c r="D42" s="11">
        <f>[38]Abril!$C$7</f>
        <v>32.799999999999997</v>
      </c>
      <c r="E42" s="11">
        <f>[38]Abril!$C$8</f>
        <v>33.9</v>
      </c>
      <c r="F42" s="11">
        <f>[38]Abril!$C$9</f>
        <v>30.6</v>
      </c>
      <c r="G42" s="11">
        <f>[38]Abril!$C$10</f>
        <v>28.1</v>
      </c>
      <c r="H42" s="11">
        <f>[38]Abril!$C$11</f>
        <v>28.1</v>
      </c>
      <c r="I42" s="11">
        <f>[38]Abril!$C$12</f>
        <v>30</v>
      </c>
      <c r="J42" s="11">
        <f>[38]Abril!$C$13</f>
        <v>30.2</v>
      </c>
      <c r="K42" s="11">
        <f>[38]Abril!$C$14</f>
        <v>30.9</v>
      </c>
      <c r="L42" s="11">
        <f>[38]Abril!$C$15</f>
        <v>32.299999999999997</v>
      </c>
      <c r="M42" s="11">
        <f>[38]Abril!$C$16</f>
        <v>31.3</v>
      </c>
      <c r="N42" s="11">
        <f>[38]Abril!$C$17</f>
        <v>32.799999999999997</v>
      </c>
      <c r="O42" s="11">
        <f>[38]Abril!$C$18</f>
        <v>29.3</v>
      </c>
      <c r="P42" s="11">
        <f>[38]Abril!$C$19</f>
        <v>28.8</v>
      </c>
      <c r="Q42" s="11">
        <f>[38]Abril!$C$20</f>
        <v>32.9</v>
      </c>
      <c r="R42" s="11">
        <f>[38]Abril!$C$21</f>
        <v>30.3</v>
      </c>
      <c r="S42" s="11">
        <f>[38]Abril!$C$22</f>
        <v>25</v>
      </c>
      <c r="T42" s="11">
        <f>[38]Abril!$C$23</f>
        <v>25.5</v>
      </c>
      <c r="U42" s="11">
        <f>[38]Abril!$C$24</f>
        <v>25.6</v>
      </c>
      <c r="V42" s="11">
        <f>[38]Abril!$C$25</f>
        <v>26.5</v>
      </c>
      <c r="W42" s="11">
        <f>[38]Abril!$C$26</f>
        <v>27</v>
      </c>
      <c r="X42" s="11">
        <f>[38]Abril!$C$27</f>
        <v>29.8</v>
      </c>
      <c r="Y42" s="11">
        <f>[38]Abril!$C$28</f>
        <v>28.6</v>
      </c>
      <c r="Z42" s="11">
        <f>[38]Abril!$C$29</f>
        <v>29.1</v>
      </c>
      <c r="AA42" s="11">
        <f>[38]Abril!$C$30</f>
        <v>24.7</v>
      </c>
      <c r="AB42" s="11">
        <f>[38]Abril!$C$31</f>
        <v>23</v>
      </c>
      <c r="AC42" s="11">
        <f>[38]Abril!$C$32</f>
        <v>24.5</v>
      </c>
      <c r="AD42" s="11">
        <f>[38]Abril!$C$33</f>
        <v>26.2</v>
      </c>
      <c r="AE42" s="11">
        <f>[38]Abril!$C$34</f>
        <v>27</v>
      </c>
      <c r="AF42" s="87">
        <f t="shared" si="1"/>
        <v>34.4</v>
      </c>
      <c r="AG42" s="70">
        <f t="shared" si="2"/>
        <v>29.093333333333337</v>
      </c>
      <c r="AL42" t="s">
        <v>35</v>
      </c>
    </row>
    <row r="43" spans="1:38" x14ac:dyDescent="0.25">
      <c r="A43" s="43" t="s">
        <v>141</v>
      </c>
      <c r="B43" s="11">
        <f>[39]Abril!$C$5</f>
        <v>33.200000000000003</v>
      </c>
      <c r="C43" s="11">
        <f>[39]Abril!$C$6</f>
        <v>34</v>
      </c>
      <c r="D43" s="11">
        <f>[39]Abril!$C$7</f>
        <v>31.9</v>
      </c>
      <c r="E43" s="11">
        <f>[39]Abril!$C$8</f>
        <v>33.4</v>
      </c>
      <c r="F43" s="11">
        <f>[39]Abril!$C$9</f>
        <v>32.9</v>
      </c>
      <c r="G43" s="11">
        <f>[39]Abril!$C$10</f>
        <v>31.7</v>
      </c>
      <c r="H43" s="11">
        <f>[39]Abril!$C$11</f>
        <v>29.1</v>
      </c>
      <c r="I43" s="11">
        <f>[39]Abril!$C$12</f>
        <v>26.9</v>
      </c>
      <c r="J43" s="11">
        <f>[39]Abril!$C$13</f>
        <v>30.5</v>
      </c>
      <c r="K43" s="11">
        <f>[39]Abril!$C$14</f>
        <v>30.1</v>
      </c>
      <c r="L43" s="11">
        <f>[39]Abril!$C$15</f>
        <v>31</v>
      </c>
      <c r="M43" s="11">
        <f>[39]Abril!$C$16</f>
        <v>31.6</v>
      </c>
      <c r="N43" s="11">
        <f>[39]Abril!$C$17</f>
        <v>32.299999999999997</v>
      </c>
      <c r="O43" s="11">
        <f>[39]Abril!$C$18</f>
        <v>30</v>
      </c>
      <c r="P43" s="11">
        <f>[39]Abril!$C$19</f>
        <v>31.6</v>
      </c>
      <c r="Q43" s="11">
        <f>[39]Abril!$C$20</f>
        <v>31.5</v>
      </c>
      <c r="R43" s="11">
        <f>[39]Abril!$C$21</f>
        <v>32.4</v>
      </c>
      <c r="S43" s="11">
        <f>[39]Abril!$C$22</f>
        <v>27</v>
      </c>
      <c r="T43" s="11">
        <f>[39]Abril!$C$23</f>
        <v>26</v>
      </c>
      <c r="U43" s="11">
        <f>[39]Abril!$C$24</f>
        <v>26.4</v>
      </c>
      <c r="V43" s="11">
        <f>[39]Abril!$C$25</f>
        <v>25.8</v>
      </c>
      <c r="W43" s="11">
        <f>[39]Abril!$C$26</f>
        <v>27.6</v>
      </c>
      <c r="X43" s="11">
        <f>[39]Abril!$C$27</f>
        <v>29.3</v>
      </c>
      <c r="Y43" s="11">
        <f>[39]Abril!$C$28</f>
        <v>29.4</v>
      </c>
      <c r="Z43" s="11">
        <f>[39]Abril!$C$29</f>
        <v>27.2</v>
      </c>
      <c r="AA43" s="11">
        <f>[39]Abril!$C$30</f>
        <v>28</v>
      </c>
      <c r="AB43" s="11">
        <f>[39]Abril!$C$31</f>
        <v>27.7</v>
      </c>
      <c r="AC43" s="11">
        <f>[39]Abril!$C$32</f>
        <v>28.9</v>
      </c>
      <c r="AD43" s="11">
        <f>[39]Abril!$C$33</f>
        <v>28.8</v>
      </c>
      <c r="AE43" s="11">
        <f>[39]Abril!$C$34</f>
        <v>29.9</v>
      </c>
      <c r="AF43" s="87">
        <f t="shared" si="1"/>
        <v>34</v>
      </c>
      <c r="AG43" s="70">
        <f t="shared" si="2"/>
        <v>29.87</v>
      </c>
      <c r="AI43" s="12" t="s">
        <v>35</v>
      </c>
      <c r="AK43" t="s">
        <v>35</v>
      </c>
    </row>
    <row r="44" spans="1:38" x14ac:dyDescent="0.25">
      <c r="A44" s="43" t="s">
        <v>18</v>
      </c>
      <c r="B44" s="11">
        <f>[40]Abril!$C$5</f>
        <v>32.6</v>
      </c>
      <c r="C44" s="11">
        <f>[40]Abril!$C$6</f>
        <v>32.299999999999997</v>
      </c>
      <c r="D44" s="11">
        <f>[40]Abril!$C$7</f>
        <v>32.4</v>
      </c>
      <c r="E44" s="11">
        <f>[40]Abril!$C$8</f>
        <v>31.5</v>
      </c>
      <c r="F44" s="11">
        <f>[40]Abril!$C$9</f>
        <v>28.7</v>
      </c>
      <c r="G44" s="11">
        <f>[40]Abril!$C$10</f>
        <v>28.7</v>
      </c>
      <c r="H44" s="11">
        <f>[40]Abril!$C$11</f>
        <v>27.8</v>
      </c>
      <c r="I44" s="11">
        <f>[40]Abril!$C$12</f>
        <v>26.9</v>
      </c>
      <c r="J44" s="11">
        <f>[40]Abril!$C$13</f>
        <v>29.2</v>
      </c>
      <c r="K44" s="11">
        <f>[40]Abril!$C$14</f>
        <v>30.4</v>
      </c>
      <c r="L44" s="11">
        <f>[40]Abril!$C$15</f>
        <v>30.5</v>
      </c>
      <c r="M44" s="11">
        <f>[40]Abril!$C$16</f>
        <v>29.4</v>
      </c>
      <c r="N44" s="11">
        <f>[40]Abril!$C$17</f>
        <v>30.8</v>
      </c>
      <c r="O44" s="11">
        <f>[40]Abril!$C$18</f>
        <v>27.8</v>
      </c>
      <c r="P44" s="11">
        <f>[40]Abril!$C$19</f>
        <v>29</v>
      </c>
      <c r="Q44" s="11">
        <f>[40]Abril!$C$20</f>
        <v>30.7</v>
      </c>
      <c r="R44" s="11">
        <f>[40]Abril!$C$21</f>
        <v>30.9</v>
      </c>
      <c r="S44" s="11">
        <f>[40]Abril!$C$22</f>
        <v>29.5</v>
      </c>
      <c r="T44" s="11">
        <f>[40]Abril!$C$23</f>
        <v>27.5</v>
      </c>
      <c r="U44" s="11">
        <f>[40]Abril!$C$24</f>
        <v>24.9</v>
      </c>
      <c r="V44" s="11">
        <f>[40]Abril!$C$25</f>
        <v>26</v>
      </c>
      <c r="W44" s="11">
        <f>[40]Abril!$C$26</f>
        <v>29.8</v>
      </c>
      <c r="X44" s="11">
        <f>[40]Abril!$C$27</f>
        <v>29.3</v>
      </c>
      <c r="Y44" s="11">
        <f>[40]Abril!$C$28</f>
        <v>28.2</v>
      </c>
      <c r="Z44" s="11">
        <f>[40]Abril!$C$29</f>
        <v>27.9</v>
      </c>
      <c r="AA44" s="11">
        <f>[40]Abril!$C$30</f>
        <v>27.3</v>
      </c>
      <c r="AB44" s="11">
        <f>[40]Abril!$C$31</f>
        <v>26.8</v>
      </c>
      <c r="AC44" s="11">
        <f>[40]Abril!$C$32</f>
        <v>27.6</v>
      </c>
      <c r="AD44" s="11">
        <f>[40]Abril!$C$33</f>
        <v>30</v>
      </c>
      <c r="AE44" s="11">
        <f>[40]Abril!$C$34</f>
        <v>30.1</v>
      </c>
      <c r="AF44" s="87">
        <f t="shared" si="1"/>
        <v>32.6</v>
      </c>
      <c r="AG44" s="70">
        <f t="shared" si="2"/>
        <v>29.149999999999991</v>
      </c>
      <c r="AI44" s="12" t="s">
        <v>35</v>
      </c>
      <c r="AK44" t="s">
        <v>35</v>
      </c>
    </row>
    <row r="45" spans="1:38" hidden="1" x14ac:dyDescent="0.25">
      <c r="A45" s="43" t="s">
        <v>146</v>
      </c>
      <c r="B45" s="11" t="str">
        <f>[41]Abril!$C$5</f>
        <v>*</v>
      </c>
      <c r="C45" s="11" t="str">
        <f>[41]Abril!$C$6</f>
        <v>*</v>
      </c>
      <c r="D45" s="11" t="str">
        <f>[41]Abril!$C$7</f>
        <v>*</v>
      </c>
      <c r="E45" s="11" t="str">
        <f>[41]Abril!$C$8</f>
        <v>*</v>
      </c>
      <c r="F45" s="11" t="str">
        <f>[41]Abril!$C$9</f>
        <v>*</v>
      </c>
      <c r="G45" s="11" t="str">
        <f>[41]Abril!$C$10</f>
        <v>*</v>
      </c>
      <c r="H45" s="11" t="str">
        <f>[41]Abril!$C$11</f>
        <v>*</v>
      </c>
      <c r="I45" s="11" t="str">
        <f>[41]Abril!$C$12</f>
        <v>*</v>
      </c>
      <c r="J45" s="11" t="str">
        <f>[41]Abril!$C$13</f>
        <v>*</v>
      </c>
      <c r="K45" s="11" t="str">
        <f>[41]Abril!$C$14</f>
        <v>*</v>
      </c>
      <c r="L45" s="11" t="str">
        <f>[41]Abril!$C$15</f>
        <v>*</v>
      </c>
      <c r="M45" s="11" t="str">
        <f>[41]Abril!$C$16</f>
        <v>*</v>
      </c>
      <c r="N45" s="11" t="str">
        <f>[41]Abril!$C$17</f>
        <v>*</v>
      </c>
      <c r="O45" s="11" t="str">
        <f>[41]Abril!$C$18</f>
        <v>*</v>
      </c>
      <c r="P45" s="11" t="str">
        <f>[41]Abril!$C$19</f>
        <v>*</v>
      </c>
      <c r="Q45" s="11" t="str">
        <f>[41]Abril!$C$20</f>
        <v>*</v>
      </c>
      <c r="R45" s="11" t="str">
        <f>[41]Abril!$C$21</f>
        <v>*</v>
      </c>
      <c r="S45" s="11" t="str">
        <f>[41]Abril!$C$22</f>
        <v>*</v>
      </c>
      <c r="T45" s="11" t="str">
        <f>[41]Abril!$C$23</f>
        <v>*</v>
      </c>
      <c r="U45" s="11" t="str">
        <f>[41]Abril!$C$24</f>
        <v>*</v>
      </c>
      <c r="V45" s="11" t="str">
        <f>[41]Abril!$C$25</f>
        <v>*</v>
      </c>
      <c r="W45" s="11" t="str">
        <f>[41]Abril!$C$26</f>
        <v>*</v>
      </c>
      <c r="X45" s="11" t="str">
        <f>[41]Abril!$C$27</f>
        <v>*</v>
      </c>
      <c r="Y45" s="11" t="str">
        <f>[41]Abril!$C$28</f>
        <v>*</v>
      </c>
      <c r="Z45" s="11" t="str">
        <f>[41]Abril!$C$29</f>
        <v>*</v>
      </c>
      <c r="AA45" s="11" t="str">
        <f>[41]Abril!$C$30</f>
        <v>*</v>
      </c>
      <c r="AB45" s="11" t="str">
        <f>[41]Abril!$C$31</f>
        <v>*</v>
      </c>
      <c r="AC45" s="11" t="str">
        <f>[41]Abril!$C$32</f>
        <v>*</v>
      </c>
      <c r="AD45" s="11" t="str">
        <f>[41]Abril!$C$33</f>
        <v>*</v>
      </c>
      <c r="AE45" s="11" t="str">
        <f>[41]Abril!$C$34</f>
        <v>*</v>
      </c>
      <c r="AF45" s="87" t="s">
        <v>210</v>
      </c>
      <c r="AG45" s="70" t="s">
        <v>210</v>
      </c>
      <c r="AK45" t="s">
        <v>35</v>
      </c>
    </row>
    <row r="46" spans="1:38" x14ac:dyDescent="0.25">
      <c r="A46" s="43" t="s">
        <v>19</v>
      </c>
      <c r="B46" s="11">
        <f>[42]Abril!$C$5</f>
        <v>33.200000000000003</v>
      </c>
      <c r="C46" s="11">
        <f>[42]Abril!$C$6</f>
        <v>33.4</v>
      </c>
      <c r="D46" s="11">
        <f>[42]Abril!$C$7</f>
        <v>31.5</v>
      </c>
      <c r="E46" s="11">
        <f>[42]Abril!$C$8</f>
        <v>31.3</v>
      </c>
      <c r="F46" s="11">
        <f>[42]Abril!$C$9</f>
        <v>25.1</v>
      </c>
      <c r="G46" s="11">
        <f>[42]Abril!$C$10</f>
        <v>22.5</v>
      </c>
      <c r="H46" s="11">
        <f>[42]Abril!$C$11</f>
        <v>27.4</v>
      </c>
      <c r="I46" s="11">
        <f>[42]Abril!$C$12</f>
        <v>29.5</v>
      </c>
      <c r="J46" s="11">
        <f>[42]Abril!$C$13</f>
        <v>30.4</v>
      </c>
      <c r="K46" s="11">
        <f>[42]Abril!$C$14</f>
        <v>30.5</v>
      </c>
      <c r="L46" s="11">
        <f>[42]Abril!$C$15</f>
        <v>30.7</v>
      </c>
      <c r="M46" s="11">
        <f>[42]Abril!$C$16</f>
        <v>32.6</v>
      </c>
      <c r="N46" s="11">
        <f>[42]Abril!$C$17</f>
        <v>29.6</v>
      </c>
      <c r="O46" s="11">
        <f>[42]Abril!$C$18</f>
        <v>25.7</v>
      </c>
      <c r="P46" s="11">
        <f>[42]Abril!$C$19</f>
        <v>28</v>
      </c>
      <c r="Q46" s="11">
        <f>[42]Abril!$C$20</f>
        <v>30.4</v>
      </c>
      <c r="R46" s="11">
        <f>[42]Abril!$C$21</f>
        <v>24.3</v>
      </c>
      <c r="S46" s="11">
        <f>[42]Abril!$C$22</f>
        <v>25.7</v>
      </c>
      <c r="T46" s="11">
        <f>[42]Abril!$C$23</f>
        <v>25.4</v>
      </c>
      <c r="U46" s="11">
        <f>[42]Abril!$C$24</f>
        <v>23.6</v>
      </c>
      <c r="V46" s="11">
        <f>[42]Abril!$C$25</f>
        <v>25.9</v>
      </c>
      <c r="W46" s="11">
        <f>[42]Abril!$C$26</f>
        <v>26.4</v>
      </c>
      <c r="X46" s="11">
        <f>[42]Abril!$C$27</f>
        <v>28.6</v>
      </c>
      <c r="Y46" s="11">
        <f>[42]Abril!$C$28</f>
        <v>28.9</v>
      </c>
      <c r="Z46" s="11">
        <f>[42]Abril!$C$29</f>
        <v>27.3</v>
      </c>
      <c r="AA46" s="11">
        <f>[42]Abril!$C$30</f>
        <v>23.8</v>
      </c>
      <c r="AB46" s="11">
        <f>[42]Abril!$C$31</f>
        <v>25.5</v>
      </c>
      <c r="AC46" s="11">
        <f>[42]Abril!$C$32</f>
        <v>26.3</v>
      </c>
      <c r="AD46" s="11">
        <f>[42]Abril!$C$33</f>
        <v>27.2</v>
      </c>
      <c r="AE46" s="11">
        <f>[42]Abril!$C$34</f>
        <v>28.9</v>
      </c>
      <c r="AF46" s="87">
        <f t="shared" si="1"/>
        <v>33.4</v>
      </c>
      <c r="AG46" s="70">
        <f t="shared" si="2"/>
        <v>27.986666666666665</v>
      </c>
      <c r="AH46" s="12" t="s">
        <v>35</v>
      </c>
      <c r="AI46" s="12" t="s">
        <v>35</v>
      </c>
      <c r="AK46" t="s">
        <v>35</v>
      </c>
      <c r="AL46" t="s">
        <v>35</v>
      </c>
    </row>
    <row r="47" spans="1:38" x14ac:dyDescent="0.25">
      <c r="A47" s="43" t="s">
        <v>23</v>
      </c>
      <c r="B47" s="11">
        <f>[43]Abril!$C$5</f>
        <v>33.4</v>
      </c>
      <c r="C47" s="11">
        <f>[43]Abril!$C$6</f>
        <v>33.700000000000003</v>
      </c>
      <c r="D47" s="11">
        <f>[43]Abril!$C$7</f>
        <v>32.5</v>
      </c>
      <c r="E47" s="11">
        <f>[43]Abril!$C$8</f>
        <v>32.4</v>
      </c>
      <c r="F47" s="11">
        <f>[43]Abril!$C$9</f>
        <v>27.2</v>
      </c>
      <c r="G47" s="11">
        <f>[43]Abril!$C$10</f>
        <v>28.9</v>
      </c>
      <c r="H47" s="11">
        <f>[43]Abril!$C$11</f>
        <v>27.3</v>
      </c>
      <c r="I47" s="11">
        <f>[43]Abril!$C$12</f>
        <v>28.4</v>
      </c>
      <c r="J47" s="11">
        <f>[43]Abril!$C$13</f>
        <v>29.9</v>
      </c>
      <c r="K47" s="11">
        <f>[43]Abril!$C$14</f>
        <v>31.4</v>
      </c>
      <c r="L47" s="11">
        <f>[43]Abril!$C$15</f>
        <v>31.8</v>
      </c>
      <c r="M47" s="11">
        <f>[43]Abril!$C$16</f>
        <v>31.4</v>
      </c>
      <c r="N47" s="11">
        <f>[43]Abril!$C$17</f>
        <v>31.5</v>
      </c>
      <c r="O47" s="11">
        <f>[43]Abril!$C$18</f>
        <v>28.5</v>
      </c>
      <c r="P47" s="11">
        <f>[43]Abril!$C$19</f>
        <v>29.2</v>
      </c>
      <c r="Q47" s="11">
        <f>[43]Abril!$C$20</f>
        <v>32.1</v>
      </c>
      <c r="R47" s="11">
        <f>[43]Abril!$C$21</f>
        <v>31.1</v>
      </c>
      <c r="S47" s="11">
        <f>[43]Abril!$C$22</f>
        <v>26.2</v>
      </c>
      <c r="T47" s="11">
        <f>[43]Abril!$C$23</f>
        <v>25.7</v>
      </c>
      <c r="U47" s="11">
        <f>[43]Abril!$C$24</f>
        <v>25.8</v>
      </c>
      <c r="V47" s="11">
        <f>[43]Abril!$C$25</f>
        <v>26.6</v>
      </c>
      <c r="W47" s="11">
        <f>[43]Abril!$C$26</f>
        <v>27.7</v>
      </c>
      <c r="X47" s="11">
        <f>[43]Abril!$C$27</f>
        <v>31.4</v>
      </c>
      <c r="Y47" s="11">
        <f>[43]Abril!$C$28</f>
        <v>30.4</v>
      </c>
      <c r="Z47" s="11">
        <f>[43]Abril!$C$29</f>
        <v>29.4</v>
      </c>
      <c r="AA47" s="11">
        <f>[43]Abril!$C$30</f>
        <v>26.2</v>
      </c>
      <c r="AB47" s="11">
        <f>[43]Abril!$C$31</f>
        <v>26.5</v>
      </c>
      <c r="AC47" s="11">
        <f>[43]Abril!$C$32</f>
        <v>27.9</v>
      </c>
      <c r="AD47" s="11">
        <f>[43]Abril!$C$33</f>
        <v>30</v>
      </c>
      <c r="AE47" s="11">
        <f>[43]Abril!$C$34</f>
        <v>31.7</v>
      </c>
      <c r="AF47" s="87">
        <f t="shared" si="1"/>
        <v>33.700000000000003</v>
      </c>
      <c r="AG47" s="70">
        <f t="shared" si="2"/>
        <v>29.540000000000003</v>
      </c>
      <c r="AI47" s="12" t="s">
        <v>35</v>
      </c>
      <c r="AJ47" t="s">
        <v>35</v>
      </c>
      <c r="AK47" t="s">
        <v>35</v>
      </c>
    </row>
    <row r="48" spans="1:38" x14ac:dyDescent="0.25">
      <c r="A48" s="43" t="s">
        <v>34</v>
      </c>
      <c r="B48" s="11">
        <f>[44]Abril!$C$5</f>
        <v>30.9</v>
      </c>
      <c r="C48" s="11">
        <f>[44]Abril!$C$6</f>
        <v>32.799999999999997</v>
      </c>
      <c r="D48" s="11">
        <f>[44]Abril!$C$7</f>
        <v>32.1</v>
      </c>
      <c r="E48" s="11">
        <f>[44]Abril!$C$8</f>
        <v>31.7</v>
      </c>
      <c r="F48" s="11">
        <f>[44]Abril!$C$9</f>
        <v>31.7</v>
      </c>
      <c r="G48" s="11">
        <f>[44]Abril!$C$10</f>
        <v>28.7</v>
      </c>
      <c r="H48" s="11">
        <f>[44]Abril!$C$11</f>
        <v>28</v>
      </c>
      <c r="I48" s="11">
        <f>[44]Abril!$C$12</f>
        <v>27.7</v>
      </c>
      <c r="J48" s="11">
        <f>[44]Abril!$C$13</f>
        <v>28.3</v>
      </c>
      <c r="K48" s="11">
        <f>[44]Abril!$C$14</f>
        <v>29.4</v>
      </c>
      <c r="L48" s="11">
        <f>[44]Abril!$C$15</f>
        <v>30.1</v>
      </c>
      <c r="M48" s="11">
        <f>[44]Abril!$C$16</f>
        <v>31.2</v>
      </c>
      <c r="N48" s="11">
        <f>[44]Abril!$C$17</f>
        <v>31.8</v>
      </c>
      <c r="O48" s="11">
        <f>[44]Abril!$C$18</f>
        <v>26.2</v>
      </c>
      <c r="P48" s="11">
        <f>[44]Abril!$C$19</f>
        <v>30.8</v>
      </c>
      <c r="Q48" s="11">
        <f>[44]Abril!$C$20</f>
        <v>31.9</v>
      </c>
      <c r="R48" s="11">
        <f>[44]Abril!$C$21</f>
        <v>30.8</v>
      </c>
      <c r="S48" s="11">
        <f>[44]Abril!$C$22</f>
        <v>29.7</v>
      </c>
      <c r="T48" s="11">
        <f>[44]Abril!$C$23</f>
        <v>24.7</v>
      </c>
      <c r="U48" s="11">
        <f>[44]Abril!$C$24</f>
        <v>25.6</v>
      </c>
      <c r="V48" s="11">
        <f>[44]Abril!$C$25</f>
        <v>28.6</v>
      </c>
      <c r="W48" s="11">
        <f>[44]Abril!$C$26</f>
        <v>31.2</v>
      </c>
      <c r="X48" s="11">
        <f>[44]Abril!$C$27</f>
        <v>29.9</v>
      </c>
      <c r="Y48" s="11">
        <f>[44]Abril!$C$28</f>
        <v>30.3</v>
      </c>
      <c r="Z48" s="11">
        <f>[44]Abril!$C$29</f>
        <v>29</v>
      </c>
      <c r="AA48" s="11">
        <f>[44]Abril!$C$30</f>
        <v>30.7</v>
      </c>
      <c r="AB48" s="11">
        <f>[44]Abril!$C$31</f>
        <v>29.7</v>
      </c>
      <c r="AC48" s="11">
        <f>[44]Abril!$C$32</f>
        <v>30.5</v>
      </c>
      <c r="AD48" s="11">
        <f>[44]Abril!$C$33</f>
        <v>33.1</v>
      </c>
      <c r="AE48" s="11">
        <f>[44]Abril!$C$34</f>
        <v>32.6</v>
      </c>
      <c r="AF48" s="87">
        <f t="shared" si="1"/>
        <v>33.1</v>
      </c>
      <c r="AG48" s="70">
        <f t="shared" si="2"/>
        <v>29.990000000000006</v>
      </c>
      <c r="AH48" s="12" t="s">
        <v>35</v>
      </c>
      <c r="AI48" s="12" t="s">
        <v>35</v>
      </c>
      <c r="AJ48" t="s">
        <v>35</v>
      </c>
      <c r="AL48" t="s">
        <v>35</v>
      </c>
    </row>
    <row r="49" spans="1:38" ht="13.8" thickBot="1" x14ac:dyDescent="0.3">
      <c r="A49" s="43" t="s">
        <v>20</v>
      </c>
      <c r="B49" s="11">
        <f>[45]Abril!$C$5</f>
        <v>36.299999999999997</v>
      </c>
      <c r="C49" s="11">
        <f>[45]Abril!$C$6</f>
        <v>35.799999999999997</v>
      </c>
      <c r="D49" s="11">
        <f>[45]Abril!$C$7</f>
        <v>33.9</v>
      </c>
      <c r="E49" s="11">
        <f>[45]Abril!$C$8</f>
        <v>35.4</v>
      </c>
      <c r="F49" s="11">
        <f>[45]Abril!$C$9</f>
        <v>34.799999999999997</v>
      </c>
      <c r="G49" s="11">
        <f>[45]Abril!$C$10</f>
        <v>34.6</v>
      </c>
      <c r="H49" s="11">
        <f>[45]Abril!$C$11</f>
        <v>31.1</v>
      </c>
      <c r="I49" s="11">
        <f>[45]Abril!$C$12</f>
        <v>31</v>
      </c>
      <c r="J49" s="11">
        <f>[45]Abril!$C$13</f>
        <v>32.5</v>
      </c>
      <c r="K49" s="11">
        <f>[45]Abril!$C$14</f>
        <v>33.799999999999997</v>
      </c>
      <c r="L49" s="11">
        <f>[45]Abril!$C$15</f>
        <v>34.6</v>
      </c>
      <c r="M49" s="11">
        <f>[45]Abril!$C$16</f>
        <v>32.5</v>
      </c>
      <c r="N49" s="11">
        <f>[45]Abril!$C$17</f>
        <v>34.5</v>
      </c>
      <c r="O49" s="11">
        <f>[45]Abril!$C$18</f>
        <v>31.2</v>
      </c>
      <c r="P49" s="11">
        <f>[45]Abril!$C$19</f>
        <v>33.9</v>
      </c>
      <c r="Q49" s="11">
        <f>[45]Abril!$C$20</f>
        <v>33.799999999999997</v>
      </c>
      <c r="R49" s="11">
        <f>[45]Abril!$C$21</f>
        <v>34</v>
      </c>
      <c r="S49" s="11">
        <f>[45]Abril!$C$22</f>
        <v>29.8</v>
      </c>
      <c r="T49" s="11">
        <f>[45]Abril!$C$23</f>
        <v>28.8</v>
      </c>
      <c r="U49" s="11">
        <f>[45]Abril!$C$24</f>
        <v>29.2</v>
      </c>
      <c r="V49" s="11">
        <f>[45]Abril!$C$25</f>
        <v>29.4</v>
      </c>
      <c r="W49" s="11">
        <f>[45]Abril!$C$26</f>
        <v>31.3</v>
      </c>
      <c r="X49" s="11">
        <f>[45]Abril!$C$27</f>
        <v>32.200000000000003</v>
      </c>
      <c r="Y49" s="11">
        <f>[45]Abril!$C$28</f>
        <v>32.799999999999997</v>
      </c>
      <c r="Z49" s="11">
        <f>[45]Abril!$C$29</f>
        <v>26.6</v>
      </c>
      <c r="AA49" s="11">
        <f>[45]Abril!$C$30</f>
        <v>27.8</v>
      </c>
      <c r="AB49" s="11">
        <f>[45]Abril!$C$31</f>
        <v>29.6</v>
      </c>
      <c r="AC49" s="11">
        <f>[45]Abril!$C$32</f>
        <v>31.5</v>
      </c>
      <c r="AD49" s="11">
        <f>[45]Abril!$C$33</f>
        <v>31.1</v>
      </c>
      <c r="AE49" s="11">
        <f>[45]Abril!$C$34</f>
        <v>32</v>
      </c>
      <c r="AF49" s="87">
        <f t="shared" si="1"/>
        <v>36.299999999999997</v>
      </c>
      <c r="AG49" s="70">
        <f t="shared" si="2"/>
        <v>32.193333333333328</v>
      </c>
      <c r="AK49" t="s">
        <v>35</v>
      </c>
    </row>
    <row r="50" spans="1:38" s="5" customFormat="1" ht="17.100000000000001" customHeight="1" thickBot="1" x14ac:dyDescent="0.3">
      <c r="A50" s="44" t="s">
        <v>24</v>
      </c>
      <c r="B50" s="13">
        <f t="shared" ref="B50:AE50" si="3">MAX(B5:B49)</f>
        <v>36.299999999999997</v>
      </c>
      <c r="C50" s="13">
        <f t="shared" si="3"/>
        <v>35.799999999999997</v>
      </c>
      <c r="D50" s="13">
        <f t="shared" si="3"/>
        <v>35.4</v>
      </c>
      <c r="E50" s="13">
        <f t="shared" si="3"/>
        <v>35.6</v>
      </c>
      <c r="F50" s="13">
        <f t="shared" si="3"/>
        <v>34.799999999999997</v>
      </c>
      <c r="G50" s="13">
        <f t="shared" si="3"/>
        <v>34.6</v>
      </c>
      <c r="H50" s="13">
        <f t="shared" si="3"/>
        <v>31.1</v>
      </c>
      <c r="I50" s="13">
        <f t="shared" si="3"/>
        <v>31</v>
      </c>
      <c r="J50" s="13">
        <f t="shared" si="3"/>
        <v>33</v>
      </c>
      <c r="K50" s="13">
        <f t="shared" si="3"/>
        <v>33.799999999999997</v>
      </c>
      <c r="L50" s="13">
        <f t="shared" si="3"/>
        <v>34.6</v>
      </c>
      <c r="M50" s="13">
        <f t="shared" si="3"/>
        <v>33.700000000000003</v>
      </c>
      <c r="N50" s="13">
        <f t="shared" si="3"/>
        <v>34.5</v>
      </c>
      <c r="O50" s="13">
        <f t="shared" si="3"/>
        <v>31.2</v>
      </c>
      <c r="P50" s="13">
        <f t="shared" si="3"/>
        <v>33.9</v>
      </c>
      <c r="Q50" s="13">
        <f t="shared" si="3"/>
        <v>34.1</v>
      </c>
      <c r="R50" s="13">
        <f t="shared" si="3"/>
        <v>34</v>
      </c>
      <c r="S50" s="13">
        <f t="shared" si="3"/>
        <v>32.6</v>
      </c>
      <c r="T50" s="13">
        <f t="shared" si="3"/>
        <v>29.1</v>
      </c>
      <c r="U50" s="13">
        <f t="shared" si="3"/>
        <v>32.299999999999997</v>
      </c>
      <c r="V50" s="13">
        <f t="shared" si="3"/>
        <v>29.7</v>
      </c>
      <c r="W50" s="13">
        <f t="shared" si="3"/>
        <v>32</v>
      </c>
      <c r="X50" s="13">
        <f t="shared" si="3"/>
        <v>32.200000000000003</v>
      </c>
      <c r="Y50" s="13">
        <f t="shared" si="3"/>
        <v>33.200000000000003</v>
      </c>
      <c r="Z50" s="13">
        <f t="shared" si="3"/>
        <v>32.200000000000003</v>
      </c>
      <c r="AA50" s="13">
        <f t="shared" si="3"/>
        <v>32.200000000000003</v>
      </c>
      <c r="AB50" s="13">
        <f t="shared" si="3"/>
        <v>31.6</v>
      </c>
      <c r="AC50" s="13">
        <f t="shared" si="3"/>
        <v>32</v>
      </c>
      <c r="AD50" s="13">
        <f t="shared" si="3"/>
        <v>33.4</v>
      </c>
      <c r="AE50" s="13">
        <f t="shared" si="3"/>
        <v>34.200000000000003</v>
      </c>
      <c r="AF50" s="14">
        <f>MAX(AF5:AF49)</f>
        <v>36.299999999999997</v>
      </c>
      <c r="AG50" s="157"/>
      <c r="AK50" s="5" t="s">
        <v>35</v>
      </c>
    </row>
    <row r="51" spans="1:38" x14ac:dyDescent="0.25">
      <c r="A51" s="97" t="s">
        <v>240</v>
      </c>
      <c r="B51" s="143"/>
      <c r="C51" s="143"/>
      <c r="D51" s="143"/>
      <c r="E51" s="143"/>
      <c r="F51" s="143"/>
      <c r="G51" s="143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5"/>
      <c r="AE51" s="145"/>
      <c r="AF51" s="146"/>
      <c r="AG51" s="40"/>
      <c r="AJ51" t="s">
        <v>35</v>
      </c>
      <c r="AK51" t="s">
        <v>35</v>
      </c>
    </row>
    <row r="52" spans="1:38" x14ac:dyDescent="0.25">
      <c r="A52" s="97" t="s">
        <v>241</v>
      </c>
      <c r="B52" s="147"/>
      <c r="C52" s="147"/>
      <c r="D52" s="147"/>
      <c r="E52" s="147"/>
      <c r="F52" s="147"/>
      <c r="G52" s="147"/>
      <c r="H52" s="147"/>
      <c r="I52" s="147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8"/>
      <c r="U52" s="148"/>
      <c r="V52" s="148"/>
      <c r="W52" s="148"/>
      <c r="X52" s="148"/>
      <c r="Y52" s="144"/>
      <c r="Z52" s="144"/>
      <c r="AA52" s="144"/>
      <c r="AB52" s="144"/>
      <c r="AC52" s="144"/>
      <c r="AD52" s="144"/>
      <c r="AE52" s="144"/>
      <c r="AF52" s="146"/>
      <c r="AG52" s="38"/>
      <c r="AL52" t="s">
        <v>35</v>
      </c>
    </row>
    <row r="53" spans="1:38" x14ac:dyDescent="0.25">
      <c r="A53" s="37"/>
      <c r="B53" s="144"/>
      <c r="C53" s="144"/>
      <c r="D53" s="144"/>
      <c r="E53" s="144"/>
      <c r="F53" s="144"/>
      <c r="G53" s="144"/>
      <c r="H53" s="144"/>
      <c r="I53" s="144"/>
      <c r="J53" s="149"/>
      <c r="K53" s="149"/>
      <c r="L53" s="149"/>
      <c r="M53" s="149"/>
      <c r="N53" s="149"/>
      <c r="O53" s="149"/>
      <c r="P53" s="149"/>
      <c r="Q53" s="144"/>
      <c r="R53" s="144"/>
      <c r="S53" s="144"/>
      <c r="T53" s="150"/>
      <c r="U53" s="150"/>
      <c r="V53" s="150"/>
      <c r="W53" s="150"/>
      <c r="X53" s="150"/>
      <c r="Y53" s="144"/>
      <c r="Z53" s="144"/>
      <c r="AA53" s="144"/>
      <c r="AB53" s="144"/>
      <c r="AC53" s="144"/>
      <c r="AD53" s="145"/>
      <c r="AE53" s="145"/>
      <c r="AF53" s="146"/>
      <c r="AG53" s="38"/>
    </row>
    <row r="54" spans="1:38" x14ac:dyDescent="0.25">
      <c r="A54" s="34"/>
      <c r="B54" s="143"/>
      <c r="C54" s="143"/>
      <c r="D54" s="143"/>
      <c r="E54" s="143"/>
      <c r="F54" s="143"/>
      <c r="G54" s="143"/>
      <c r="H54" s="143"/>
      <c r="I54" s="143"/>
      <c r="J54" s="143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5"/>
      <c r="AE54" s="145"/>
      <c r="AF54" s="146"/>
      <c r="AG54" s="71"/>
    </row>
    <row r="55" spans="1:38" x14ac:dyDescent="0.25">
      <c r="A55" s="37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6"/>
      <c r="AG55" s="40"/>
      <c r="AI55" s="12" t="s">
        <v>35</v>
      </c>
    </row>
    <row r="56" spans="1:38" x14ac:dyDescent="0.25">
      <c r="A56" s="37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6"/>
      <c r="AG56" s="40"/>
    </row>
    <row r="57" spans="1:38" ht="13.8" thickBot="1" x14ac:dyDescent="0.3">
      <c r="A57" s="46"/>
      <c r="B57" s="47"/>
      <c r="C57" s="47"/>
      <c r="D57" s="47"/>
      <c r="E57" s="47"/>
      <c r="F57" s="47"/>
      <c r="G57" s="47" t="s">
        <v>35</v>
      </c>
      <c r="H57" s="47"/>
      <c r="I57" s="47"/>
      <c r="J57" s="47"/>
      <c r="K57" s="47"/>
      <c r="L57" s="47" t="s">
        <v>35</v>
      </c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8"/>
      <c r="AG57" s="72"/>
    </row>
    <row r="58" spans="1:38" x14ac:dyDescent="0.25">
      <c r="AG58" s="1"/>
    </row>
    <row r="59" spans="1:38" x14ac:dyDescent="0.25">
      <c r="Z59" s="2" t="s">
        <v>35</v>
      </c>
      <c r="AG59" s="1"/>
      <c r="AI59" t="s">
        <v>35</v>
      </c>
    </row>
    <row r="62" spans="1:38" x14ac:dyDescent="0.25">
      <c r="X62" s="2" t="s">
        <v>35</v>
      </c>
      <c r="Z62" s="2" t="s">
        <v>35</v>
      </c>
    </row>
    <row r="63" spans="1:38" x14ac:dyDescent="0.25">
      <c r="L63" s="2" t="s">
        <v>35</v>
      </c>
      <c r="S63" s="2" t="s">
        <v>35</v>
      </c>
    </row>
    <row r="64" spans="1:38" x14ac:dyDescent="0.25">
      <c r="V64" s="2" t="s">
        <v>35</v>
      </c>
      <c r="Z64" s="2" t="s">
        <v>35</v>
      </c>
      <c r="AH64" t="s">
        <v>35</v>
      </c>
    </row>
    <row r="66" spans="19:32" x14ac:dyDescent="0.25">
      <c r="S66" s="2" t="s">
        <v>35</v>
      </c>
      <c r="AA66" s="2" t="s">
        <v>35</v>
      </c>
    </row>
    <row r="67" spans="19:32" x14ac:dyDescent="0.25">
      <c r="U67" s="2" t="s">
        <v>35</v>
      </c>
      <c r="AF67" s="7" t="s">
        <v>35</v>
      </c>
    </row>
    <row r="68" spans="19:32" x14ac:dyDescent="0.25">
      <c r="W68" s="2" t="s">
        <v>35</v>
      </c>
    </row>
  </sheetData>
  <mergeCells count="35">
    <mergeCell ref="C3:C4"/>
    <mergeCell ref="T3:T4"/>
    <mergeCell ref="M3:M4"/>
    <mergeCell ref="N3:N4"/>
    <mergeCell ref="B2:AG2"/>
    <mergeCell ref="D3:D4"/>
    <mergeCell ref="F3:F4"/>
    <mergeCell ref="S3:S4"/>
    <mergeCell ref="L3:L4"/>
    <mergeCell ref="I3:I4"/>
    <mergeCell ref="O3:O4"/>
    <mergeCell ref="V3:V4"/>
    <mergeCell ref="AE3:AE4"/>
    <mergeCell ref="T53:X53"/>
    <mergeCell ref="T52:X52"/>
    <mergeCell ref="G3:G4"/>
    <mergeCell ref="U3:U4"/>
    <mergeCell ref="H3:H4"/>
    <mergeCell ref="J3:J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72"/>
  <sheetViews>
    <sheetView zoomScale="90" zoomScaleNormal="90" workbookViewId="0">
      <selection activeCell="AG50" sqref="AG50"/>
    </sheetView>
  </sheetViews>
  <sheetFormatPr defaultRowHeight="13.2" x14ac:dyDescent="0.25"/>
  <cols>
    <col min="1" max="1" width="18.88671875" style="2" customWidth="1"/>
    <col min="2" max="2" width="5.109375" style="2" customWidth="1"/>
    <col min="3" max="3" width="5" style="2" customWidth="1"/>
    <col min="4" max="4" width="5.109375" style="2" customWidth="1"/>
    <col min="5" max="9" width="5" style="2" customWidth="1"/>
    <col min="10" max="10" width="5.109375" style="2" customWidth="1"/>
    <col min="11" max="11" width="5" style="2" customWidth="1"/>
    <col min="12" max="12" width="5.33203125" style="2" customWidth="1"/>
    <col min="13" max="15" width="5.109375" style="2" customWidth="1"/>
    <col min="16" max="16" width="5.44140625" style="2" customWidth="1"/>
    <col min="17" max="17" width="5.33203125" style="2" customWidth="1"/>
    <col min="18" max="18" width="5.109375" style="2" customWidth="1"/>
    <col min="19" max="19" width="5" style="2" customWidth="1"/>
    <col min="20" max="20" width="5.44140625" style="2" customWidth="1"/>
    <col min="21" max="21" width="5.109375" style="2" customWidth="1"/>
    <col min="22" max="22" width="5.33203125" style="2" customWidth="1"/>
    <col min="23" max="23" width="5.109375" style="2" customWidth="1"/>
    <col min="24" max="24" width="5.33203125" style="2" customWidth="1"/>
    <col min="25" max="26" width="5" style="2" customWidth="1"/>
    <col min="27" max="29" width="5.109375" style="2" customWidth="1"/>
    <col min="30" max="31" width="5" style="2" customWidth="1"/>
    <col min="32" max="32" width="7" style="7" bestFit="1" customWidth="1"/>
    <col min="33" max="33" width="7.33203125" style="1" bestFit="1" customWidth="1"/>
  </cols>
  <sheetData>
    <row r="1" spans="1:35" ht="20.100000000000001" customHeight="1" x14ac:dyDescent="0.25">
      <c r="A1" s="106" t="s">
        <v>221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40"/>
    </row>
    <row r="2" spans="1:35" s="4" customFormat="1" ht="20.100000000000001" customHeight="1" x14ac:dyDescent="0.25">
      <c r="A2" s="108" t="s">
        <v>21</v>
      </c>
      <c r="B2" s="104" t="s">
        <v>214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41"/>
    </row>
    <row r="3" spans="1:35" s="5" customFormat="1" ht="20.100000000000001" customHeight="1" x14ac:dyDescent="0.25">
      <c r="A3" s="108"/>
      <c r="B3" s="109">
        <v>1</v>
      </c>
      <c r="C3" s="109">
        <f>SUM(B3+1)</f>
        <v>2</v>
      </c>
      <c r="D3" s="109">
        <f t="shared" ref="D3:AD3" si="0">SUM(C3+1)</f>
        <v>3</v>
      </c>
      <c r="E3" s="109">
        <f t="shared" si="0"/>
        <v>4</v>
      </c>
      <c r="F3" s="109">
        <f t="shared" si="0"/>
        <v>5</v>
      </c>
      <c r="G3" s="109">
        <f t="shared" si="0"/>
        <v>6</v>
      </c>
      <c r="H3" s="109">
        <f t="shared" si="0"/>
        <v>7</v>
      </c>
      <c r="I3" s="109">
        <f t="shared" si="0"/>
        <v>8</v>
      </c>
      <c r="J3" s="109">
        <f t="shared" si="0"/>
        <v>9</v>
      </c>
      <c r="K3" s="109">
        <f t="shared" si="0"/>
        <v>10</v>
      </c>
      <c r="L3" s="109">
        <f t="shared" si="0"/>
        <v>11</v>
      </c>
      <c r="M3" s="109">
        <f t="shared" si="0"/>
        <v>12</v>
      </c>
      <c r="N3" s="109">
        <f t="shared" si="0"/>
        <v>13</v>
      </c>
      <c r="O3" s="109">
        <f t="shared" si="0"/>
        <v>14</v>
      </c>
      <c r="P3" s="109">
        <f t="shared" si="0"/>
        <v>15</v>
      </c>
      <c r="Q3" s="109">
        <f t="shared" si="0"/>
        <v>16</v>
      </c>
      <c r="R3" s="109">
        <f t="shared" si="0"/>
        <v>17</v>
      </c>
      <c r="S3" s="109">
        <f t="shared" si="0"/>
        <v>18</v>
      </c>
      <c r="T3" s="109">
        <f t="shared" si="0"/>
        <v>19</v>
      </c>
      <c r="U3" s="109">
        <f t="shared" si="0"/>
        <v>20</v>
      </c>
      <c r="V3" s="109">
        <f t="shared" si="0"/>
        <v>21</v>
      </c>
      <c r="W3" s="109">
        <f t="shared" si="0"/>
        <v>22</v>
      </c>
      <c r="X3" s="109">
        <f t="shared" si="0"/>
        <v>23</v>
      </c>
      <c r="Y3" s="109">
        <f t="shared" si="0"/>
        <v>24</v>
      </c>
      <c r="Z3" s="109">
        <f t="shared" si="0"/>
        <v>25</v>
      </c>
      <c r="AA3" s="109">
        <f t="shared" si="0"/>
        <v>26</v>
      </c>
      <c r="AB3" s="109">
        <f t="shared" si="0"/>
        <v>27</v>
      </c>
      <c r="AC3" s="109">
        <f t="shared" si="0"/>
        <v>28</v>
      </c>
      <c r="AD3" s="109">
        <f t="shared" si="0"/>
        <v>29</v>
      </c>
      <c r="AE3" s="109">
        <v>30</v>
      </c>
      <c r="AF3" s="98" t="s">
        <v>28</v>
      </c>
      <c r="AG3" s="142" t="s">
        <v>26</v>
      </c>
    </row>
    <row r="4" spans="1:35" s="5" customFormat="1" ht="20.100000000000001" customHeight="1" x14ac:dyDescent="0.25">
      <c r="A4" s="108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98" t="s">
        <v>25</v>
      </c>
      <c r="AG4" s="142" t="s">
        <v>25</v>
      </c>
    </row>
    <row r="5" spans="1:35" s="5" customFormat="1" x14ac:dyDescent="0.25">
      <c r="A5" s="43" t="s">
        <v>30</v>
      </c>
      <c r="B5" s="85">
        <f>[1]Abril!$D$5</f>
        <v>21.3</v>
      </c>
      <c r="C5" s="85">
        <f>[1]Abril!$D$6</f>
        <v>19.7</v>
      </c>
      <c r="D5" s="85">
        <f>[1]Abril!$D$7</f>
        <v>20.7</v>
      </c>
      <c r="E5" s="85">
        <f>[1]Abril!$D$8</f>
        <v>19.600000000000001</v>
      </c>
      <c r="F5" s="85">
        <f>[1]Abril!$D$9</f>
        <v>19.600000000000001</v>
      </c>
      <c r="G5" s="85">
        <f>[1]Abril!$D$10</f>
        <v>20</v>
      </c>
      <c r="H5" s="85">
        <f>[1]Abril!$D$11</f>
        <v>21.1</v>
      </c>
      <c r="I5" s="85">
        <f>[1]Abril!$D$12</f>
        <v>21.8</v>
      </c>
      <c r="J5" s="85">
        <f>[1]Abril!$D$13</f>
        <v>21.2</v>
      </c>
      <c r="K5" s="85">
        <f>[1]Abril!$D$14</f>
        <v>20.399999999999999</v>
      </c>
      <c r="L5" s="85">
        <f>[1]Abril!$D$15</f>
        <v>19.8</v>
      </c>
      <c r="M5" s="85">
        <f>[1]Abril!$D$16</f>
        <v>22</v>
      </c>
      <c r="N5" s="85">
        <f>[1]Abril!$D$17</f>
        <v>20</v>
      </c>
      <c r="O5" s="85">
        <f>[1]Abril!$D$18</f>
        <v>22</v>
      </c>
      <c r="P5" s="85">
        <f>[1]Abril!$D$19</f>
        <v>21.7</v>
      </c>
      <c r="Q5" s="85">
        <f>[1]Abril!$D$20</f>
        <v>21.5</v>
      </c>
      <c r="R5" s="85">
        <f>[1]Abril!$D$21</f>
        <v>22</v>
      </c>
      <c r="S5" s="85">
        <f>[1]Abril!$D$22</f>
        <v>22.4</v>
      </c>
      <c r="T5" s="85">
        <f>[1]Abril!$D$23</f>
        <v>19.399999999999999</v>
      </c>
      <c r="U5" s="85">
        <f>[1]Abril!$D$24</f>
        <v>13.2</v>
      </c>
      <c r="V5" s="85">
        <f>[1]Abril!$D$25</f>
        <v>14.7</v>
      </c>
      <c r="W5" s="85">
        <f>[1]Abril!$D$26</f>
        <v>13.2</v>
      </c>
      <c r="X5" s="85">
        <f>[1]Abril!$D$27</f>
        <v>17.899999999999999</v>
      </c>
      <c r="Y5" s="85">
        <f>[1]Abril!$D$28</f>
        <v>20.5</v>
      </c>
      <c r="Z5" s="85">
        <f>[1]Abril!$D$29</f>
        <v>19.100000000000001</v>
      </c>
      <c r="AA5" s="85">
        <f>[1]Abril!$D$30</f>
        <v>19.3</v>
      </c>
      <c r="AB5" s="85">
        <f>[1]Abril!$D$31</f>
        <v>20.7</v>
      </c>
      <c r="AC5" s="85">
        <f>[1]Abril!$D$32</f>
        <v>17.899999999999999</v>
      </c>
      <c r="AD5" s="85">
        <f>[1]Abril!$D$33</f>
        <v>17.3</v>
      </c>
      <c r="AE5" s="85">
        <f>[1]Abril!$D$34</f>
        <v>17.2</v>
      </c>
      <c r="AF5" s="14">
        <f>MIN(B5:AE5)</f>
        <v>13.2</v>
      </c>
      <c r="AG5" s="70">
        <f>AVERAGE(B5:AE5)</f>
        <v>19.573333333333331</v>
      </c>
    </row>
    <row r="6" spans="1:35" x14ac:dyDescent="0.25">
      <c r="A6" s="43" t="s">
        <v>0</v>
      </c>
      <c r="B6" s="11">
        <f>[2]Abril!$D$5</f>
        <v>18.399999999999999</v>
      </c>
      <c r="C6" s="11">
        <f>[2]Abril!$D$6</f>
        <v>18.600000000000001</v>
      </c>
      <c r="D6" s="11">
        <f>[2]Abril!$D$7</f>
        <v>18.2</v>
      </c>
      <c r="E6" s="11">
        <f>[2]Abril!$D$8</f>
        <v>22.1</v>
      </c>
      <c r="F6" s="11">
        <f>[2]Abril!$D$9</f>
        <v>20</v>
      </c>
      <c r="G6" s="11">
        <f>[2]Abril!$D$10</f>
        <v>18.7</v>
      </c>
      <c r="H6" s="11">
        <f>[2]Abril!$D$11</f>
        <v>19.600000000000001</v>
      </c>
      <c r="I6" s="11">
        <f>[2]Abril!$D$12</f>
        <v>18.8</v>
      </c>
      <c r="J6" s="11">
        <f>[2]Abril!$D$13</f>
        <v>17.2</v>
      </c>
      <c r="K6" s="11">
        <f>[2]Abril!$D$14</f>
        <v>18.7</v>
      </c>
      <c r="L6" s="11">
        <f>[2]Abril!$D$15</f>
        <v>17</v>
      </c>
      <c r="M6" s="11">
        <f>[2]Abril!$D$16</f>
        <v>17.8</v>
      </c>
      <c r="N6" s="11">
        <f>[2]Abril!$D$17</f>
        <v>19.3</v>
      </c>
      <c r="O6" s="11">
        <f>[2]Abril!$D$18</f>
        <v>17.2</v>
      </c>
      <c r="P6" s="11">
        <f>[2]Abril!$D$19</f>
        <v>18.100000000000001</v>
      </c>
      <c r="Q6" s="11">
        <f>[2]Abril!$D$20</f>
        <v>20.5</v>
      </c>
      <c r="R6" s="11">
        <f>[2]Abril!$D$21</f>
        <v>20.9</v>
      </c>
      <c r="S6" s="11">
        <f>[2]Abril!$D$22</f>
        <v>18.7</v>
      </c>
      <c r="T6" s="11">
        <f>[2]Abril!$D$23</f>
        <v>11.2</v>
      </c>
      <c r="U6" s="11">
        <f>[2]Abril!$D$24</f>
        <v>11.8</v>
      </c>
      <c r="V6" s="11">
        <f>[2]Abril!$D$25</f>
        <v>8.6999999999999993</v>
      </c>
      <c r="W6" s="11">
        <f>[2]Abril!$D$26</f>
        <v>9.5</v>
      </c>
      <c r="X6" s="11">
        <f>[2]Abril!$D$27</f>
        <v>12.6</v>
      </c>
      <c r="Y6" s="11">
        <f>[2]Abril!$D$28</f>
        <v>18.100000000000001</v>
      </c>
      <c r="Z6" s="11">
        <f>[2]Abril!$D$29</f>
        <v>18.100000000000001</v>
      </c>
      <c r="AA6" s="11">
        <f>[2]Abril!$D$30</f>
        <v>17.600000000000001</v>
      </c>
      <c r="AB6" s="11">
        <f>[2]Abril!$D$31</f>
        <v>15.9</v>
      </c>
      <c r="AC6" s="11">
        <f>[2]Abril!$D$32</f>
        <v>12.2</v>
      </c>
      <c r="AD6" s="11">
        <f>[2]Abril!$D$33</f>
        <v>12.1</v>
      </c>
      <c r="AE6" s="11">
        <f>[2]Abril!$D$34</f>
        <v>15.3</v>
      </c>
      <c r="AF6" s="14">
        <f t="shared" ref="AF6:AF49" si="1">MIN(B6:AE6)</f>
        <v>8.6999999999999993</v>
      </c>
      <c r="AG6" s="70">
        <f t="shared" ref="AG6:AG49" si="2">AVERAGE(B6:AE6)</f>
        <v>16.763333333333335</v>
      </c>
    </row>
    <row r="7" spans="1:35" x14ac:dyDescent="0.25">
      <c r="A7" s="43" t="s">
        <v>88</v>
      </c>
      <c r="B7" s="11">
        <f>[3]Abril!$D$5</f>
        <v>20.8</v>
      </c>
      <c r="C7" s="11">
        <f>[3]Abril!$D$6</f>
        <v>22.2</v>
      </c>
      <c r="D7" s="11">
        <f>[3]Abril!$D$7</f>
        <v>21.3</v>
      </c>
      <c r="E7" s="11">
        <f>[3]Abril!$D$8</f>
        <v>20.399999999999999</v>
      </c>
      <c r="F7" s="11">
        <f>[3]Abril!$D$9</f>
        <v>20.9</v>
      </c>
      <c r="G7" s="11">
        <f>[3]Abril!$D$10</f>
        <v>21.3</v>
      </c>
      <c r="H7" s="11">
        <f>[3]Abril!$D$11</f>
        <v>20</v>
      </c>
      <c r="I7" s="11">
        <f>[3]Abril!$D$12</f>
        <v>21.5</v>
      </c>
      <c r="J7" s="11">
        <f>[3]Abril!$D$13</f>
        <v>20.9</v>
      </c>
      <c r="K7" s="11">
        <f>[3]Abril!$D$14</f>
        <v>20.3</v>
      </c>
      <c r="L7" s="11">
        <f>[3]Abril!$D$15</f>
        <v>20</v>
      </c>
      <c r="M7" s="11">
        <f>[3]Abril!$D$16</f>
        <v>20.5</v>
      </c>
      <c r="N7" s="11">
        <f>[3]Abril!$D$17</f>
        <v>19.600000000000001</v>
      </c>
      <c r="O7" s="11">
        <f>[3]Abril!$D$18</f>
        <v>20.5</v>
      </c>
      <c r="P7" s="11">
        <f>[3]Abril!$D$19</f>
        <v>21.2</v>
      </c>
      <c r="Q7" s="11">
        <f>[3]Abril!$D$20</f>
        <v>22.1</v>
      </c>
      <c r="R7" s="11">
        <f>[3]Abril!$D$21</f>
        <v>21.8</v>
      </c>
      <c r="S7" s="11">
        <f>[3]Abril!$D$22</f>
        <v>21.2</v>
      </c>
      <c r="T7" s="11">
        <f>[3]Abril!$D$23</f>
        <v>15.2</v>
      </c>
      <c r="U7" s="11">
        <f>[3]Abril!$D$24</f>
        <v>14.5</v>
      </c>
      <c r="V7" s="11">
        <f>[3]Abril!$D$25</f>
        <v>14.5</v>
      </c>
      <c r="W7" s="11">
        <f>[3]Abril!$D$26</f>
        <v>14.7</v>
      </c>
      <c r="X7" s="11">
        <f>[3]Abril!$D$27</f>
        <v>18.100000000000001</v>
      </c>
      <c r="Y7" s="11">
        <f>[3]Abril!$D$28</f>
        <v>20.2</v>
      </c>
      <c r="Z7" s="11">
        <f>[3]Abril!$D$29</f>
        <v>19.100000000000001</v>
      </c>
      <c r="AA7" s="11">
        <f>[3]Abril!$D$30</f>
        <v>19</v>
      </c>
      <c r="AB7" s="11">
        <f>[3]Abril!$D$31</f>
        <v>20.100000000000001</v>
      </c>
      <c r="AC7" s="11">
        <f>[3]Abril!$D$32</f>
        <v>15.9</v>
      </c>
      <c r="AD7" s="11">
        <f>[3]Abril!$D$33</f>
        <v>17.399999999999999</v>
      </c>
      <c r="AE7" s="11">
        <f>[3]Abril!$D$34</f>
        <v>17.600000000000001</v>
      </c>
      <c r="AF7" s="14">
        <f t="shared" si="1"/>
        <v>14.5</v>
      </c>
      <c r="AG7" s="70">
        <f t="shared" si="2"/>
        <v>19.426666666666666</v>
      </c>
    </row>
    <row r="8" spans="1:35" x14ac:dyDescent="0.25">
      <c r="A8" s="43" t="s">
        <v>1</v>
      </c>
      <c r="B8" s="11">
        <f>[4]Abril!$D$5</f>
        <v>21.6</v>
      </c>
      <c r="C8" s="11">
        <f>[4]Abril!$D$6</f>
        <v>21.5</v>
      </c>
      <c r="D8" s="11">
        <f>[4]Abril!$D$7</f>
        <v>21.1</v>
      </c>
      <c r="E8" s="11">
        <f>[4]Abril!$D$8</f>
        <v>21.5</v>
      </c>
      <c r="F8" s="11">
        <f>[4]Abril!$D$9</f>
        <v>22.3</v>
      </c>
      <c r="G8" s="11">
        <f>[4]Abril!$D$10</f>
        <v>22.2</v>
      </c>
      <c r="H8" s="11">
        <f>[4]Abril!$D$11</f>
        <v>21.3</v>
      </c>
      <c r="I8" s="11">
        <f>[4]Abril!$D$12</f>
        <v>21.9</v>
      </c>
      <c r="J8" s="11">
        <f>[4]Abril!$D$13</f>
        <v>21.1</v>
      </c>
      <c r="K8" s="11">
        <f>[4]Abril!$D$14</f>
        <v>20.9</v>
      </c>
      <c r="L8" s="11">
        <f>[4]Abril!$D$15</f>
        <v>21.2</v>
      </c>
      <c r="M8" s="11">
        <f>[4]Abril!$D$16</f>
        <v>22.7</v>
      </c>
      <c r="N8" s="11">
        <f>[4]Abril!$D$17</f>
        <v>21.8</v>
      </c>
      <c r="O8" s="11">
        <f>[4]Abril!$D$18</f>
        <v>20.100000000000001</v>
      </c>
      <c r="P8" s="11">
        <f>[4]Abril!$D$19</f>
        <v>21.6</v>
      </c>
      <c r="Q8" s="11">
        <f>[4]Abril!$D$20</f>
        <v>22.5</v>
      </c>
      <c r="R8" s="11">
        <f>[4]Abril!$D$21</f>
        <v>23.3</v>
      </c>
      <c r="S8" s="11">
        <f>[4]Abril!$D$22</f>
        <v>22.6</v>
      </c>
      <c r="T8" s="11">
        <f>[4]Abril!$D$23</f>
        <v>19.2</v>
      </c>
      <c r="U8" s="11">
        <f>[4]Abril!$D$24</f>
        <v>15.2</v>
      </c>
      <c r="V8" s="11">
        <f>[4]Abril!$D$25</f>
        <v>14.9</v>
      </c>
      <c r="W8" s="11">
        <f>[4]Abril!$D$26</f>
        <v>16.100000000000001</v>
      </c>
      <c r="X8" s="11">
        <f>[4]Abril!$D$27</f>
        <v>17.399999999999999</v>
      </c>
      <c r="Y8" s="11">
        <f>[4]Abril!$D$28</f>
        <v>21.9</v>
      </c>
      <c r="Z8" s="11">
        <f>[4]Abril!$D$29</f>
        <v>21.8</v>
      </c>
      <c r="AA8" s="11">
        <f>[4]Abril!$D$30</f>
        <v>20.100000000000001</v>
      </c>
      <c r="AB8" s="11">
        <f>[4]Abril!$D$31</f>
        <v>21.6</v>
      </c>
      <c r="AC8" s="11">
        <f>[4]Abril!$D$32</f>
        <v>17.3</v>
      </c>
      <c r="AD8" s="11">
        <f>[4]Abril!$D$33</f>
        <v>18.600000000000001</v>
      </c>
      <c r="AE8" s="11">
        <f>[4]Abril!$D$34</f>
        <v>21.2</v>
      </c>
      <c r="AF8" s="14">
        <f t="shared" si="1"/>
        <v>14.9</v>
      </c>
      <c r="AG8" s="70">
        <f t="shared" si="2"/>
        <v>20.550000000000004</v>
      </c>
    </row>
    <row r="9" spans="1:35" hidden="1" x14ac:dyDescent="0.25">
      <c r="A9" s="43" t="s">
        <v>151</v>
      </c>
      <c r="B9" s="11" t="str">
        <f>[5]Abril!$D$5</f>
        <v>*</v>
      </c>
      <c r="C9" s="11" t="str">
        <f>[5]Abril!$D$6</f>
        <v>*</v>
      </c>
      <c r="D9" s="11" t="str">
        <f>[5]Abril!$D$7</f>
        <v>*</v>
      </c>
      <c r="E9" s="11" t="str">
        <f>[5]Abril!$D$8</f>
        <v>*</v>
      </c>
      <c r="F9" s="11" t="str">
        <f>[5]Abril!$D$9</f>
        <v>*</v>
      </c>
      <c r="G9" s="11" t="str">
        <f>[5]Abril!$D$10</f>
        <v>*</v>
      </c>
      <c r="H9" s="11" t="str">
        <f>[5]Abril!$D$11</f>
        <v>*</v>
      </c>
      <c r="I9" s="11" t="str">
        <f>[5]Abril!$D$12</f>
        <v>*</v>
      </c>
      <c r="J9" s="11" t="str">
        <f>[5]Abril!$D$13</f>
        <v>*</v>
      </c>
      <c r="K9" s="11" t="str">
        <f>[5]Abril!$D$14</f>
        <v>*</v>
      </c>
      <c r="L9" s="11" t="str">
        <f>[5]Abril!$D$15</f>
        <v>*</v>
      </c>
      <c r="M9" s="11" t="str">
        <f>[5]Abril!$D$16</f>
        <v>*</v>
      </c>
      <c r="N9" s="11" t="str">
        <f>[5]Abril!$D$17</f>
        <v>*</v>
      </c>
      <c r="O9" s="11" t="str">
        <f>[5]Abril!$D$18</f>
        <v>*</v>
      </c>
      <c r="P9" s="11" t="str">
        <f>[5]Abril!$D$19</f>
        <v>*</v>
      </c>
      <c r="Q9" s="11" t="str">
        <f>[5]Abril!$D$20</f>
        <v>*</v>
      </c>
      <c r="R9" s="11" t="str">
        <f>[5]Abril!$D$21</f>
        <v>*</v>
      </c>
      <c r="S9" s="11" t="str">
        <f>[5]Abril!$D$22</f>
        <v>*</v>
      </c>
      <c r="T9" s="11" t="str">
        <f>[5]Abril!$D$23</f>
        <v>*</v>
      </c>
      <c r="U9" s="11" t="str">
        <f>[5]Abril!$D$24</f>
        <v>*</v>
      </c>
      <c r="V9" s="11" t="str">
        <f>[5]Abril!$D$25</f>
        <v>*</v>
      </c>
      <c r="W9" s="11" t="str">
        <f>[5]Abril!$D$26</f>
        <v>*</v>
      </c>
      <c r="X9" s="11" t="str">
        <f>[5]Abril!$D$27</f>
        <v>*</v>
      </c>
      <c r="Y9" s="11" t="str">
        <f>[5]Abril!$D$28</f>
        <v>*</v>
      </c>
      <c r="Z9" s="11" t="str">
        <f>[5]Abril!$D$29</f>
        <v>*</v>
      </c>
      <c r="AA9" s="11" t="str">
        <f>[5]Abril!$D$30</f>
        <v>*</v>
      </c>
      <c r="AB9" s="11" t="str">
        <f>[5]Abril!$D$31</f>
        <v>*</v>
      </c>
      <c r="AC9" s="11" t="str">
        <f>[5]Abril!$D$32</f>
        <v>*</v>
      </c>
      <c r="AD9" s="11" t="str">
        <f>[5]Abril!$D$33</f>
        <v>*</v>
      </c>
      <c r="AE9" s="11" t="str">
        <f>[5]Abril!$D$34</f>
        <v>*</v>
      </c>
      <c r="AF9" s="14" t="s">
        <v>210</v>
      </c>
      <c r="AG9" s="70" t="s">
        <v>210</v>
      </c>
    </row>
    <row r="10" spans="1:35" x14ac:dyDescent="0.25">
      <c r="A10" s="43" t="s">
        <v>95</v>
      </c>
      <c r="B10" s="11">
        <f>[6]Abril!$D$5</f>
        <v>19.5</v>
      </c>
      <c r="C10" s="11">
        <f>[6]Abril!$D$6</f>
        <v>17.8</v>
      </c>
      <c r="D10" s="11">
        <f>[6]Abril!$D$7</f>
        <v>17.7</v>
      </c>
      <c r="E10" s="11">
        <f>[6]Abril!$D$8</f>
        <v>18.100000000000001</v>
      </c>
      <c r="F10" s="11">
        <f>[6]Abril!$D$9</f>
        <v>19.399999999999999</v>
      </c>
      <c r="G10" s="11">
        <f>[6]Abril!$D$10</f>
        <v>18</v>
      </c>
      <c r="H10" s="11">
        <f>[6]Abril!$D$11</f>
        <v>18.7</v>
      </c>
      <c r="I10" s="11">
        <f>[6]Abril!$D$12</f>
        <v>19.8</v>
      </c>
      <c r="J10" s="11">
        <f>[6]Abril!$D$13</f>
        <v>18.600000000000001</v>
      </c>
      <c r="K10" s="11">
        <f>[6]Abril!$D$14</f>
        <v>18.8</v>
      </c>
      <c r="L10" s="11">
        <f>[6]Abril!$D$15</f>
        <v>19.399999999999999</v>
      </c>
      <c r="M10" s="11">
        <f>[6]Abril!$D$16</f>
        <v>19.399999999999999</v>
      </c>
      <c r="N10" s="11">
        <f>[6]Abril!$D$17</f>
        <v>19.600000000000001</v>
      </c>
      <c r="O10" s="11">
        <f>[6]Abril!$D$18</f>
        <v>19.8</v>
      </c>
      <c r="P10" s="11">
        <f>[6]Abril!$D$19</f>
        <v>19.3</v>
      </c>
      <c r="Q10" s="11">
        <f>[6]Abril!$D$20</f>
        <v>20.5</v>
      </c>
      <c r="R10" s="11">
        <f>[6]Abril!$D$21</f>
        <v>20.2</v>
      </c>
      <c r="S10" s="11">
        <f>[6]Abril!$D$22</f>
        <v>20.7</v>
      </c>
      <c r="T10" s="11">
        <f>[6]Abril!$D$23</f>
        <v>17.3</v>
      </c>
      <c r="U10" s="11">
        <f>[6]Abril!$D$24</f>
        <v>12.3</v>
      </c>
      <c r="V10" s="11">
        <f>[6]Abril!$D$25</f>
        <v>12.2</v>
      </c>
      <c r="W10" s="11">
        <f>[6]Abril!$D$26</f>
        <v>13.5</v>
      </c>
      <c r="X10" s="11">
        <f>[6]Abril!$D$27</f>
        <v>16.3</v>
      </c>
      <c r="Y10" s="11">
        <f>[6]Abril!$D$28</f>
        <v>18.8</v>
      </c>
      <c r="Z10" s="11">
        <f>[6]Abril!$D$29</f>
        <v>19.399999999999999</v>
      </c>
      <c r="AA10" s="11">
        <f>[6]Abril!$D$30</f>
        <v>17.2</v>
      </c>
      <c r="AB10" s="11">
        <f>[6]Abril!$D$31</f>
        <v>19.600000000000001</v>
      </c>
      <c r="AC10" s="11">
        <f>[6]Abril!$D$32</f>
        <v>15.1</v>
      </c>
      <c r="AD10" s="11">
        <f>[6]Abril!$D$33</f>
        <v>15.6</v>
      </c>
      <c r="AE10" s="11">
        <f>[6]Abril!$D$34</f>
        <v>17.3</v>
      </c>
      <c r="AF10" s="14">
        <f t="shared" si="1"/>
        <v>12.2</v>
      </c>
      <c r="AG10" s="70">
        <f t="shared" si="2"/>
        <v>17.996666666666666</v>
      </c>
    </row>
    <row r="11" spans="1:35" x14ac:dyDescent="0.25">
      <c r="A11" s="43" t="s">
        <v>52</v>
      </c>
      <c r="B11" s="11">
        <f>[7]Abril!$D$5</f>
        <v>20.399999999999999</v>
      </c>
      <c r="C11" s="11">
        <f>[7]Abril!$D$6</f>
        <v>22</v>
      </c>
      <c r="D11" s="11">
        <f>[7]Abril!$D$7</f>
        <v>20.7</v>
      </c>
      <c r="E11" s="11">
        <f>[7]Abril!$D$8</f>
        <v>21.9</v>
      </c>
      <c r="F11" s="11">
        <f>[7]Abril!$D$9</f>
        <v>22.3</v>
      </c>
      <c r="G11" s="11">
        <f>[7]Abril!$D$10</f>
        <v>22.2</v>
      </c>
      <c r="H11" s="11">
        <f>[7]Abril!$D$11</f>
        <v>19.399999999999999</v>
      </c>
      <c r="I11" s="11">
        <f>[7]Abril!$D$12</f>
        <v>21.8</v>
      </c>
      <c r="J11" s="11">
        <f>[7]Abril!$D$13</f>
        <v>20.3</v>
      </c>
      <c r="K11" s="11">
        <f>[7]Abril!$D$14</f>
        <v>20.8</v>
      </c>
      <c r="L11" s="11">
        <f>[7]Abril!$D$15</f>
        <v>19.899999999999999</v>
      </c>
      <c r="M11" s="11">
        <f>[7]Abril!$D$16</f>
        <v>19.100000000000001</v>
      </c>
      <c r="N11" s="11">
        <f>[7]Abril!$D$17</f>
        <v>20</v>
      </c>
      <c r="O11" s="11">
        <f>[7]Abril!$D$18</f>
        <v>19.8</v>
      </c>
      <c r="P11" s="11">
        <f>[7]Abril!$D$19</f>
        <v>21</v>
      </c>
      <c r="Q11" s="11">
        <f>[7]Abril!$D$20</f>
        <v>21.8</v>
      </c>
      <c r="R11" s="11">
        <f>[7]Abril!$D$21</f>
        <v>20.399999999999999</v>
      </c>
      <c r="S11" s="11">
        <f>[7]Abril!$D$22</f>
        <v>20.9</v>
      </c>
      <c r="T11" s="11">
        <f>[7]Abril!$D$23</f>
        <v>16</v>
      </c>
      <c r="U11" s="11">
        <f>[7]Abril!$D$24</f>
        <v>15.5</v>
      </c>
      <c r="V11" s="11">
        <f>[7]Abril!$D$25</f>
        <v>14.8</v>
      </c>
      <c r="W11" s="11">
        <f>[7]Abril!$D$26</f>
        <v>15.6</v>
      </c>
      <c r="X11" s="11">
        <f>[7]Abril!$D$27</f>
        <v>18.5</v>
      </c>
      <c r="Y11" s="11">
        <f>[7]Abril!$D$28</f>
        <v>18.8</v>
      </c>
      <c r="Z11" s="11">
        <f>[7]Abril!$D$29</f>
        <v>18.7</v>
      </c>
      <c r="AA11" s="11">
        <f>[7]Abril!$D$30</f>
        <v>17.8</v>
      </c>
      <c r="AB11" s="11">
        <f>[7]Abril!$D$31</f>
        <v>20.5</v>
      </c>
      <c r="AC11" s="11">
        <f>[7]Abril!$D$32</f>
        <v>16.3</v>
      </c>
      <c r="AD11" s="11">
        <f>[7]Abril!$D$33</f>
        <v>18.399999999999999</v>
      </c>
      <c r="AE11" s="11">
        <f>[7]Abril!$D$34</f>
        <v>18.2</v>
      </c>
      <c r="AF11" s="14">
        <f t="shared" si="1"/>
        <v>14.8</v>
      </c>
      <c r="AG11" s="70">
        <f t="shared" si="2"/>
        <v>19.46</v>
      </c>
    </row>
    <row r="12" spans="1:35" hidden="1" x14ac:dyDescent="0.25">
      <c r="A12" s="43" t="s">
        <v>31</v>
      </c>
      <c r="B12" s="11" t="str">
        <f>[8]Abril!$D$5</f>
        <v>*</v>
      </c>
      <c r="C12" s="11" t="str">
        <f>[8]Abril!$D$6</f>
        <v>*</v>
      </c>
      <c r="D12" s="11" t="str">
        <f>[8]Abril!$D$7</f>
        <v>*</v>
      </c>
      <c r="E12" s="11" t="str">
        <f>[8]Abril!$D$8</f>
        <v>*</v>
      </c>
      <c r="F12" s="11" t="str">
        <f>[8]Abril!$D$9</f>
        <v>*</v>
      </c>
      <c r="G12" s="11" t="str">
        <f>[8]Abril!$D$10</f>
        <v>*</v>
      </c>
      <c r="H12" s="11" t="str">
        <f>[8]Abril!$D$11</f>
        <v>*</v>
      </c>
      <c r="I12" s="11" t="str">
        <f>[8]Abril!$D$12</f>
        <v>*</v>
      </c>
      <c r="J12" s="11" t="str">
        <f>[8]Abril!$D$13</f>
        <v>*</v>
      </c>
      <c r="K12" s="11" t="str">
        <f>[8]Abril!$D$14</f>
        <v>*</v>
      </c>
      <c r="L12" s="11" t="str">
        <f>[8]Abril!$D$15</f>
        <v>*</v>
      </c>
      <c r="M12" s="11" t="str">
        <f>[8]Abril!$D$16</f>
        <v>*</v>
      </c>
      <c r="N12" s="11" t="str">
        <f>[8]Abril!$D$17</f>
        <v>*</v>
      </c>
      <c r="O12" s="11" t="str">
        <f>[8]Abril!$D$18</f>
        <v>*</v>
      </c>
      <c r="P12" s="11" t="str">
        <f>[8]Abril!$D$19</f>
        <v>*</v>
      </c>
      <c r="Q12" s="11" t="str">
        <f>[8]Abril!$D$20</f>
        <v>*</v>
      </c>
      <c r="R12" s="11" t="str">
        <f>[8]Abril!$D$21</f>
        <v>*</v>
      </c>
      <c r="S12" s="11" t="str">
        <f>[8]Abril!$D$22</f>
        <v>*</v>
      </c>
      <c r="T12" s="11" t="str">
        <f>[8]Abril!$D$23</f>
        <v>*</v>
      </c>
      <c r="U12" s="11" t="str">
        <f>[8]Abril!$D$24</f>
        <v>*</v>
      </c>
      <c r="V12" s="11" t="str">
        <f>[8]Abril!$D$25</f>
        <v>*</v>
      </c>
      <c r="W12" s="11" t="str">
        <f>[8]Abril!$D$26</f>
        <v>*</v>
      </c>
      <c r="X12" s="11" t="str">
        <f>[8]Abril!$D$27</f>
        <v>*</v>
      </c>
      <c r="Y12" s="11" t="str">
        <f>[8]Abril!$D$28</f>
        <v>*</v>
      </c>
      <c r="Z12" s="11" t="str">
        <f>[8]Abril!$D$29</f>
        <v>*</v>
      </c>
      <c r="AA12" s="11" t="str">
        <f>[8]Abril!$D$30</f>
        <v>*</v>
      </c>
      <c r="AB12" s="11" t="str">
        <f>[8]Abril!$D$31</f>
        <v>*</v>
      </c>
      <c r="AC12" s="11" t="str">
        <f>[8]Abril!$D$32</f>
        <v>*</v>
      </c>
      <c r="AD12" s="11" t="str">
        <f>[8]Abril!$D$33</f>
        <v>*</v>
      </c>
      <c r="AE12" s="11" t="str">
        <f>[8]Abril!$D$34</f>
        <v>*</v>
      </c>
      <c r="AF12" s="14" t="s">
        <v>210</v>
      </c>
      <c r="AG12" s="70" t="s">
        <v>210</v>
      </c>
    </row>
    <row r="13" spans="1:35" x14ac:dyDescent="0.25">
      <c r="A13" s="43" t="s">
        <v>98</v>
      </c>
      <c r="B13" s="11">
        <f>[9]Abril!$D$5</f>
        <v>20.399999999999999</v>
      </c>
      <c r="C13" s="11">
        <f>[9]Abril!$D$6</f>
        <v>21.4</v>
      </c>
      <c r="D13" s="11">
        <f>[9]Abril!$D$7</f>
        <v>20.8</v>
      </c>
      <c r="E13" s="11">
        <f>[9]Abril!$D$8</f>
        <v>19.5</v>
      </c>
      <c r="F13" s="11">
        <f>[9]Abril!$D$9</f>
        <v>20.3</v>
      </c>
      <c r="G13" s="11">
        <f>[9]Abril!$D$10</f>
        <v>20.399999999999999</v>
      </c>
      <c r="H13" s="11">
        <f>[9]Abril!$D$11</f>
        <v>20.399999999999999</v>
      </c>
      <c r="I13" s="11">
        <f>[9]Abril!$D$12</f>
        <v>20.3</v>
      </c>
      <c r="J13" s="11">
        <f>[9]Abril!$D$13</f>
        <v>19.2</v>
      </c>
      <c r="K13" s="11">
        <f>[9]Abril!$D$14</f>
        <v>19.600000000000001</v>
      </c>
      <c r="L13" s="11">
        <f>[9]Abril!$D$15</f>
        <v>19.600000000000001</v>
      </c>
      <c r="M13" s="11">
        <f>[9]Abril!$D$16</f>
        <v>21.6</v>
      </c>
      <c r="N13" s="11">
        <f>[9]Abril!$D$17</f>
        <v>19.600000000000001</v>
      </c>
      <c r="O13" s="11">
        <f>[9]Abril!$D$18</f>
        <v>19.100000000000001</v>
      </c>
      <c r="P13" s="11">
        <f>[9]Abril!$D$19</f>
        <v>20.3</v>
      </c>
      <c r="Q13" s="11">
        <f>[9]Abril!$D$20</f>
        <v>21.2</v>
      </c>
      <c r="R13" s="11">
        <f>[9]Abril!$D$21</f>
        <v>21.8</v>
      </c>
      <c r="S13" s="11">
        <f>[9]Abril!$D$22</f>
        <v>21.9</v>
      </c>
      <c r="T13" s="11">
        <f>[9]Abril!$D$23</f>
        <v>16.2</v>
      </c>
      <c r="U13" s="11">
        <f>[9]Abril!$D$24</f>
        <v>14</v>
      </c>
      <c r="V13" s="11">
        <f>[9]Abril!$D$25</f>
        <v>11.8</v>
      </c>
      <c r="W13" s="11">
        <f>[9]Abril!$D$26</f>
        <v>13.1</v>
      </c>
      <c r="X13" s="11">
        <f>[9]Abril!$D$27</f>
        <v>13.7</v>
      </c>
      <c r="Y13" s="11">
        <f>[9]Abril!$D$28</f>
        <v>18.600000000000001</v>
      </c>
      <c r="Z13" s="11">
        <f>[9]Abril!$D$29</f>
        <v>19.100000000000001</v>
      </c>
      <c r="AA13" s="11">
        <f>[9]Abril!$D$30</f>
        <v>20.100000000000001</v>
      </c>
      <c r="AB13" s="11">
        <f>[9]Abril!$D$31</f>
        <v>19.8</v>
      </c>
      <c r="AC13" s="11">
        <f>[9]Abril!$D$32</f>
        <v>14.8</v>
      </c>
      <c r="AD13" s="11">
        <f>[9]Abril!$D$33</f>
        <v>16.399999999999999</v>
      </c>
      <c r="AE13" s="11">
        <f>[9]Abril!$D$34</f>
        <v>19.399999999999999</v>
      </c>
      <c r="AF13" s="14">
        <f t="shared" si="1"/>
        <v>11.8</v>
      </c>
      <c r="AG13" s="70">
        <f t="shared" si="2"/>
        <v>18.813333333333333</v>
      </c>
    </row>
    <row r="14" spans="1:35" hidden="1" x14ac:dyDescent="0.25">
      <c r="A14" s="43" t="s">
        <v>102</v>
      </c>
      <c r="B14" s="11" t="str">
        <f>[10]Abril!$D$5</f>
        <v>*</v>
      </c>
      <c r="C14" s="11" t="str">
        <f>[10]Abril!$D$6</f>
        <v>*</v>
      </c>
      <c r="D14" s="11" t="str">
        <f>[10]Abril!$D$7</f>
        <v>*</v>
      </c>
      <c r="E14" s="11" t="str">
        <f>[10]Abril!$D$8</f>
        <v>*</v>
      </c>
      <c r="F14" s="11" t="str">
        <f>[10]Abril!$D$9</f>
        <v>*</v>
      </c>
      <c r="G14" s="11" t="str">
        <f>[10]Abril!$D$10</f>
        <v>*</v>
      </c>
      <c r="H14" s="11" t="str">
        <f>[10]Abril!$D$11</f>
        <v>*</v>
      </c>
      <c r="I14" s="11" t="str">
        <f>[10]Abril!$D$12</f>
        <v>*</v>
      </c>
      <c r="J14" s="11" t="str">
        <f>[10]Abril!$D$13</f>
        <v>*</v>
      </c>
      <c r="K14" s="11" t="str">
        <f>[10]Abril!$D$14</f>
        <v>*</v>
      </c>
      <c r="L14" s="11" t="str">
        <f>[10]Abril!$D$15</f>
        <v>*</v>
      </c>
      <c r="M14" s="11" t="str">
        <f>[10]Abril!$D$16</f>
        <v>*</v>
      </c>
      <c r="N14" s="11" t="str">
        <f>[10]Abril!$D$17</f>
        <v>*</v>
      </c>
      <c r="O14" s="11" t="str">
        <f>[10]Abril!$D$18</f>
        <v>*</v>
      </c>
      <c r="P14" s="11" t="str">
        <f>[10]Abril!$D$19</f>
        <v>*</v>
      </c>
      <c r="Q14" s="11" t="str">
        <f>[10]Abril!$D$20</f>
        <v>*</v>
      </c>
      <c r="R14" s="11" t="str">
        <f>[10]Abril!$D$21</f>
        <v>*</v>
      </c>
      <c r="S14" s="11" t="str">
        <f>[10]Abril!$D$22</f>
        <v>*</v>
      </c>
      <c r="T14" s="11" t="str">
        <f>[10]Abril!$D$23</f>
        <v>*</v>
      </c>
      <c r="U14" s="11" t="str">
        <f>[10]Abril!$D$24</f>
        <v>*</v>
      </c>
      <c r="V14" s="11" t="str">
        <f>[10]Abril!$D$25</f>
        <v>*</v>
      </c>
      <c r="W14" s="11" t="str">
        <f>[10]Abril!$D$26</f>
        <v>*</v>
      </c>
      <c r="X14" s="11" t="str">
        <f>[10]Abril!$D$27</f>
        <v>*</v>
      </c>
      <c r="Y14" s="11" t="str">
        <f>[10]Abril!$D$28</f>
        <v>*</v>
      </c>
      <c r="Z14" s="11" t="str">
        <f>[10]Abril!$D$29</f>
        <v>*</v>
      </c>
      <c r="AA14" s="11" t="str">
        <f>[10]Abril!$D$30</f>
        <v>*</v>
      </c>
      <c r="AB14" s="11" t="str">
        <f>[10]Abril!$D$31</f>
        <v>*</v>
      </c>
      <c r="AC14" s="11" t="str">
        <f>[10]Abril!$D$32</f>
        <v>*</v>
      </c>
      <c r="AD14" s="11" t="str">
        <f>[10]Abril!$D$33</f>
        <v>*</v>
      </c>
      <c r="AE14" s="11" t="str">
        <f>[10]Abril!$D$34</f>
        <v>*</v>
      </c>
      <c r="AF14" s="14" t="s">
        <v>210</v>
      </c>
      <c r="AG14" s="70" t="s">
        <v>210</v>
      </c>
      <c r="AI14" t="s">
        <v>35</v>
      </c>
    </row>
    <row r="15" spans="1:35" x14ac:dyDescent="0.25">
      <c r="A15" s="43" t="s">
        <v>105</v>
      </c>
      <c r="B15" s="11">
        <f>[11]Abril!$D$5</f>
        <v>19.100000000000001</v>
      </c>
      <c r="C15" s="11">
        <f>[11]Abril!$D$6</f>
        <v>18.899999999999999</v>
      </c>
      <c r="D15" s="11">
        <f>[11]Abril!$D$7</f>
        <v>20.3</v>
      </c>
      <c r="E15" s="11">
        <f>[11]Abril!$D$8</f>
        <v>20.6</v>
      </c>
      <c r="F15" s="11">
        <f>[11]Abril!$D$9</f>
        <v>19.600000000000001</v>
      </c>
      <c r="G15" s="11">
        <f>[11]Abril!$D$10</f>
        <v>18.8</v>
      </c>
      <c r="H15" s="11">
        <f>[11]Abril!$D$11</f>
        <v>19.3</v>
      </c>
      <c r="I15" s="11">
        <f>[11]Abril!$D$12</f>
        <v>18.3</v>
      </c>
      <c r="J15" s="11">
        <f>[11]Abril!$D$13</f>
        <v>18.899999999999999</v>
      </c>
      <c r="K15" s="11">
        <f>[11]Abril!$D$14</f>
        <v>18.399999999999999</v>
      </c>
      <c r="L15" s="11">
        <f>[11]Abril!$D$15</f>
        <v>18.8</v>
      </c>
      <c r="M15" s="11">
        <f>[11]Abril!$D$16</f>
        <v>20.5</v>
      </c>
      <c r="N15" s="11">
        <f>[11]Abril!$D$17</f>
        <v>19.899999999999999</v>
      </c>
      <c r="O15" s="11">
        <f>[11]Abril!$D$18</f>
        <v>18.8</v>
      </c>
      <c r="P15" s="11">
        <f>[11]Abril!$D$19</f>
        <v>18.8</v>
      </c>
      <c r="Q15" s="11">
        <f>[11]Abril!$D$20</f>
        <v>21.2</v>
      </c>
      <c r="R15" s="11">
        <f>[11]Abril!$D$21</f>
        <v>20.9</v>
      </c>
      <c r="S15" s="11">
        <f>[11]Abril!$D$22</f>
        <v>18.8</v>
      </c>
      <c r="T15" s="11">
        <f>[11]Abril!$D$23</f>
        <v>13</v>
      </c>
      <c r="U15" s="11">
        <f>[11]Abril!$D$24</f>
        <v>13.7</v>
      </c>
      <c r="V15" s="11">
        <f>[11]Abril!$D$25</f>
        <v>10.5</v>
      </c>
      <c r="W15" s="11">
        <f>[11]Abril!$D$26</f>
        <v>13.3</v>
      </c>
      <c r="X15" s="11">
        <f>[11]Abril!$D$27</f>
        <v>14.4</v>
      </c>
      <c r="Y15" s="11">
        <f>[11]Abril!$D$28</f>
        <v>19.5</v>
      </c>
      <c r="Z15" s="11">
        <f>[11]Abril!$D$29</f>
        <v>19.3</v>
      </c>
      <c r="AA15" s="11">
        <f>[11]Abril!$D$30</f>
        <v>18.100000000000001</v>
      </c>
      <c r="AB15" s="11">
        <f>[11]Abril!$D$31</f>
        <v>17.899999999999999</v>
      </c>
      <c r="AC15" s="11">
        <f>[11]Abril!$D$32</f>
        <v>13.6</v>
      </c>
      <c r="AD15" s="11">
        <f>[11]Abril!$D$33</f>
        <v>16.5</v>
      </c>
      <c r="AE15" s="11">
        <f>[11]Abril!$D$34</f>
        <v>18.2</v>
      </c>
      <c r="AF15" s="14">
        <f t="shared" si="1"/>
        <v>10.5</v>
      </c>
      <c r="AG15" s="70">
        <f t="shared" si="2"/>
        <v>17.930000000000003</v>
      </c>
    </row>
    <row r="16" spans="1:35" x14ac:dyDescent="0.25">
      <c r="A16" s="43" t="s">
        <v>152</v>
      </c>
      <c r="B16" s="11">
        <f>[12]Abril!$D$5</f>
        <v>19.8</v>
      </c>
      <c r="C16" s="11">
        <f>[12]Abril!$D$6</f>
        <v>17.100000000000001</v>
      </c>
      <c r="D16" s="11">
        <f>[12]Abril!$D$7</f>
        <v>18.7</v>
      </c>
      <c r="E16" s="11">
        <f>[12]Abril!$D$8</f>
        <v>19.399999999999999</v>
      </c>
      <c r="F16" s="11">
        <f>[12]Abril!$D$9</f>
        <v>20.2</v>
      </c>
      <c r="G16" s="11">
        <f>[12]Abril!$D$10</f>
        <v>20.7</v>
      </c>
      <c r="H16" s="11">
        <f>[12]Abril!$D$11</f>
        <v>20.5</v>
      </c>
      <c r="I16" s="11">
        <f>[12]Abril!$D$12</f>
        <v>20.7</v>
      </c>
      <c r="J16" s="11">
        <f>[12]Abril!$D$13</f>
        <v>19.8</v>
      </c>
      <c r="K16" s="11">
        <f>[12]Abril!$D$14</f>
        <v>19.2</v>
      </c>
      <c r="L16" s="11">
        <f>[12]Abril!$D$15</f>
        <v>19.7</v>
      </c>
      <c r="M16" s="11">
        <f>[12]Abril!$D$16</f>
        <v>20.2</v>
      </c>
      <c r="N16" s="11">
        <f>[12]Abril!$D$17</f>
        <v>19.899999999999999</v>
      </c>
      <c r="O16" s="11">
        <f>[12]Abril!$D$18</f>
        <v>20.3</v>
      </c>
      <c r="P16" s="11">
        <f>[12]Abril!$D$19</f>
        <v>19.8</v>
      </c>
      <c r="Q16" s="11">
        <f>[12]Abril!$D$20</f>
        <v>21</v>
      </c>
      <c r="R16" s="11">
        <f>[12]Abril!$D$21</f>
        <v>20.6</v>
      </c>
      <c r="S16" s="11">
        <f>[12]Abril!$D$22</f>
        <v>21.4</v>
      </c>
      <c r="T16" s="11">
        <f>[12]Abril!$D$23</f>
        <v>18.8</v>
      </c>
      <c r="U16" s="11">
        <f>[12]Abril!$D$24</f>
        <v>12.3</v>
      </c>
      <c r="V16" s="11">
        <f>[12]Abril!$D$25</f>
        <v>12.7</v>
      </c>
      <c r="W16" s="11">
        <f>[12]Abril!$D$26</f>
        <v>15.4</v>
      </c>
      <c r="X16" s="11">
        <f>[12]Abril!$D$27</f>
        <v>17.100000000000001</v>
      </c>
      <c r="Y16" s="11">
        <f>[12]Abril!$D$28</f>
        <v>19.5</v>
      </c>
      <c r="Z16" s="11">
        <f>[12]Abril!$D$29</f>
        <v>19.8</v>
      </c>
      <c r="AA16" s="11">
        <f>[12]Abril!$D$30</f>
        <v>18.600000000000001</v>
      </c>
      <c r="AB16" s="11">
        <f>[12]Abril!$D$31</f>
        <v>19.600000000000001</v>
      </c>
      <c r="AC16" s="11">
        <f>[12]Abril!$D$32</f>
        <v>16.5</v>
      </c>
      <c r="AD16" s="11">
        <f>[12]Abril!$D$33</f>
        <v>16.100000000000001</v>
      </c>
      <c r="AE16" s="11">
        <f>[12]Abril!$D$34</f>
        <v>19.899999999999999</v>
      </c>
      <c r="AF16" s="14">
        <f t="shared" si="1"/>
        <v>12.3</v>
      </c>
      <c r="AG16" s="70">
        <f t="shared" si="2"/>
        <v>18.843333333333337</v>
      </c>
      <c r="AI16" s="12" t="s">
        <v>35</v>
      </c>
    </row>
    <row r="17" spans="1:38" x14ac:dyDescent="0.25">
      <c r="A17" s="43" t="s">
        <v>2</v>
      </c>
      <c r="B17" s="11">
        <f>[13]Abril!$D$5</f>
        <v>19.100000000000001</v>
      </c>
      <c r="C17" s="11">
        <f>[13]Abril!$D$6</f>
        <v>20.2</v>
      </c>
      <c r="D17" s="11">
        <f>[13]Abril!$D$7</f>
        <v>21.2</v>
      </c>
      <c r="E17" s="11">
        <f>[13]Abril!$D$8</f>
        <v>22.6</v>
      </c>
      <c r="F17" s="11">
        <f>[13]Abril!$D$9</f>
        <v>20.9</v>
      </c>
      <c r="G17" s="11">
        <f>[13]Abril!$D$10</f>
        <v>20</v>
      </c>
      <c r="H17" s="11">
        <f>[13]Abril!$D$11</f>
        <v>18.399999999999999</v>
      </c>
      <c r="I17" s="11">
        <f>[13]Abril!$D$12</f>
        <v>19.899999999999999</v>
      </c>
      <c r="J17" s="11">
        <f>[13]Abril!$D$13</f>
        <v>18.8</v>
      </c>
      <c r="K17" s="11">
        <f>[13]Abril!$D$14</f>
        <v>19.600000000000001</v>
      </c>
      <c r="L17" s="11">
        <f>[13]Abril!$D$15</f>
        <v>21.2</v>
      </c>
      <c r="M17" s="11">
        <f>[13]Abril!$D$16</f>
        <v>21.1</v>
      </c>
      <c r="N17" s="11">
        <f>[13]Abril!$D$17</f>
        <v>20.6</v>
      </c>
      <c r="O17" s="11">
        <f>[13]Abril!$D$18</f>
        <v>18.7</v>
      </c>
      <c r="P17" s="11">
        <f>[13]Abril!$D$19</f>
        <v>20.3</v>
      </c>
      <c r="Q17" s="11">
        <f>[13]Abril!$D$20</f>
        <v>21.6</v>
      </c>
      <c r="R17" s="11">
        <f>[13]Abril!$D$21</f>
        <v>21.4</v>
      </c>
      <c r="S17" s="11">
        <f>[13]Abril!$D$22</f>
        <v>20.7</v>
      </c>
      <c r="T17" s="11">
        <f>[13]Abril!$D$23</f>
        <v>17.100000000000001</v>
      </c>
      <c r="U17" s="11">
        <f>[13]Abril!$D$24</f>
        <v>14.3</v>
      </c>
      <c r="V17" s="11">
        <f>[13]Abril!$D$25</f>
        <v>15.4</v>
      </c>
      <c r="W17" s="11">
        <f>[13]Abril!$D$26</f>
        <v>16.7</v>
      </c>
      <c r="X17" s="11">
        <f>[13]Abril!$D$27</f>
        <v>17.5</v>
      </c>
      <c r="Y17" s="11">
        <f>[13]Abril!$D$28</f>
        <v>21.1</v>
      </c>
      <c r="Z17" s="11">
        <f>[13]Abril!$D$29</f>
        <v>19.899999999999999</v>
      </c>
      <c r="AA17" s="11">
        <f>[13]Abril!$D$30</f>
        <v>18</v>
      </c>
      <c r="AB17" s="11">
        <f>[13]Abril!$D$31</f>
        <v>19</v>
      </c>
      <c r="AC17" s="11">
        <f>[13]Abril!$D$32</f>
        <v>16.3</v>
      </c>
      <c r="AD17" s="11">
        <f>[13]Abril!$D$33</f>
        <v>17.3</v>
      </c>
      <c r="AE17" s="11">
        <f>[13]Abril!$D$34</f>
        <v>20.5</v>
      </c>
      <c r="AF17" s="14">
        <f t="shared" si="1"/>
        <v>14.3</v>
      </c>
      <c r="AG17" s="70">
        <f t="shared" si="2"/>
        <v>19.313333333333329</v>
      </c>
      <c r="AI17" s="12" t="s">
        <v>35</v>
      </c>
      <c r="AJ17" s="12" t="s">
        <v>35</v>
      </c>
    </row>
    <row r="18" spans="1:38" hidden="1" x14ac:dyDescent="0.25">
      <c r="A18" s="43" t="s">
        <v>3</v>
      </c>
      <c r="B18" s="11" t="str">
        <f>[14]Abril!$D$5</f>
        <v>*</v>
      </c>
      <c r="C18" s="11" t="str">
        <f>[14]Abril!$D$6</f>
        <v>*</v>
      </c>
      <c r="D18" s="11" t="str">
        <f>[14]Abril!$D$7</f>
        <v>*</v>
      </c>
      <c r="E18" s="11" t="str">
        <f>[14]Abril!$D$8</f>
        <v>*</v>
      </c>
      <c r="F18" s="11" t="str">
        <f>[14]Abril!$D$9</f>
        <v>*</v>
      </c>
      <c r="G18" s="11" t="str">
        <f>[14]Abril!$D$10</f>
        <v>*</v>
      </c>
      <c r="H18" s="11" t="str">
        <f>[14]Abril!$D$11</f>
        <v>*</v>
      </c>
      <c r="I18" s="11" t="str">
        <f>[14]Abril!$D$12</f>
        <v>*</v>
      </c>
      <c r="J18" s="11" t="str">
        <f>[14]Abril!$D$13</f>
        <v>*</v>
      </c>
      <c r="K18" s="11" t="str">
        <f>[14]Abril!$D$14</f>
        <v>*</v>
      </c>
      <c r="L18" s="11" t="str">
        <f>[14]Abril!$D$15</f>
        <v>*</v>
      </c>
      <c r="M18" s="11" t="str">
        <f>[14]Abril!$D$16</f>
        <v>*</v>
      </c>
      <c r="N18" s="11" t="str">
        <f>[14]Abril!$D$17</f>
        <v>*</v>
      </c>
      <c r="O18" s="11" t="str">
        <f>[14]Abril!$D$18</f>
        <v>*</v>
      </c>
      <c r="P18" s="11" t="str">
        <f>[14]Abril!$D$19</f>
        <v>*</v>
      </c>
      <c r="Q18" s="11" t="str">
        <f>[14]Abril!$D$20</f>
        <v>*</v>
      </c>
      <c r="R18" s="11" t="str">
        <f>[14]Abril!$D$21</f>
        <v>*</v>
      </c>
      <c r="S18" s="11" t="str">
        <f>[14]Abril!$D$22</f>
        <v>*</v>
      </c>
      <c r="T18" s="11" t="str">
        <f>[14]Abril!$D$23</f>
        <v>*</v>
      </c>
      <c r="U18" s="11" t="str">
        <f>[14]Abril!$D$24</f>
        <v>*</v>
      </c>
      <c r="V18" s="11" t="str">
        <f>[14]Abril!$D$25</f>
        <v>*</v>
      </c>
      <c r="W18" s="11" t="str">
        <f>[14]Abril!$D$26</f>
        <v>*</v>
      </c>
      <c r="X18" s="11" t="str">
        <f>[14]Abril!$D$27</f>
        <v>*</v>
      </c>
      <c r="Y18" s="11" t="str">
        <f>[14]Abril!$D$28</f>
        <v>*</v>
      </c>
      <c r="Z18" s="11" t="str">
        <f>[14]Abril!$D$29</f>
        <v>*</v>
      </c>
      <c r="AA18" s="11" t="str">
        <f>[14]Abril!$D$30</f>
        <v>*</v>
      </c>
      <c r="AB18" s="11" t="str">
        <f>[14]Abril!$D$31</f>
        <v>*</v>
      </c>
      <c r="AC18" s="11" t="str">
        <f>[14]Abril!$D$32</f>
        <v>*</v>
      </c>
      <c r="AD18" s="11" t="str">
        <f>[14]Abril!$D$33</f>
        <v>*</v>
      </c>
      <c r="AE18" s="11" t="str">
        <f>[14]Abril!$D$34</f>
        <v>*</v>
      </c>
      <c r="AF18" s="14" t="s">
        <v>210</v>
      </c>
      <c r="AG18" s="70" t="s">
        <v>210</v>
      </c>
      <c r="AH18" s="12" t="s">
        <v>35</v>
      </c>
      <c r="AI18" s="12" t="s">
        <v>35</v>
      </c>
    </row>
    <row r="19" spans="1:38" x14ac:dyDescent="0.25">
      <c r="A19" s="43" t="s">
        <v>4</v>
      </c>
      <c r="B19" s="11">
        <f>[15]Abril!$D$5</f>
        <v>18.100000000000001</v>
      </c>
      <c r="C19" s="11">
        <f>[15]Abril!$D$6</f>
        <v>18.100000000000001</v>
      </c>
      <c r="D19" s="11">
        <f>[15]Abril!$D$7</f>
        <v>18.100000000000001</v>
      </c>
      <c r="E19" s="11">
        <f>[15]Abril!$D$8</f>
        <v>19</v>
      </c>
      <c r="F19" s="11">
        <f>[15]Abril!$D$9</f>
        <v>19.2</v>
      </c>
      <c r="G19" s="11">
        <f>[15]Abril!$D$10</f>
        <v>20.6</v>
      </c>
      <c r="H19" s="11">
        <f>[15]Abril!$D$11</f>
        <v>19.100000000000001</v>
      </c>
      <c r="I19" s="11">
        <f>[15]Abril!$D$12</f>
        <v>20.3</v>
      </c>
      <c r="J19" s="11">
        <f>[15]Abril!$D$13</f>
        <v>19.600000000000001</v>
      </c>
      <c r="K19" s="11">
        <f>[15]Abril!$D$14</f>
        <v>19.899999999999999</v>
      </c>
      <c r="L19" s="11">
        <f>[15]Abril!$D$15</f>
        <v>19.3</v>
      </c>
      <c r="M19" s="11">
        <f>[15]Abril!$D$16</f>
        <v>19.399999999999999</v>
      </c>
      <c r="N19" s="11">
        <f>[15]Abril!$D$17</f>
        <v>19.8</v>
      </c>
      <c r="O19" s="11">
        <f>[15]Abril!$D$18</f>
        <v>20.100000000000001</v>
      </c>
      <c r="P19" s="11">
        <f>[15]Abril!$D$19</f>
        <v>18.399999999999999</v>
      </c>
      <c r="Q19" s="11">
        <f>[15]Abril!$D$20</f>
        <v>20.5</v>
      </c>
      <c r="R19" s="11">
        <f>[15]Abril!$D$21</f>
        <v>20</v>
      </c>
      <c r="S19" s="11">
        <f>[15]Abril!$D$22</f>
        <v>20.5</v>
      </c>
      <c r="T19" s="11">
        <f>[15]Abril!$D$23</f>
        <v>18.7</v>
      </c>
      <c r="U19" s="11">
        <f>[15]Abril!$D$24</f>
        <v>12.6</v>
      </c>
      <c r="V19" s="11">
        <f>[15]Abril!$D$25</f>
        <v>13.8</v>
      </c>
      <c r="W19" s="11">
        <f>[15]Abril!$D$26</f>
        <v>17.100000000000001</v>
      </c>
      <c r="X19" s="11">
        <f>[15]Abril!$D$27</f>
        <v>17.899999999999999</v>
      </c>
      <c r="Y19" s="11">
        <f>[15]Abril!$D$28</f>
        <v>18.7</v>
      </c>
      <c r="Z19" s="11">
        <f>[15]Abril!$D$29</f>
        <v>17.5</v>
      </c>
      <c r="AA19" s="11">
        <f>[15]Abril!$D$30</f>
        <v>18.399999999999999</v>
      </c>
      <c r="AB19" s="11">
        <f>[15]Abril!$D$31</f>
        <v>17.899999999999999</v>
      </c>
      <c r="AC19" s="11">
        <f>[15]Abril!$D$32</f>
        <v>16.7</v>
      </c>
      <c r="AD19" s="11">
        <f>[15]Abril!$D$33</f>
        <v>17.899999999999999</v>
      </c>
      <c r="AE19" s="11">
        <f>[15]Abril!$D$34</f>
        <v>17.2</v>
      </c>
      <c r="AF19" s="14">
        <f t="shared" si="1"/>
        <v>12.6</v>
      </c>
      <c r="AG19" s="70">
        <f t="shared" si="2"/>
        <v>18.480000000000004</v>
      </c>
    </row>
    <row r="20" spans="1:38" x14ac:dyDescent="0.25">
      <c r="A20" s="43" t="s">
        <v>5</v>
      </c>
      <c r="B20" s="11">
        <f>[16]Abril!$D$5</f>
        <v>24.4</v>
      </c>
      <c r="C20" s="11">
        <f>[16]Abril!$D$6</f>
        <v>24</v>
      </c>
      <c r="D20" s="11">
        <f>[16]Abril!$D$7</f>
        <v>25.2</v>
      </c>
      <c r="E20" s="11">
        <f>[16]Abril!$D$8</f>
        <v>25</v>
      </c>
      <c r="F20" s="11">
        <f>[16]Abril!$D$9</f>
        <v>20.6</v>
      </c>
      <c r="G20" s="11">
        <f>[16]Abril!$D$10</f>
        <v>23</v>
      </c>
      <c r="H20" s="11">
        <f>[16]Abril!$D$11</f>
        <v>22.6</v>
      </c>
      <c r="I20" s="11">
        <f>[16]Abril!$D$12</f>
        <v>22.6</v>
      </c>
      <c r="J20" s="11">
        <f>[16]Abril!$D$13</f>
        <v>22.6</v>
      </c>
      <c r="K20" s="11">
        <f>[16]Abril!$D$14</f>
        <v>24.1</v>
      </c>
      <c r="L20" s="11">
        <f>[16]Abril!$D$15</f>
        <v>23.6</v>
      </c>
      <c r="M20" s="11">
        <f>[16]Abril!$D$16</f>
        <v>24</v>
      </c>
      <c r="N20" s="11">
        <f>[16]Abril!$D$17</f>
        <v>23.1</v>
      </c>
      <c r="O20" s="11">
        <f>[16]Abril!$D$18</f>
        <v>21.5</v>
      </c>
      <c r="P20" s="11">
        <f>[16]Abril!$D$19</f>
        <v>22.2</v>
      </c>
      <c r="Q20" s="11">
        <f>[16]Abril!$D$20</f>
        <v>23.7</v>
      </c>
      <c r="R20" s="11">
        <f>[16]Abril!$D$21</f>
        <v>24</v>
      </c>
      <c r="S20" s="11">
        <f>[16]Abril!$D$22</f>
        <v>24.3</v>
      </c>
      <c r="T20" s="11">
        <f>[16]Abril!$D$23</f>
        <v>23</v>
      </c>
      <c r="U20" s="11">
        <f>[16]Abril!$D$24</f>
        <v>20.3</v>
      </c>
      <c r="V20" s="11">
        <f>[16]Abril!$D$25</f>
        <v>18.8</v>
      </c>
      <c r="W20" s="11">
        <f>[16]Abril!$D$26</f>
        <v>19.7</v>
      </c>
      <c r="X20" s="11">
        <f>[16]Abril!$D$27</f>
        <v>20.399999999999999</v>
      </c>
      <c r="Y20" s="11">
        <f>[16]Abril!$D$28</f>
        <v>23.2</v>
      </c>
      <c r="Z20" s="11">
        <f>[16]Abril!$D$29</f>
        <v>24</v>
      </c>
      <c r="AA20" s="11">
        <f>[16]Abril!$D$30</f>
        <v>23</v>
      </c>
      <c r="AB20" s="11">
        <f>[16]Abril!$D$31</f>
        <v>23.5</v>
      </c>
      <c r="AC20" s="11">
        <f>[16]Abril!$D$32</f>
        <v>21.4</v>
      </c>
      <c r="AD20" s="11">
        <f>[16]Abril!$D$33</f>
        <v>24</v>
      </c>
      <c r="AE20" s="11">
        <f>[16]Abril!$D$34</f>
        <v>25.5</v>
      </c>
      <c r="AF20" s="14">
        <f t="shared" si="1"/>
        <v>18.8</v>
      </c>
      <c r="AG20" s="70">
        <f t="shared" si="2"/>
        <v>22.910000000000004</v>
      </c>
      <c r="AH20" s="12" t="s">
        <v>35</v>
      </c>
      <c r="AK20" t="s">
        <v>35</v>
      </c>
    </row>
    <row r="21" spans="1:38" x14ac:dyDescent="0.25">
      <c r="A21" s="43" t="s">
        <v>33</v>
      </c>
      <c r="B21" s="11">
        <f>[17]Abril!$D$5</f>
        <v>19.5</v>
      </c>
      <c r="C21" s="11">
        <f>[17]Abril!$D$6</f>
        <v>17.3</v>
      </c>
      <c r="D21" s="11">
        <f>[17]Abril!$D$7</f>
        <v>16.8</v>
      </c>
      <c r="E21" s="11">
        <f>[17]Abril!$D$8</f>
        <v>19.399999999999999</v>
      </c>
      <c r="F21" s="11">
        <f>[17]Abril!$D$9</f>
        <v>18.399999999999999</v>
      </c>
      <c r="G21" s="11">
        <f>[17]Abril!$D$10</f>
        <v>18.899999999999999</v>
      </c>
      <c r="H21" s="11">
        <f>[17]Abril!$D$11</f>
        <v>19.399999999999999</v>
      </c>
      <c r="I21" s="11">
        <f>[17]Abril!$D$12</f>
        <v>19.5</v>
      </c>
      <c r="J21" s="11">
        <f>[17]Abril!$D$13</f>
        <v>19.7</v>
      </c>
      <c r="K21" s="11">
        <f>[17]Abril!$D$14</f>
        <v>19.600000000000001</v>
      </c>
      <c r="L21" s="11">
        <f>[17]Abril!$D$15</f>
        <v>19.100000000000001</v>
      </c>
      <c r="M21" s="11">
        <f>[17]Abril!$D$16</f>
        <v>19.2</v>
      </c>
      <c r="N21" s="11">
        <f>[17]Abril!$D$17</f>
        <v>19.7</v>
      </c>
      <c r="O21" s="11">
        <f>[17]Abril!$D$18</f>
        <v>20.5</v>
      </c>
      <c r="P21" s="11">
        <f>[17]Abril!$D$19</f>
        <v>18.7</v>
      </c>
      <c r="Q21" s="11">
        <f>[17]Abril!$D$20</f>
        <v>20.8</v>
      </c>
      <c r="R21" s="11">
        <f>[17]Abril!$D$21</f>
        <v>20.2</v>
      </c>
      <c r="S21" s="11">
        <f>[17]Abril!$D$22</f>
        <v>19.899999999999999</v>
      </c>
      <c r="T21" s="11">
        <f>[17]Abril!$D$23</f>
        <v>19.7</v>
      </c>
      <c r="U21" s="11">
        <f>[17]Abril!$D$24</f>
        <v>12.5</v>
      </c>
      <c r="V21" s="11">
        <f>[17]Abril!$D$25</f>
        <v>14.1</v>
      </c>
      <c r="W21" s="11">
        <f>[17]Abril!$D$26</f>
        <v>16.600000000000001</v>
      </c>
      <c r="X21" s="11">
        <f>[17]Abril!$D$27</f>
        <v>18.399999999999999</v>
      </c>
      <c r="Y21" s="11">
        <f>[17]Abril!$D$28</f>
        <v>19</v>
      </c>
      <c r="Z21" s="11">
        <f>[17]Abril!$D$29</f>
        <v>19.2</v>
      </c>
      <c r="AA21" s="11">
        <f>[17]Abril!$D$30</f>
        <v>19</v>
      </c>
      <c r="AB21" s="11">
        <f>[17]Abril!$D$31</f>
        <v>18.100000000000001</v>
      </c>
      <c r="AC21" s="11">
        <f>[17]Abril!$D$32</f>
        <v>17.399999999999999</v>
      </c>
      <c r="AD21" s="11">
        <f>[17]Abril!$D$33</f>
        <v>17.100000000000001</v>
      </c>
      <c r="AE21" s="11">
        <f>[17]Abril!$D$34</f>
        <v>17.399999999999999</v>
      </c>
      <c r="AF21" s="14">
        <f t="shared" si="1"/>
        <v>12.5</v>
      </c>
      <c r="AG21" s="70">
        <f t="shared" si="2"/>
        <v>18.503333333333334</v>
      </c>
      <c r="AI21" t="s">
        <v>35</v>
      </c>
      <c r="AK21" t="s">
        <v>35</v>
      </c>
    </row>
    <row r="22" spans="1:38" x14ac:dyDescent="0.25">
      <c r="A22" s="43" t="s">
        <v>6</v>
      </c>
      <c r="B22" s="11">
        <f>[18]Abril!$D$5</f>
        <v>20.5</v>
      </c>
      <c r="C22" s="11">
        <f>[18]Abril!$D$6</f>
        <v>19.899999999999999</v>
      </c>
      <c r="D22" s="11">
        <f>[18]Abril!$D$7</f>
        <v>20</v>
      </c>
      <c r="E22" s="11">
        <f>[18]Abril!$D$8</f>
        <v>19.7</v>
      </c>
      <c r="F22" s="11">
        <f>[18]Abril!$D$9</f>
        <v>20.399999999999999</v>
      </c>
      <c r="G22" s="11">
        <f>[18]Abril!$D$10</f>
        <v>21.9</v>
      </c>
      <c r="H22" s="11">
        <f>[18]Abril!$D$11</f>
        <v>21.1</v>
      </c>
      <c r="I22" s="11">
        <f>[18]Abril!$D$12</f>
        <v>22</v>
      </c>
      <c r="J22" s="11">
        <f>[18]Abril!$D$13</f>
        <v>21.1</v>
      </c>
      <c r="K22" s="11">
        <f>[18]Abril!$D$14</f>
        <v>21.4</v>
      </c>
      <c r="L22" s="11">
        <f>[18]Abril!$D$15</f>
        <v>20.7</v>
      </c>
      <c r="M22" s="11">
        <f>[18]Abril!$D$16</f>
        <v>20.5</v>
      </c>
      <c r="N22" s="11">
        <f>[18]Abril!$D$17</f>
        <v>21.7</v>
      </c>
      <c r="O22" s="11">
        <f>[18]Abril!$D$18</f>
        <v>21.9</v>
      </c>
      <c r="P22" s="11">
        <f>[18]Abril!$D$19</f>
        <v>20.5</v>
      </c>
      <c r="Q22" s="11">
        <f>[18]Abril!$D$20</f>
        <v>21.6</v>
      </c>
      <c r="R22" s="11">
        <f>[18]Abril!$D$21</f>
        <v>21.3</v>
      </c>
      <c r="S22" s="11">
        <f>[18]Abril!$D$22</f>
        <v>22.3</v>
      </c>
      <c r="T22" s="11">
        <f>[18]Abril!$D$23</f>
        <v>21.6</v>
      </c>
      <c r="U22" s="11">
        <f>[18]Abril!$D$24</f>
        <v>15.1</v>
      </c>
      <c r="V22" s="11">
        <f>[18]Abril!$D$25</f>
        <v>14.2</v>
      </c>
      <c r="W22" s="11">
        <f>[18]Abril!$D$26</f>
        <v>16.5</v>
      </c>
      <c r="X22" s="11">
        <f>[18]Abril!$D$27</f>
        <v>19.100000000000001</v>
      </c>
      <c r="Y22" s="11">
        <f>[18]Abril!$D$28</f>
        <v>20.7</v>
      </c>
      <c r="Z22" s="11">
        <f>[18]Abril!$D$29</f>
        <v>21.2</v>
      </c>
      <c r="AA22" s="11">
        <f>[18]Abril!$D$30</f>
        <v>20.100000000000001</v>
      </c>
      <c r="AB22" s="11">
        <f>[18]Abril!$D$31</f>
        <v>20.2</v>
      </c>
      <c r="AC22" s="11">
        <f>[18]Abril!$D$32</f>
        <v>18.899999999999999</v>
      </c>
      <c r="AD22" s="11">
        <f>[18]Abril!$D$33</f>
        <v>18.7</v>
      </c>
      <c r="AE22" s="11">
        <f>[18]Abril!$D$34</f>
        <v>19.7</v>
      </c>
      <c r="AF22" s="14">
        <f t="shared" si="1"/>
        <v>14.2</v>
      </c>
      <c r="AG22" s="70">
        <f t="shared" si="2"/>
        <v>20.150000000000002</v>
      </c>
      <c r="AI22" t="s">
        <v>35</v>
      </c>
      <c r="AK22" t="s">
        <v>35</v>
      </c>
    </row>
    <row r="23" spans="1:38" x14ac:dyDescent="0.25">
      <c r="A23" s="43" t="s">
        <v>7</v>
      </c>
      <c r="B23" s="11">
        <f>[19]Abril!$D$5</f>
        <v>19.899999999999999</v>
      </c>
      <c r="C23" s="11">
        <f>[19]Abril!$D$6</f>
        <v>20.3</v>
      </c>
      <c r="D23" s="11">
        <f>[19]Abril!$D$7</f>
        <v>22</v>
      </c>
      <c r="E23" s="11">
        <f>[19]Abril!$D$8</f>
        <v>22.2</v>
      </c>
      <c r="F23" s="11">
        <f>[19]Abril!$D$9</f>
        <v>18.3</v>
      </c>
      <c r="G23" s="11">
        <f>[19]Abril!$D$10</f>
        <v>19.2</v>
      </c>
      <c r="H23" s="11">
        <f>[19]Abril!$D$11</f>
        <v>19.399999999999999</v>
      </c>
      <c r="I23" s="11">
        <f>[19]Abril!$D$12</f>
        <v>19.600000000000001</v>
      </c>
      <c r="J23" s="11">
        <f>[19]Abril!$D$13</f>
        <v>20.399999999999999</v>
      </c>
      <c r="K23" s="11">
        <f>[19]Abril!$D$14</f>
        <v>20.2</v>
      </c>
      <c r="L23" s="11">
        <f>[19]Abril!$D$15</f>
        <v>20</v>
      </c>
      <c r="M23" s="11">
        <f>[19]Abril!$D$16</f>
        <v>20.9</v>
      </c>
      <c r="N23" s="11">
        <f>[19]Abril!$D$17</f>
        <v>19.2</v>
      </c>
      <c r="O23" s="11">
        <f>[19]Abril!$D$18</f>
        <v>18.2</v>
      </c>
      <c r="P23" s="11">
        <f>[19]Abril!$D$19</f>
        <v>19.5</v>
      </c>
      <c r="Q23" s="11">
        <f>[19]Abril!$D$20</f>
        <v>21.8</v>
      </c>
      <c r="R23" s="11">
        <f>[19]Abril!$D$21</f>
        <v>21.8</v>
      </c>
      <c r="S23" s="11">
        <f>[19]Abril!$D$22</f>
        <v>20.399999999999999</v>
      </c>
      <c r="T23" s="11">
        <f>[19]Abril!$D$23</f>
        <v>13.4</v>
      </c>
      <c r="U23" s="11">
        <f>[19]Abril!$D$24</f>
        <v>13.7</v>
      </c>
      <c r="V23" s="11">
        <f>[19]Abril!$D$25</f>
        <v>11.6</v>
      </c>
      <c r="W23" s="11">
        <f>[19]Abril!$D$26</f>
        <v>14.3</v>
      </c>
      <c r="X23" s="11">
        <f>[19]Abril!$D$27</f>
        <v>16.8</v>
      </c>
      <c r="Y23" s="11">
        <f>[19]Abril!$D$28</f>
        <v>19.600000000000001</v>
      </c>
      <c r="Z23" s="11">
        <f>[19]Abril!$D$29</f>
        <v>19.2</v>
      </c>
      <c r="AA23" s="11">
        <f>[19]Abril!$D$30</f>
        <v>18</v>
      </c>
      <c r="AB23" s="11">
        <f>[19]Abril!$D$31</f>
        <v>18.100000000000001</v>
      </c>
      <c r="AC23" s="11">
        <f>[19]Abril!$D$32</f>
        <v>13.9</v>
      </c>
      <c r="AD23" s="11">
        <f>[19]Abril!$D$33</f>
        <v>16.899999999999999</v>
      </c>
      <c r="AE23" s="11">
        <f>[19]Abril!$D$34</f>
        <v>18.100000000000001</v>
      </c>
      <c r="AF23" s="14">
        <f t="shared" si="1"/>
        <v>11.6</v>
      </c>
      <c r="AG23" s="70">
        <f t="shared" si="2"/>
        <v>18.563333333333336</v>
      </c>
      <c r="AI23" t="s">
        <v>35</v>
      </c>
      <c r="AJ23" t="s">
        <v>35</v>
      </c>
      <c r="AK23" t="s">
        <v>35</v>
      </c>
    </row>
    <row r="24" spans="1:38" hidden="1" x14ac:dyDescent="0.25">
      <c r="A24" s="43" t="s">
        <v>153</v>
      </c>
      <c r="B24" s="11" t="str">
        <f>[20]Abril!$D$5</f>
        <v>*</v>
      </c>
      <c r="C24" s="11" t="str">
        <f>[20]Abril!$D$6</f>
        <v>*</v>
      </c>
      <c r="D24" s="11" t="str">
        <f>[20]Abril!$D$7</f>
        <v>*</v>
      </c>
      <c r="E24" s="11" t="str">
        <f>[20]Abril!$D$8</f>
        <v>*</v>
      </c>
      <c r="F24" s="11" t="str">
        <f>[20]Abril!$D$9</f>
        <v>*</v>
      </c>
      <c r="G24" s="11" t="str">
        <f>[20]Abril!$D$10</f>
        <v>*</v>
      </c>
      <c r="H24" s="11" t="str">
        <f>[20]Abril!$D$11</f>
        <v>*</v>
      </c>
      <c r="I24" s="11" t="str">
        <f>[20]Abril!$D$12</f>
        <v>*</v>
      </c>
      <c r="J24" s="11" t="str">
        <f>[20]Abril!$D$13</f>
        <v>*</v>
      </c>
      <c r="K24" s="11" t="str">
        <f>[20]Abril!$D$14</f>
        <v>*</v>
      </c>
      <c r="L24" s="11" t="str">
        <f>[20]Abril!$D$15</f>
        <v>*</v>
      </c>
      <c r="M24" s="11" t="str">
        <f>[20]Abril!$D$16</f>
        <v>*</v>
      </c>
      <c r="N24" s="11" t="str">
        <f>[20]Abril!$D$17</f>
        <v>*</v>
      </c>
      <c r="O24" s="11" t="str">
        <f>[20]Abril!$D$18</f>
        <v>*</v>
      </c>
      <c r="P24" s="11" t="str">
        <f>[20]Abril!$D$19</f>
        <v>*</v>
      </c>
      <c r="Q24" s="11" t="str">
        <f>[20]Abril!$D$20</f>
        <v>*</v>
      </c>
      <c r="R24" s="11" t="str">
        <f>[20]Abril!$D$21</f>
        <v>*</v>
      </c>
      <c r="S24" s="11" t="str">
        <f>[20]Abril!$D$22</f>
        <v>*</v>
      </c>
      <c r="T24" s="11" t="str">
        <f>[20]Abril!$D$23</f>
        <v>*</v>
      </c>
      <c r="U24" s="11" t="str">
        <f>[20]Abril!$D$24</f>
        <v>*</v>
      </c>
      <c r="V24" s="11" t="str">
        <f>[20]Abril!$D$25</f>
        <v>*</v>
      </c>
      <c r="W24" s="11" t="str">
        <f>[20]Abril!$D$26</f>
        <v>*</v>
      </c>
      <c r="X24" s="11" t="str">
        <f>[20]Abril!$D$27</f>
        <v>*</v>
      </c>
      <c r="Y24" s="11" t="str">
        <f>[20]Abril!$D$28</f>
        <v>*</v>
      </c>
      <c r="Z24" s="11" t="str">
        <f>[20]Abril!$D$29</f>
        <v>*</v>
      </c>
      <c r="AA24" s="11" t="str">
        <f>[20]Abril!$D$30</f>
        <v>*</v>
      </c>
      <c r="AB24" s="11" t="str">
        <f>[20]Abril!$D$31</f>
        <v>*</v>
      </c>
      <c r="AC24" s="11" t="str">
        <f>[20]Abril!$D$32</f>
        <v>*</v>
      </c>
      <c r="AD24" s="11" t="str">
        <f>[20]Abril!$D$33</f>
        <v>*</v>
      </c>
      <c r="AE24" s="11" t="str">
        <f>[20]Abril!$D$34</f>
        <v>*</v>
      </c>
      <c r="AF24" s="14" t="s">
        <v>210</v>
      </c>
      <c r="AG24" s="70" t="s">
        <v>210</v>
      </c>
      <c r="AI24" t="s">
        <v>35</v>
      </c>
      <c r="AK24" s="12" t="s">
        <v>35</v>
      </c>
      <c r="AL24" t="s">
        <v>35</v>
      </c>
    </row>
    <row r="25" spans="1:38" hidden="1" x14ac:dyDescent="0.25">
      <c r="A25" s="43" t="s">
        <v>154</v>
      </c>
      <c r="B25" s="11" t="str">
        <f>[21]Abril!$D$5</f>
        <v>*</v>
      </c>
      <c r="C25" s="11" t="str">
        <f>[21]Abril!$D$6</f>
        <v>*</v>
      </c>
      <c r="D25" s="11" t="str">
        <f>[21]Abril!$D$7</f>
        <v>*</v>
      </c>
      <c r="E25" s="11" t="str">
        <f>[21]Abril!$D$8</f>
        <v>*</v>
      </c>
      <c r="F25" s="11" t="str">
        <f>[21]Abril!$D$9</f>
        <v>*</v>
      </c>
      <c r="G25" s="11" t="str">
        <f>[21]Abril!$D$10</f>
        <v>*</v>
      </c>
      <c r="H25" s="11" t="str">
        <f>[21]Abril!$D$11</f>
        <v>*</v>
      </c>
      <c r="I25" s="11" t="str">
        <f>[21]Abril!$D$12</f>
        <v>*</v>
      </c>
      <c r="J25" s="11" t="str">
        <f>[21]Abril!$D$13</f>
        <v>*</v>
      </c>
      <c r="K25" s="11" t="str">
        <f>[21]Abril!$D$14</f>
        <v>*</v>
      </c>
      <c r="L25" s="11" t="str">
        <f>[21]Abril!$D$15</f>
        <v>*</v>
      </c>
      <c r="M25" s="11" t="str">
        <f>[21]Abril!$D$16</f>
        <v>*</v>
      </c>
      <c r="N25" s="11" t="str">
        <f>[21]Abril!$D$17</f>
        <v>*</v>
      </c>
      <c r="O25" s="11" t="str">
        <f>[21]Abril!$D$18</f>
        <v>*</v>
      </c>
      <c r="P25" s="11" t="str">
        <f>[21]Abril!$D$19</f>
        <v>*</v>
      </c>
      <c r="Q25" s="11" t="str">
        <f>[21]Abril!$D$20</f>
        <v>*</v>
      </c>
      <c r="R25" s="11" t="str">
        <f>[21]Abril!$D$21</f>
        <v>*</v>
      </c>
      <c r="S25" s="11" t="str">
        <f>[21]Abril!$D$22</f>
        <v>*</v>
      </c>
      <c r="T25" s="11" t="str">
        <f>[21]Abril!$D$23</f>
        <v>*</v>
      </c>
      <c r="U25" s="11" t="str">
        <f>[21]Abril!$D$24</f>
        <v>*</v>
      </c>
      <c r="V25" s="11" t="str">
        <f>[21]Abril!$D$25</f>
        <v>*</v>
      </c>
      <c r="W25" s="11" t="str">
        <f>[21]Abril!$D$26</f>
        <v>*</v>
      </c>
      <c r="X25" s="11" t="str">
        <f>[21]Abril!$D$27</f>
        <v>*</v>
      </c>
      <c r="Y25" s="11" t="str">
        <f>[21]Abril!$D$28</f>
        <v>*</v>
      </c>
      <c r="Z25" s="11" t="str">
        <f>[21]Abril!$D$29</f>
        <v>*</v>
      </c>
      <c r="AA25" s="11" t="str">
        <f>[21]Abril!$D$30</f>
        <v>*</v>
      </c>
      <c r="AB25" s="11" t="str">
        <f>[21]Abril!$D$31</f>
        <v>*</v>
      </c>
      <c r="AC25" s="11" t="str">
        <f>[21]Abril!$D$32</f>
        <v>*</v>
      </c>
      <c r="AD25" s="11" t="str">
        <f>[21]Abril!$D$33</f>
        <v>*</v>
      </c>
      <c r="AE25" s="11" t="str">
        <f>[21]Abril!$D$34</f>
        <v>*</v>
      </c>
      <c r="AF25" s="14" t="s">
        <v>210</v>
      </c>
      <c r="AG25" s="70" t="s">
        <v>210</v>
      </c>
      <c r="AH25" s="12" t="s">
        <v>35</v>
      </c>
      <c r="AI25" t="s">
        <v>35</v>
      </c>
      <c r="AK25" t="s">
        <v>35</v>
      </c>
      <c r="AL25" t="s">
        <v>35</v>
      </c>
    </row>
    <row r="26" spans="1:38" x14ac:dyDescent="0.25">
      <c r="A26" s="43" t="s">
        <v>155</v>
      </c>
      <c r="B26" s="11">
        <f>[22]Abril!$D$5</f>
        <v>19.399999999999999</v>
      </c>
      <c r="C26" s="11">
        <f>[22]Abril!$D$6</f>
        <v>22.3</v>
      </c>
      <c r="D26" s="11">
        <f>[22]Abril!$D$7</f>
        <v>22.1</v>
      </c>
      <c r="E26" s="11">
        <f>[22]Abril!$D$8</f>
        <v>20.7</v>
      </c>
      <c r="F26" s="11">
        <f>[22]Abril!$D$9</f>
        <v>20.7</v>
      </c>
      <c r="G26" s="11">
        <f>[22]Abril!$D$10</f>
        <v>19.899999999999999</v>
      </c>
      <c r="H26" s="11">
        <f>[22]Abril!$D$11</f>
        <v>19.8</v>
      </c>
      <c r="I26" s="11">
        <f>[22]Abril!$D$12</f>
        <v>21.2</v>
      </c>
      <c r="J26" s="11">
        <f>[22]Abril!$D$13</f>
        <v>21.2</v>
      </c>
      <c r="K26" s="11">
        <f>[22]Abril!$D$14</f>
        <v>19.7</v>
      </c>
      <c r="L26" s="11">
        <f>[22]Abril!$D$15</f>
        <v>18.899999999999999</v>
      </c>
      <c r="M26" s="11">
        <f>[22]Abril!$D$16</f>
        <v>21</v>
      </c>
      <c r="N26" s="11">
        <f>[22]Abril!$D$17</f>
        <v>19.5</v>
      </c>
      <c r="O26" s="11">
        <f>[22]Abril!$D$18</f>
        <v>18.7</v>
      </c>
      <c r="P26" s="11">
        <f>[22]Abril!$D$19</f>
        <v>19.8</v>
      </c>
      <c r="Q26" s="11">
        <f>[22]Abril!$D$20</f>
        <v>22.2</v>
      </c>
      <c r="R26" s="11">
        <f>[22]Abril!$D$21</f>
        <v>22.4</v>
      </c>
      <c r="S26" s="11">
        <f>[22]Abril!$D$22</f>
        <v>20.7</v>
      </c>
      <c r="T26" s="11">
        <f>[22]Abril!$D$23</f>
        <v>15.9</v>
      </c>
      <c r="U26" s="11">
        <f>[22]Abril!$D$24</f>
        <v>14.1</v>
      </c>
      <c r="V26" s="11">
        <f>[22]Abril!$D$25</f>
        <v>11.6</v>
      </c>
      <c r="W26" s="11">
        <f>[22]Abril!$D$26</f>
        <v>14.1</v>
      </c>
      <c r="X26" s="11">
        <f>[22]Abril!$D$27</f>
        <v>14.8</v>
      </c>
      <c r="Y26" s="11">
        <f>[22]Abril!$D$28</f>
        <v>20.2</v>
      </c>
      <c r="Z26" s="11">
        <f>[22]Abril!$D$29</f>
        <v>19.5</v>
      </c>
      <c r="AA26" s="11">
        <f>[22]Abril!$D$30</f>
        <v>18.600000000000001</v>
      </c>
      <c r="AB26" s="11">
        <f>[22]Abril!$D$31</f>
        <v>18.8</v>
      </c>
      <c r="AC26" s="11">
        <f>[22]Abril!$D$32</f>
        <v>14.7</v>
      </c>
      <c r="AD26" s="11">
        <f>[22]Abril!$D$33</f>
        <v>15.6</v>
      </c>
      <c r="AE26" s="11">
        <f>[22]Abril!$D$34</f>
        <v>17.8</v>
      </c>
      <c r="AF26" s="14">
        <f t="shared" si="1"/>
        <v>11.6</v>
      </c>
      <c r="AG26" s="70">
        <f t="shared" si="2"/>
        <v>18.863333333333333</v>
      </c>
      <c r="AI26" t="s">
        <v>35</v>
      </c>
      <c r="AL26" t="s">
        <v>35</v>
      </c>
    </row>
    <row r="27" spans="1:38" x14ac:dyDescent="0.25">
      <c r="A27" s="43" t="s">
        <v>8</v>
      </c>
      <c r="B27" s="11">
        <f>[23]Abril!$D$5</f>
        <v>20.2</v>
      </c>
      <c r="C27" s="11">
        <f>[23]Abril!$D$6</f>
        <v>19.399999999999999</v>
      </c>
      <c r="D27" s="11">
        <f>[23]Abril!$D$7</f>
        <v>20.2</v>
      </c>
      <c r="E27" s="11">
        <f>[23]Abril!$D$8</f>
        <v>19.5</v>
      </c>
      <c r="F27" s="11">
        <f>[23]Abril!$D$9</f>
        <v>19.899999999999999</v>
      </c>
      <c r="G27" s="11">
        <f>[23]Abril!$D$10</f>
        <v>19.7</v>
      </c>
      <c r="H27" s="11">
        <f>[23]Abril!$D$11</f>
        <v>19.100000000000001</v>
      </c>
      <c r="I27" s="11">
        <f>[23]Abril!$D$12</f>
        <v>19.3</v>
      </c>
      <c r="J27" s="11">
        <f>[23]Abril!$D$13</f>
        <v>19.899999999999999</v>
      </c>
      <c r="K27" s="11">
        <f>[23]Abril!$D$14</f>
        <v>20.3</v>
      </c>
      <c r="L27" s="11">
        <f>[23]Abril!$D$15</f>
        <v>19.3</v>
      </c>
      <c r="M27" s="11">
        <f>[23]Abril!$D$16</f>
        <v>19.3</v>
      </c>
      <c r="N27" s="11">
        <f>[23]Abril!$D$17</f>
        <v>19.7</v>
      </c>
      <c r="O27" s="11">
        <f>[23]Abril!$D$18</f>
        <v>19.399999999999999</v>
      </c>
      <c r="P27" s="11">
        <f>[23]Abril!$D$19</f>
        <v>19.100000000000001</v>
      </c>
      <c r="Q27" s="11">
        <f>[23]Abril!$D$20</f>
        <v>21.4</v>
      </c>
      <c r="R27" s="11">
        <f>[23]Abril!$D$21</f>
        <v>21</v>
      </c>
      <c r="S27" s="11">
        <f>[23]Abril!$D$22</f>
        <v>20.399999999999999</v>
      </c>
      <c r="T27" s="11">
        <f>[23]Abril!$D$23</f>
        <v>13.3</v>
      </c>
      <c r="U27" s="11">
        <f>[23]Abril!$D$24</f>
        <v>15.4</v>
      </c>
      <c r="V27" s="11">
        <f>[23]Abril!$D$25</f>
        <v>12.4</v>
      </c>
      <c r="W27" s="11">
        <f>[23]Abril!$D$26</f>
        <v>13.8</v>
      </c>
      <c r="X27" s="11">
        <f>[23]Abril!$D$27</f>
        <v>14.1</v>
      </c>
      <c r="Y27" s="11">
        <f>[23]Abril!$D$28</f>
        <v>18.5</v>
      </c>
      <c r="Z27" s="11">
        <f>[23]Abril!$D$29</f>
        <v>18.100000000000001</v>
      </c>
      <c r="AA27" s="11">
        <f>[23]Abril!$D$30</f>
        <v>18.2</v>
      </c>
      <c r="AB27" s="11">
        <f>[23]Abril!$D$31</f>
        <v>17.100000000000001</v>
      </c>
      <c r="AC27" s="11">
        <f>[23]Abril!$D$32</f>
        <v>13.6</v>
      </c>
      <c r="AD27" s="11">
        <f>[23]Abril!$D$33</f>
        <v>14.6</v>
      </c>
      <c r="AE27" s="11">
        <f>[23]Abril!$D$34</f>
        <v>16.2</v>
      </c>
      <c r="AF27" s="14">
        <f t="shared" si="1"/>
        <v>12.4</v>
      </c>
      <c r="AG27" s="70">
        <f t="shared" si="2"/>
        <v>18.080000000000002</v>
      </c>
      <c r="AI27" t="s">
        <v>35</v>
      </c>
      <c r="AK27" t="s">
        <v>35</v>
      </c>
    </row>
    <row r="28" spans="1:38" x14ac:dyDescent="0.25">
      <c r="A28" s="43" t="s">
        <v>9</v>
      </c>
      <c r="B28" s="11">
        <f>[24]Abril!$D$5</f>
        <v>20.5</v>
      </c>
      <c r="C28" s="11">
        <f>[24]Abril!$D$6</f>
        <v>22.1</v>
      </c>
      <c r="D28" s="11">
        <f>[24]Abril!$D$7</f>
        <v>21.3</v>
      </c>
      <c r="E28" s="11">
        <f>[24]Abril!$D$8</f>
        <v>21.4</v>
      </c>
      <c r="F28" s="11">
        <f>[24]Abril!$D$9</f>
        <v>22.3</v>
      </c>
      <c r="G28" s="11">
        <f>[24]Abril!$D$10</f>
        <v>20.9</v>
      </c>
      <c r="H28" s="11">
        <f>[24]Abril!$D$11</f>
        <v>19.7</v>
      </c>
      <c r="I28" s="11">
        <f>[24]Abril!$D$12</f>
        <v>21</v>
      </c>
      <c r="J28" s="11">
        <f>[24]Abril!$D$13</f>
        <v>20.9</v>
      </c>
      <c r="K28" s="11">
        <f>[24]Abril!$D$14</f>
        <v>21</v>
      </c>
      <c r="L28" s="11">
        <f>[24]Abril!$D$15</f>
        <v>20.3</v>
      </c>
      <c r="M28" s="11">
        <f>[24]Abril!$D$16</f>
        <v>20.7</v>
      </c>
      <c r="N28" s="11">
        <f>[24]Abril!$D$17</f>
        <v>20.2</v>
      </c>
      <c r="O28" s="11">
        <f>[24]Abril!$D$18</f>
        <v>20.3</v>
      </c>
      <c r="P28" s="11">
        <f>[24]Abril!$D$19</f>
        <v>20.8</v>
      </c>
      <c r="Q28" s="11">
        <f>[24]Abril!$D$20</f>
        <v>22.3</v>
      </c>
      <c r="R28" s="11">
        <f>[24]Abril!$D$21</f>
        <v>21.8</v>
      </c>
      <c r="S28" s="11">
        <f>[24]Abril!$D$22</f>
        <v>21.1</v>
      </c>
      <c r="T28" s="11">
        <f>[24]Abril!$D$23</f>
        <v>15.6</v>
      </c>
      <c r="U28" s="11">
        <f>[24]Abril!$D$24</f>
        <v>16.7</v>
      </c>
      <c r="V28" s="11">
        <f>[24]Abril!$D$25</f>
        <v>15</v>
      </c>
      <c r="W28" s="11">
        <f>[24]Abril!$D$26</f>
        <v>15.4</v>
      </c>
      <c r="X28" s="11">
        <f>[24]Abril!$D$27</f>
        <v>18.399999999999999</v>
      </c>
      <c r="Y28" s="11">
        <f>[24]Abril!$D$28</f>
        <v>20.100000000000001</v>
      </c>
      <c r="Z28" s="11">
        <f>[24]Abril!$D$29</f>
        <v>19.100000000000001</v>
      </c>
      <c r="AA28" s="11">
        <f>[24]Abril!$D$30</f>
        <v>18.399999999999999</v>
      </c>
      <c r="AB28" s="11">
        <f>[24]Abril!$D$31</f>
        <v>19.5</v>
      </c>
      <c r="AC28" s="11">
        <f>[24]Abril!$D$32</f>
        <v>15.5</v>
      </c>
      <c r="AD28" s="11">
        <f>[24]Abril!$D$33</f>
        <v>18</v>
      </c>
      <c r="AE28" s="11">
        <f>[24]Abril!$D$34</f>
        <v>18.2</v>
      </c>
      <c r="AF28" s="14">
        <f t="shared" si="1"/>
        <v>15</v>
      </c>
      <c r="AG28" s="70">
        <f t="shared" si="2"/>
        <v>19.616666666666671</v>
      </c>
      <c r="AK28" t="s">
        <v>35</v>
      </c>
      <c r="AL28" s="12" t="s">
        <v>35</v>
      </c>
    </row>
    <row r="29" spans="1:38" hidden="1" x14ac:dyDescent="0.25">
      <c r="A29" s="43" t="s">
        <v>32</v>
      </c>
      <c r="B29" s="11" t="str">
        <f>[25]Abril!$D$5</f>
        <v>*</v>
      </c>
      <c r="C29" s="11" t="str">
        <f>[25]Abril!$D$6</f>
        <v>*</v>
      </c>
      <c r="D29" s="11" t="str">
        <f>[25]Abril!$D$7</f>
        <v>*</v>
      </c>
      <c r="E29" s="11" t="str">
        <f>[25]Abril!$D$8</f>
        <v>*</v>
      </c>
      <c r="F29" s="11" t="str">
        <f>[25]Abril!$D$9</f>
        <v>*</v>
      </c>
      <c r="G29" s="11" t="str">
        <f>[25]Abril!$D$10</f>
        <v>*</v>
      </c>
      <c r="H29" s="11" t="str">
        <f>[25]Abril!$D$11</f>
        <v>*</v>
      </c>
      <c r="I29" s="11" t="str">
        <f>[25]Abril!$D$12</f>
        <v>*</v>
      </c>
      <c r="J29" s="11" t="str">
        <f>[25]Abril!$D$13</f>
        <v>*</v>
      </c>
      <c r="K29" s="11" t="str">
        <f>[25]Abril!$D$14</f>
        <v>*</v>
      </c>
      <c r="L29" s="11" t="str">
        <f>[25]Abril!$D$15</f>
        <v>*</v>
      </c>
      <c r="M29" s="11" t="str">
        <f>[25]Abril!$D$16</f>
        <v>*</v>
      </c>
      <c r="N29" s="11" t="str">
        <f>[25]Abril!$D$17</f>
        <v>*</v>
      </c>
      <c r="O29" s="11" t="str">
        <f>[25]Abril!$D$18</f>
        <v>*</v>
      </c>
      <c r="P29" s="11" t="str">
        <f>[25]Abril!$D$19</f>
        <v>*</v>
      </c>
      <c r="Q29" s="11" t="str">
        <f>[25]Abril!$D$20</f>
        <v>*</v>
      </c>
      <c r="R29" s="11" t="str">
        <f>[25]Abril!$D$21</f>
        <v>*</v>
      </c>
      <c r="S29" s="11" t="str">
        <f>[25]Abril!$D$22</f>
        <v>*</v>
      </c>
      <c r="T29" s="11" t="str">
        <f>[25]Abril!$D$23</f>
        <v>*</v>
      </c>
      <c r="U29" s="11" t="str">
        <f>[25]Abril!$D$24</f>
        <v>*</v>
      </c>
      <c r="V29" s="11" t="str">
        <f>[25]Abril!$D$25</f>
        <v>*</v>
      </c>
      <c r="W29" s="11" t="str">
        <f>[25]Abril!$D$26</f>
        <v>*</v>
      </c>
      <c r="X29" s="11" t="str">
        <f>[25]Abril!$D$27</f>
        <v>*</v>
      </c>
      <c r="Y29" s="11" t="str">
        <f>[25]Abril!$D$28</f>
        <v>*</v>
      </c>
      <c r="Z29" s="11" t="str">
        <f>[25]Abril!$D$29</f>
        <v>*</v>
      </c>
      <c r="AA29" s="11" t="str">
        <f>[25]Abril!$D$30</f>
        <v>*</v>
      </c>
      <c r="AB29" s="11" t="str">
        <f>[25]Abril!$D$31</f>
        <v>*</v>
      </c>
      <c r="AC29" s="11" t="str">
        <f>[25]Abril!$D$32</f>
        <v>*</v>
      </c>
      <c r="AD29" s="11" t="str">
        <f>[25]Abril!$D$33</f>
        <v>*</v>
      </c>
      <c r="AE29" s="11" t="str">
        <f>[25]Abril!$D$34</f>
        <v>*</v>
      </c>
      <c r="AF29" s="14" t="s">
        <v>210</v>
      </c>
      <c r="AG29" s="70" t="s">
        <v>210</v>
      </c>
      <c r="AL29" t="s">
        <v>35</v>
      </c>
    </row>
    <row r="30" spans="1:38" hidden="1" x14ac:dyDescent="0.25">
      <c r="A30" s="43" t="s">
        <v>10</v>
      </c>
      <c r="B30" s="11" t="str">
        <f>[26]Abril!$D$5</f>
        <v>*</v>
      </c>
      <c r="C30" s="11" t="str">
        <f>[26]Abril!$D$6</f>
        <v>*</v>
      </c>
      <c r="D30" s="11" t="str">
        <f>[26]Abril!$D$7</f>
        <v>*</v>
      </c>
      <c r="E30" s="11" t="str">
        <f>[26]Abril!$D$8</f>
        <v>*</v>
      </c>
      <c r="F30" s="11" t="str">
        <f>[26]Abril!$D$9</f>
        <v>*</v>
      </c>
      <c r="G30" s="11" t="str">
        <f>[26]Abril!$D$10</f>
        <v>*</v>
      </c>
      <c r="H30" s="11" t="str">
        <f>[26]Abril!$D$11</f>
        <v>*</v>
      </c>
      <c r="I30" s="11" t="str">
        <f>[26]Abril!$D$12</f>
        <v>*</v>
      </c>
      <c r="J30" s="11" t="str">
        <f>[26]Abril!$D$13</f>
        <v>*</v>
      </c>
      <c r="K30" s="11" t="str">
        <f>[26]Abril!$D$14</f>
        <v>*</v>
      </c>
      <c r="L30" s="11" t="str">
        <f>[26]Abril!$D$15</f>
        <v>*</v>
      </c>
      <c r="M30" s="11" t="str">
        <f>[26]Abril!$D$16</f>
        <v>*</v>
      </c>
      <c r="N30" s="11" t="str">
        <f>[26]Abril!$D$17</f>
        <v>*</v>
      </c>
      <c r="O30" s="11" t="str">
        <f>[26]Abril!$D$18</f>
        <v>*</v>
      </c>
      <c r="P30" s="11" t="str">
        <f>[26]Abril!$D$19</f>
        <v>*</v>
      </c>
      <c r="Q30" s="11" t="str">
        <f>[26]Abril!$D$20</f>
        <v>*</v>
      </c>
      <c r="R30" s="11" t="str">
        <f>[26]Abril!$D$21</f>
        <v>*</v>
      </c>
      <c r="S30" s="11" t="str">
        <f>[26]Abril!$D$22</f>
        <v>*</v>
      </c>
      <c r="T30" s="11" t="str">
        <f>[26]Abril!$D$23</f>
        <v>*</v>
      </c>
      <c r="U30" s="11" t="str">
        <f>[26]Abril!$D$24</f>
        <v>*</v>
      </c>
      <c r="V30" s="11" t="str">
        <f>[26]Abril!$D$25</f>
        <v>*</v>
      </c>
      <c r="W30" s="11" t="str">
        <f>[26]Abril!$D$26</f>
        <v>*</v>
      </c>
      <c r="X30" s="11" t="str">
        <f>[26]Abril!$D$27</f>
        <v>*</v>
      </c>
      <c r="Y30" s="11" t="str">
        <f>[26]Abril!$D$28</f>
        <v>*</v>
      </c>
      <c r="Z30" s="11" t="str">
        <f>[26]Abril!$D$29</f>
        <v>*</v>
      </c>
      <c r="AA30" s="11" t="str">
        <f>[26]Abril!$D$30</f>
        <v>*</v>
      </c>
      <c r="AB30" s="11" t="str">
        <f>[26]Abril!$D$31</f>
        <v>*</v>
      </c>
      <c r="AC30" s="11" t="str">
        <f>[26]Abril!$D$32</f>
        <v>*</v>
      </c>
      <c r="AD30" s="11" t="str">
        <f>[26]Abril!$D$33</f>
        <v>*</v>
      </c>
      <c r="AE30" s="11" t="str">
        <f>[26]Abril!$D$34</f>
        <v>*</v>
      </c>
      <c r="AF30" s="14" t="s">
        <v>210</v>
      </c>
      <c r="AG30" s="70" t="s">
        <v>210</v>
      </c>
      <c r="AK30" t="s">
        <v>35</v>
      </c>
    </row>
    <row r="31" spans="1:38" hidden="1" x14ac:dyDescent="0.25">
      <c r="A31" s="43" t="s">
        <v>156</v>
      </c>
      <c r="B31" s="11" t="str">
        <f>[27]Abril!$D$5</f>
        <v>*</v>
      </c>
      <c r="C31" s="11" t="str">
        <f>[27]Abril!$D$6</f>
        <v>*</v>
      </c>
      <c r="D31" s="11" t="str">
        <f>[27]Abril!$D$7</f>
        <v>*</v>
      </c>
      <c r="E31" s="11" t="str">
        <f>[27]Abril!$D$8</f>
        <v>*</v>
      </c>
      <c r="F31" s="11" t="str">
        <f>[27]Abril!$D$9</f>
        <v>*</v>
      </c>
      <c r="G31" s="11" t="str">
        <f>[27]Abril!$D$10</f>
        <v>*</v>
      </c>
      <c r="H31" s="11" t="str">
        <f>[27]Abril!$D$11</f>
        <v>*</v>
      </c>
      <c r="I31" s="11" t="str">
        <f>[27]Abril!$D$12</f>
        <v>*</v>
      </c>
      <c r="J31" s="11" t="str">
        <f>[27]Abril!$D$13</f>
        <v>*</v>
      </c>
      <c r="K31" s="11" t="str">
        <f>[27]Abril!$D$14</f>
        <v>*</v>
      </c>
      <c r="L31" s="11" t="str">
        <f>[27]Abril!$D$15</f>
        <v>*</v>
      </c>
      <c r="M31" s="11" t="str">
        <f>[27]Abril!$D$16</f>
        <v>*</v>
      </c>
      <c r="N31" s="11" t="str">
        <f>[27]Abril!$D$17</f>
        <v>*</v>
      </c>
      <c r="O31" s="11" t="str">
        <f>[27]Abril!$D$18</f>
        <v>*</v>
      </c>
      <c r="P31" s="11" t="str">
        <f>[27]Abril!$D$19</f>
        <v>*</v>
      </c>
      <c r="Q31" s="11" t="str">
        <f>[27]Abril!$D$20</f>
        <v>*</v>
      </c>
      <c r="R31" s="11" t="str">
        <f>[27]Abril!$D$21</f>
        <v>*</v>
      </c>
      <c r="S31" s="11" t="str">
        <f>[27]Abril!$D$22</f>
        <v>*</v>
      </c>
      <c r="T31" s="11" t="str">
        <f>[27]Abril!$D$23</f>
        <v>*</v>
      </c>
      <c r="U31" s="11" t="str">
        <f>[27]Abril!$D$24</f>
        <v>*</v>
      </c>
      <c r="V31" s="11" t="str">
        <f>[27]Abril!$D$25</f>
        <v>*</v>
      </c>
      <c r="W31" s="11" t="str">
        <f>[27]Abril!$D$26</f>
        <v>*</v>
      </c>
      <c r="X31" s="11" t="str">
        <f>[27]Abril!$D$27</f>
        <v>*</v>
      </c>
      <c r="Y31" s="11" t="str">
        <f>[27]Abril!$D$28</f>
        <v>*</v>
      </c>
      <c r="Z31" s="11" t="str">
        <f>[27]Abril!$D$29</f>
        <v>*</v>
      </c>
      <c r="AA31" s="11" t="str">
        <f>[27]Abril!$D$30</f>
        <v>*</v>
      </c>
      <c r="AB31" s="11" t="str">
        <f>[27]Abril!$D$31</f>
        <v>*</v>
      </c>
      <c r="AC31" s="11" t="str">
        <f>[27]Abril!$D$32</f>
        <v>*</v>
      </c>
      <c r="AD31" s="11" t="str">
        <f>[27]Abril!$D$33</f>
        <v>*</v>
      </c>
      <c r="AE31" s="11" t="str">
        <f>[27]Abril!$D$34</f>
        <v>*</v>
      </c>
      <c r="AF31" s="14" t="s">
        <v>210</v>
      </c>
      <c r="AG31" s="70" t="s">
        <v>210</v>
      </c>
      <c r="AH31" s="12" t="s">
        <v>35</v>
      </c>
      <c r="AI31" t="s">
        <v>35</v>
      </c>
      <c r="AK31" t="s">
        <v>35</v>
      </c>
      <c r="AL31" t="s">
        <v>35</v>
      </c>
    </row>
    <row r="32" spans="1:38" x14ac:dyDescent="0.25">
      <c r="A32" s="43" t="s">
        <v>11</v>
      </c>
      <c r="B32" s="11">
        <f>[28]Abril!$D$5</f>
        <v>19.7</v>
      </c>
      <c r="C32" s="11">
        <f>[28]Abril!$D$6</f>
        <v>19.7</v>
      </c>
      <c r="D32" s="11">
        <f>[28]Abril!$D$7</f>
        <v>19</v>
      </c>
      <c r="E32" s="11">
        <f>[28]Abril!$D$8</f>
        <v>18.5</v>
      </c>
      <c r="F32" s="11">
        <f>[28]Abril!$D$9</f>
        <v>19.600000000000001</v>
      </c>
      <c r="G32" s="11">
        <f>[28]Abril!$D$10</f>
        <v>20.100000000000001</v>
      </c>
      <c r="H32" s="11">
        <f>[28]Abril!$D$11</f>
        <v>20.100000000000001</v>
      </c>
      <c r="I32" s="11">
        <f>[28]Abril!$D$12</f>
        <v>20.399999999999999</v>
      </c>
      <c r="J32" s="11">
        <f>[28]Abril!$D$13</f>
        <v>19.100000000000001</v>
      </c>
      <c r="K32" s="11">
        <f>[28]Abril!$D$14</f>
        <v>17.7</v>
      </c>
      <c r="L32" s="11">
        <f>[28]Abril!$D$15</f>
        <v>17.5</v>
      </c>
      <c r="M32" s="11">
        <f>[28]Abril!$D$16</f>
        <v>19.8</v>
      </c>
      <c r="N32" s="11">
        <f>[28]Abril!$D$17</f>
        <v>18.3</v>
      </c>
      <c r="O32" s="11">
        <f>[28]Abril!$D$18</f>
        <v>18.3</v>
      </c>
      <c r="P32" s="11">
        <f>[28]Abril!$D$19</f>
        <v>19.7</v>
      </c>
      <c r="Q32" s="11">
        <f>[28]Abril!$D$20</f>
        <v>19.600000000000001</v>
      </c>
      <c r="R32" s="11">
        <f>[28]Abril!$D$21</f>
        <v>21.6</v>
      </c>
      <c r="S32" s="11">
        <f>[28]Abril!$D$22</f>
        <v>21.8</v>
      </c>
      <c r="T32" s="11">
        <f>[28]Abril!$D$23</f>
        <v>15.3</v>
      </c>
      <c r="U32" s="11">
        <f>[28]Abril!$D$24</f>
        <v>12.6</v>
      </c>
      <c r="V32" s="11">
        <f>[28]Abril!$D$25</f>
        <v>10.3</v>
      </c>
      <c r="W32" s="11">
        <f>[28]Abril!$D$26</f>
        <v>10.6</v>
      </c>
      <c r="X32" s="11">
        <f>[28]Abril!$D$27</f>
        <v>12.6</v>
      </c>
      <c r="Y32" s="11">
        <f>[28]Abril!$D$28</f>
        <v>18.7</v>
      </c>
      <c r="Z32" s="11">
        <f>[28]Abril!$D$29</f>
        <v>19.100000000000001</v>
      </c>
      <c r="AA32" s="11">
        <f>[28]Abril!$D$30</f>
        <v>18.2</v>
      </c>
      <c r="AB32" s="11">
        <f>[28]Abril!$D$31</f>
        <v>19.5</v>
      </c>
      <c r="AC32" s="11">
        <f>[28]Abril!$D$32</f>
        <v>13.5</v>
      </c>
      <c r="AD32" s="11">
        <f>[28]Abril!$D$33</f>
        <v>14.2</v>
      </c>
      <c r="AE32" s="11">
        <f>[28]Abril!$D$34</f>
        <v>15.7</v>
      </c>
      <c r="AF32" s="14">
        <f t="shared" si="1"/>
        <v>10.3</v>
      </c>
      <c r="AG32" s="70">
        <f t="shared" si="2"/>
        <v>17.693333333333339</v>
      </c>
    </row>
    <row r="33" spans="1:38" s="5" customFormat="1" x14ac:dyDescent="0.25">
      <c r="A33" s="43" t="s">
        <v>12</v>
      </c>
      <c r="B33" s="11">
        <f>[29]Abril!$D$5</f>
        <v>22.8</v>
      </c>
      <c r="C33" s="11">
        <f>[29]Abril!$D$6</f>
        <v>23.4</v>
      </c>
      <c r="D33" s="11">
        <f>[29]Abril!$D$7</f>
        <v>21.3</v>
      </c>
      <c r="E33" s="11">
        <f>[29]Abril!$D$8</f>
        <v>22.1</v>
      </c>
      <c r="F33" s="11">
        <f>[29]Abril!$D$9</f>
        <v>21.1</v>
      </c>
      <c r="G33" s="11">
        <f>[29]Abril!$D$10</f>
        <v>21.6</v>
      </c>
      <c r="H33" s="11">
        <f>[29]Abril!$D$11</f>
        <v>21.7</v>
      </c>
      <c r="I33" s="11">
        <f>[29]Abril!$D$12</f>
        <v>21.6</v>
      </c>
      <c r="J33" s="11">
        <f>[29]Abril!$D$13</f>
        <v>20.8</v>
      </c>
      <c r="K33" s="11">
        <f>[29]Abril!$D$14</f>
        <v>22.1</v>
      </c>
      <c r="L33" s="11">
        <f>[29]Abril!$D$15</f>
        <v>22.3</v>
      </c>
      <c r="M33" s="11">
        <f>[29]Abril!$D$16</f>
        <v>22.8</v>
      </c>
      <c r="N33" s="11">
        <f>[29]Abril!$D$17</f>
        <v>22.4</v>
      </c>
      <c r="O33" s="11">
        <f>[29]Abril!$D$18</f>
        <v>20</v>
      </c>
      <c r="P33" s="11">
        <f>[29]Abril!$D$19</f>
        <v>21.1</v>
      </c>
      <c r="Q33" s="11">
        <f>[29]Abril!$D$20</f>
        <v>22.4</v>
      </c>
      <c r="R33" s="11">
        <f>[29]Abril!$D$21</f>
        <v>22.7</v>
      </c>
      <c r="S33" s="11">
        <f>[29]Abril!$D$22</f>
        <v>23.2</v>
      </c>
      <c r="T33" s="11">
        <f>[29]Abril!$D$23</f>
        <v>19.7</v>
      </c>
      <c r="U33" s="11">
        <f>[29]Abril!$D$24</f>
        <v>15.1</v>
      </c>
      <c r="V33" s="11">
        <f>[29]Abril!$D$25</f>
        <v>15.1</v>
      </c>
      <c r="W33" s="11">
        <f>[29]Abril!$D$26</f>
        <v>17.3</v>
      </c>
      <c r="X33" s="11">
        <f>[29]Abril!$D$27</f>
        <v>16.3</v>
      </c>
      <c r="Y33" s="11">
        <f>[29]Abril!$D$28</f>
        <v>21.4</v>
      </c>
      <c r="Z33" s="11">
        <f>[29]Abril!$D$29</f>
        <v>20.5</v>
      </c>
      <c r="AA33" s="11">
        <f>[29]Abril!$D$30</f>
        <v>20.100000000000001</v>
      </c>
      <c r="AB33" s="11">
        <f>[29]Abril!$D$31</f>
        <v>21.4</v>
      </c>
      <c r="AC33" s="11">
        <f>[29]Abril!$D$32</f>
        <v>17.899999999999999</v>
      </c>
      <c r="AD33" s="11">
        <f>[29]Abril!$D$33</f>
        <v>19.8</v>
      </c>
      <c r="AE33" s="11">
        <f>[29]Abril!$D$34</f>
        <v>21.3</v>
      </c>
      <c r="AF33" s="14">
        <f t="shared" si="1"/>
        <v>15.1</v>
      </c>
      <c r="AG33" s="70">
        <f t="shared" si="2"/>
        <v>20.709999999999994</v>
      </c>
      <c r="AK33" s="5" t="s">
        <v>35</v>
      </c>
    </row>
    <row r="34" spans="1:38" x14ac:dyDescent="0.25">
      <c r="A34" s="43" t="s">
        <v>13</v>
      </c>
      <c r="B34" s="11">
        <f>[30]Abril!$D$5</f>
        <v>23.3</v>
      </c>
      <c r="C34" s="11">
        <f>[30]Abril!$D$6</f>
        <v>22.3</v>
      </c>
      <c r="D34" s="11">
        <f>[30]Abril!$D$7</f>
        <v>23.8</v>
      </c>
      <c r="E34" s="11">
        <f>[30]Abril!$D$8</f>
        <v>22.6</v>
      </c>
      <c r="F34" s="11">
        <f>[30]Abril!$D$9</f>
        <v>21.9</v>
      </c>
      <c r="G34" s="11">
        <f>[30]Abril!$D$10</f>
        <v>22.3</v>
      </c>
      <c r="H34" s="11">
        <f>[30]Abril!$D$11</f>
        <v>22.8</v>
      </c>
      <c r="I34" s="11">
        <f>[30]Abril!$D$12</f>
        <v>23.3</v>
      </c>
      <c r="J34" s="11">
        <f>[30]Abril!$D$13</f>
        <v>22.2</v>
      </c>
      <c r="K34" s="11">
        <f>[30]Abril!$D$14</f>
        <v>21.9</v>
      </c>
      <c r="L34" s="11">
        <f>[30]Abril!$D$15</f>
        <v>22.6</v>
      </c>
      <c r="M34" s="11">
        <f>[30]Abril!$D$16</f>
        <v>22.9</v>
      </c>
      <c r="N34" s="11">
        <f>[30]Abril!$D$17</f>
        <v>23.8</v>
      </c>
      <c r="O34" s="11">
        <f>[30]Abril!$D$18</f>
        <v>21</v>
      </c>
      <c r="P34" s="11">
        <f>[30]Abril!$D$19</f>
        <v>22.7</v>
      </c>
      <c r="Q34" s="11">
        <f>[30]Abril!$D$20</f>
        <v>23.1</v>
      </c>
      <c r="R34" s="11">
        <f>[30]Abril!$D$21</f>
        <v>22.6</v>
      </c>
      <c r="S34" s="11">
        <f>[30]Abril!$D$22</f>
        <v>23.8</v>
      </c>
      <c r="T34" s="11">
        <f>[30]Abril!$D$23</f>
        <v>22.5</v>
      </c>
      <c r="U34" s="11">
        <f>[30]Abril!$D$24</f>
        <v>16.399999999999999</v>
      </c>
      <c r="V34" s="11">
        <f>[30]Abril!$D$25</f>
        <v>16.399999999999999</v>
      </c>
      <c r="W34" s="11">
        <f>[30]Abril!$D$26</f>
        <v>15.7</v>
      </c>
      <c r="X34" s="11">
        <f>[30]Abril!$D$27</f>
        <v>18.5</v>
      </c>
      <c r="Y34" s="11">
        <f>[30]Abril!$D$28</f>
        <v>22.2</v>
      </c>
      <c r="Z34" s="11">
        <f>[30]Abril!$D$29</f>
        <v>21.7</v>
      </c>
      <c r="AA34" s="11">
        <f>[30]Abril!$D$30</f>
        <v>22</v>
      </c>
      <c r="AB34" s="11">
        <f>[30]Abril!$D$31</f>
        <v>23.1</v>
      </c>
      <c r="AC34" s="11">
        <f>[30]Abril!$D$32</f>
        <v>19.8</v>
      </c>
      <c r="AD34" s="11">
        <f>[30]Abril!$D$33</f>
        <v>20.7</v>
      </c>
      <c r="AE34" s="11">
        <f>[30]Abril!$D$34</f>
        <v>22.1</v>
      </c>
      <c r="AF34" s="14">
        <f t="shared" si="1"/>
        <v>15.7</v>
      </c>
      <c r="AG34" s="70">
        <f t="shared" si="2"/>
        <v>21.666666666666671</v>
      </c>
      <c r="AI34" t="s">
        <v>35</v>
      </c>
      <c r="AJ34" t="s">
        <v>35</v>
      </c>
    </row>
    <row r="35" spans="1:38" x14ac:dyDescent="0.25">
      <c r="A35" s="43" t="s">
        <v>157</v>
      </c>
      <c r="B35" s="11">
        <f>[31]Abril!$D$5</f>
        <v>19.2</v>
      </c>
      <c r="C35" s="11">
        <f>[31]Abril!$D$6</f>
        <v>18.8</v>
      </c>
      <c r="D35" s="11">
        <f>[31]Abril!$D$7</f>
        <v>21</v>
      </c>
      <c r="E35" s="11">
        <f>[31]Abril!$D$8</f>
        <v>20.7</v>
      </c>
      <c r="F35" s="11">
        <f>[31]Abril!$D$9</f>
        <v>20.7</v>
      </c>
      <c r="G35" s="11">
        <f>[31]Abril!$D$10</f>
        <v>18.899999999999999</v>
      </c>
      <c r="H35" s="11">
        <f>[31]Abril!$D$11</f>
        <v>19.7</v>
      </c>
      <c r="I35" s="11">
        <f>[31]Abril!$D$12</f>
        <v>20.7</v>
      </c>
      <c r="J35" s="11">
        <f>[31]Abril!$D$13</f>
        <v>17.8</v>
      </c>
      <c r="K35" s="11">
        <f>[31]Abril!$D$14</f>
        <v>18.899999999999999</v>
      </c>
      <c r="L35" s="11">
        <f>[31]Abril!$D$15</f>
        <v>17.600000000000001</v>
      </c>
      <c r="M35" s="11">
        <f>[31]Abril!$D$16</f>
        <v>20.5</v>
      </c>
      <c r="N35" s="11">
        <f>[31]Abril!$D$17</f>
        <v>19.899999999999999</v>
      </c>
      <c r="O35" s="11">
        <f>[31]Abril!$D$18</f>
        <v>19.399999999999999</v>
      </c>
      <c r="P35" s="11">
        <f>[31]Abril!$D$19</f>
        <v>18.8</v>
      </c>
      <c r="Q35" s="11">
        <f>[31]Abril!$D$20</f>
        <v>19.899999999999999</v>
      </c>
      <c r="R35" s="11">
        <f>[31]Abril!$D$21</f>
        <v>20.8</v>
      </c>
      <c r="S35" s="11">
        <f>[31]Abril!$D$22</f>
        <v>20.2</v>
      </c>
      <c r="T35" s="11">
        <f>[31]Abril!$D$23</f>
        <v>14.3</v>
      </c>
      <c r="U35" s="11">
        <f>[31]Abril!$D$24</f>
        <v>12.4</v>
      </c>
      <c r="V35" s="11">
        <f>[31]Abril!$D$25</f>
        <v>12</v>
      </c>
      <c r="W35" s="11">
        <f>[31]Abril!$D$26</f>
        <v>10.4</v>
      </c>
      <c r="X35" s="11">
        <f>[31]Abril!$D$27</f>
        <v>14.1</v>
      </c>
      <c r="Y35" s="11">
        <f>[31]Abril!$D$28</f>
        <v>19.7</v>
      </c>
      <c r="Z35" s="11">
        <f>[31]Abril!$D$29</f>
        <v>19.2</v>
      </c>
      <c r="AA35" s="11">
        <f>[31]Abril!$D$30</f>
        <v>18.2</v>
      </c>
      <c r="AB35" s="11">
        <f>[31]Abril!$D$31</f>
        <v>18.399999999999999</v>
      </c>
      <c r="AC35" s="11">
        <f>[31]Abril!$D$32</f>
        <v>14</v>
      </c>
      <c r="AD35" s="11">
        <f>[31]Abril!$D$33</f>
        <v>14.5</v>
      </c>
      <c r="AE35" s="11">
        <f>[31]Abril!$D$34</f>
        <v>17.8</v>
      </c>
      <c r="AF35" s="14">
        <f t="shared" si="1"/>
        <v>10.4</v>
      </c>
      <c r="AG35" s="70">
        <f t="shared" si="2"/>
        <v>17.949999999999996</v>
      </c>
      <c r="AJ35" t="s">
        <v>35</v>
      </c>
    </row>
    <row r="36" spans="1:38" hidden="1" x14ac:dyDescent="0.25">
      <c r="A36" s="43" t="s">
        <v>128</v>
      </c>
      <c r="B36" s="11" t="str">
        <f>[32]Abril!$D$5</f>
        <v>*</v>
      </c>
      <c r="C36" s="11" t="str">
        <f>[32]Abril!$D$6</f>
        <v>*</v>
      </c>
      <c r="D36" s="11" t="str">
        <f>[32]Abril!$D$7</f>
        <v>*</v>
      </c>
      <c r="E36" s="11" t="str">
        <f>[32]Abril!$D$8</f>
        <v>*</v>
      </c>
      <c r="F36" s="11" t="str">
        <f>[32]Abril!$D$9</f>
        <v>*</v>
      </c>
      <c r="G36" s="11" t="str">
        <f>[32]Abril!$D$10</f>
        <v>*</v>
      </c>
      <c r="H36" s="11" t="str">
        <f>[32]Abril!$D$11</f>
        <v>*</v>
      </c>
      <c r="I36" s="11" t="str">
        <f>[32]Abril!$D$12</f>
        <v>*</v>
      </c>
      <c r="J36" s="11" t="str">
        <f>[32]Abril!$D$13</f>
        <v>*</v>
      </c>
      <c r="K36" s="11" t="str">
        <f>[32]Abril!$D$14</f>
        <v>*</v>
      </c>
      <c r="L36" s="11" t="str">
        <f>[32]Abril!$D$15</f>
        <v>*</v>
      </c>
      <c r="M36" s="11" t="str">
        <f>[32]Abril!$D$16</f>
        <v>*</v>
      </c>
      <c r="N36" s="11" t="str">
        <f>[32]Abril!$D$17</f>
        <v>*</v>
      </c>
      <c r="O36" s="11" t="str">
        <f>[32]Abril!$D$18</f>
        <v>*</v>
      </c>
      <c r="P36" s="11" t="str">
        <f>[32]Abril!$D$19</f>
        <v>*</v>
      </c>
      <c r="Q36" s="11" t="str">
        <f>[32]Abril!$D$20</f>
        <v>*</v>
      </c>
      <c r="R36" s="11" t="str">
        <f>[32]Abril!$D$21</f>
        <v>*</v>
      </c>
      <c r="S36" s="11" t="str">
        <f>[32]Abril!$D$22</f>
        <v>*</v>
      </c>
      <c r="T36" s="11" t="str">
        <f>[32]Abril!$D$23</f>
        <v>*</v>
      </c>
      <c r="U36" s="11" t="str">
        <f>[32]Abril!$D$24</f>
        <v>*</v>
      </c>
      <c r="V36" s="11" t="str">
        <f>[32]Abril!$D$25</f>
        <v>*</v>
      </c>
      <c r="W36" s="11" t="str">
        <f>[32]Abril!$D$26</f>
        <v>*</v>
      </c>
      <c r="X36" s="11" t="str">
        <f>[32]Abril!$D$27</f>
        <v>*</v>
      </c>
      <c r="Y36" s="11" t="str">
        <f>[32]Abril!$D$28</f>
        <v>*</v>
      </c>
      <c r="Z36" s="11" t="str">
        <f>[32]Abril!$D$29</f>
        <v>*</v>
      </c>
      <c r="AA36" s="11" t="str">
        <f>[32]Abril!$D$30</f>
        <v>*</v>
      </c>
      <c r="AB36" s="11" t="str">
        <f>[32]Abril!$D$31</f>
        <v>*</v>
      </c>
      <c r="AC36" s="11" t="str">
        <f>[32]Abril!$D$32</f>
        <v>*</v>
      </c>
      <c r="AD36" s="11" t="str">
        <f>[32]Abril!$D$33</f>
        <v>*</v>
      </c>
      <c r="AE36" s="11" t="str">
        <f>[32]Abril!$D$34</f>
        <v>*</v>
      </c>
      <c r="AF36" s="14" t="s">
        <v>210</v>
      </c>
      <c r="AG36" s="70" t="s">
        <v>210</v>
      </c>
      <c r="AI36" t="s">
        <v>35</v>
      </c>
    </row>
    <row r="37" spans="1:38" x14ac:dyDescent="0.25">
      <c r="A37" s="43" t="s">
        <v>14</v>
      </c>
      <c r="B37" s="11">
        <f>[33]Abril!$D$5</f>
        <v>20</v>
      </c>
      <c r="C37" s="11">
        <f>[33]Abril!$D$6</f>
        <v>18</v>
      </c>
      <c r="D37" s="11">
        <f>[33]Abril!$D$7</f>
        <v>20.7</v>
      </c>
      <c r="E37" s="11">
        <f>[33]Abril!$D$8</f>
        <v>19.8</v>
      </c>
      <c r="F37" s="11">
        <f>[33]Abril!$D$9</f>
        <v>19</v>
      </c>
      <c r="G37" s="11">
        <f>[33]Abril!$D$10</f>
        <v>20.3</v>
      </c>
      <c r="H37" s="11">
        <f>[33]Abril!$D$11</f>
        <v>21</v>
      </c>
      <c r="I37" s="11">
        <f>[33]Abril!$D$12</f>
        <v>21.5</v>
      </c>
      <c r="J37" s="11">
        <f>[33]Abril!$D$13</f>
        <v>20.8</v>
      </c>
      <c r="K37" s="11">
        <f>[33]Abril!$D$14</f>
        <v>19.399999999999999</v>
      </c>
      <c r="L37" s="11">
        <f>[33]Abril!$D$15</f>
        <v>21</v>
      </c>
      <c r="M37" s="11">
        <f>[33]Abril!$D$16</f>
        <v>21.5</v>
      </c>
      <c r="N37" s="11">
        <f>[33]Abril!$D$17</f>
        <v>20.7</v>
      </c>
      <c r="O37" s="11">
        <f>[33]Abril!$D$18</f>
        <v>21.5</v>
      </c>
      <c r="P37" s="11">
        <f>[33]Abril!$D$19</f>
        <v>20.399999999999999</v>
      </c>
      <c r="Q37" s="11">
        <f>[33]Abril!$D$20</f>
        <v>20.8</v>
      </c>
      <c r="R37" s="11">
        <f>[33]Abril!$D$21</f>
        <v>20.8</v>
      </c>
      <c r="S37" s="11">
        <f>[33]Abril!$D$22</f>
        <v>21.6</v>
      </c>
      <c r="T37" s="11">
        <f>[33]Abril!$D$23</f>
        <v>20.6</v>
      </c>
      <c r="U37" s="11">
        <f>[33]Abril!$D$24</f>
        <v>13.7</v>
      </c>
      <c r="V37" s="11">
        <f>[33]Abril!$D$25</f>
        <v>13.1</v>
      </c>
      <c r="W37" s="11">
        <f>[33]Abril!$D$26</f>
        <v>16.2</v>
      </c>
      <c r="X37" s="11">
        <f>[33]Abril!$D$27</f>
        <v>19.600000000000001</v>
      </c>
      <c r="Y37" s="11">
        <f>[33]Abril!$D$28</f>
        <v>21.6</v>
      </c>
      <c r="Z37" s="11">
        <f>[33]Abril!$D$29</f>
        <v>21.5</v>
      </c>
      <c r="AA37" s="11">
        <f>[33]Abril!$D$30</f>
        <v>20.3</v>
      </c>
      <c r="AB37" s="11">
        <f>[33]Abril!$D$31</f>
        <v>19.3</v>
      </c>
      <c r="AC37" s="11">
        <f>[33]Abril!$D$32</f>
        <v>18.5</v>
      </c>
      <c r="AD37" s="11">
        <f>[33]Abril!$D$33</f>
        <v>17</v>
      </c>
      <c r="AE37" s="11">
        <f>[33]Abril!$D$34</f>
        <v>17.100000000000001</v>
      </c>
      <c r="AF37" s="14">
        <f t="shared" si="1"/>
        <v>13.1</v>
      </c>
      <c r="AG37" s="70">
        <f t="shared" si="2"/>
        <v>19.576666666666668</v>
      </c>
    </row>
    <row r="38" spans="1:38" hidden="1" x14ac:dyDescent="0.25">
      <c r="A38" s="43" t="s">
        <v>158</v>
      </c>
      <c r="B38" s="11" t="str">
        <f>[34]Abril!$D$5</f>
        <v>*</v>
      </c>
      <c r="C38" s="11" t="str">
        <f>[34]Abril!$D$6</f>
        <v>*</v>
      </c>
      <c r="D38" s="11" t="str">
        <f>[34]Abril!$D$7</f>
        <v>*</v>
      </c>
      <c r="E38" s="11" t="str">
        <f>[34]Abril!$D$8</f>
        <v>*</v>
      </c>
      <c r="F38" s="11" t="str">
        <f>[34]Abril!$D$9</f>
        <v>*</v>
      </c>
      <c r="G38" s="11" t="str">
        <f>[34]Abril!$D$10</f>
        <v>*</v>
      </c>
      <c r="H38" s="11" t="str">
        <f>[34]Abril!$D$11</f>
        <v>*</v>
      </c>
      <c r="I38" s="11" t="str">
        <f>[34]Abril!$D$12</f>
        <v>*</v>
      </c>
      <c r="J38" s="11" t="str">
        <f>[34]Abril!$D$13</f>
        <v>*</v>
      </c>
      <c r="K38" s="11" t="str">
        <f>[34]Abril!$D$14</f>
        <v>*</v>
      </c>
      <c r="L38" s="11" t="str">
        <f>[34]Abril!$D$15</f>
        <v>*</v>
      </c>
      <c r="M38" s="11" t="str">
        <f>[34]Abril!$D$16</f>
        <v>*</v>
      </c>
      <c r="N38" s="11" t="str">
        <f>[34]Abril!$D$17</f>
        <v>*</v>
      </c>
      <c r="O38" s="11" t="str">
        <f>[34]Abril!$D$18</f>
        <v>*</v>
      </c>
      <c r="P38" s="11" t="str">
        <f>[34]Abril!$D$19</f>
        <v>*</v>
      </c>
      <c r="Q38" s="11" t="str">
        <f>[34]Abril!$D$20</f>
        <v>*</v>
      </c>
      <c r="R38" s="11" t="str">
        <f>[34]Abril!$D$21</f>
        <v>*</v>
      </c>
      <c r="S38" s="11" t="str">
        <f>[34]Abril!$D$22</f>
        <v>*</v>
      </c>
      <c r="T38" s="11" t="str">
        <f>[34]Abril!$D$23</f>
        <v>*</v>
      </c>
      <c r="U38" s="11" t="str">
        <f>[34]Abril!$D$24</f>
        <v>*</v>
      </c>
      <c r="V38" s="11" t="str">
        <f>[34]Abril!$D$25</f>
        <v>*</v>
      </c>
      <c r="W38" s="11" t="str">
        <f>[34]Abril!$D$26</f>
        <v>*</v>
      </c>
      <c r="X38" s="11" t="str">
        <f>[34]Abril!$D$27</f>
        <v>*</v>
      </c>
      <c r="Y38" s="11" t="str">
        <f>[34]Abril!$D$28</f>
        <v>*</v>
      </c>
      <c r="Z38" s="11" t="str">
        <f>[34]Abril!$D$29</f>
        <v>*</v>
      </c>
      <c r="AA38" s="11" t="str">
        <f>[34]Abril!$D$30</f>
        <v>*</v>
      </c>
      <c r="AB38" s="11" t="str">
        <f>[34]Abril!$D$31</f>
        <v>*</v>
      </c>
      <c r="AC38" s="11" t="str">
        <f>[34]Abril!$D$32</f>
        <v>*</v>
      </c>
      <c r="AD38" s="11" t="str">
        <f>[34]Abril!$D$33</f>
        <v>*</v>
      </c>
      <c r="AE38" s="11" t="str">
        <f>[34]Abril!$D$34</f>
        <v>*</v>
      </c>
      <c r="AF38" s="14" t="s">
        <v>210</v>
      </c>
      <c r="AG38" s="70" t="s">
        <v>210</v>
      </c>
      <c r="AI38" t="s">
        <v>35</v>
      </c>
      <c r="AK38" t="s">
        <v>35</v>
      </c>
    </row>
    <row r="39" spans="1:38" x14ac:dyDescent="0.25">
      <c r="A39" s="43" t="s">
        <v>15</v>
      </c>
      <c r="B39" s="11">
        <f>[35]Abril!$D$5</f>
        <v>20.399999999999999</v>
      </c>
      <c r="C39" s="11">
        <f>[35]Abril!$D$6</f>
        <v>19.8</v>
      </c>
      <c r="D39" s="11">
        <f>[35]Abril!$D$7</f>
        <v>20.100000000000001</v>
      </c>
      <c r="E39" s="11">
        <f>[35]Abril!$D$8</f>
        <v>20.6</v>
      </c>
      <c r="F39" s="11">
        <f>[35]Abril!$D$9</f>
        <v>20.7</v>
      </c>
      <c r="G39" s="11">
        <f>[35]Abril!$D$10</f>
        <v>18</v>
      </c>
      <c r="H39" s="11">
        <f>[35]Abril!$D$11</f>
        <v>18.899999999999999</v>
      </c>
      <c r="I39" s="11">
        <f>[35]Abril!$D$12</f>
        <v>18.100000000000001</v>
      </c>
      <c r="J39" s="11">
        <f>[35]Abril!$D$13</f>
        <v>18.899999999999999</v>
      </c>
      <c r="K39" s="11">
        <f>[35]Abril!$D$14</f>
        <v>18.7</v>
      </c>
      <c r="L39" s="11">
        <f>[35]Abril!$D$15</f>
        <v>17.8</v>
      </c>
      <c r="M39" s="11">
        <f>[35]Abril!$D$16</f>
        <v>18.7</v>
      </c>
      <c r="N39" s="11">
        <f>[35]Abril!$D$17</f>
        <v>18.2</v>
      </c>
      <c r="O39" s="11">
        <f>[35]Abril!$D$18</f>
        <v>17.2</v>
      </c>
      <c r="P39" s="11">
        <f>[35]Abril!$D$19</f>
        <v>18.100000000000001</v>
      </c>
      <c r="Q39" s="11">
        <f>[35]Abril!$D$20</f>
        <v>19.899999999999999</v>
      </c>
      <c r="R39" s="11">
        <f>[35]Abril!$D$21</f>
        <v>20.3</v>
      </c>
      <c r="S39" s="11">
        <f>[35]Abril!$D$22</f>
        <v>19.100000000000001</v>
      </c>
      <c r="T39" s="11">
        <f>[35]Abril!$D$23</f>
        <v>13.6</v>
      </c>
      <c r="U39" s="11">
        <f>[35]Abril!$D$24</f>
        <v>14.9</v>
      </c>
      <c r="V39" s="11">
        <f>[35]Abril!$D$25</f>
        <v>10.6</v>
      </c>
      <c r="W39" s="11">
        <f>[35]Abril!$D$26</f>
        <v>12.2</v>
      </c>
      <c r="X39" s="11">
        <f>[35]Abril!$D$27</f>
        <v>14.1</v>
      </c>
      <c r="Y39" s="11">
        <f>[35]Abril!$D$28</f>
        <v>18.2</v>
      </c>
      <c r="Z39" s="11">
        <f>[35]Abril!$D$29</f>
        <v>17.5</v>
      </c>
      <c r="AA39" s="11">
        <f>[35]Abril!$D$30</f>
        <v>16.3</v>
      </c>
      <c r="AB39" s="11">
        <f>[35]Abril!$D$31</f>
        <v>16.899999999999999</v>
      </c>
      <c r="AC39" s="11">
        <f>[35]Abril!$D$32</f>
        <v>14.1</v>
      </c>
      <c r="AD39" s="11">
        <f>[35]Abril!$D$33</f>
        <v>15.3</v>
      </c>
      <c r="AE39" s="11">
        <f>[35]Abril!$D$34</f>
        <v>16.8</v>
      </c>
      <c r="AF39" s="14">
        <f t="shared" si="1"/>
        <v>10.6</v>
      </c>
      <c r="AG39" s="70">
        <f t="shared" si="2"/>
        <v>17.466666666666665</v>
      </c>
      <c r="AH39" s="12" t="s">
        <v>35</v>
      </c>
      <c r="AI39" t="s">
        <v>35</v>
      </c>
      <c r="AK39" t="s">
        <v>35</v>
      </c>
    </row>
    <row r="40" spans="1:38" x14ac:dyDescent="0.25">
      <c r="A40" s="43" t="s">
        <v>16</v>
      </c>
      <c r="B40" s="11">
        <f>[36]Abril!$D$5</f>
        <v>22.8</v>
      </c>
      <c r="C40" s="11">
        <f>[36]Abril!$D$6</f>
        <v>23.5</v>
      </c>
      <c r="D40" s="11">
        <f>[36]Abril!$D$7</f>
        <v>22.7</v>
      </c>
      <c r="E40" s="11">
        <f>[36]Abril!$D$8</f>
        <v>23.2</v>
      </c>
      <c r="F40" s="11">
        <f>[36]Abril!$D$9</f>
        <v>21</v>
      </c>
      <c r="G40" s="11">
        <f>[36]Abril!$D$10</f>
        <v>22.5</v>
      </c>
      <c r="H40" s="11">
        <f>[36]Abril!$D$11</f>
        <v>20.9</v>
      </c>
      <c r="I40" s="11">
        <f>[36]Abril!$D$12</f>
        <v>20.100000000000001</v>
      </c>
      <c r="J40" s="11">
        <f>[36]Abril!$D$13</f>
        <v>20.399999999999999</v>
      </c>
      <c r="K40" s="11">
        <f>[36]Abril!$D$14</f>
        <v>21.3</v>
      </c>
      <c r="L40" s="11">
        <f>[36]Abril!$D$15</f>
        <v>21.8</v>
      </c>
      <c r="M40" s="11">
        <f>[36]Abril!$D$16</f>
        <v>23.8</v>
      </c>
      <c r="N40" s="11">
        <f>[36]Abril!$D$17</f>
        <v>19.5</v>
      </c>
      <c r="O40" s="11">
        <f>[36]Abril!$D$18</f>
        <v>19.600000000000001</v>
      </c>
      <c r="P40" s="11">
        <f>[36]Abril!$D$19</f>
        <v>21.6</v>
      </c>
      <c r="Q40" s="11">
        <f>[36]Abril!$D$20</f>
        <v>22.7</v>
      </c>
      <c r="R40" s="11">
        <f>[36]Abril!$D$21</f>
        <v>23.9</v>
      </c>
      <c r="S40" s="11">
        <f>[36]Abril!$D$22</f>
        <v>22.4</v>
      </c>
      <c r="T40" s="11">
        <f>[36]Abril!$D$23</f>
        <v>17.5</v>
      </c>
      <c r="U40" s="11">
        <f>[36]Abril!$D$24</f>
        <v>16.7</v>
      </c>
      <c r="V40" s="11">
        <f>[36]Abril!$D$25</f>
        <v>13</v>
      </c>
      <c r="W40" s="11">
        <f>[36]Abril!$D$26</f>
        <v>15.8</v>
      </c>
      <c r="X40" s="11">
        <f>[36]Abril!$D$27</f>
        <v>16.2</v>
      </c>
      <c r="Y40" s="11">
        <f>[36]Abril!$D$28</f>
        <v>18.5</v>
      </c>
      <c r="Z40" s="11">
        <f>[36]Abril!$D$29</f>
        <v>21.4</v>
      </c>
      <c r="AA40" s="11">
        <f>[36]Abril!$D$30</f>
        <v>21.3</v>
      </c>
      <c r="AB40" s="11">
        <f>[36]Abril!$D$31</f>
        <v>19.100000000000001</v>
      </c>
      <c r="AC40" s="11">
        <f>[36]Abril!$D$32</f>
        <v>16.399999999999999</v>
      </c>
      <c r="AD40" s="11">
        <f>[36]Abril!$D$33</f>
        <v>19.399999999999999</v>
      </c>
      <c r="AE40" s="11">
        <f>[36]Abril!$D$34</f>
        <v>23.1</v>
      </c>
      <c r="AF40" s="14">
        <f t="shared" si="1"/>
        <v>13</v>
      </c>
      <c r="AG40" s="70">
        <f t="shared" si="2"/>
        <v>20.403333333333329</v>
      </c>
      <c r="AI40" t="s">
        <v>35</v>
      </c>
      <c r="AJ40" t="s">
        <v>35</v>
      </c>
    </row>
    <row r="41" spans="1:38" x14ac:dyDescent="0.25">
      <c r="A41" s="43" t="s">
        <v>159</v>
      </c>
      <c r="B41" s="11">
        <f>[37]Abril!$D$5</f>
        <v>20</v>
      </c>
      <c r="C41" s="11">
        <f>[37]Abril!$D$6</f>
        <v>19.8</v>
      </c>
      <c r="D41" s="11">
        <f>[37]Abril!$D$7</f>
        <v>20.5</v>
      </c>
      <c r="E41" s="11">
        <f>[37]Abril!$D$8</f>
        <v>19.8</v>
      </c>
      <c r="F41" s="11">
        <f>[37]Abril!$D$9</f>
        <v>20.8</v>
      </c>
      <c r="G41" s="11">
        <f>[37]Abril!$D$10</f>
        <v>20</v>
      </c>
      <c r="H41" s="11">
        <f>[37]Abril!$D$11</f>
        <v>20.9</v>
      </c>
      <c r="I41" s="11">
        <f>[37]Abril!$D$12</f>
        <v>21</v>
      </c>
      <c r="J41" s="11">
        <f>[37]Abril!$D$13</f>
        <v>19.5</v>
      </c>
      <c r="K41" s="11">
        <f>[37]Abril!$D$14</f>
        <v>20.2</v>
      </c>
      <c r="L41" s="11">
        <f>[37]Abril!$D$15</f>
        <v>19.7</v>
      </c>
      <c r="M41" s="11">
        <f>[37]Abril!$D$16</f>
        <v>21.1</v>
      </c>
      <c r="N41" s="11">
        <f>[37]Abril!$D$17</f>
        <v>20.6</v>
      </c>
      <c r="O41" s="11">
        <f>[37]Abril!$D$18</f>
        <v>20.8</v>
      </c>
      <c r="P41" s="11">
        <f>[37]Abril!$D$19</f>
        <v>20.6</v>
      </c>
      <c r="Q41" s="11">
        <f>[37]Abril!$D$20</f>
        <v>21.8</v>
      </c>
      <c r="R41" s="11">
        <f>[37]Abril!$D$21</f>
        <v>22</v>
      </c>
      <c r="S41" s="11">
        <f>[37]Abril!$D$22</f>
        <v>22.6</v>
      </c>
      <c r="T41" s="11">
        <f>[37]Abril!$D$23</f>
        <v>17.899999999999999</v>
      </c>
      <c r="U41" s="11">
        <f>[37]Abril!$D$24</f>
        <v>12.9</v>
      </c>
      <c r="V41" s="11">
        <f>[37]Abril!$D$25</f>
        <v>14.3</v>
      </c>
      <c r="W41" s="11">
        <f>[37]Abril!$D$26</f>
        <v>13.1</v>
      </c>
      <c r="X41" s="11">
        <f>[37]Abril!$D$27</f>
        <v>17.600000000000001</v>
      </c>
      <c r="Y41" s="11">
        <f>[37]Abril!$D$28</f>
        <v>20.100000000000001</v>
      </c>
      <c r="Z41" s="11">
        <f>[37]Abril!$D$29</f>
        <v>19</v>
      </c>
      <c r="AA41" s="11">
        <f>[37]Abril!$D$30</f>
        <v>18.8</v>
      </c>
      <c r="AB41" s="11">
        <f>[37]Abril!$D$31</f>
        <v>20.8</v>
      </c>
      <c r="AC41" s="11">
        <f>[37]Abril!$D$32</f>
        <v>17.2</v>
      </c>
      <c r="AD41" s="11">
        <f>[37]Abril!$D$33</f>
        <v>16</v>
      </c>
      <c r="AE41" s="11">
        <f>[37]Abril!$D$34</f>
        <v>18.100000000000001</v>
      </c>
      <c r="AF41" s="14">
        <f t="shared" si="1"/>
        <v>12.9</v>
      </c>
      <c r="AG41" s="70">
        <f t="shared" si="2"/>
        <v>19.250000000000004</v>
      </c>
      <c r="AK41" t="s">
        <v>35</v>
      </c>
    </row>
    <row r="42" spans="1:38" x14ac:dyDescent="0.25">
      <c r="A42" s="43" t="s">
        <v>17</v>
      </c>
      <c r="B42" s="11">
        <f>[38]Abril!$D$5</f>
        <v>19.5</v>
      </c>
      <c r="C42" s="11">
        <f>[38]Abril!$D$6</f>
        <v>18.8</v>
      </c>
      <c r="D42" s="11">
        <f>[38]Abril!$D$7</f>
        <v>21.9</v>
      </c>
      <c r="E42" s="11">
        <f>[38]Abril!$D$8</f>
        <v>18.5</v>
      </c>
      <c r="F42" s="11">
        <f>[38]Abril!$D$9</f>
        <v>20.2</v>
      </c>
      <c r="G42" s="11">
        <f>[38]Abril!$D$10</f>
        <v>19.7</v>
      </c>
      <c r="H42" s="11">
        <f>[38]Abril!$D$11</f>
        <v>20</v>
      </c>
      <c r="I42" s="11">
        <f>[38]Abril!$D$12</f>
        <v>21.2</v>
      </c>
      <c r="J42" s="11">
        <f>[38]Abril!$D$13</f>
        <v>20.2</v>
      </c>
      <c r="K42" s="11">
        <f>[38]Abril!$D$14</f>
        <v>18.8</v>
      </c>
      <c r="L42" s="11">
        <f>[38]Abril!$D$15</f>
        <v>17.399999999999999</v>
      </c>
      <c r="M42" s="11">
        <f>[38]Abril!$D$16</f>
        <v>20</v>
      </c>
      <c r="N42" s="11">
        <f>[38]Abril!$D$17</f>
        <v>19.2</v>
      </c>
      <c r="O42" s="11">
        <f>[38]Abril!$D$18</f>
        <v>18.899999999999999</v>
      </c>
      <c r="P42" s="11">
        <f>[38]Abril!$D$19</f>
        <v>19.100000000000001</v>
      </c>
      <c r="Q42" s="11">
        <f>[38]Abril!$D$20</f>
        <v>19.8</v>
      </c>
      <c r="R42" s="11">
        <f>[38]Abril!$D$21</f>
        <v>22.7</v>
      </c>
      <c r="S42" s="11">
        <f>[38]Abril!$D$22</f>
        <v>20.7</v>
      </c>
      <c r="T42" s="11">
        <f>[38]Abril!$D$23</f>
        <v>14</v>
      </c>
      <c r="U42" s="11">
        <f>[38]Abril!$D$24</f>
        <v>10.7</v>
      </c>
      <c r="V42" s="11">
        <f>[38]Abril!$D$25</f>
        <v>8.5</v>
      </c>
      <c r="W42" s="11">
        <f>[38]Abril!$D$26</f>
        <v>10.1</v>
      </c>
      <c r="X42" s="11">
        <f>[38]Abril!$D$27</f>
        <v>13.1</v>
      </c>
      <c r="Y42" s="11">
        <f>[38]Abril!$D$28</f>
        <v>19.399999999999999</v>
      </c>
      <c r="Z42" s="11">
        <f>[38]Abril!$D$29</f>
        <v>19.3</v>
      </c>
      <c r="AA42" s="11">
        <f>[38]Abril!$D$30</f>
        <v>16.2</v>
      </c>
      <c r="AB42" s="11">
        <f>[38]Abril!$D$31</f>
        <v>16.8</v>
      </c>
      <c r="AC42" s="11">
        <f>[38]Abril!$D$32</f>
        <v>10.9</v>
      </c>
      <c r="AD42" s="11">
        <f>[38]Abril!$D$33</f>
        <v>12.3</v>
      </c>
      <c r="AE42" s="11">
        <f>[38]Abril!$D$34</f>
        <v>15.2</v>
      </c>
      <c r="AF42" s="14">
        <f t="shared" si="1"/>
        <v>8.5</v>
      </c>
      <c r="AG42" s="70">
        <f t="shared" si="2"/>
        <v>17.436666666666667</v>
      </c>
      <c r="AI42" t="s">
        <v>35</v>
      </c>
      <c r="AJ42" t="s">
        <v>35</v>
      </c>
      <c r="AK42" t="s">
        <v>35</v>
      </c>
    </row>
    <row r="43" spans="1:38" x14ac:dyDescent="0.25">
      <c r="A43" s="43" t="s">
        <v>141</v>
      </c>
      <c r="B43" s="11">
        <f>[39]Abril!$D$5</f>
        <v>18</v>
      </c>
      <c r="C43" s="11">
        <f>[39]Abril!$D$6</f>
        <v>18.2</v>
      </c>
      <c r="D43" s="11">
        <f>[39]Abril!$D$7</f>
        <v>21.5</v>
      </c>
      <c r="E43" s="11">
        <f>[39]Abril!$D$8</f>
        <v>18.600000000000001</v>
      </c>
      <c r="F43" s="11">
        <f>[39]Abril!$D$9</f>
        <v>18.3</v>
      </c>
      <c r="G43" s="11">
        <f>[39]Abril!$D$10</f>
        <v>19.100000000000001</v>
      </c>
      <c r="H43" s="11">
        <f>[39]Abril!$D$11</f>
        <v>19.899999999999999</v>
      </c>
      <c r="I43" s="11">
        <f>[39]Abril!$D$12</f>
        <v>19.8</v>
      </c>
      <c r="J43" s="11">
        <f>[39]Abril!$D$13</f>
        <v>19.899999999999999</v>
      </c>
      <c r="K43" s="11">
        <f>[39]Abril!$D$14</f>
        <v>19.3</v>
      </c>
      <c r="L43" s="11">
        <f>[39]Abril!$D$15</f>
        <v>20</v>
      </c>
      <c r="M43" s="11">
        <f>[39]Abril!$D$16</f>
        <v>20</v>
      </c>
      <c r="N43" s="11">
        <f>[39]Abril!$D$17</f>
        <v>18.600000000000001</v>
      </c>
      <c r="O43" s="11">
        <f>[39]Abril!$D$18</f>
        <v>20.8</v>
      </c>
      <c r="P43" s="11">
        <f>[39]Abril!$D$19</f>
        <v>19.7</v>
      </c>
      <c r="Q43" s="11">
        <f>[39]Abril!$D$20</f>
        <v>20.7</v>
      </c>
      <c r="R43" s="11">
        <f>[39]Abril!$D$21</f>
        <v>21.7</v>
      </c>
      <c r="S43" s="11">
        <f>[39]Abril!$D$22</f>
        <v>21.6</v>
      </c>
      <c r="T43" s="11">
        <f>[39]Abril!$D$23</f>
        <v>16.899999999999999</v>
      </c>
      <c r="U43" s="11">
        <f>[39]Abril!$D$24</f>
        <v>11.7</v>
      </c>
      <c r="V43" s="11">
        <f>[39]Abril!$D$25</f>
        <v>14.4</v>
      </c>
      <c r="W43" s="11">
        <f>[39]Abril!$D$26</f>
        <v>11.8</v>
      </c>
      <c r="X43" s="11">
        <f>[39]Abril!$D$27</f>
        <v>16.8</v>
      </c>
      <c r="Y43" s="11">
        <f>[39]Abril!$D$28</f>
        <v>19.899999999999999</v>
      </c>
      <c r="Z43" s="11">
        <f>[39]Abril!$D$29</f>
        <v>18.399999999999999</v>
      </c>
      <c r="AA43" s="11">
        <f>[39]Abril!$D$30</f>
        <v>18.600000000000001</v>
      </c>
      <c r="AB43" s="11">
        <f>[39]Abril!$D$31</f>
        <v>20.8</v>
      </c>
      <c r="AC43" s="11">
        <f>[39]Abril!$D$32</f>
        <v>14.8</v>
      </c>
      <c r="AD43" s="11">
        <f>[39]Abril!$D$33</f>
        <v>16.5</v>
      </c>
      <c r="AE43" s="11">
        <f>[39]Abril!$D$34</f>
        <v>17</v>
      </c>
      <c r="AF43" s="14">
        <f t="shared" si="1"/>
        <v>11.7</v>
      </c>
      <c r="AG43" s="70">
        <f t="shared" si="2"/>
        <v>18.443333333333332</v>
      </c>
      <c r="AI43" t="s">
        <v>35</v>
      </c>
    </row>
    <row r="44" spans="1:38" x14ac:dyDescent="0.25">
      <c r="A44" s="43" t="s">
        <v>18</v>
      </c>
      <c r="B44" s="11">
        <f>[40]Abril!$D$5</f>
        <v>19.8</v>
      </c>
      <c r="C44" s="11">
        <f>[40]Abril!$D$6</f>
        <v>16.899999999999999</v>
      </c>
      <c r="D44" s="11">
        <f>[40]Abril!$D$7</f>
        <v>18.399999999999999</v>
      </c>
      <c r="E44" s="11">
        <f>[40]Abril!$D$8</f>
        <v>19.5</v>
      </c>
      <c r="F44" s="11">
        <f>[40]Abril!$D$9</f>
        <v>19.399999999999999</v>
      </c>
      <c r="G44" s="11">
        <f>[40]Abril!$D$10</f>
        <v>17.8</v>
      </c>
      <c r="H44" s="11">
        <f>[40]Abril!$D$11</f>
        <v>19.3</v>
      </c>
      <c r="I44" s="11">
        <f>[40]Abril!$D$12</f>
        <v>20.3</v>
      </c>
      <c r="J44" s="11">
        <f>[40]Abril!$D$13</f>
        <v>18.899999999999999</v>
      </c>
      <c r="K44" s="11">
        <f>[40]Abril!$D$14</f>
        <v>19.600000000000001</v>
      </c>
      <c r="L44" s="11">
        <f>[40]Abril!$D$15</f>
        <v>19.600000000000001</v>
      </c>
      <c r="M44" s="11">
        <f>[40]Abril!$D$16</f>
        <v>20.2</v>
      </c>
      <c r="N44" s="11">
        <f>[40]Abril!$D$17</f>
        <v>20.5</v>
      </c>
      <c r="O44" s="11">
        <f>[40]Abril!$D$18</f>
        <v>19.7</v>
      </c>
      <c r="P44" s="11">
        <f>[40]Abril!$D$19</f>
        <v>19</v>
      </c>
      <c r="Q44" s="11">
        <f>[40]Abril!$D$20</f>
        <v>21.1</v>
      </c>
      <c r="R44" s="11">
        <f>[40]Abril!$D$21</f>
        <v>20</v>
      </c>
      <c r="S44" s="11">
        <f>[40]Abril!$D$22</f>
        <v>20.8</v>
      </c>
      <c r="T44" s="11">
        <f>[40]Abril!$D$23</f>
        <v>18.3</v>
      </c>
      <c r="U44" s="11">
        <f>[40]Abril!$D$24</f>
        <v>13.3</v>
      </c>
      <c r="V44" s="11">
        <f>[40]Abril!$D$25</f>
        <v>13.9</v>
      </c>
      <c r="W44" s="11">
        <f>[40]Abril!$D$26</f>
        <v>15.5</v>
      </c>
      <c r="X44" s="11">
        <f>[40]Abril!$D$27</f>
        <v>17.600000000000001</v>
      </c>
      <c r="Y44" s="11">
        <f>[40]Abril!$D$28</f>
        <v>19.3</v>
      </c>
      <c r="Z44" s="11">
        <f>[40]Abril!$D$29</f>
        <v>19.600000000000001</v>
      </c>
      <c r="AA44" s="11">
        <f>[40]Abril!$D$30</f>
        <v>19.100000000000001</v>
      </c>
      <c r="AB44" s="11">
        <f>[40]Abril!$D$31</f>
        <v>19</v>
      </c>
      <c r="AC44" s="11">
        <f>[40]Abril!$D$32</f>
        <v>16.5</v>
      </c>
      <c r="AD44" s="11">
        <f>[40]Abril!$D$33</f>
        <v>16.100000000000001</v>
      </c>
      <c r="AE44" s="11">
        <f>[40]Abril!$D$34</f>
        <v>18.600000000000001</v>
      </c>
      <c r="AF44" s="14">
        <f t="shared" si="1"/>
        <v>13.3</v>
      </c>
      <c r="AG44" s="70">
        <f t="shared" si="2"/>
        <v>18.58666666666667</v>
      </c>
      <c r="AI44" t="s">
        <v>35</v>
      </c>
      <c r="AK44" t="s">
        <v>35</v>
      </c>
    </row>
    <row r="45" spans="1:38" hidden="1" x14ac:dyDescent="0.25">
      <c r="A45" s="43" t="s">
        <v>146</v>
      </c>
      <c r="B45" s="11" t="str">
        <f>[41]Abril!$D$5</f>
        <v>*</v>
      </c>
      <c r="C45" s="11" t="str">
        <f>[41]Abril!$D$6</f>
        <v>*</v>
      </c>
      <c r="D45" s="11" t="str">
        <f>[41]Abril!$D$7</f>
        <v>*</v>
      </c>
      <c r="E45" s="11" t="str">
        <f>[41]Abril!$D$8</f>
        <v>*</v>
      </c>
      <c r="F45" s="11" t="str">
        <f>[41]Abril!$D$9</f>
        <v>*</v>
      </c>
      <c r="G45" s="11" t="str">
        <f>[41]Abril!$D$10</f>
        <v>*</v>
      </c>
      <c r="H45" s="11" t="str">
        <f>[41]Abril!$D$11</f>
        <v>*</v>
      </c>
      <c r="I45" s="11" t="str">
        <f>[41]Abril!$D$12</f>
        <v>*</v>
      </c>
      <c r="J45" s="11" t="str">
        <f>[41]Abril!$D$13</f>
        <v>*</v>
      </c>
      <c r="K45" s="11" t="str">
        <f>[41]Abril!$D$14</f>
        <v>*</v>
      </c>
      <c r="L45" s="11" t="str">
        <f>[41]Abril!$D$15</f>
        <v>*</v>
      </c>
      <c r="M45" s="11" t="str">
        <f>[41]Abril!$D$16</f>
        <v>*</v>
      </c>
      <c r="N45" s="11" t="str">
        <f>[41]Abril!$D$17</f>
        <v>*</v>
      </c>
      <c r="O45" s="11" t="str">
        <f>[41]Abril!$D$18</f>
        <v>*</v>
      </c>
      <c r="P45" s="11" t="str">
        <f>[41]Abril!$D$19</f>
        <v>*</v>
      </c>
      <c r="Q45" s="11" t="str">
        <f>[41]Abril!$D$20</f>
        <v>*</v>
      </c>
      <c r="R45" s="11" t="str">
        <f>[41]Abril!$D$21</f>
        <v>*</v>
      </c>
      <c r="S45" s="11" t="str">
        <f>[41]Abril!$D$22</f>
        <v>*</v>
      </c>
      <c r="T45" s="11" t="str">
        <f>[41]Abril!$D$23</f>
        <v>*</v>
      </c>
      <c r="U45" s="11" t="str">
        <f>[41]Abril!$D$24</f>
        <v>*</v>
      </c>
      <c r="V45" s="11" t="str">
        <f>[41]Abril!$D$25</f>
        <v>*</v>
      </c>
      <c r="W45" s="11" t="str">
        <f>[41]Abril!$D$26</f>
        <v>*</v>
      </c>
      <c r="X45" s="11" t="str">
        <f>[41]Abril!$D$27</f>
        <v>*</v>
      </c>
      <c r="Y45" s="11" t="str">
        <f>[41]Abril!$D$28</f>
        <v>*</v>
      </c>
      <c r="Z45" s="11" t="str">
        <f>[41]Abril!$D$29</f>
        <v>*</v>
      </c>
      <c r="AA45" s="11" t="str">
        <f>[41]Abril!$D$30</f>
        <v>*</v>
      </c>
      <c r="AB45" s="11" t="str">
        <f>[41]Abril!$D$31</f>
        <v>*</v>
      </c>
      <c r="AC45" s="11" t="str">
        <f>[41]Abril!$D$32</f>
        <v>*</v>
      </c>
      <c r="AD45" s="11" t="str">
        <f>[41]Abril!$D$33</f>
        <v>*</v>
      </c>
      <c r="AE45" s="11" t="str">
        <f>[41]Abril!$D$34</f>
        <v>*</v>
      </c>
      <c r="AF45" s="14" t="s">
        <v>210</v>
      </c>
      <c r="AG45" s="70" t="s">
        <v>210</v>
      </c>
      <c r="AK45" t="s">
        <v>35</v>
      </c>
      <c r="AL45" t="s">
        <v>35</v>
      </c>
    </row>
    <row r="46" spans="1:38" x14ac:dyDescent="0.25">
      <c r="A46" s="43" t="s">
        <v>19</v>
      </c>
      <c r="B46" s="11">
        <f>[42]Abril!$D$5</f>
        <v>20.8</v>
      </c>
      <c r="C46" s="11">
        <f>[42]Abril!$D$6</f>
        <v>16.899999999999999</v>
      </c>
      <c r="D46" s="11">
        <f>[42]Abril!$D$7</f>
        <v>18.7</v>
      </c>
      <c r="E46" s="11">
        <f>[42]Abril!$D$8</f>
        <v>21.6</v>
      </c>
      <c r="F46" s="11">
        <f>[42]Abril!$D$9</f>
        <v>18.3</v>
      </c>
      <c r="G46" s="11">
        <f>[42]Abril!$D$10</f>
        <v>18.399999999999999</v>
      </c>
      <c r="H46" s="11">
        <f>[42]Abril!$D$11</f>
        <v>18.7</v>
      </c>
      <c r="I46" s="11">
        <f>[42]Abril!$D$12</f>
        <v>18.399999999999999</v>
      </c>
      <c r="J46" s="11">
        <f>[42]Abril!$D$13</f>
        <v>19</v>
      </c>
      <c r="K46" s="11">
        <f>[42]Abril!$D$14</f>
        <v>20</v>
      </c>
      <c r="L46" s="11">
        <f>[42]Abril!$D$15</f>
        <v>19.7</v>
      </c>
      <c r="M46" s="11">
        <f>[42]Abril!$D$16</f>
        <v>18.600000000000001</v>
      </c>
      <c r="N46" s="11">
        <f>[42]Abril!$D$17</f>
        <v>17.600000000000001</v>
      </c>
      <c r="O46" s="11">
        <f>[42]Abril!$D$18</f>
        <v>17.600000000000001</v>
      </c>
      <c r="P46" s="11">
        <f>[42]Abril!$D$19</f>
        <v>18.100000000000001</v>
      </c>
      <c r="Q46" s="11">
        <f>[42]Abril!$D$20</f>
        <v>21</v>
      </c>
      <c r="R46" s="11">
        <f>[42]Abril!$D$21</f>
        <v>20.399999999999999</v>
      </c>
      <c r="S46" s="11">
        <f>[42]Abril!$D$22</f>
        <v>19</v>
      </c>
      <c r="T46" s="11">
        <f>[42]Abril!$D$23</f>
        <v>13.3</v>
      </c>
      <c r="U46" s="11">
        <f>[42]Abril!$D$24</f>
        <v>13.3</v>
      </c>
      <c r="V46" s="11">
        <f>[42]Abril!$D$25</f>
        <v>10.8</v>
      </c>
      <c r="W46" s="11">
        <f>[42]Abril!$D$26</f>
        <v>13.5</v>
      </c>
      <c r="X46" s="11">
        <f>[42]Abril!$D$27</f>
        <v>14.8</v>
      </c>
      <c r="Y46" s="11">
        <f>[42]Abril!$D$28</f>
        <v>18.8</v>
      </c>
      <c r="Z46" s="11">
        <f>[42]Abril!$D$29</f>
        <v>16.8</v>
      </c>
      <c r="AA46" s="11">
        <f>[42]Abril!$D$30</f>
        <v>17.3</v>
      </c>
      <c r="AB46" s="11">
        <f>[42]Abril!$D$31</f>
        <v>15.1</v>
      </c>
      <c r="AC46" s="11">
        <f>[42]Abril!$D$32</f>
        <v>13.2</v>
      </c>
      <c r="AD46" s="11">
        <f>[42]Abril!$D$33</f>
        <v>14.8</v>
      </c>
      <c r="AE46" s="11">
        <f>[42]Abril!$D$34</f>
        <v>16.100000000000001</v>
      </c>
      <c r="AF46" s="14">
        <f t="shared" si="1"/>
        <v>10.8</v>
      </c>
      <c r="AG46" s="70">
        <f t="shared" si="2"/>
        <v>17.353333333333335</v>
      </c>
      <c r="AH46" s="12" t="s">
        <v>35</v>
      </c>
      <c r="AI46" t="s">
        <v>35</v>
      </c>
    </row>
    <row r="47" spans="1:38" x14ac:dyDescent="0.25">
      <c r="A47" s="43" t="s">
        <v>23</v>
      </c>
      <c r="B47" s="11">
        <f>[43]Abril!$D$5</f>
        <v>18.899999999999999</v>
      </c>
      <c r="C47" s="11">
        <f>[43]Abril!$D$6</f>
        <v>20.3</v>
      </c>
      <c r="D47" s="11">
        <f>[43]Abril!$D$7</f>
        <v>21.9</v>
      </c>
      <c r="E47" s="11">
        <f>[43]Abril!$D$8</f>
        <v>21.2</v>
      </c>
      <c r="F47" s="11">
        <f>[43]Abril!$D$9</f>
        <v>22.8</v>
      </c>
      <c r="G47" s="11">
        <f>[43]Abril!$D$10</f>
        <v>20.399999999999999</v>
      </c>
      <c r="H47" s="11">
        <f>[43]Abril!$D$11</f>
        <v>19.3</v>
      </c>
      <c r="I47" s="11">
        <f>[43]Abril!$D$12</f>
        <v>20.6</v>
      </c>
      <c r="J47" s="11">
        <f>[43]Abril!$D$13</f>
        <v>19.7</v>
      </c>
      <c r="K47" s="11">
        <f>[43]Abril!$D$14</f>
        <v>19.3</v>
      </c>
      <c r="L47" s="11">
        <f>[43]Abril!$D$15</f>
        <v>19.7</v>
      </c>
      <c r="M47" s="11">
        <f>[43]Abril!$D$16</f>
        <v>20.8</v>
      </c>
      <c r="N47" s="11">
        <f>[43]Abril!$D$17</f>
        <v>20.6</v>
      </c>
      <c r="O47" s="11">
        <f>[43]Abril!$D$18</f>
        <v>19.100000000000001</v>
      </c>
      <c r="P47" s="11">
        <f>[43]Abril!$D$19</f>
        <v>19.899999999999999</v>
      </c>
      <c r="Q47" s="11">
        <f>[43]Abril!$D$20</f>
        <v>20.6</v>
      </c>
      <c r="R47" s="11">
        <f>[43]Abril!$D$21</f>
        <v>21.8</v>
      </c>
      <c r="S47" s="11">
        <f>[43]Abril!$D$22</f>
        <v>20.9</v>
      </c>
      <c r="T47" s="11">
        <f>[43]Abril!$D$23</f>
        <v>15.6</v>
      </c>
      <c r="U47" s="11">
        <f>[43]Abril!$D$24</f>
        <v>13.7</v>
      </c>
      <c r="V47" s="11">
        <f>[43]Abril!$D$25</f>
        <v>13</v>
      </c>
      <c r="W47" s="11">
        <f>[43]Abril!$D$26</f>
        <v>12.4</v>
      </c>
      <c r="X47" s="11">
        <f>[43]Abril!$D$27</f>
        <v>14.2</v>
      </c>
      <c r="Y47" s="11">
        <f>[43]Abril!$D$28</f>
        <v>19.5</v>
      </c>
      <c r="Z47" s="11">
        <f>[43]Abril!$D$29</f>
        <v>19.8</v>
      </c>
      <c r="AA47" s="11">
        <f>[43]Abril!$D$30</f>
        <v>18.7</v>
      </c>
      <c r="AB47" s="11">
        <f>[43]Abril!$D$31</f>
        <v>20.2</v>
      </c>
      <c r="AC47" s="11">
        <f>[43]Abril!$D$32</f>
        <v>14.5</v>
      </c>
      <c r="AD47" s="11">
        <f>[43]Abril!$D$33</f>
        <v>16.399999999999999</v>
      </c>
      <c r="AE47" s="11">
        <f>[43]Abril!$D$34</f>
        <v>19.899999999999999</v>
      </c>
      <c r="AF47" s="14">
        <f t="shared" si="1"/>
        <v>12.4</v>
      </c>
      <c r="AG47" s="70">
        <f t="shared" si="2"/>
        <v>18.856666666666666</v>
      </c>
    </row>
    <row r="48" spans="1:38" x14ac:dyDescent="0.25">
      <c r="A48" s="43" t="s">
        <v>34</v>
      </c>
      <c r="B48" s="11">
        <f>[44]Abril!$D$5</f>
        <v>20.5</v>
      </c>
      <c r="C48" s="11">
        <f>[44]Abril!$D$6</f>
        <v>20.3</v>
      </c>
      <c r="D48" s="11">
        <f>[44]Abril!$D$7</f>
        <v>20.100000000000001</v>
      </c>
      <c r="E48" s="11">
        <f>[44]Abril!$D$8</f>
        <v>21</v>
      </c>
      <c r="F48" s="11">
        <f>[44]Abril!$D$9</f>
        <v>20.5</v>
      </c>
      <c r="G48" s="11">
        <f>[44]Abril!$D$10</f>
        <v>20.8</v>
      </c>
      <c r="H48" s="11">
        <f>[44]Abril!$D$11</f>
        <v>20.8</v>
      </c>
      <c r="I48" s="11">
        <f>[44]Abril!$D$12</f>
        <v>21.5</v>
      </c>
      <c r="J48" s="11">
        <f>[44]Abril!$D$13</f>
        <v>21.2</v>
      </c>
      <c r="K48" s="11">
        <f>[44]Abril!$D$14</f>
        <v>20.3</v>
      </c>
      <c r="L48" s="11">
        <f>[44]Abril!$D$15</f>
        <v>21.4</v>
      </c>
      <c r="M48" s="11">
        <f>[44]Abril!$D$16</f>
        <v>21.2</v>
      </c>
      <c r="N48" s="11">
        <f>[44]Abril!$D$17</f>
        <v>21.1</v>
      </c>
      <c r="O48" s="11">
        <f>[44]Abril!$D$18</f>
        <v>20.7</v>
      </c>
      <c r="P48" s="11">
        <f>[44]Abril!$D$19</f>
        <v>20.6</v>
      </c>
      <c r="Q48" s="11">
        <f>[44]Abril!$D$20</f>
        <v>21.7</v>
      </c>
      <c r="R48" s="11">
        <f>[44]Abril!$D$21</f>
        <v>21.8</v>
      </c>
      <c r="S48" s="11">
        <f>[44]Abril!$D$22</f>
        <v>22.3</v>
      </c>
      <c r="T48" s="11">
        <f>[44]Abril!$D$23</f>
        <v>21.3</v>
      </c>
      <c r="U48" s="11">
        <f>[44]Abril!$D$24</f>
        <v>17.3</v>
      </c>
      <c r="V48" s="11">
        <f>[44]Abril!$D$25</f>
        <v>14.7</v>
      </c>
      <c r="W48" s="11">
        <f>[44]Abril!$D$26</f>
        <v>18.899999999999999</v>
      </c>
      <c r="X48" s="11">
        <f>[44]Abril!$D$27</f>
        <v>20.3</v>
      </c>
      <c r="Y48" s="11">
        <f>[44]Abril!$D$28</f>
        <v>21.5</v>
      </c>
      <c r="Z48" s="11">
        <f>[44]Abril!$D$29</f>
        <v>21</v>
      </c>
      <c r="AA48" s="11">
        <f>[44]Abril!$D$30</f>
        <v>20.2</v>
      </c>
      <c r="AB48" s="11">
        <f>[44]Abril!$D$31</f>
        <v>20.100000000000001</v>
      </c>
      <c r="AC48" s="11">
        <f>[44]Abril!$D$32</f>
        <v>19.899999999999999</v>
      </c>
      <c r="AD48" s="11">
        <f>[44]Abril!$D$33</f>
        <v>19.7</v>
      </c>
      <c r="AE48" s="11">
        <f>[44]Abril!$D$34</f>
        <v>20.6</v>
      </c>
      <c r="AF48" s="14">
        <f t="shared" si="1"/>
        <v>14.7</v>
      </c>
      <c r="AG48" s="70">
        <f t="shared" si="2"/>
        <v>20.443333333333335</v>
      </c>
      <c r="AH48" s="12" t="s">
        <v>35</v>
      </c>
      <c r="AI48" t="s">
        <v>35</v>
      </c>
      <c r="AK48" t="s">
        <v>35</v>
      </c>
    </row>
    <row r="49" spans="1:38" ht="13.8" thickBot="1" x14ac:dyDescent="0.3">
      <c r="A49" s="43" t="s">
        <v>20</v>
      </c>
      <c r="B49" s="11">
        <f>[45]Abril!$D$5</f>
        <v>22.1</v>
      </c>
      <c r="C49" s="11">
        <f>[45]Abril!$D$6</f>
        <v>21.5</v>
      </c>
      <c r="D49" s="11">
        <f>[45]Abril!$D$7</f>
        <v>21.7</v>
      </c>
      <c r="E49" s="11">
        <f>[45]Abril!$D$8</f>
        <v>21</v>
      </c>
      <c r="F49" s="11">
        <f>[45]Abril!$D$9</f>
        <v>22.7</v>
      </c>
      <c r="G49" s="11">
        <f>[45]Abril!$D$10</f>
        <v>22.1</v>
      </c>
      <c r="H49" s="11">
        <f>[45]Abril!$D$11</f>
        <v>21.3</v>
      </c>
      <c r="I49" s="11">
        <f>[45]Abril!$D$12</f>
        <v>21.7</v>
      </c>
      <c r="J49" s="11">
        <f>[45]Abril!$D$13</f>
        <v>21.2</v>
      </c>
      <c r="K49" s="11">
        <f>[45]Abril!$D$14</f>
        <v>20.5</v>
      </c>
      <c r="L49" s="11">
        <f>[45]Abril!$D$15</f>
        <v>20.5</v>
      </c>
      <c r="M49" s="11">
        <f>[45]Abril!$D$16</f>
        <v>21.2</v>
      </c>
      <c r="N49" s="11">
        <f>[45]Abril!$D$17</f>
        <v>20.9</v>
      </c>
      <c r="O49" s="11">
        <f>[45]Abril!$D$18</f>
        <v>20.7</v>
      </c>
      <c r="P49" s="11">
        <f>[45]Abril!$D$19</f>
        <v>22.2</v>
      </c>
      <c r="Q49" s="11">
        <f>[45]Abril!$D$20</f>
        <v>21.4</v>
      </c>
      <c r="R49" s="11">
        <f>[45]Abril!$D$21</f>
        <v>22.1</v>
      </c>
      <c r="S49" s="11">
        <f>[45]Abril!$D$22</f>
        <v>22.7</v>
      </c>
      <c r="T49" s="11">
        <f>[45]Abril!$D$23</f>
        <v>20</v>
      </c>
      <c r="U49" s="11">
        <f>[45]Abril!$D$24</f>
        <v>15.6</v>
      </c>
      <c r="V49" s="11">
        <f>[45]Abril!$D$25</f>
        <v>14.8</v>
      </c>
      <c r="W49" s="11">
        <f>[45]Abril!$D$26</f>
        <v>15.4</v>
      </c>
      <c r="X49" s="11">
        <f>[45]Abril!$D$27</f>
        <v>19.8</v>
      </c>
      <c r="Y49" s="11">
        <f>[45]Abril!$D$28</f>
        <v>20.7</v>
      </c>
      <c r="Z49" s="11">
        <f>[45]Abril!$D$29</f>
        <v>19.2</v>
      </c>
      <c r="AA49" s="11">
        <f>[45]Abril!$D$30</f>
        <v>18.5</v>
      </c>
      <c r="AB49" s="11">
        <f>[45]Abril!$D$31</f>
        <v>20.9</v>
      </c>
      <c r="AC49" s="11">
        <f>[45]Abril!$D$32</f>
        <v>18.600000000000001</v>
      </c>
      <c r="AD49" s="11">
        <f>[45]Abril!$D$33</f>
        <v>17.899999999999999</v>
      </c>
      <c r="AE49" s="11">
        <f>[45]Abril!$D$34</f>
        <v>17.3</v>
      </c>
      <c r="AF49" s="14">
        <f t="shared" si="1"/>
        <v>14.8</v>
      </c>
      <c r="AG49" s="70">
        <f t="shared" si="2"/>
        <v>20.206666666666663</v>
      </c>
    </row>
    <row r="50" spans="1:38" s="5" customFormat="1" ht="17.100000000000001" customHeight="1" thickBot="1" x14ac:dyDescent="0.3">
      <c r="A50" s="44" t="s">
        <v>212</v>
      </c>
      <c r="B50" s="13">
        <f t="shared" ref="B50:AE50" si="3">MIN(B5:B49)</f>
        <v>18</v>
      </c>
      <c r="C50" s="13">
        <f t="shared" si="3"/>
        <v>16.899999999999999</v>
      </c>
      <c r="D50" s="13">
        <f t="shared" si="3"/>
        <v>16.8</v>
      </c>
      <c r="E50" s="13">
        <f t="shared" si="3"/>
        <v>18.100000000000001</v>
      </c>
      <c r="F50" s="13">
        <f t="shared" si="3"/>
        <v>18.3</v>
      </c>
      <c r="G50" s="13">
        <f t="shared" si="3"/>
        <v>17.8</v>
      </c>
      <c r="H50" s="13">
        <f t="shared" si="3"/>
        <v>18.399999999999999</v>
      </c>
      <c r="I50" s="13">
        <f t="shared" si="3"/>
        <v>18.100000000000001</v>
      </c>
      <c r="J50" s="13">
        <f t="shared" si="3"/>
        <v>17.2</v>
      </c>
      <c r="K50" s="13">
        <f t="shared" si="3"/>
        <v>17.7</v>
      </c>
      <c r="L50" s="13">
        <f t="shared" si="3"/>
        <v>17</v>
      </c>
      <c r="M50" s="13">
        <f t="shared" si="3"/>
        <v>17.8</v>
      </c>
      <c r="N50" s="13">
        <f t="shared" si="3"/>
        <v>17.600000000000001</v>
      </c>
      <c r="O50" s="13">
        <f t="shared" si="3"/>
        <v>17.2</v>
      </c>
      <c r="P50" s="13">
        <f t="shared" si="3"/>
        <v>18.100000000000001</v>
      </c>
      <c r="Q50" s="13">
        <f t="shared" si="3"/>
        <v>19.600000000000001</v>
      </c>
      <c r="R50" s="13">
        <f t="shared" si="3"/>
        <v>20</v>
      </c>
      <c r="S50" s="13">
        <f t="shared" si="3"/>
        <v>18.7</v>
      </c>
      <c r="T50" s="13">
        <f t="shared" si="3"/>
        <v>11.2</v>
      </c>
      <c r="U50" s="13">
        <f t="shared" si="3"/>
        <v>10.7</v>
      </c>
      <c r="V50" s="13">
        <f t="shared" si="3"/>
        <v>8.5</v>
      </c>
      <c r="W50" s="13">
        <f t="shared" si="3"/>
        <v>9.5</v>
      </c>
      <c r="X50" s="13">
        <f t="shared" si="3"/>
        <v>12.6</v>
      </c>
      <c r="Y50" s="13">
        <f t="shared" si="3"/>
        <v>18.100000000000001</v>
      </c>
      <c r="Z50" s="13">
        <f t="shared" si="3"/>
        <v>16.8</v>
      </c>
      <c r="AA50" s="13">
        <f t="shared" si="3"/>
        <v>16.2</v>
      </c>
      <c r="AB50" s="13">
        <f t="shared" si="3"/>
        <v>15.1</v>
      </c>
      <c r="AC50" s="13">
        <f t="shared" si="3"/>
        <v>10.9</v>
      </c>
      <c r="AD50" s="13">
        <f t="shared" si="3"/>
        <v>12.1</v>
      </c>
      <c r="AE50" s="13">
        <f t="shared" si="3"/>
        <v>15.2</v>
      </c>
      <c r="AF50" s="14">
        <f>MIN(AF5:AF49)</f>
        <v>8.5</v>
      </c>
      <c r="AG50" s="157"/>
      <c r="AK50" s="5" t="s">
        <v>35</v>
      </c>
    </row>
    <row r="51" spans="1:38" x14ac:dyDescent="0.25">
      <c r="A51" s="97" t="s">
        <v>240</v>
      </c>
      <c r="B51" s="143"/>
      <c r="C51" s="143"/>
      <c r="D51" s="143"/>
      <c r="E51" s="143"/>
      <c r="F51" s="143"/>
      <c r="G51" s="143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5"/>
      <c r="AE51" s="145"/>
      <c r="AF51" s="146"/>
      <c r="AG51" s="40"/>
    </row>
    <row r="52" spans="1:38" x14ac:dyDescent="0.25">
      <c r="A52" s="97" t="s">
        <v>241</v>
      </c>
      <c r="B52" s="147"/>
      <c r="C52" s="147"/>
      <c r="D52" s="147"/>
      <c r="E52" s="147"/>
      <c r="F52" s="147"/>
      <c r="G52" s="147"/>
      <c r="H52" s="147"/>
      <c r="I52" s="147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8"/>
      <c r="U52" s="148"/>
      <c r="V52" s="148"/>
      <c r="W52" s="148"/>
      <c r="X52" s="148"/>
      <c r="Y52" s="144"/>
      <c r="Z52" s="144"/>
      <c r="AA52" s="144"/>
      <c r="AB52" s="144"/>
      <c r="AC52" s="144"/>
      <c r="AD52" s="144"/>
      <c r="AE52" s="144"/>
      <c r="AF52" s="146"/>
      <c r="AG52" s="38"/>
      <c r="AK52" t="s">
        <v>35</v>
      </c>
      <c r="AL52" t="s">
        <v>35</v>
      </c>
    </row>
    <row r="53" spans="1:38" x14ac:dyDescent="0.25">
      <c r="A53" s="37"/>
      <c r="B53" s="144"/>
      <c r="C53" s="144"/>
      <c r="D53" s="144"/>
      <c r="E53" s="144"/>
      <c r="F53" s="144"/>
      <c r="G53" s="144"/>
      <c r="H53" s="144"/>
      <c r="I53" s="144"/>
      <c r="J53" s="149"/>
      <c r="K53" s="149"/>
      <c r="L53" s="149"/>
      <c r="M53" s="149"/>
      <c r="N53" s="149"/>
      <c r="O53" s="149"/>
      <c r="P53" s="149"/>
      <c r="Q53" s="144"/>
      <c r="R53" s="144"/>
      <c r="S53" s="144"/>
      <c r="T53" s="150"/>
      <c r="U53" s="150"/>
      <c r="V53" s="150"/>
      <c r="W53" s="150"/>
      <c r="X53" s="150"/>
      <c r="Y53" s="144"/>
      <c r="Z53" s="144"/>
      <c r="AA53" s="144"/>
      <c r="AB53" s="144"/>
      <c r="AC53" s="144"/>
      <c r="AD53" s="145"/>
      <c r="AE53" s="145"/>
      <c r="AF53" s="146"/>
      <c r="AG53" s="38"/>
    </row>
    <row r="54" spans="1:38" x14ac:dyDescent="0.25">
      <c r="A54" s="34"/>
      <c r="B54" s="143"/>
      <c r="C54" s="143"/>
      <c r="D54" s="143"/>
      <c r="E54" s="143"/>
      <c r="F54" s="143"/>
      <c r="G54" s="143"/>
      <c r="H54" s="143"/>
      <c r="I54" s="143"/>
      <c r="J54" s="143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5"/>
      <c r="AE54" s="145"/>
      <c r="AF54" s="146"/>
      <c r="AG54" s="71"/>
    </row>
    <row r="55" spans="1:38" x14ac:dyDescent="0.25">
      <c r="A55" s="37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6"/>
      <c r="AG55" s="40"/>
      <c r="AJ55" t="s">
        <v>35</v>
      </c>
      <c r="AK55" t="s">
        <v>35</v>
      </c>
    </row>
    <row r="56" spans="1:38" x14ac:dyDescent="0.25">
      <c r="A56" s="37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6"/>
      <c r="AG56" s="40"/>
      <c r="AK56" t="s">
        <v>35</v>
      </c>
    </row>
    <row r="57" spans="1:38" ht="13.8" thickBot="1" x14ac:dyDescent="0.3">
      <c r="A57" s="46"/>
      <c r="B57" s="47"/>
      <c r="C57" s="47"/>
      <c r="D57" s="47"/>
      <c r="E57" s="47"/>
      <c r="F57" s="47"/>
      <c r="G57" s="47" t="s">
        <v>35</v>
      </c>
      <c r="H57" s="47"/>
      <c r="I57" s="47"/>
      <c r="J57" s="47"/>
      <c r="K57" s="47"/>
      <c r="L57" s="47" t="s">
        <v>35</v>
      </c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8"/>
      <c r="AG57" s="72"/>
      <c r="AK57" t="s">
        <v>35</v>
      </c>
    </row>
    <row r="58" spans="1:38" x14ac:dyDescent="0.25">
      <c r="AI58" t="s">
        <v>35</v>
      </c>
    </row>
    <row r="60" spans="1:38" x14ac:dyDescent="0.25">
      <c r="AD60" s="2" t="s">
        <v>35</v>
      </c>
    </row>
    <row r="62" spans="1:38" x14ac:dyDescent="0.25">
      <c r="AH62" s="12" t="s">
        <v>35</v>
      </c>
      <c r="AI62" t="s">
        <v>35</v>
      </c>
    </row>
    <row r="63" spans="1:38" x14ac:dyDescent="0.25">
      <c r="AC63" s="2" t="s">
        <v>35</v>
      </c>
    </row>
    <row r="64" spans="1:38" x14ac:dyDescent="0.25">
      <c r="V64" s="2" t="s">
        <v>35</v>
      </c>
      <c r="AA64" s="2" t="s">
        <v>35</v>
      </c>
    </row>
    <row r="65" spans="9:38" x14ac:dyDescent="0.25">
      <c r="I65" s="2" t="s">
        <v>35</v>
      </c>
      <c r="Y65" s="2" t="s">
        <v>35</v>
      </c>
      <c r="AB65" s="2" t="s">
        <v>35</v>
      </c>
      <c r="AH65" t="s">
        <v>35</v>
      </c>
      <c r="AL65" t="s">
        <v>35</v>
      </c>
    </row>
    <row r="72" spans="9:38" x14ac:dyDescent="0.25">
      <c r="AH72" s="12" t="s">
        <v>35</v>
      </c>
    </row>
  </sheetData>
  <mergeCells count="35">
    <mergeCell ref="A2:A4"/>
    <mergeCell ref="S3:S4"/>
    <mergeCell ref="AE3:AE4"/>
    <mergeCell ref="Z3:Z4"/>
    <mergeCell ref="U3:U4"/>
    <mergeCell ref="I3:I4"/>
    <mergeCell ref="T3:T4"/>
    <mergeCell ref="V3:V4"/>
    <mergeCell ref="R3:R4"/>
    <mergeCell ref="O3:O4"/>
    <mergeCell ref="P3:P4"/>
    <mergeCell ref="Q3:Q4"/>
    <mergeCell ref="B2:AG2"/>
    <mergeCell ref="AB3:AB4"/>
    <mergeCell ref="AC3:AC4"/>
    <mergeCell ref="AD3:AD4"/>
    <mergeCell ref="W3:W4"/>
    <mergeCell ref="X3:X4"/>
    <mergeCell ref="Y3:Y4"/>
    <mergeCell ref="A1:AF1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72"/>
  <sheetViews>
    <sheetView topLeftCell="A13" zoomScale="90" zoomScaleNormal="90" workbookViewId="0">
      <selection activeCell="AF50" sqref="AF50"/>
    </sheetView>
  </sheetViews>
  <sheetFormatPr defaultRowHeight="13.2" x14ac:dyDescent="0.25"/>
  <cols>
    <col min="1" max="1" width="19.109375" style="2" bestFit="1" customWidth="1"/>
    <col min="2" max="2" width="6.88671875" style="2" bestFit="1" customWidth="1"/>
    <col min="3" max="18" width="5.44140625" style="2" bestFit="1" customWidth="1"/>
    <col min="19" max="19" width="6.6640625" style="2" bestFit="1" customWidth="1"/>
    <col min="20" max="25" width="5.44140625" style="2" bestFit="1" customWidth="1"/>
    <col min="26" max="26" width="6" style="2" customWidth="1"/>
    <col min="27" max="30" width="5.44140625" style="2" bestFit="1" customWidth="1"/>
    <col min="31" max="31" width="6.88671875" style="2" bestFit="1" customWidth="1"/>
    <col min="32" max="32" width="6.5546875" style="7" bestFit="1" customWidth="1"/>
  </cols>
  <sheetData>
    <row r="1" spans="1:36" ht="20.100000000000001" customHeight="1" x14ac:dyDescent="0.25">
      <c r="A1" s="106" t="s">
        <v>220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10"/>
    </row>
    <row r="2" spans="1:36" s="4" customFormat="1" ht="20.100000000000001" customHeight="1" x14ac:dyDescent="0.25">
      <c r="A2" s="108" t="s">
        <v>21</v>
      </c>
      <c r="B2" s="104" t="s">
        <v>214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41"/>
    </row>
    <row r="3" spans="1:36" s="5" customFormat="1" ht="20.100000000000001" customHeight="1" x14ac:dyDescent="0.25">
      <c r="A3" s="108"/>
      <c r="B3" s="109">
        <v>1</v>
      </c>
      <c r="C3" s="109">
        <f>SUM(B3+1)</f>
        <v>2</v>
      </c>
      <c r="D3" s="109">
        <f t="shared" ref="D3:AD3" si="0">SUM(C3+1)</f>
        <v>3</v>
      </c>
      <c r="E3" s="109">
        <f t="shared" si="0"/>
        <v>4</v>
      </c>
      <c r="F3" s="109">
        <f t="shared" si="0"/>
        <v>5</v>
      </c>
      <c r="G3" s="109">
        <f t="shared" si="0"/>
        <v>6</v>
      </c>
      <c r="H3" s="109">
        <f t="shared" si="0"/>
        <v>7</v>
      </c>
      <c r="I3" s="109">
        <f t="shared" si="0"/>
        <v>8</v>
      </c>
      <c r="J3" s="109">
        <f t="shared" si="0"/>
        <v>9</v>
      </c>
      <c r="K3" s="109">
        <f t="shared" si="0"/>
        <v>10</v>
      </c>
      <c r="L3" s="109">
        <f t="shared" si="0"/>
        <v>11</v>
      </c>
      <c r="M3" s="109">
        <f t="shared" si="0"/>
        <v>12</v>
      </c>
      <c r="N3" s="109">
        <f t="shared" si="0"/>
        <v>13</v>
      </c>
      <c r="O3" s="109">
        <f t="shared" si="0"/>
        <v>14</v>
      </c>
      <c r="P3" s="109">
        <f t="shared" si="0"/>
        <v>15</v>
      </c>
      <c r="Q3" s="109">
        <f t="shared" si="0"/>
        <v>16</v>
      </c>
      <c r="R3" s="109">
        <f t="shared" si="0"/>
        <v>17</v>
      </c>
      <c r="S3" s="109">
        <f t="shared" si="0"/>
        <v>18</v>
      </c>
      <c r="T3" s="109">
        <f t="shared" si="0"/>
        <v>19</v>
      </c>
      <c r="U3" s="109">
        <f t="shared" si="0"/>
        <v>20</v>
      </c>
      <c r="V3" s="109">
        <f t="shared" si="0"/>
        <v>21</v>
      </c>
      <c r="W3" s="109">
        <f t="shared" si="0"/>
        <v>22</v>
      </c>
      <c r="X3" s="109">
        <f t="shared" si="0"/>
        <v>23</v>
      </c>
      <c r="Y3" s="109">
        <f t="shared" si="0"/>
        <v>24</v>
      </c>
      <c r="Z3" s="109">
        <f t="shared" si="0"/>
        <v>25</v>
      </c>
      <c r="AA3" s="109">
        <f t="shared" si="0"/>
        <v>26</v>
      </c>
      <c r="AB3" s="109">
        <f t="shared" si="0"/>
        <v>27</v>
      </c>
      <c r="AC3" s="109">
        <f t="shared" si="0"/>
        <v>28</v>
      </c>
      <c r="AD3" s="109">
        <f t="shared" si="0"/>
        <v>29</v>
      </c>
      <c r="AE3" s="109">
        <v>30</v>
      </c>
      <c r="AF3" s="151" t="s">
        <v>26</v>
      </c>
    </row>
    <row r="4" spans="1:36" s="5" customFormat="1" ht="20.100000000000001" customHeight="1" x14ac:dyDescent="0.25">
      <c r="A4" s="108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52"/>
    </row>
    <row r="5" spans="1:36" s="5" customFormat="1" x14ac:dyDescent="0.25">
      <c r="A5" s="43" t="s">
        <v>30</v>
      </c>
      <c r="B5" s="85">
        <f>[1]Abril!$E$5</f>
        <v>70.625</v>
      </c>
      <c r="C5" s="85">
        <f>[1]Abril!$E$6</f>
        <v>72.75</v>
      </c>
      <c r="D5" s="85">
        <f>[1]Abril!$E$7</f>
        <v>76.125</v>
      </c>
      <c r="E5" s="85">
        <f>[1]Abril!$E$8</f>
        <v>71.75</v>
      </c>
      <c r="F5" s="85">
        <f>[1]Abril!$E$9</f>
        <v>72.304347826086953</v>
      </c>
      <c r="G5" s="85">
        <f>[1]Abril!$E$10</f>
        <v>77.75</v>
      </c>
      <c r="H5" s="85">
        <f>[1]Abril!$E$11</f>
        <v>92.166666666666671</v>
      </c>
      <c r="I5" s="85">
        <f>[1]Abril!$E$12</f>
        <v>90.833333333333329</v>
      </c>
      <c r="J5" s="85">
        <f>[1]Abril!$E$13</f>
        <v>85.826086956521735</v>
      </c>
      <c r="K5" s="85">
        <f>[1]Abril!$E$14</f>
        <v>83.391304347826093</v>
      </c>
      <c r="L5" s="85">
        <f>[1]Abril!$E$15</f>
        <v>79</v>
      </c>
      <c r="M5" s="85">
        <f>[1]Abril!$E$16</f>
        <v>78.375</v>
      </c>
      <c r="N5" s="85">
        <f>[1]Abril!$E$17</f>
        <v>77.041666666666671</v>
      </c>
      <c r="O5" s="85">
        <f>[1]Abril!$E$18</f>
        <v>86.833333333333329</v>
      </c>
      <c r="P5" s="85">
        <f>[1]Abril!$E$19</f>
        <v>83.608695652173907</v>
      </c>
      <c r="Q5" s="85">
        <f>[1]Abril!$E$20</f>
        <v>81.375</v>
      </c>
      <c r="R5" s="85">
        <f>[1]Abril!$E$21</f>
        <v>82.583333333333329</v>
      </c>
      <c r="S5" s="85">
        <f>[1]Abril!$E$22</f>
        <v>86.625</v>
      </c>
      <c r="T5" s="85">
        <f>[1]Abril!$E$23</f>
        <v>75.041666666666671</v>
      </c>
      <c r="U5" s="85">
        <f>[1]Abril!$E$24</f>
        <v>78.043478260869563</v>
      </c>
      <c r="V5" s="85">
        <f>[1]Abril!$E$25</f>
        <v>74.260869565217391</v>
      </c>
      <c r="W5" s="85">
        <f>[1]Abril!$E$26</f>
        <v>76.545454545454547</v>
      </c>
      <c r="X5" s="85">
        <f>[1]Abril!$E$27</f>
        <v>77.368421052631575</v>
      </c>
      <c r="Y5" s="85">
        <f>[1]Abril!$E$28</f>
        <v>79.913043478260875</v>
      </c>
      <c r="Z5" s="85">
        <f>[1]Abril!$E$29</f>
        <v>93.6</v>
      </c>
      <c r="AA5" s="85">
        <f>[1]Abril!$E$30</f>
        <v>88.25</v>
      </c>
      <c r="AB5" s="85">
        <f>[1]Abril!$E$31</f>
        <v>88.304347826086953</v>
      </c>
      <c r="AC5" s="85">
        <f>[1]Abril!$E$32</f>
        <v>80.13636363636364</v>
      </c>
      <c r="AD5" s="85">
        <f>[1]Abril!$E$33</f>
        <v>77.333333333333329</v>
      </c>
      <c r="AE5" s="85">
        <f>[1]Abril!$E$34</f>
        <v>77.8</v>
      </c>
      <c r="AF5" s="69">
        <f>AVERAGE(B5:AE5)</f>
        <v>80.518691549360895</v>
      </c>
    </row>
    <row r="6" spans="1:36" x14ac:dyDescent="0.25">
      <c r="A6" s="43" t="s">
        <v>0</v>
      </c>
      <c r="B6" s="11">
        <f>[2]Abril!$E$5</f>
        <v>65.708333333333329</v>
      </c>
      <c r="C6" s="11">
        <f>[2]Abril!$E$6</f>
        <v>65</v>
      </c>
      <c r="D6" s="11">
        <f>[2]Abril!$E$7</f>
        <v>63.75</v>
      </c>
      <c r="E6" s="11">
        <f>[2]Abril!$E$8</f>
        <v>68.458333333333329</v>
      </c>
      <c r="F6" s="11">
        <f>[2]Abril!$E$9</f>
        <v>77.583333333333329</v>
      </c>
      <c r="G6" s="11">
        <f>[2]Abril!$E$10</f>
        <v>88.041666666666671</v>
      </c>
      <c r="H6" s="11">
        <f>[2]Abril!$E$11</f>
        <v>89.791666666666671</v>
      </c>
      <c r="I6" s="11">
        <f>[2]Abril!$E$12</f>
        <v>83.375</v>
      </c>
      <c r="J6" s="11">
        <f>[2]Abril!$E$13</f>
        <v>78.916666666666671</v>
      </c>
      <c r="K6" s="11">
        <f>[2]Abril!$E$14</f>
        <v>76.458333333333329</v>
      </c>
      <c r="L6" s="11">
        <f>[2]Abril!$E$15</f>
        <v>74.416666666666671</v>
      </c>
      <c r="M6" s="11">
        <f>[2]Abril!$E$16</f>
        <v>73.5</v>
      </c>
      <c r="N6" s="11">
        <f>[2]Abril!$E$17</f>
        <v>79.625</v>
      </c>
      <c r="O6" s="11">
        <f>[2]Abril!$E$18</f>
        <v>85.333333333333329</v>
      </c>
      <c r="P6" s="11">
        <f>[2]Abril!$E$19</f>
        <v>83.958333333333329</v>
      </c>
      <c r="Q6" s="11">
        <f>[2]Abril!$E$20</f>
        <v>78.541666666666671</v>
      </c>
      <c r="R6" s="11">
        <f>[2]Abril!$E$21</f>
        <v>95.25</v>
      </c>
      <c r="S6" s="11">
        <f>[2]Abril!$E$22</f>
        <v>92.708333333333329</v>
      </c>
      <c r="T6" s="11">
        <f>[2]Abril!$E$23</f>
        <v>68.75</v>
      </c>
      <c r="U6" s="11">
        <f>[2]Abril!$E$24</f>
        <v>67</v>
      </c>
      <c r="V6" s="11">
        <f>[2]Abril!$E$25</f>
        <v>69.25</v>
      </c>
      <c r="W6" s="11">
        <f>[2]Abril!$E$26</f>
        <v>71.791666666666671</v>
      </c>
      <c r="X6" s="11">
        <f>[2]Abril!$E$27</f>
        <v>76.5</v>
      </c>
      <c r="Y6" s="11">
        <f>[2]Abril!$E$28</f>
        <v>79.375</v>
      </c>
      <c r="Z6" s="11">
        <f>[2]Abril!$E$29</f>
        <v>89.25</v>
      </c>
      <c r="AA6" s="11">
        <f>[2]Abril!$E$30</f>
        <v>91.708333333333329</v>
      </c>
      <c r="AB6" s="11">
        <f>[2]Abril!$E$31</f>
        <v>81.333333333333329</v>
      </c>
      <c r="AC6" s="11">
        <f>[2]Abril!$E$32</f>
        <v>77.625</v>
      </c>
      <c r="AD6" s="11">
        <f>[2]Abril!$E$33</f>
        <v>81.375</v>
      </c>
      <c r="AE6" s="11">
        <f>[2]Abril!$E$34</f>
        <v>81.458333333333329</v>
      </c>
      <c r="AF6" s="69">
        <f t="shared" ref="AF6:AF49" si="1">AVERAGE(B6:AE6)</f>
        <v>78.527777777777786</v>
      </c>
    </row>
    <row r="7" spans="1:36" x14ac:dyDescent="0.25">
      <c r="A7" s="43" t="s">
        <v>88</v>
      </c>
      <c r="B7" s="11">
        <f>[3]Abril!$E$5</f>
        <v>65.458333333333329</v>
      </c>
      <c r="C7" s="11">
        <f>[3]Abril!$E$6</f>
        <v>66.666666666666671</v>
      </c>
      <c r="D7" s="11">
        <f>[3]Abril!$E$7</f>
        <v>71.791666666666671</v>
      </c>
      <c r="E7" s="11">
        <f>[3]Abril!$E$8</f>
        <v>67.625</v>
      </c>
      <c r="F7" s="11">
        <f>[3]Abril!$E$9</f>
        <v>65.416666666666671</v>
      </c>
      <c r="G7" s="11">
        <f>[3]Abril!$E$10</f>
        <v>77.041666666666671</v>
      </c>
      <c r="H7" s="11">
        <f>[3]Abril!$E$11</f>
        <v>85.291666666666671</v>
      </c>
      <c r="I7" s="11">
        <f>[3]Abril!$E$12</f>
        <v>84.416666666666671</v>
      </c>
      <c r="J7" s="11">
        <f>[3]Abril!$E$13</f>
        <v>84.583333333333329</v>
      </c>
      <c r="K7" s="11">
        <f>[3]Abril!$E$14</f>
        <v>77.75</v>
      </c>
      <c r="L7" s="11">
        <f>[3]Abril!$E$15</f>
        <v>71</v>
      </c>
      <c r="M7" s="11">
        <f>[3]Abril!$E$16</f>
        <v>74.458333333333329</v>
      </c>
      <c r="N7" s="11">
        <f>[3]Abril!$E$17</f>
        <v>82.833333333333329</v>
      </c>
      <c r="O7" s="11">
        <f>[3]Abril!$E$18</f>
        <v>81.541666666666671</v>
      </c>
      <c r="P7" s="11">
        <f>[3]Abril!$E$19</f>
        <v>80.75</v>
      </c>
      <c r="Q7" s="11">
        <f>[3]Abril!$E$20</f>
        <v>79.833333333333329</v>
      </c>
      <c r="R7" s="11">
        <f>[3]Abril!$E$21</f>
        <v>89.833333333333329</v>
      </c>
      <c r="S7" s="11">
        <f>[3]Abril!$E$22</f>
        <v>98.541666666666671</v>
      </c>
      <c r="T7" s="11">
        <f>[3]Abril!$E$23</f>
        <v>69</v>
      </c>
      <c r="U7" s="11">
        <f>[3]Abril!$E$24</f>
        <v>65.333333333333329</v>
      </c>
      <c r="V7" s="11">
        <f>[3]Abril!$E$25</f>
        <v>67.166666666666671</v>
      </c>
      <c r="W7" s="11">
        <f>[3]Abril!$E$26</f>
        <v>71.458333333333329</v>
      </c>
      <c r="X7" s="11">
        <f>[3]Abril!$E$27</f>
        <v>71.416666666666671</v>
      </c>
      <c r="Y7" s="11">
        <f>[3]Abril!$E$28</f>
        <v>74.083333333333329</v>
      </c>
      <c r="Z7" s="11">
        <f>[3]Abril!$E$29</f>
        <v>84.5</v>
      </c>
      <c r="AA7" s="11">
        <f>[3]Abril!$E$30</f>
        <v>89</v>
      </c>
      <c r="AB7" s="11">
        <f>[3]Abril!$E$31</f>
        <v>84.083333333333329</v>
      </c>
      <c r="AC7" s="11">
        <f>[3]Abril!$E$32</f>
        <v>77.583333333333329</v>
      </c>
      <c r="AD7" s="11">
        <f>[3]Abril!$E$33</f>
        <v>78.916666666666671</v>
      </c>
      <c r="AE7" s="11">
        <f>[3]Abril!$E$34</f>
        <v>74.208333333333329</v>
      </c>
      <c r="AF7" s="69">
        <f t="shared" si="1"/>
        <v>77.052777777777777</v>
      </c>
    </row>
    <row r="8" spans="1:36" x14ac:dyDescent="0.25">
      <c r="A8" s="43" t="s">
        <v>1</v>
      </c>
      <c r="B8" s="11">
        <f>[4]Abril!$E$5</f>
        <v>74.375</v>
      </c>
      <c r="C8" s="11">
        <f>[4]Abril!$E$6</f>
        <v>71.916666666666671</v>
      </c>
      <c r="D8" s="11">
        <f>[4]Abril!$E$7</f>
        <v>75.333333333333329</v>
      </c>
      <c r="E8" s="11">
        <f>[4]Abril!$E$8</f>
        <v>73.5</v>
      </c>
      <c r="F8" s="11">
        <f>[4]Abril!$E$9</f>
        <v>85.625</v>
      </c>
      <c r="G8" s="11">
        <f>[4]Abril!$E$10</f>
        <v>80.333333333333329</v>
      </c>
      <c r="H8" s="11">
        <f>[4]Abril!$E$11</f>
        <v>81.166666666666671</v>
      </c>
      <c r="I8" s="11">
        <f>[4]Abril!$E$12</f>
        <v>82.291666666666671</v>
      </c>
      <c r="J8" s="11">
        <f>[4]Abril!$E$13</f>
        <v>76.875</v>
      </c>
      <c r="K8" s="11">
        <f>[4]Abril!$E$14</f>
        <v>77.375</v>
      </c>
      <c r="L8" s="11">
        <f>[4]Abril!$E$15</f>
        <v>72.958333333333329</v>
      </c>
      <c r="M8" s="11">
        <f>[4]Abril!$E$16</f>
        <v>73.541666666666671</v>
      </c>
      <c r="N8" s="11">
        <f>[4]Abril!$E$17</f>
        <v>77.916666666666671</v>
      </c>
      <c r="O8" s="11">
        <f>[4]Abril!$E$18</f>
        <v>83.5</v>
      </c>
      <c r="P8" s="11">
        <f>[4]Abril!$E$19</f>
        <v>81.5</v>
      </c>
      <c r="Q8" s="11">
        <f>[4]Abril!$E$20</f>
        <v>77.375</v>
      </c>
      <c r="R8" s="11">
        <f>[4]Abril!$E$21</f>
        <v>78.458333333333329</v>
      </c>
      <c r="S8" s="11">
        <f>[4]Abril!$E$22</f>
        <v>88.791666666666671</v>
      </c>
      <c r="T8" s="11">
        <f>[4]Abril!$E$23</f>
        <v>76.875</v>
      </c>
      <c r="U8" s="11">
        <f>[4]Abril!$E$24</f>
        <v>73.875</v>
      </c>
      <c r="V8" s="11">
        <f>[4]Abril!$E$25</f>
        <v>73.541666666666671</v>
      </c>
      <c r="W8" s="11">
        <f>[4]Abril!$E$26</f>
        <v>71.125</v>
      </c>
      <c r="X8" s="11">
        <f>[4]Abril!$E$27</f>
        <v>70.541666666666671</v>
      </c>
      <c r="Y8" s="11">
        <f>[4]Abril!$E$28</f>
        <v>78.458333333333329</v>
      </c>
      <c r="Z8" s="11">
        <f>[4]Abril!$E$29</f>
        <v>76.625</v>
      </c>
      <c r="AA8" s="11">
        <f>[4]Abril!$E$30</f>
        <v>88.041666666666671</v>
      </c>
      <c r="AB8" s="11">
        <f>[4]Abril!$E$31</f>
        <v>83</v>
      </c>
      <c r="AC8" s="11">
        <f>[4]Abril!$E$32</f>
        <v>79.875</v>
      </c>
      <c r="AD8" s="11">
        <f>[4]Abril!$E$33</f>
        <v>77.875</v>
      </c>
      <c r="AE8" s="11">
        <f>[4]Abril!$E$34</f>
        <v>73.291666666666671</v>
      </c>
      <c r="AF8" s="69">
        <f t="shared" si="1"/>
        <v>77.865277777777777</v>
      </c>
    </row>
    <row r="9" spans="1:36" hidden="1" x14ac:dyDescent="0.25">
      <c r="A9" s="43" t="s">
        <v>151</v>
      </c>
      <c r="B9" s="11" t="str">
        <f>[5]Abril!$E$5</f>
        <v>*</v>
      </c>
      <c r="C9" s="11" t="str">
        <f>[5]Abril!$E$6</f>
        <v>*</v>
      </c>
      <c r="D9" s="11" t="str">
        <f>[5]Abril!$E$7</f>
        <v>*</v>
      </c>
      <c r="E9" s="11" t="str">
        <f>[5]Abril!$E$8</f>
        <v>*</v>
      </c>
      <c r="F9" s="11" t="str">
        <f>[5]Abril!$E$9</f>
        <v>*</v>
      </c>
      <c r="G9" s="11" t="str">
        <f>[5]Abril!$E$10</f>
        <v>*</v>
      </c>
      <c r="H9" s="11" t="str">
        <f>[5]Abril!$E$11</f>
        <v>*</v>
      </c>
      <c r="I9" s="11" t="str">
        <f>[5]Abril!$E$12</f>
        <v>*</v>
      </c>
      <c r="J9" s="11" t="str">
        <f>[5]Abril!$E$13</f>
        <v>*</v>
      </c>
      <c r="K9" s="11" t="str">
        <f>[5]Abril!$E$14</f>
        <v>*</v>
      </c>
      <c r="L9" s="11" t="str">
        <f>[5]Abril!$E$15</f>
        <v>*</v>
      </c>
      <c r="M9" s="11" t="str">
        <f>[5]Abril!$E$16</f>
        <v>*</v>
      </c>
      <c r="N9" s="11" t="str">
        <f>[5]Abril!$E$17</f>
        <v>*</v>
      </c>
      <c r="O9" s="11" t="str">
        <f>[5]Abril!$E$18</f>
        <v>*</v>
      </c>
      <c r="P9" s="11" t="str">
        <f>[5]Abril!$E$19</f>
        <v>*</v>
      </c>
      <c r="Q9" s="11" t="str">
        <f>[5]Abril!$E$20</f>
        <v>*</v>
      </c>
      <c r="R9" s="11" t="str">
        <f>[5]Abril!$E$21</f>
        <v>*</v>
      </c>
      <c r="S9" s="11" t="str">
        <f>[5]Abril!$E$22</f>
        <v>*</v>
      </c>
      <c r="T9" s="11" t="str">
        <f>[5]Abril!$E$23</f>
        <v>*</v>
      </c>
      <c r="U9" s="11" t="str">
        <f>[5]Abril!$E$24</f>
        <v>*</v>
      </c>
      <c r="V9" s="11" t="str">
        <f>[5]Abril!$E$25</f>
        <v>*</v>
      </c>
      <c r="W9" s="11" t="str">
        <f>[5]Abril!$E$26</f>
        <v>*</v>
      </c>
      <c r="X9" s="11" t="str">
        <f>[5]Abril!$E$27</f>
        <v>*</v>
      </c>
      <c r="Y9" s="11" t="str">
        <f>[5]Abril!$E$28</f>
        <v>*</v>
      </c>
      <c r="Z9" s="11" t="str">
        <f>[5]Abril!$E$29</f>
        <v>*</v>
      </c>
      <c r="AA9" s="11" t="str">
        <f>[5]Abril!$E$30</f>
        <v>*</v>
      </c>
      <c r="AB9" s="11" t="str">
        <f>[5]Abril!$E$31</f>
        <v>*</v>
      </c>
      <c r="AC9" s="11" t="str">
        <f>[5]Abril!$E$32</f>
        <v>*</v>
      </c>
      <c r="AD9" s="11" t="str">
        <f>[5]Abril!$E$33</f>
        <v>*</v>
      </c>
      <c r="AE9" s="11" t="str">
        <f>[5]Abril!$E$34</f>
        <v>*</v>
      </c>
      <c r="AF9" s="69" t="s">
        <v>210</v>
      </c>
    </row>
    <row r="10" spans="1:36" x14ac:dyDescent="0.25">
      <c r="A10" s="43" t="s">
        <v>95</v>
      </c>
      <c r="B10" s="11">
        <f>[6]Abril!$E$5</f>
        <v>76.541666666666671</v>
      </c>
      <c r="C10" s="11">
        <f>[6]Abril!$E$6</f>
        <v>72</v>
      </c>
      <c r="D10" s="11">
        <f>[6]Abril!$E$7</f>
        <v>75.25</v>
      </c>
      <c r="E10" s="11">
        <f>[6]Abril!$E$8</f>
        <v>75.916666666666671</v>
      </c>
      <c r="F10" s="11">
        <f>[6]Abril!$E$9</f>
        <v>86.333333333333329</v>
      </c>
      <c r="G10" s="11">
        <f>[6]Abril!$E$10</f>
        <v>93.583333333333329</v>
      </c>
      <c r="H10" s="11">
        <f>[6]Abril!$E$11</f>
        <v>92.958333333333329</v>
      </c>
      <c r="I10" s="11">
        <f>[6]Abril!$E$12</f>
        <v>92.666666666666671</v>
      </c>
      <c r="J10" s="11">
        <f>[6]Abril!$E$13</f>
        <v>86.708333333333329</v>
      </c>
      <c r="K10" s="11">
        <f>[6]Abril!$E$14</f>
        <v>87.625</v>
      </c>
      <c r="L10" s="11">
        <f>[6]Abril!$E$15</f>
        <v>83.75</v>
      </c>
      <c r="M10" s="11">
        <f>[6]Abril!$E$16</f>
        <v>85.708333333333329</v>
      </c>
      <c r="N10" s="11">
        <f>[6]Abril!$E$17</f>
        <v>86.083333333333329</v>
      </c>
      <c r="O10" s="11">
        <f>[6]Abril!$E$18</f>
        <v>89.541666666666671</v>
      </c>
      <c r="P10" s="11">
        <f>[6]Abril!$E$19</f>
        <v>87.708333333333329</v>
      </c>
      <c r="Q10" s="11">
        <f>[6]Abril!$E$20</f>
        <v>88.458333333333329</v>
      </c>
      <c r="R10" s="11">
        <f>[6]Abril!$E$21</f>
        <v>89</v>
      </c>
      <c r="S10" s="11">
        <f>[6]Abril!$E$22</f>
        <v>95.416666666666671</v>
      </c>
      <c r="T10" s="11">
        <f>[6]Abril!$E$23</f>
        <v>81.333333333333329</v>
      </c>
      <c r="U10" s="11">
        <f>[6]Abril!$E$24</f>
        <v>69.416666666666671</v>
      </c>
      <c r="V10" s="11">
        <f>[6]Abril!$E$25</f>
        <v>76.625</v>
      </c>
      <c r="W10" s="11">
        <f>[6]Abril!$E$26</f>
        <v>76</v>
      </c>
      <c r="X10" s="11">
        <f>[6]Abril!$E$27</f>
        <v>80.458333333333329</v>
      </c>
      <c r="Y10" s="11">
        <f>[6]Abril!$E$28</f>
        <v>89.458333333333329</v>
      </c>
      <c r="Z10" s="11">
        <f>[6]Abril!$E$29</f>
        <v>90.666666666666671</v>
      </c>
      <c r="AA10" s="11">
        <f>[6]Abril!$E$30</f>
        <v>91.791666666666671</v>
      </c>
      <c r="AB10" s="11">
        <f>[6]Abril!$E$31</f>
        <v>88.333333333333329</v>
      </c>
      <c r="AC10" s="11">
        <f>[6]Abril!$E$32</f>
        <v>86.791666666666671</v>
      </c>
      <c r="AD10" s="11">
        <f>[6]Abril!$E$33</f>
        <v>81.208333333333329</v>
      </c>
      <c r="AE10" s="11">
        <f>[6]Abril!$E$34</f>
        <v>81.75</v>
      </c>
      <c r="AF10" s="69">
        <f t="shared" si="1"/>
        <v>84.636111111111106</v>
      </c>
    </row>
    <row r="11" spans="1:36" x14ac:dyDescent="0.25">
      <c r="A11" s="43" t="s">
        <v>52</v>
      </c>
      <c r="B11" s="11">
        <f>[7]Abril!$E$5</f>
        <v>58.210526315789473</v>
      </c>
      <c r="C11" s="11">
        <f>[7]Abril!$E$6</f>
        <v>65.666666666666671</v>
      </c>
      <c r="D11" s="11">
        <f>[7]Abril!$E$7</f>
        <v>66.458333333333329</v>
      </c>
      <c r="E11" s="11">
        <f>[7]Abril!$E$8</f>
        <v>62.826086956521742</v>
      </c>
      <c r="F11" s="11">
        <f>[7]Abril!$E$9</f>
        <v>59.666666666666664</v>
      </c>
      <c r="G11" s="11">
        <f>[7]Abril!$E$10</f>
        <v>65</v>
      </c>
      <c r="H11" s="11">
        <f>[7]Abril!$E$11</f>
        <v>70.900000000000006</v>
      </c>
      <c r="I11" s="11">
        <f>[7]Abril!$E$12</f>
        <v>84.5</v>
      </c>
      <c r="J11" s="11">
        <f>[7]Abril!$E$13</f>
        <v>66.8</v>
      </c>
      <c r="K11" s="11">
        <f>[7]Abril!$E$14</f>
        <v>74.608695652173907</v>
      </c>
      <c r="L11" s="11">
        <f>[7]Abril!$E$15</f>
        <v>66.708333333333329</v>
      </c>
      <c r="M11" s="11">
        <f>[7]Abril!$E$16</f>
        <v>72.61904761904762</v>
      </c>
      <c r="N11" s="11">
        <f>[7]Abril!$E$17</f>
        <v>62.083333333333336</v>
      </c>
      <c r="O11" s="11">
        <f>[7]Abril!$E$18</f>
        <v>77.272727272727266</v>
      </c>
      <c r="P11" s="11">
        <f>[7]Abril!$E$19</f>
        <v>77.272727272727266</v>
      </c>
      <c r="Q11" s="11">
        <f>[7]Abril!$E$20</f>
        <v>65.416666666666671</v>
      </c>
      <c r="R11" s="11">
        <f>[7]Abril!$E$21</f>
        <v>74.461538461538467</v>
      </c>
      <c r="S11" s="11" t="str">
        <f>[7]Abril!$E$22</f>
        <v>*</v>
      </c>
      <c r="T11" s="11">
        <f>[7]Abril!$E$23</f>
        <v>56.25</v>
      </c>
      <c r="U11" s="11">
        <f>[7]Abril!$E$24</f>
        <v>65</v>
      </c>
      <c r="V11" s="11">
        <f>[7]Abril!$E$25</f>
        <v>59.166666666666664</v>
      </c>
      <c r="W11" s="11">
        <f>[7]Abril!$E$26</f>
        <v>66.681818181818187</v>
      </c>
      <c r="X11" s="11">
        <f>[7]Abril!$E$27</f>
        <v>71</v>
      </c>
      <c r="Y11" s="11">
        <f>[7]Abril!$E$28</f>
        <v>67.833333333333329</v>
      </c>
      <c r="Z11" s="11">
        <f>[7]Abril!$E$29</f>
        <v>78.666666666666671</v>
      </c>
      <c r="AA11" s="11">
        <f>[7]Abril!$E$30</f>
        <v>72.400000000000006</v>
      </c>
      <c r="AB11" s="11">
        <f>[7]Abril!$E$31</f>
        <v>76.545454545454547</v>
      </c>
      <c r="AC11" s="11">
        <f>[7]Abril!$E$32</f>
        <v>68.10526315789474</v>
      </c>
      <c r="AD11" s="11">
        <f>[7]Abril!$E$33</f>
        <v>71.111111111111114</v>
      </c>
      <c r="AE11" s="11">
        <f>[7]Abril!$E$34</f>
        <v>70.954545454545453</v>
      </c>
      <c r="AF11" s="69">
        <f t="shared" si="1"/>
        <v>68.765041678207481</v>
      </c>
    </row>
    <row r="12" spans="1:36" hidden="1" x14ac:dyDescent="0.25">
      <c r="A12" s="43" t="s">
        <v>31</v>
      </c>
      <c r="B12" s="11" t="str">
        <f>[8]Abril!$E$5</f>
        <v>*</v>
      </c>
      <c r="C12" s="11" t="str">
        <f>[8]Abril!$E$6</f>
        <v>*</v>
      </c>
      <c r="D12" s="11" t="str">
        <f>[8]Abril!$E$7</f>
        <v>*</v>
      </c>
      <c r="E12" s="11" t="str">
        <f>[8]Abril!$E$8</f>
        <v>*</v>
      </c>
      <c r="F12" s="11" t="str">
        <f>[8]Abril!$E$9</f>
        <v>*</v>
      </c>
      <c r="G12" s="11" t="str">
        <f>[8]Abril!$E$10</f>
        <v>*</v>
      </c>
      <c r="H12" s="11" t="str">
        <f>[8]Abril!$E$11</f>
        <v>*</v>
      </c>
      <c r="I12" s="11" t="str">
        <f>[8]Abril!$E$12</f>
        <v>*</v>
      </c>
      <c r="J12" s="11" t="str">
        <f>[8]Abril!$E$13</f>
        <v>*</v>
      </c>
      <c r="K12" s="11" t="str">
        <f>[8]Abril!$E$14</f>
        <v>*</v>
      </c>
      <c r="L12" s="11" t="str">
        <f>[8]Abril!$E$15</f>
        <v>*</v>
      </c>
      <c r="M12" s="11" t="str">
        <f>[8]Abril!$E$16</f>
        <v>*</v>
      </c>
      <c r="N12" s="11" t="str">
        <f>[8]Abril!$E$17</f>
        <v>*</v>
      </c>
      <c r="O12" s="11" t="str">
        <f>[8]Abril!$E$18</f>
        <v>*</v>
      </c>
      <c r="P12" s="11" t="str">
        <f>[8]Abril!$E$19</f>
        <v>*</v>
      </c>
      <c r="Q12" s="11" t="str">
        <f>[8]Abril!$E$20</f>
        <v>*</v>
      </c>
      <c r="R12" s="11" t="str">
        <f>[8]Abril!$E$21</f>
        <v>*</v>
      </c>
      <c r="S12" s="11" t="str">
        <f>[8]Abril!$E$22</f>
        <v>*</v>
      </c>
      <c r="T12" s="11" t="str">
        <f>[8]Abril!$E$23</f>
        <v>*</v>
      </c>
      <c r="U12" s="11" t="str">
        <f>[8]Abril!$E$24</f>
        <v>*</v>
      </c>
      <c r="V12" s="11" t="str">
        <f>[8]Abril!$E$25</f>
        <v>*</v>
      </c>
      <c r="W12" s="11" t="str">
        <f>[8]Abril!$E$26</f>
        <v>*</v>
      </c>
      <c r="X12" s="11" t="str">
        <f>[8]Abril!$E$27</f>
        <v>*</v>
      </c>
      <c r="Y12" s="11" t="str">
        <f>[8]Abril!$E$28</f>
        <v>*</v>
      </c>
      <c r="Z12" s="11" t="str">
        <f>[8]Abril!$E$29</f>
        <v>*</v>
      </c>
      <c r="AA12" s="11" t="str">
        <f>[8]Abril!$E$30</f>
        <v>*</v>
      </c>
      <c r="AB12" s="11" t="str">
        <f>[8]Abril!$E$31</f>
        <v>*</v>
      </c>
      <c r="AC12" s="11" t="str">
        <f>[8]Abril!$E$32</f>
        <v>*</v>
      </c>
      <c r="AD12" s="11" t="str">
        <f>[8]Abril!$E$33</f>
        <v>*</v>
      </c>
      <c r="AE12" s="11" t="str">
        <f>[8]Abril!$E$34</f>
        <v>*</v>
      </c>
      <c r="AF12" s="69" t="s">
        <v>210</v>
      </c>
    </row>
    <row r="13" spans="1:36" x14ac:dyDescent="0.25">
      <c r="A13" s="43" t="s">
        <v>98</v>
      </c>
      <c r="B13" s="11">
        <f>[9]Abril!$E$5</f>
        <v>75.666666666666671</v>
      </c>
      <c r="C13" s="11">
        <f>[9]Abril!$E$6</f>
        <v>71.666666666666671</v>
      </c>
      <c r="D13" s="11">
        <f>[9]Abril!$E$7</f>
        <v>74.583333333333329</v>
      </c>
      <c r="E13" s="11">
        <f>[9]Abril!$E$8</f>
        <v>78.166666666666671</v>
      </c>
      <c r="F13" s="11">
        <f>[9]Abril!$E$9</f>
        <v>93.208333333333329</v>
      </c>
      <c r="G13" s="11">
        <f>[9]Abril!$E$10</f>
        <v>90.75</v>
      </c>
      <c r="H13" s="11">
        <f>[9]Abril!$E$11</f>
        <v>86.708333333333329</v>
      </c>
      <c r="I13" s="11">
        <f>[9]Abril!$E$12</f>
        <v>83.875</v>
      </c>
      <c r="J13" s="11">
        <f>[9]Abril!$E$13</f>
        <v>80.916666666666671</v>
      </c>
      <c r="K13" s="11">
        <f>[9]Abril!$E$14</f>
        <v>78.75</v>
      </c>
      <c r="L13" s="11">
        <f>[9]Abril!$E$15</f>
        <v>77.791666666666671</v>
      </c>
      <c r="M13" s="11">
        <f>[9]Abril!$E$16</f>
        <v>79.666666666666671</v>
      </c>
      <c r="N13" s="11">
        <f>[9]Abril!$E$17</f>
        <v>85.25</v>
      </c>
      <c r="O13" s="11">
        <f>[9]Abril!$E$18</f>
        <v>89.708333333333329</v>
      </c>
      <c r="P13" s="11">
        <f>[9]Abril!$E$19</f>
        <v>85.708333333333329</v>
      </c>
      <c r="Q13" s="11">
        <f>[9]Abril!$E$20</f>
        <v>82.458333333333329</v>
      </c>
      <c r="R13" s="11">
        <f>[9]Abril!$E$21</f>
        <v>85.25</v>
      </c>
      <c r="S13" s="11">
        <f>[9]Abril!$E$22</f>
        <v>97.541666666666671</v>
      </c>
      <c r="T13" s="11">
        <f>[9]Abril!$E$23</f>
        <v>76.25</v>
      </c>
      <c r="U13" s="11">
        <f>[9]Abril!$E$24</f>
        <v>69.5</v>
      </c>
      <c r="V13" s="11">
        <f>[9]Abril!$E$25</f>
        <v>73.333333333333329</v>
      </c>
      <c r="W13" s="11">
        <f>[9]Abril!$E$26</f>
        <v>73.833333333333329</v>
      </c>
      <c r="X13" s="11">
        <f>[9]Abril!$E$27</f>
        <v>74.833333333333329</v>
      </c>
      <c r="Y13" s="11">
        <f>[9]Abril!$E$28</f>
        <v>83.125</v>
      </c>
      <c r="Z13" s="11">
        <f>[9]Abril!$E$29</f>
        <v>87.75</v>
      </c>
      <c r="AA13" s="11">
        <f>[9]Abril!$E$30</f>
        <v>91.333333333333329</v>
      </c>
      <c r="AB13" s="11">
        <f>[9]Abril!$E$31</f>
        <v>82.166666666666671</v>
      </c>
      <c r="AC13" s="11">
        <f>[9]Abril!$E$32</f>
        <v>80.916666666666671</v>
      </c>
      <c r="AD13" s="11">
        <f>[9]Abril!$E$33</f>
        <v>81.291666666666671</v>
      </c>
      <c r="AE13" s="11">
        <f>[9]Abril!$E$34</f>
        <v>80.208333333333329</v>
      </c>
      <c r="AF13" s="69">
        <f t="shared" si="1"/>
        <v>81.740277777777749</v>
      </c>
    </row>
    <row r="14" spans="1:36" hidden="1" x14ac:dyDescent="0.25">
      <c r="A14" s="43" t="s">
        <v>102</v>
      </c>
      <c r="B14" s="11" t="str">
        <f>[10]Abril!$E$5</f>
        <v>*</v>
      </c>
      <c r="C14" s="11" t="str">
        <f>[10]Abril!$E$6</f>
        <v>*</v>
      </c>
      <c r="D14" s="11" t="str">
        <f>[10]Abril!$E$7</f>
        <v>*</v>
      </c>
      <c r="E14" s="11" t="str">
        <f>[10]Abril!$E$8</f>
        <v>*</v>
      </c>
      <c r="F14" s="11" t="str">
        <f>[10]Abril!$E$9</f>
        <v>*</v>
      </c>
      <c r="G14" s="11" t="str">
        <f>[10]Abril!$E$10</f>
        <v>*</v>
      </c>
      <c r="H14" s="11" t="str">
        <f>[10]Abril!$E$11</f>
        <v>*</v>
      </c>
      <c r="I14" s="11" t="str">
        <f>[10]Abril!$E$12</f>
        <v>*</v>
      </c>
      <c r="J14" s="11" t="str">
        <f>[10]Abril!$E$13</f>
        <v>*</v>
      </c>
      <c r="K14" s="11" t="str">
        <f>[10]Abril!$E$14</f>
        <v>*</v>
      </c>
      <c r="L14" s="11" t="str">
        <f>[10]Abril!$E$15</f>
        <v>*</v>
      </c>
      <c r="M14" s="11" t="str">
        <f>[10]Abril!$E$16</f>
        <v>*</v>
      </c>
      <c r="N14" s="11" t="str">
        <f>[10]Abril!$E$17</f>
        <v>*</v>
      </c>
      <c r="O14" s="11" t="str">
        <f>[10]Abril!$E$18</f>
        <v>*</v>
      </c>
      <c r="P14" s="11" t="str">
        <f>[10]Abril!$E$19</f>
        <v>*</v>
      </c>
      <c r="Q14" s="11" t="str">
        <f>[10]Abril!$E$20</f>
        <v>*</v>
      </c>
      <c r="R14" s="11" t="str">
        <f>[10]Abril!$E$21</f>
        <v>*</v>
      </c>
      <c r="S14" s="11" t="str">
        <f>[10]Abril!$E$22</f>
        <v>*</v>
      </c>
      <c r="T14" s="11" t="str">
        <f>[10]Abril!$E$23</f>
        <v>*</v>
      </c>
      <c r="U14" s="11" t="str">
        <f>[10]Abril!$E$24</f>
        <v>*</v>
      </c>
      <c r="V14" s="11" t="str">
        <f>[10]Abril!$E$25</f>
        <v>*</v>
      </c>
      <c r="W14" s="11" t="str">
        <f>[10]Abril!$E$26</f>
        <v>*</v>
      </c>
      <c r="X14" s="11" t="str">
        <f>[10]Abril!$E$27</f>
        <v>*</v>
      </c>
      <c r="Y14" s="11" t="str">
        <f>[10]Abril!$E$28</f>
        <v>*</v>
      </c>
      <c r="Z14" s="11" t="str">
        <f>[10]Abril!$E$29</f>
        <v>*</v>
      </c>
      <c r="AA14" s="11" t="str">
        <f>[10]Abril!$E$30</f>
        <v>*</v>
      </c>
      <c r="AB14" s="11" t="str">
        <f>[10]Abril!$E$31</f>
        <v>*</v>
      </c>
      <c r="AC14" s="11" t="str">
        <f>[10]Abril!$E$32</f>
        <v>*</v>
      </c>
      <c r="AD14" s="11" t="str">
        <f>[10]Abril!$E$33</f>
        <v>*</v>
      </c>
      <c r="AE14" s="11" t="str">
        <f>[10]Abril!$E$34</f>
        <v>*</v>
      </c>
      <c r="AF14" s="69" t="s">
        <v>210</v>
      </c>
      <c r="AJ14" t="s">
        <v>35</v>
      </c>
    </row>
    <row r="15" spans="1:36" x14ac:dyDescent="0.25">
      <c r="A15" s="43" t="s">
        <v>105</v>
      </c>
      <c r="B15" s="11">
        <f>[11]Abril!$E$5</f>
        <v>71.958333333333329</v>
      </c>
      <c r="C15" s="11">
        <f>[11]Abril!$E$6</f>
        <v>73.416666666666671</v>
      </c>
      <c r="D15" s="11">
        <f>[11]Abril!$E$7</f>
        <v>67.625</v>
      </c>
      <c r="E15" s="11">
        <f>[11]Abril!$E$8</f>
        <v>66.291666666666671</v>
      </c>
      <c r="F15" s="11">
        <f>[11]Abril!$E$9</f>
        <v>79.5</v>
      </c>
      <c r="G15" s="11">
        <f>[11]Abril!$E$10</f>
        <v>93.958333333333329</v>
      </c>
      <c r="H15" s="11">
        <f>[11]Abril!$E$11</f>
        <v>93.166666666666671</v>
      </c>
      <c r="I15" s="11">
        <f>[11]Abril!$E$12</f>
        <v>85.875</v>
      </c>
      <c r="J15" s="11">
        <f>[11]Abril!$E$13</f>
        <v>83.541666666666671</v>
      </c>
      <c r="K15" s="11">
        <f>[11]Abril!$E$14</f>
        <v>78.25</v>
      </c>
      <c r="L15" s="11">
        <f>[11]Abril!$E$15</f>
        <v>73.291666666666671</v>
      </c>
      <c r="M15" s="11">
        <f>[11]Abril!$E$16</f>
        <v>72.083333333333329</v>
      </c>
      <c r="N15" s="11">
        <f>[11]Abril!$E$17</f>
        <v>79.791666666666671</v>
      </c>
      <c r="O15" s="11">
        <f>[11]Abril!$E$18</f>
        <v>86.541666666666671</v>
      </c>
      <c r="P15" s="11">
        <f>[11]Abril!$E$19</f>
        <v>88.25</v>
      </c>
      <c r="Q15" s="11">
        <f>[11]Abril!$E$20</f>
        <v>80.916666666666671</v>
      </c>
      <c r="R15" s="11">
        <f>[11]Abril!$E$21</f>
        <v>97.125</v>
      </c>
      <c r="S15" s="11">
        <f>[11]Abril!$E$22</f>
        <v>98.125</v>
      </c>
      <c r="T15" s="11">
        <f>[11]Abril!$E$23</f>
        <v>75.75</v>
      </c>
      <c r="U15" s="11">
        <f>[11]Abril!$E$24</f>
        <v>70.958333333333329</v>
      </c>
      <c r="V15" s="11">
        <f>[11]Abril!$E$25</f>
        <v>72</v>
      </c>
      <c r="W15" s="11">
        <f>[11]Abril!$E$26</f>
        <v>67.708333333333329</v>
      </c>
      <c r="X15" s="11">
        <f>[11]Abril!$E$27</f>
        <v>77.833333333333329</v>
      </c>
      <c r="Y15" s="11">
        <f>[11]Abril!$E$28</f>
        <v>80.208333333333329</v>
      </c>
      <c r="Z15" s="11">
        <f>[11]Abril!$E$29</f>
        <v>88.458333333333329</v>
      </c>
      <c r="AA15" s="11">
        <f>[11]Abril!$E$30</f>
        <v>93.833333333333329</v>
      </c>
      <c r="AB15" s="11">
        <f>[11]Abril!$E$31</f>
        <v>88.291666666666671</v>
      </c>
      <c r="AC15" s="11">
        <f>[11]Abril!$E$32</f>
        <v>84.75</v>
      </c>
      <c r="AD15" s="11">
        <f>[11]Abril!$E$33</f>
        <v>79.083333333333329</v>
      </c>
      <c r="AE15" s="11">
        <f>[11]Abril!$E$34</f>
        <v>76.458333333333329</v>
      </c>
      <c r="AF15" s="69">
        <f t="shared" si="1"/>
        <v>80.834722222222211</v>
      </c>
      <c r="AJ15" t="s">
        <v>35</v>
      </c>
    </row>
    <row r="16" spans="1:36" x14ac:dyDescent="0.25">
      <c r="A16" s="43" t="s">
        <v>152</v>
      </c>
      <c r="B16" s="11">
        <f>[12]Abril!$E$5</f>
        <v>61</v>
      </c>
      <c r="C16" s="11">
        <f>[12]Abril!$E$6</f>
        <v>61.466666666666669</v>
      </c>
      <c r="D16" s="11">
        <f>[12]Abril!$E$7</f>
        <v>72.315789473684205</v>
      </c>
      <c r="E16" s="11">
        <f>[12]Abril!$E$8</f>
        <v>76.238095238095241</v>
      </c>
      <c r="F16" s="11">
        <f>[12]Abril!$E$9</f>
        <v>83.4375</v>
      </c>
      <c r="G16" s="11">
        <f>[12]Abril!$E$10</f>
        <v>79.833333333333329</v>
      </c>
      <c r="H16" s="11">
        <f>[12]Abril!$E$11</f>
        <v>77.166666666666671</v>
      </c>
      <c r="I16" s="11">
        <f>[12]Abril!$E$12</f>
        <v>86.6</v>
      </c>
      <c r="J16" s="11">
        <f>[12]Abril!$E$13</f>
        <v>76</v>
      </c>
      <c r="K16" s="11">
        <f>[12]Abril!$E$14</f>
        <v>70.666666666666671</v>
      </c>
      <c r="L16" s="11">
        <f>[12]Abril!$E$15</f>
        <v>69.166666666666671</v>
      </c>
      <c r="M16" s="11">
        <f>[12]Abril!$E$16</f>
        <v>74.7</v>
      </c>
      <c r="N16" s="11">
        <f>[12]Abril!$E$17</f>
        <v>82.6</v>
      </c>
      <c r="O16" s="11">
        <f>[12]Abril!$E$18</f>
        <v>83.833333333333329</v>
      </c>
      <c r="P16" s="11">
        <f>[12]Abril!$E$19</f>
        <v>71.2</v>
      </c>
      <c r="Q16" s="11">
        <f>[12]Abril!$E$20</f>
        <v>68.916666666666671</v>
      </c>
      <c r="R16" s="11">
        <f>[12]Abril!$E$21</f>
        <v>82.444444444444443</v>
      </c>
      <c r="S16" s="11">
        <f>[12]Abril!$E$22</f>
        <v>74.166666666666671</v>
      </c>
      <c r="T16" s="11">
        <f>[12]Abril!$E$23</f>
        <v>66.125</v>
      </c>
      <c r="U16" s="11">
        <f>[12]Abril!$E$24</f>
        <v>59</v>
      </c>
      <c r="V16" s="11">
        <f>[12]Abril!$E$25</f>
        <v>61</v>
      </c>
      <c r="W16" s="11">
        <f>[12]Abril!$E$26</f>
        <v>72.333333333333329</v>
      </c>
      <c r="X16" s="11">
        <f>[12]Abril!$E$27</f>
        <v>71.055555555555557</v>
      </c>
      <c r="Y16" s="11">
        <f>[12]Abril!$E$28</f>
        <v>88</v>
      </c>
      <c r="Z16" s="11">
        <f>[12]Abril!$E$29</f>
        <v>85.6</v>
      </c>
      <c r="AA16" s="11">
        <f>[12]Abril!$E$30</f>
        <v>80.714285714285708</v>
      </c>
      <c r="AB16" s="11">
        <f>[12]Abril!$E$31</f>
        <v>77.666666666666671</v>
      </c>
      <c r="AC16" s="11">
        <f>[12]Abril!$E$32</f>
        <v>75.5</v>
      </c>
      <c r="AD16" s="11">
        <f>[12]Abril!$E$33</f>
        <v>67.5</v>
      </c>
      <c r="AE16" s="11">
        <f>[12]Abril!$E$34</f>
        <v>75.352941176470594</v>
      </c>
      <c r="AF16" s="69">
        <f t="shared" si="1"/>
        <v>74.386675942306752</v>
      </c>
    </row>
    <row r="17" spans="1:36" x14ac:dyDescent="0.25">
      <c r="A17" s="43" t="s">
        <v>2</v>
      </c>
      <c r="B17" s="11">
        <f>[13]Abril!$E$5</f>
        <v>71.125</v>
      </c>
      <c r="C17" s="11">
        <f>[13]Abril!$E$6</f>
        <v>61.583333333333336</v>
      </c>
      <c r="D17" s="11">
        <f>[13]Abril!$E$7</f>
        <v>61.458333333333336</v>
      </c>
      <c r="E17" s="11">
        <f>[13]Abril!$E$8</f>
        <v>63.5</v>
      </c>
      <c r="F17" s="11">
        <f>[13]Abril!$E$9</f>
        <v>78.041666666666671</v>
      </c>
      <c r="G17" s="11">
        <f>[13]Abril!$E$10</f>
        <v>81.333333333333329</v>
      </c>
      <c r="H17" s="11">
        <f>[13]Abril!$E$11</f>
        <v>85.541666666666671</v>
      </c>
      <c r="I17" s="11">
        <f>[13]Abril!$E$12</f>
        <v>85.25</v>
      </c>
      <c r="J17" s="11">
        <f>[13]Abril!$E$13</f>
        <v>76.291666666666671</v>
      </c>
      <c r="K17" s="11">
        <f>[13]Abril!$E$14</f>
        <v>72.875</v>
      </c>
      <c r="L17" s="11">
        <f>[13]Abril!$E$15</f>
        <v>70.208333333333329</v>
      </c>
      <c r="M17" s="11">
        <f>[13]Abril!$E$16</f>
        <v>72.791666666666671</v>
      </c>
      <c r="N17" s="11">
        <f>[13]Abril!$E$17</f>
        <v>74.916666666666671</v>
      </c>
      <c r="O17" s="11">
        <f>[13]Abril!$E$18</f>
        <v>84.125</v>
      </c>
      <c r="P17" s="11">
        <f>[13]Abril!$E$19</f>
        <v>82.125</v>
      </c>
      <c r="Q17" s="11">
        <f>[13]Abril!$E$20</f>
        <v>75.083333333333329</v>
      </c>
      <c r="R17" s="11">
        <f>[13]Abril!$E$21</f>
        <v>78.708333333333329</v>
      </c>
      <c r="S17" s="11">
        <f>[13]Abril!$E$22</f>
        <v>88.791666666666671</v>
      </c>
      <c r="T17" s="11">
        <f>[13]Abril!$E$23</f>
        <v>74.208333333333329</v>
      </c>
      <c r="U17" s="11">
        <f>[13]Abril!$E$24</f>
        <v>63.333333333333336</v>
      </c>
      <c r="V17" s="11">
        <f>[13]Abril!$E$25</f>
        <v>61.416666666666664</v>
      </c>
      <c r="W17" s="11">
        <f>[13]Abril!$E$26</f>
        <v>58.875</v>
      </c>
      <c r="X17" s="11">
        <f>[13]Abril!$E$27</f>
        <v>66.041666666666671</v>
      </c>
      <c r="Y17" s="11">
        <f>[13]Abril!$E$28</f>
        <v>75.625</v>
      </c>
      <c r="Z17" s="11">
        <f>[13]Abril!$E$29</f>
        <v>80.166666666666671</v>
      </c>
      <c r="AA17" s="11">
        <f>[13]Abril!$E$30</f>
        <v>87.583333333333329</v>
      </c>
      <c r="AB17" s="11">
        <f>[13]Abril!$E$31</f>
        <v>83.5</v>
      </c>
      <c r="AC17" s="11">
        <f>[13]Abril!$E$32</f>
        <v>77.583333333333329</v>
      </c>
      <c r="AD17" s="11">
        <f>[13]Abril!$E$33</f>
        <v>70.833333333333329</v>
      </c>
      <c r="AE17" s="11">
        <f>[13]Abril!$E$34</f>
        <v>67.333333333333329</v>
      </c>
      <c r="AF17" s="69">
        <f t="shared" si="1"/>
        <v>74.341666666666669</v>
      </c>
      <c r="AH17" s="12" t="s">
        <v>35</v>
      </c>
    </row>
    <row r="18" spans="1:36" hidden="1" x14ac:dyDescent="0.25">
      <c r="A18" s="43" t="s">
        <v>3</v>
      </c>
      <c r="B18" s="11" t="str">
        <f>[14]Abril!$E$5</f>
        <v>*</v>
      </c>
      <c r="C18" s="11" t="str">
        <f>[14]Abril!$E$6</f>
        <v>*</v>
      </c>
      <c r="D18" s="11" t="str">
        <f>[14]Abril!$E$7</f>
        <v>*</v>
      </c>
      <c r="E18" s="11" t="str">
        <f>[14]Abril!$E$8</f>
        <v>*</v>
      </c>
      <c r="F18" s="11" t="str">
        <f>[14]Abril!$E$9</f>
        <v>*</v>
      </c>
      <c r="G18" s="11" t="str">
        <f>[14]Abril!$E$10</f>
        <v>*</v>
      </c>
      <c r="H18" s="11" t="str">
        <f>[14]Abril!$E$11</f>
        <v>*</v>
      </c>
      <c r="I18" s="11" t="str">
        <f>[14]Abril!$E$12</f>
        <v>*</v>
      </c>
      <c r="J18" s="11" t="str">
        <f>[14]Abril!$E$13</f>
        <v>*</v>
      </c>
      <c r="K18" s="11" t="str">
        <f>[14]Abril!$E$14</f>
        <v>*</v>
      </c>
      <c r="L18" s="11" t="str">
        <f>[14]Abril!$E$15</f>
        <v>*</v>
      </c>
      <c r="M18" s="11" t="str">
        <f>[14]Abril!$E$16</f>
        <v>*</v>
      </c>
      <c r="N18" s="11" t="str">
        <f>[14]Abril!$E$17</f>
        <v>*</v>
      </c>
      <c r="O18" s="11" t="str">
        <f>[14]Abril!$E$18</f>
        <v>*</v>
      </c>
      <c r="P18" s="11" t="str">
        <f>[14]Abril!$E$19</f>
        <v>*</v>
      </c>
      <c r="Q18" s="11" t="str">
        <f>[14]Abril!$E$20</f>
        <v>*</v>
      </c>
      <c r="R18" s="11" t="str">
        <f>[14]Abril!$E$21</f>
        <v>*</v>
      </c>
      <c r="S18" s="11" t="str">
        <f>[14]Abril!$E$22</f>
        <v>*</v>
      </c>
      <c r="T18" s="11" t="str">
        <f>[14]Abril!$E$23</f>
        <v>*</v>
      </c>
      <c r="U18" s="11" t="str">
        <f>[14]Abril!$E$24</f>
        <v>*</v>
      </c>
      <c r="V18" s="11" t="str">
        <f>[14]Abril!$E$25</f>
        <v>*</v>
      </c>
      <c r="W18" s="11" t="str">
        <f>[14]Abril!$E$26</f>
        <v>*</v>
      </c>
      <c r="X18" s="11" t="str">
        <f>[14]Abril!$E$27</f>
        <v>*</v>
      </c>
      <c r="Y18" s="11" t="str">
        <f>[14]Abril!$E$28</f>
        <v>*</v>
      </c>
      <c r="Z18" s="11" t="str">
        <f>[14]Abril!$E$29</f>
        <v>*</v>
      </c>
      <c r="AA18" s="11" t="str">
        <f>[14]Abril!$E$30</f>
        <v>*</v>
      </c>
      <c r="AB18" s="11" t="str">
        <f>[14]Abril!$E$31</f>
        <v>*</v>
      </c>
      <c r="AC18" s="11" t="str">
        <f>[14]Abril!$E$32</f>
        <v>*</v>
      </c>
      <c r="AD18" s="11" t="str">
        <f>[14]Abril!$E$33</f>
        <v>*</v>
      </c>
      <c r="AE18" s="11" t="str">
        <f>[14]Abril!$E$34</f>
        <v>*</v>
      </c>
      <c r="AF18" s="69" t="s">
        <v>210</v>
      </c>
      <c r="AG18" s="12" t="s">
        <v>35</v>
      </c>
      <c r="AH18" s="12" t="s">
        <v>35</v>
      </c>
    </row>
    <row r="19" spans="1:36" x14ac:dyDescent="0.25">
      <c r="A19" s="43" t="s">
        <v>4</v>
      </c>
      <c r="B19" s="11">
        <f>[15]Abril!$E$5</f>
        <v>75.083333333333329</v>
      </c>
      <c r="C19" s="11">
        <f>[15]Abril!$E$6</f>
        <v>62.291666666666664</v>
      </c>
      <c r="D19" s="11">
        <f>[15]Abril!$E$7</f>
        <v>63.75</v>
      </c>
      <c r="E19" s="11">
        <f>[15]Abril!$E$8</f>
        <v>63.75</v>
      </c>
      <c r="F19" s="11">
        <f>[15]Abril!$E$9</f>
        <v>64.217391304347828</v>
      </c>
      <c r="G19" s="11">
        <f>[15]Abril!$E$10</f>
        <v>71.958333333333329</v>
      </c>
      <c r="H19" s="11">
        <f>[15]Abril!$E$11</f>
        <v>81.041666666666671</v>
      </c>
      <c r="I19" s="11">
        <f>[15]Abril!$E$12</f>
        <v>83.833333333333329</v>
      </c>
      <c r="J19" s="11">
        <f>[15]Abril!$E$13</f>
        <v>83.75</v>
      </c>
      <c r="K19" s="11">
        <f>[15]Abril!$E$14</f>
        <v>84.208333333333329</v>
      </c>
      <c r="L19" s="11">
        <f>[15]Abril!$E$15</f>
        <v>75.916666666666671</v>
      </c>
      <c r="M19" s="11">
        <f>[15]Abril!$E$16</f>
        <v>76.958333333333329</v>
      </c>
      <c r="N19" s="11">
        <f>[15]Abril!$E$17</f>
        <v>77.739130434782609</v>
      </c>
      <c r="O19" s="11">
        <f>[15]Abril!$E$18</f>
        <v>84.625</v>
      </c>
      <c r="P19" s="11">
        <f>[15]Abril!$E$19</f>
        <v>73.291666666666671</v>
      </c>
      <c r="Q19" s="11">
        <f>[15]Abril!$E$20</f>
        <v>71.666666666666671</v>
      </c>
      <c r="R19" s="11">
        <f>[15]Abril!$E$21</f>
        <v>70.208333333333329</v>
      </c>
      <c r="S19" s="11">
        <f>[15]Abril!$E$22</f>
        <v>79.458333333333329</v>
      </c>
      <c r="T19" s="11">
        <f>[15]Abril!$E$23</f>
        <v>88.130434782608702</v>
      </c>
      <c r="U19" s="11">
        <f>[15]Abril!$E$24</f>
        <v>67.291666666666671</v>
      </c>
      <c r="V19" s="11">
        <f>[15]Abril!$E$25</f>
        <v>64.75</v>
      </c>
      <c r="W19" s="11">
        <f>[15]Abril!$E$26</f>
        <v>63.5</v>
      </c>
      <c r="X19" s="11">
        <f>[15]Abril!$E$27</f>
        <v>81.541666666666671</v>
      </c>
      <c r="Y19" s="11">
        <f>[15]Abril!$E$28</f>
        <v>78.916666666666671</v>
      </c>
      <c r="Z19" s="11">
        <f>[15]Abril!$E$29</f>
        <v>84.125</v>
      </c>
      <c r="AA19" s="11">
        <f>[15]Abril!$E$30</f>
        <v>87.708333333333329</v>
      </c>
      <c r="AB19" s="11">
        <f>[15]Abril!$E$31</f>
        <v>82.25</v>
      </c>
      <c r="AC19" s="11">
        <f>[15]Abril!$E$32</f>
        <v>81.916666666666671</v>
      </c>
      <c r="AD19" s="11">
        <f>[15]Abril!$E$33</f>
        <v>73.875</v>
      </c>
      <c r="AE19" s="11">
        <f>[15]Abril!$E$34</f>
        <v>70.125</v>
      </c>
      <c r="AF19" s="69">
        <f t="shared" si="1"/>
        <v>75.595954106280203</v>
      </c>
      <c r="AH19" t="s">
        <v>35</v>
      </c>
    </row>
    <row r="20" spans="1:36" x14ac:dyDescent="0.25">
      <c r="A20" s="43" t="s">
        <v>5</v>
      </c>
      <c r="B20" s="11">
        <f>[16]Abril!$E$5</f>
        <v>65.583333333333329</v>
      </c>
      <c r="C20" s="11">
        <f>[16]Abril!$E$6</f>
        <v>71.416666666666671</v>
      </c>
      <c r="D20" s="11">
        <f>[16]Abril!$E$7</f>
        <v>69.666666666666671</v>
      </c>
      <c r="E20" s="11">
        <f>[16]Abril!$E$8</f>
        <v>72.291666666666671</v>
      </c>
      <c r="F20" s="11">
        <f>[16]Abril!$E$9</f>
        <v>81.25</v>
      </c>
      <c r="G20" s="11">
        <f>[16]Abril!$E$10</f>
        <v>80.583333333333329</v>
      </c>
      <c r="H20" s="11">
        <f>[16]Abril!$E$11</f>
        <v>79.043478260869563</v>
      </c>
      <c r="I20" s="11">
        <f>[16]Abril!$E$12</f>
        <v>77.541666666666671</v>
      </c>
      <c r="J20" s="11">
        <f>[16]Abril!$E$13</f>
        <v>70</v>
      </c>
      <c r="K20" s="11">
        <f>[16]Abril!$E$14</f>
        <v>70.291666666666671</v>
      </c>
      <c r="L20" s="11">
        <f>[16]Abril!$E$15</f>
        <v>77.083333333333329</v>
      </c>
      <c r="M20" s="11">
        <f>[16]Abril!$E$16</f>
        <v>75.695652173913047</v>
      </c>
      <c r="N20" s="11">
        <f>[16]Abril!$E$17</f>
        <v>78.521739130434781</v>
      </c>
      <c r="O20" s="11">
        <f>[16]Abril!$E$18</f>
        <v>85.541666666666671</v>
      </c>
      <c r="P20" s="11">
        <f>[16]Abril!$E$19</f>
        <v>78.608695652173907</v>
      </c>
      <c r="Q20" s="11">
        <f>[16]Abril!$E$20</f>
        <v>77.958333333333329</v>
      </c>
      <c r="R20" s="11">
        <f>[16]Abril!$E$21</f>
        <v>78.125</v>
      </c>
      <c r="S20" s="11">
        <f>[16]Abril!$E$22</f>
        <v>81.541666666666671</v>
      </c>
      <c r="T20" s="11">
        <f>[16]Abril!$E$23</f>
        <v>68.782608695652172</v>
      </c>
      <c r="U20" s="11">
        <f>[16]Abril!$E$24</f>
        <v>50.083333333333336</v>
      </c>
      <c r="V20" s="11">
        <f>[16]Abril!$E$25</f>
        <v>60.875</v>
      </c>
      <c r="W20" s="11">
        <f>[16]Abril!$E$26</f>
        <v>58.583333333333336</v>
      </c>
      <c r="X20" s="11">
        <f>[16]Abril!$E$27</f>
        <v>67.5</v>
      </c>
      <c r="Y20" s="11">
        <f>[16]Abril!$E$28</f>
        <v>68.478260869565219</v>
      </c>
      <c r="Z20" s="11">
        <f>[16]Abril!$E$29</f>
        <v>73.166666666666671</v>
      </c>
      <c r="AA20" s="11">
        <f>[16]Abril!$E$30</f>
        <v>75.416666666666671</v>
      </c>
      <c r="AB20" s="11">
        <f>[16]Abril!$E$31</f>
        <v>73.608695652173907</v>
      </c>
      <c r="AC20" s="11">
        <f>[16]Abril!$E$32</f>
        <v>69.708333333333329</v>
      </c>
      <c r="AD20" s="11">
        <f>[16]Abril!$E$33</f>
        <v>68.125</v>
      </c>
      <c r="AE20" s="11">
        <f>[16]Abril!$E$34</f>
        <v>70.791666666666671</v>
      </c>
      <c r="AF20" s="69">
        <f t="shared" si="1"/>
        <v>72.528804347826082</v>
      </c>
      <c r="AG20" s="12" t="s">
        <v>35</v>
      </c>
    </row>
    <row r="21" spans="1:36" x14ac:dyDescent="0.25">
      <c r="A21" s="43" t="s">
        <v>33</v>
      </c>
      <c r="B21" s="11">
        <f>[17]Abril!$E$5</f>
        <v>81.375</v>
      </c>
      <c r="C21" s="11">
        <f>[17]Abril!$E$6</f>
        <v>67.25</v>
      </c>
      <c r="D21" s="11">
        <f>[17]Abril!$E$7</f>
        <v>69.625</v>
      </c>
      <c r="E21" s="11">
        <f>[17]Abril!$E$8</f>
        <v>78.25</v>
      </c>
      <c r="F21" s="11">
        <f>[17]Abril!$E$9</f>
        <v>77.5</v>
      </c>
      <c r="G21" s="11">
        <f>[17]Abril!$E$10</f>
        <v>82</v>
      </c>
      <c r="H21" s="11">
        <f>[17]Abril!$E$11</f>
        <v>88.291666666666671</v>
      </c>
      <c r="I21" s="11">
        <f>[17]Abril!$E$12</f>
        <v>92.291666666666671</v>
      </c>
      <c r="J21" s="11">
        <f>[17]Abril!$E$13</f>
        <v>82.958333333333329</v>
      </c>
      <c r="K21" s="11">
        <f>[17]Abril!$E$14</f>
        <v>89.125</v>
      </c>
      <c r="L21" s="11">
        <f>[17]Abril!$E$15</f>
        <v>83.291666666666671</v>
      </c>
      <c r="M21" s="11">
        <f>[17]Abril!$E$16</f>
        <v>78.291666666666671</v>
      </c>
      <c r="N21" s="11">
        <f>[17]Abril!$E$17</f>
        <v>77.875</v>
      </c>
      <c r="O21" s="11">
        <f>[17]Abril!$E$18</f>
        <v>87.833333333333329</v>
      </c>
      <c r="P21" s="11">
        <f>[17]Abril!$E$19</f>
        <v>79.375</v>
      </c>
      <c r="Q21" s="11">
        <f>[17]Abril!$E$20</f>
        <v>78.083333333333329</v>
      </c>
      <c r="R21" s="11">
        <f>[17]Abril!$E$21</f>
        <v>77.958333333333329</v>
      </c>
      <c r="S21" s="11">
        <f>[17]Abril!$E$22</f>
        <v>85.583333333333329</v>
      </c>
      <c r="T21" s="11">
        <f>[17]Abril!$E$23</f>
        <v>97.541666666666671</v>
      </c>
      <c r="U21" s="11">
        <f>[17]Abril!$E$24</f>
        <v>69.833333333333329</v>
      </c>
      <c r="V21" s="11">
        <f>[17]Abril!$E$25</f>
        <v>66.291666666666671</v>
      </c>
      <c r="W21" s="11">
        <f>[17]Abril!$E$26</f>
        <v>67.25</v>
      </c>
      <c r="X21" s="11">
        <f>[17]Abril!$E$27</f>
        <v>84</v>
      </c>
      <c r="Y21" s="11">
        <f>[17]Abril!$E$28</f>
        <v>79.666666666666671</v>
      </c>
      <c r="Z21" s="11">
        <f>[17]Abril!$E$29</f>
        <v>82.791666666666671</v>
      </c>
      <c r="AA21" s="11">
        <f>[17]Abril!$E$30</f>
        <v>86.291666666666671</v>
      </c>
      <c r="AB21" s="11">
        <f>[17]Abril!$E$31</f>
        <v>86.5</v>
      </c>
      <c r="AC21" s="11">
        <f>[17]Abril!$E$32</f>
        <v>82.583333333333329</v>
      </c>
      <c r="AD21" s="11">
        <f>[17]Abril!$E$33</f>
        <v>73.541666666666671</v>
      </c>
      <c r="AE21" s="11">
        <f>[17]Abril!$E$34</f>
        <v>71.083333333333329</v>
      </c>
      <c r="AF21" s="69">
        <f t="shared" si="1"/>
        <v>80.144444444444446</v>
      </c>
      <c r="AH21" t="s">
        <v>35</v>
      </c>
      <c r="AI21" t="s">
        <v>35</v>
      </c>
    </row>
    <row r="22" spans="1:36" x14ac:dyDescent="0.25">
      <c r="A22" s="43" t="s">
        <v>6</v>
      </c>
      <c r="B22" s="11">
        <f>[18]Abril!$E$5</f>
        <v>79.666666666666671</v>
      </c>
      <c r="C22" s="11">
        <f>[18]Abril!$E$6</f>
        <v>75.652173913043484</v>
      </c>
      <c r="D22" s="11">
        <f>[18]Abril!$E$7</f>
        <v>79.333333333333329</v>
      </c>
      <c r="E22" s="11">
        <f>[18]Abril!$E$8</f>
        <v>81.416666666666671</v>
      </c>
      <c r="F22" s="11">
        <f>[18]Abril!$E$9</f>
        <v>81.375</v>
      </c>
      <c r="G22" s="11">
        <f>[18]Abril!$E$10</f>
        <v>83.5</v>
      </c>
      <c r="H22" s="11">
        <f>[18]Abril!$E$11</f>
        <v>86.13636363636364</v>
      </c>
      <c r="I22" s="11">
        <f>[18]Abril!$E$12</f>
        <v>88.541666666666671</v>
      </c>
      <c r="J22" s="11">
        <f>[18]Abril!$E$13</f>
        <v>83.708333333333329</v>
      </c>
      <c r="K22" s="11">
        <f>[18]Abril!$E$14</f>
        <v>83.5</v>
      </c>
      <c r="L22" s="11">
        <f>[18]Abril!$E$15</f>
        <v>80.875</v>
      </c>
      <c r="M22" s="11">
        <f>[18]Abril!$E$16</f>
        <v>79.708333333333329</v>
      </c>
      <c r="N22" s="11">
        <f>[18]Abril!$E$17</f>
        <v>78.708333333333329</v>
      </c>
      <c r="O22" s="11">
        <f>[18]Abril!$E$18</f>
        <v>90.583333333333329</v>
      </c>
      <c r="P22" s="11">
        <f>[18]Abril!$E$19</f>
        <v>87.416666666666671</v>
      </c>
      <c r="Q22" s="11">
        <f>[18]Abril!$E$20</f>
        <v>81.958333333333329</v>
      </c>
      <c r="R22" s="11">
        <f>[18]Abril!$E$21</f>
        <v>81.208333333333329</v>
      </c>
      <c r="S22" s="11">
        <f>[18]Abril!$E$22</f>
        <v>81.458333333333329</v>
      </c>
      <c r="T22" s="11">
        <f>[18]Abril!$E$23</f>
        <v>90.833333333333329</v>
      </c>
      <c r="U22" s="11">
        <f>[18]Abril!$E$24</f>
        <v>75.125</v>
      </c>
      <c r="V22" s="11">
        <f>[18]Abril!$E$25</f>
        <v>80.041666666666671</v>
      </c>
      <c r="W22" s="11">
        <f>[18]Abril!$E$26</f>
        <v>74.583333333333329</v>
      </c>
      <c r="X22" s="11">
        <f>[18]Abril!$E$27</f>
        <v>80.416666666666671</v>
      </c>
      <c r="Y22" s="11">
        <f>[18]Abril!$E$28</f>
        <v>83.125</v>
      </c>
      <c r="Z22" s="11">
        <f>[18]Abril!$E$29</f>
        <v>86.958333333333329</v>
      </c>
      <c r="AA22" s="11">
        <f>[18]Abril!$E$30</f>
        <v>83.166666666666671</v>
      </c>
      <c r="AB22" s="11">
        <f>[18]Abril!$E$31</f>
        <v>84.833333333333329</v>
      </c>
      <c r="AC22" s="11">
        <f>[18]Abril!$E$32</f>
        <v>83.478260869565219</v>
      </c>
      <c r="AD22" s="11">
        <f>[18]Abril!$E$33</f>
        <v>83.083333333333329</v>
      </c>
      <c r="AE22" s="11">
        <f>[18]Abril!$E$34</f>
        <v>81.916666666666671</v>
      </c>
      <c r="AF22" s="69">
        <f t="shared" si="1"/>
        <v>82.410282169521281</v>
      </c>
      <c r="AJ22" t="s">
        <v>35</v>
      </c>
    </row>
    <row r="23" spans="1:36" x14ac:dyDescent="0.25">
      <c r="A23" s="43" t="s">
        <v>7</v>
      </c>
      <c r="B23" s="11">
        <f>[19]Abril!$E$5</f>
        <v>66.458333333333329</v>
      </c>
      <c r="C23" s="11">
        <f>[19]Abril!$E$6</f>
        <v>66.291666666666671</v>
      </c>
      <c r="D23" s="11">
        <f>[19]Abril!$E$7</f>
        <v>66.291666666666671</v>
      </c>
      <c r="E23" s="11">
        <f>[19]Abril!$E$8</f>
        <v>62.208333333333336</v>
      </c>
      <c r="F23" s="11">
        <f>[19]Abril!$E$9</f>
        <v>74</v>
      </c>
      <c r="G23" s="11">
        <f>[19]Abril!$E$10</f>
        <v>86.75</v>
      </c>
      <c r="H23" s="11">
        <f>[19]Abril!$E$11</f>
        <v>87.916666666666671</v>
      </c>
      <c r="I23" s="11">
        <f>[19]Abril!$E$12</f>
        <v>82.25</v>
      </c>
      <c r="J23" s="11">
        <f>[19]Abril!$E$13</f>
        <v>78.958333333333329</v>
      </c>
      <c r="K23" s="11">
        <f>[19]Abril!$E$14</f>
        <v>72.041666666666671</v>
      </c>
      <c r="L23" s="11">
        <f>[19]Abril!$E$15</f>
        <v>67.333333333333329</v>
      </c>
      <c r="M23" s="11">
        <f>[19]Abril!$E$16</f>
        <v>72.083333333333329</v>
      </c>
      <c r="N23" s="11">
        <f>[19]Abril!$E$17</f>
        <v>80.5</v>
      </c>
      <c r="O23" s="11">
        <f>[19]Abril!$E$18</f>
        <v>81.625</v>
      </c>
      <c r="P23" s="11">
        <f>[19]Abril!$E$19</f>
        <v>81.666666666666671</v>
      </c>
      <c r="Q23" s="11">
        <f>[19]Abril!$E$20</f>
        <v>76.833333333333329</v>
      </c>
      <c r="R23" s="11">
        <f>[19]Abril!$E$21</f>
        <v>86.583333333333329</v>
      </c>
      <c r="S23" s="11">
        <f>[19]Abril!$E$22</f>
        <v>96.333333333333329</v>
      </c>
      <c r="T23" s="11">
        <f>[19]Abril!$E$23</f>
        <v>71.916666666666671</v>
      </c>
      <c r="U23" s="11">
        <f>[19]Abril!$E$24</f>
        <v>66.75</v>
      </c>
      <c r="V23" s="11">
        <f>[19]Abril!$E$25</f>
        <v>63.75</v>
      </c>
      <c r="W23" s="11">
        <f>[19]Abril!$E$26</f>
        <v>64.083333333333329</v>
      </c>
      <c r="X23" s="11">
        <f>[19]Abril!$E$27</f>
        <v>70.833333333333329</v>
      </c>
      <c r="Y23" s="11">
        <f>[19]Abril!$E$28</f>
        <v>80.833333333333329</v>
      </c>
      <c r="Z23" s="11">
        <f>[19]Abril!$E$29</f>
        <v>86.75</v>
      </c>
      <c r="AA23" s="11">
        <f>[19]Abril!$E$30</f>
        <v>89.375</v>
      </c>
      <c r="AB23" s="11">
        <f>[19]Abril!$E$31</f>
        <v>86.208333333333329</v>
      </c>
      <c r="AC23" s="11">
        <f>[19]Abril!$E$32</f>
        <v>76.875</v>
      </c>
      <c r="AD23" s="11">
        <f>[19]Abril!$E$33</f>
        <v>73.5</v>
      </c>
      <c r="AE23" s="11">
        <f>[19]Abril!$E$34</f>
        <v>74.041666666666671</v>
      </c>
      <c r="AF23" s="69">
        <f t="shared" si="1"/>
        <v>76.368055555555557</v>
      </c>
    </row>
    <row r="24" spans="1:36" hidden="1" x14ac:dyDescent="0.25">
      <c r="A24" s="43" t="s">
        <v>153</v>
      </c>
      <c r="B24" s="11" t="str">
        <f>[20]Abril!$E$5</f>
        <v>*</v>
      </c>
      <c r="C24" s="11" t="str">
        <f>[20]Abril!$E$6</f>
        <v>*</v>
      </c>
      <c r="D24" s="11" t="str">
        <f>[20]Abril!$E$7</f>
        <v>*</v>
      </c>
      <c r="E24" s="11" t="str">
        <f>[20]Abril!$E$8</f>
        <v>*</v>
      </c>
      <c r="F24" s="11" t="str">
        <f>[20]Abril!$E$9</f>
        <v>*</v>
      </c>
      <c r="G24" s="11" t="str">
        <f>[20]Abril!$E$10</f>
        <v>*</v>
      </c>
      <c r="H24" s="11" t="str">
        <f>[20]Abril!$E$11</f>
        <v>*</v>
      </c>
      <c r="I24" s="11" t="str">
        <f>[20]Abril!$E$12</f>
        <v>*</v>
      </c>
      <c r="J24" s="11" t="str">
        <f>[20]Abril!$E$13</f>
        <v>*</v>
      </c>
      <c r="K24" s="11" t="str">
        <f>[20]Abril!$E$14</f>
        <v>*</v>
      </c>
      <c r="L24" s="11" t="str">
        <f>[20]Abril!$E$15</f>
        <v>*</v>
      </c>
      <c r="M24" s="11" t="str">
        <f>[20]Abril!$E$16</f>
        <v>*</v>
      </c>
      <c r="N24" s="11" t="str">
        <f>[20]Abril!$E$17</f>
        <v>*</v>
      </c>
      <c r="O24" s="11" t="str">
        <f>[20]Abril!$E$18</f>
        <v>*</v>
      </c>
      <c r="P24" s="11" t="str">
        <f>[20]Abril!$E$19</f>
        <v>*</v>
      </c>
      <c r="Q24" s="11" t="str">
        <f>[20]Abril!$E$20</f>
        <v>*</v>
      </c>
      <c r="R24" s="11" t="str">
        <f>[20]Abril!$E$21</f>
        <v>*</v>
      </c>
      <c r="S24" s="11" t="str">
        <f>[20]Abril!$E$22</f>
        <v>*</v>
      </c>
      <c r="T24" s="11" t="str">
        <f>[20]Abril!$E$23</f>
        <v>*</v>
      </c>
      <c r="U24" s="11" t="str">
        <f>[20]Abril!$E$24</f>
        <v>*</v>
      </c>
      <c r="V24" s="11" t="str">
        <f>[20]Abril!$E$25</f>
        <v>*</v>
      </c>
      <c r="W24" s="11" t="str">
        <f>[20]Abril!$E$26</f>
        <v>*</v>
      </c>
      <c r="X24" s="11" t="str">
        <f>[20]Abril!$E$27</f>
        <v>*</v>
      </c>
      <c r="Y24" s="11" t="str">
        <f>[20]Abril!$E$28</f>
        <v>*</v>
      </c>
      <c r="Z24" s="11" t="str">
        <f>[20]Abril!$E$29</f>
        <v>*</v>
      </c>
      <c r="AA24" s="11" t="str">
        <f>[20]Abril!$E$30</f>
        <v>*</v>
      </c>
      <c r="AB24" s="11" t="str">
        <f>[20]Abril!$E$31</f>
        <v>*</v>
      </c>
      <c r="AC24" s="11" t="str">
        <f>[20]Abril!$E$32</f>
        <v>*</v>
      </c>
      <c r="AD24" s="11" t="str">
        <f>[20]Abril!$E$33</f>
        <v>*</v>
      </c>
      <c r="AE24" s="11" t="str">
        <f>[20]Abril!$E$34</f>
        <v>*</v>
      </c>
      <c r="AF24" s="69" t="s">
        <v>210</v>
      </c>
      <c r="AH24" t="s">
        <v>35</v>
      </c>
      <c r="AJ24" t="s">
        <v>35</v>
      </c>
    </row>
    <row r="25" spans="1:36" hidden="1" x14ac:dyDescent="0.25">
      <c r="A25" s="43" t="s">
        <v>154</v>
      </c>
      <c r="B25" s="11" t="str">
        <f>[21]Abril!$E$5</f>
        <v>*</v>
      </c>
      <c r="C25" s="11" t="str">
        <f>[21]Abril!$E$6</f>
        <v>*</v>
      </c>
      <c r="D25" s="11" t="str">
        <f>[21]Abril!$E$7</f>
        <v>*</v>
      </c>
      <c r="E25" s="11" t="str">
        <f>[21]Abril!$E$8</f>
        <v>*</v>
      </c>
      <c r="F25" s="11" t="str">
        <f>[21]Abril!$E$9</f>
        <v>*</v>
      </c>
      <c r="G25" s="11" t="str">
        <f>[21]Abril!$E$10</f>
        <v>*</v>
      </c>
      <c r="H25" s="11" t="str">
        <f>[21]Abril!$E$11</f>
        <v>*</v>
      </c>
      <c r="I25" s="11" t="str">
        <f>[21]Abril!$E$12</f>
        <v>*</v>
      </c>
      <c r="J25" s="11" t="str">
        <f>[21]Abril!$E$13</f>
        <v>*</v>
      </c>
      <c r="K25" s="11" t="str">
        <f>[21]Abril!$E$14</f>
        <v>*</v>
      </c>
      <c r="L25" s="11" t="str">
        <f>[21]Abril!$E$15</f>
        <v>*</v>
      </c>
      <c r="M25" s="11" t="str">
        <f>[21]Abril!$E$16</f>
        <v>*</v>
      </c>
      <c r="N25" s="11" t="str">
        <f>[21]Abril!$E$17</f>
        <v>*</v>
      </c>
      <c r="O25" s="11" t="str">
        <f>[21]Abril!$E$18</f>
        <v>*</v>
      </c>
      <c r="P25" s="11" t="str">
        <f>[21]Abril!$E$19</f>
        <v>*</v>
      </c>
      <c r="Q25" s="11" t="str">
        <f>[21]Abril!$E$20</f>
        <v>*</v>
      </c>
      <c r="R25" s="11" t="s">
        <v>210</v>
      </c>
      <c r="S25" s="11" t="str">
        <f>[21]Abril!$E$22</f>
        <v>*</v>
      </c>
      <c r="T25" s="11" t="str">
        <f>[21]Abril!$E$23</f>
        <v>*</v>
      </c>
      <c r="U25" s="11" t="str">
        <f>[21]Abril!$E$24</f>
        <v>*</v>
      </c>
      <c r="V25" s="11" t="str">
        <f>[21]Abril!$E$25</f>
        <v>*</v>
      </c>
      <c r="W25" s="11" t="str">
        <f>[21]Abril!$E$26</f>
        <v>*</v>
      </c>
      <c r="X25" s="11" t="str">
        <f>[21]Abril!$E$27</f>
        <v>*</v>
      </c>
      <c r="Y25" s="11" t="str">
        <f>[21]Abril!$E$28</f>
        <v>*</v>
      </c>
      <c r="Z25" s="11" t="str">
        <f>[21]Abril!$E$29</f>
        <v>*</v>
      </c>
      <c r="AA25" s="11" t="str">
        <f>[21]Abril!$E$30</f>
        <v>*</v>
      </c>
      <c r="AB25" s="11" t="str">
        <f>[21]Abril!$E$31</f>
        <v>*</v>
      </c>
      <c r="AC25" s="11" t="str">
        <f>[21]Abril!$E$32</f>
        <v>*</v>
      </c>
      <c r="AD25" s="11" t="str">
        <f>[21]Abril!$E$33</f>
        <v>*</v>
      </c>
      <c r="AE25" s="11" t="str">
        <f>[21]Abril!$E$34</f>
        <v>*</v>
      </c>
      <c r="AF25" s="69" t="s">
        <v>210</v>
      </c>
      <c r="AG25" s="12" t="s">
        <v>35</v>
      </c>
      <c r="AJ25" t="s">
        <v>35</v>
      </c>
    </row>
    <row r="26" spans="1:36" x14ac:dyDescent="0.25">
      <c r="A26" s="43" t="s">
        <v>155</v>
      </c>
      <c r="B26" s="11">
        <f>[22]Abril!$E$5</f>
        <v>65.041666666666671</v>
      </c>
      <c r="C26" s="11">
        <f>[22]Abril!$E$6</f>
        <v>62.25</v>
      </c>
      <c r="D26" s="11">
        <f>[22]Abril!$E$7</f>
        <v>68.166666666666671</v>
      </c>
      <c r="E26" s="11">
        <f>[22]Abril!$E$8</f>
        <v>66.208333333333329</v>
      </c>
      <c r="F26" s="11">
        <f>[22]Abril!$E$9</f>
        <v>73.166666666666671</v>
      </c>
      <c r="G26" s="11">
        <f>[22]Abril!$E$10</f>
        <v>83.375</v>
      </c>
      <c r="H26" s="11">
        <f>[22]Abril!$E$11</f>
        <v>88.75</v>
      </c>
      <c r="I26" s="11">
        <f>[22]Abril!$E$12</f>
        <v>80.583333333333329</v>
      </c>
      <c r="J26" s="11">
        <f>[22]Abril!$E$13</f>
        <v>82.833333333333329</v>
      </c>
      <c r="K26" s="11">
        <f>[22]Abril!$E$14</f>
        <v>77.375</v>
      </c>
      <c r="L26" s="11">
        <f>[22]Abril!$E$15</f>
        <v>71.875</v>
      </c>
      <c r="M26" s="11">
        <f>[22]Abril!$E$16</f>
        <v>74.25</v>
      </c>
      <c r="N26" s="11">
        <f>[22]Abril!$E$17</f>
        <v>82.208333333333329</v>
      </c>
      <c r="O26" s="11">
        <f>[22]Abril!$E$18</f>
        <v>82.5</v>
      </c>
      <c r="P26" s="11">
        <f>[22]Abril!$E$19</f>
        <v>78.125</v>
      </c>
      <c r="Q26" s="11">
        <f>[22]Abril!$E$20</f>
        <v>80.291666666666671</v>
      </c>
      <c r="R26" s="11">
        <f>[22]Abril!$E$21</f>
        <v>89.166666666666671</v>
      </c>
      <c r="S26" s="11">
        <f>[22]Abril!$E$22</f>
        <v>98.25</v>
      </c>
      <c r="T26" s="11">
        <f>[22]Abril!$E$23</f>
        <v>67.75</v>
      </c>
      <c r="U26" s="11">
        <f>[22]Abril!$E$24</f>
        <v>63.375</v>
      </c>
      <c r="V26" s="11">
        <f>[22]Abril!$E$25</f>
        <v>64.791666666666671</v>
      </c>
      <c r="W26" s="11">
        <f>[22]Abril!$E$26</f>
        <v>67.375</v>
      </c>
      <c r="X26" s="11">
        <f>[22]Abril!$E$27</f>
        <v>72.083333333333329</v>
      </c>
      <c r="Y26" s="11">
        <f>[22]Abril!$E$28</f>
        <v>84.916666666666671</v>
      </c>
      <c r="Z26" s="11">
        <f>[22]Abril!$E$29</f>
        <v>88.416666666666671</v>
      </c>
      <c r="AA26" s="11">
        <f>[22]Abril!$E$30</f>
        <v>91.333333333333329</v>
      </c>
      <c r="AB26" s="11">
        <f>[22]Abril!$E$31</f>
        <v>86.166666666666671</v>
      </c>
      <c r="AC26" s="11">
        <f>[22]Abril!$E$32</f>
        <v>75.625</v>
      </c>
      <c r="AD26" s="11">
        <f>[22]Abril!$E$33</f>
        <v>80.958333333333329</v>
      </c>
      <c r="AE26" s="11">
        <f>[22]Abril!$E$34</f>
        <v>81</v>
      </c>
      <c r="AF26" s="69">
        <f t="shared" si="1"/>
        <v>77.606944444444466</v>
      </c>
      <c r="AI26" t="s">
        <v>35</v>
      </c>
      <c r="AJ26" t="s">
        <v>35</v>
      </c>
    </row>
    <row r="27" spans="1:36" x14ac:dyDescent="0.25">
      <c r="A27" s="43" t="s">
        <v>8</v>
      </c>
      <c r="B27" s="11">
        <f>[23]Abril!$E$5</f>
        <v>67.25</v>
      </c>
      <c r="C27" s="11">
        <f>[23]Abril!$E$6</f>
        <v>67.333333333333329</v>
      </c>
      <c r="D27" s="11">
        <f>[23]Abril!$E$7</f>
        <v>66.5</v>
      </c>
      <c r="E27" s="11">
        <f>[23]Abril!$E$8</f>
        <v>70.916666666666671</v>
      </c>
      <c r="F27" s="11">
        <f>[23]Abril!$E$9</f>
        <v>72.5</v>
      </c>
      <c r="G27" s="11">
        <f>[23]Abril!$E$10</f>
        <v>93.285714285714292</v>
      </c>
      <c r="H27" s="11">
        <f>[23]Abril!$E$11</f>
        <v>79</v>
      </c>
      <c r="I27" s="11">
        <f>[23]Abril!$E$12</f>
        <v>81.05263157894737</v>
      </c>
      <c r="J27" s="11">
        <f>[23]Abril!$E$13</f>
        <v>75.5</v>
      </c>
      <c r="K27" s="11">
        <f>[23]Abril!$E$14</f>
        <v>75.916666666666671</v>
      </c>
      <c r="L27" s="11">
        <f>[23]Abril!$E$15</f>
        <v>73</v>
      </c>
      <c r="M27" s="11">
        <f>[23]Abril!$E$16</f>
        <v>69.666666666666671</v>
      </c>
      <c r="N27" s="11">
        <f>[23]Abril!$E$17</f>
        <v>77.55</v>
      </c>
      <c r="O27" s="11">
        <f>[23]Abril!$E$18</f>
        <v>75.8</v>
      </c>
      <c r="P27" s="11">
        <f>[23]Abril!$E$19</f>
        <v>82.45</v>
      </c>
      <c r="Q27" s="11">
        <f>[23]Abril!$E$20</f>
        <v>79.349999999999994</v>
      </c>
      <c r="R27" s="11" t="str">
        <f>[23]Abril!$E$21</f>
        <v>*</v>
      </c>
      <c r="S27" s="11">
        <f>[23]Abril!$E$22</f>
        <v>73</v>
      </c>
      <c r="T27" s="11">
        <f>[23]Abril!$E$23</f>
        <v>68.083333333333329</v>
      </c>
      <c r="U27" s="11">
        <f>[23]Abril!$E$24</f>
        <v>68.208333333333329</v>
      </c>
      <c r="V27" s="11">
        <f>[23]Abril!$E$25</f>
        <v>68.791666666666671</v>
      </c>
      <c r="W27" s="11">
        <f>[23]Abril!$E$26</f>
        <v>68.875</v>
      </c>
      <c r="X27" s="11">
        <f>[23]Abril!$E$27</f>
        <v>75.19047619047619</v>
      </c>
      <c r="Y27" s="11">
        <f>[23]Abril!$E$28</f>
        <v>73.125</v>
      </c>
      <c r="Z27" s="11">
        <f>[23]Abril!$E$29</f>
        <v>78.78947368421052</v>
      </c>
      <c r="AA27" s="11">
        <f>[23]Abril!$E$30</f>
        <v>83.63636363636364</v>
      </c>
      <c r="AB27" s="11">
        <f>[23]Abril!$E$31</f>
        <v>75.5</v>
      </c>
      <c r="AC27" s="11">
        <f>[23]Abril!$E$32</f>
        <v>74.315789473684205</v>
      </c>
      <c r="AD27" s="11">
        <f>[23]Abril!$E$33</f>
        <v>77.599999999999994</v>
      </c>
      <c r="AE27" s="11">
        <f>[23]Abril!$E$34</f>
        <v>78.375</v>
      </c>
      <c r="AF27" s="69">
        <f t="shared" si="1"/>
        <v>74.846969500553897</v>
      </c>
    </row>
    <row r="28" spans="1:36" x14ac:dyDescent="0.25">
      <c r="A28" s="43" t="s">
        <v>9</v>
      </c>
      <c r="B28" s="11">
        <f>[24]Abril!$E$5</f>
        <v>58.125</v>
      </c>
      <c r="C28" s="11">
        <f>[24]Abril!$E$6</f>
        <v>63.291666666666664</v>
      </c>
      <c r="D28" s="11">
        <f>[24]Abril!$E$7</f>
        <v>66.416666666666671</v>
      </c>
      <c r="E28" s="11">
        <f>[24]Abril!$E$8</f>
        <v>61.625</v>
      </c>
      <c r="F28" s="11">
        <f>[24]Abril!$E$9</f>
        <v>58.666666666666664</v>
      </c>
      <c r="G28" s="11">
        <f>[24]Abril!$E$10</f>
        <v>76.125</v>
      </c>
      <c r="H28" s="11">
        <f>[24]Abril!$E$11</f>
        <v>81.5</v>
      </c>
      <c r="I28" s="11">
        <f>[24]Abril!$E$12</f>
        <v>80.625</v>
      </c>
      <c r="J28" s="11">
        <f>[24]Abril!$E$13</f>
        <v>78.666666666666671</v>
      </c>
      <c r="K28" s="11">
        <f>[24]Abril!$E$14</f>
        <v>71.583333333333329</v>
      </c>
      <c r="L28" s="11">
        <f>[24]Abril!$E$15</f>
        <v>65.666666666666671</v>
      </c>
      <c r="M28" s="11">
        <f>[24]Abril!$E$16</f>
        <v>66.125</v>
      </c>
      <c r="N28" s="11">
        <f>[24]Abril!$E$17</f>
        <v>76.333333333333329</v>
      </c>
      <c r="O28" s="11">
        <f>[24]Abril!$E$18</f>
        <v>78.291666666666671</v>
      </c>
      <c r="P28" s="11">
        <f>[24]Abril!$E$19</f>
        <v>76.791666666666671</v>
      </c>
      <c r="Q28" s="11">
        <f>[24]Abril!$E$20</f>
        <v>75.208333333333329</v>
      </c>
      <c r="R28" s="11">
        <f>[24]Abril!$E$21</f>
        <v>85.583333333333329</v>
      </c>
      <c r="S28" s="11">
        <f>[24]Abril!$E$22</f>
        <v>94.375</v>
      </c>
      <c r="T28" s="11">
        <f>[24]Abril!$E$23</f>
        <v>61.833333333333336</v>
      </c>
      <c r="U28" s="11">
        <f>[24]Abril!$E$24</f>
        <v>57.291666666666664</v>
      </c>
      <c r="V28" s="11">
        <f>[24]Abril!$E$25</f>
        <v>58.458333333333336</v>
      </c>
      <c r="W28" s="11">
        <f>[24]Abril!$E$26</f>
        <v>63.791666666666664</v>
      </c>
      <c r="X28" s="11">
        <f>[24]Abril!$E$27</f>
        <v>66.291666666666671</v>
      </c>
      <c r="Y28" s="11">
        <f>[24]Abril!$E$28</f>
        <v>72.041666666666671</v>
      </c>
      <c r="Z28" s="11">
        <f>[24]Abril!$E$29</f>
        <v>80.625</v>
      </c>
      <c r="AA28" s="11">
        <f>[24]Abril!$E$30</f>
        <v>84.958333333333329</v>
      </c>
      <c r="AB28" s="11">
        <f>[24]Abril!$E$31</f>
        <v>79.375</v>
      </c>
      <c r="AC28" s="11">
        <f>[24]Abril!$E$32</f>
        <v>69.291666666666671</v>
      </c>
      <c r="AD28" s="11">
        <f>[24]Abril!$E$33</f>
        <v>73.541666666666671</v>
      </c>
      <c r="AE28" s="11">
        <f>[24]Abril!$E$34</f>
        <v>68.625</v>
      </c>
      <c r="AF28" s="69">
        <f t="shared" si="1"/>
        <v>71.704166666666666</v>
      </c>
      <c r="AI28" t="s">
        <v>35</v>
      </c>
    </row>
    <row r="29" spans="1:36" hidden="1" x14ac:dyDescent="0.25">
      <c r="A29" s="43" t="s">
        <v>32</v>
      </c>
      <c r="B29" s="11" t="str">
        <f>[25]Abril!$E$5</f>
        <v>*</v>
      </c>
      <c r="C29" s="11" t="str">
        <f>[25]Abril!$E$6</f>
        <v>*</v>
      </c>
      <c r="D29" s="11" t="str">
        <f>[25]Abril!$E$7</f>
        <v>*</v>
      </c>
      <c r="E29" s="11" t="str">
        <f>[25]Abril!$E$8</f>
        <v>*</v>
      </c>
      <c r="F29" s="11" t="str">
        <f>[25]Abril!$E$9</f>
        <v>*</v>
      </c>
      <c r="G29" s="11" t="str">
        <f>[25]Abril!$E$10</f>
        <v>*</v>
      </c>
      <c r="H29" s="11" t="str">
        <f>[25]Abril!$E$11</f>
        <v>*</v>
      </c>
      <c r="I29" s="11" t="str">
        <f>[25]Abril!$E$12</f>
        <v>*</v>
      </c>
      <c r="J29" s="11" t="str">
        <f>[25]Abril!$E$13</f>
        <v>*</v>
      </c>
      <c r="K29" s="11" t="str">
        <f>[25]Abril!$E$14</f>
        <v>*</v>
      </c>
      <c r="L29" s="11" t="str">
        <f>[25]Abril!$E$15</f>
        <v>*</v>
      </c>
      <c r="M29" s="11" t="str">
        <f>[25]Abril!$E$16</f>
        <v>*</v>
      </c>
      <c r="N29" s="11" t="str">
        <f>[25]Abril!$E$17</f>
        <v>*</v>
      </c>
      <c r="O29" s="11" t="str">
        <f>[25]Abril!$E$18</f>
        <v>*</v>
      </c>
      <c r="P29" s="11" t="str">
        <f>[25]Abril!$E$19</f>
        <v>*</v>
      </c>
      <c r="Q29" s="11" t="str">
        <f>[25]Abril!$E$20</f>
        <v>*</v>
      </c>
      <c r="R29" s="11" t="str">
        <f>[25]Abril!$E$21</f>
        <v>*</v>
      </c>
      <c r="S29" s="11" t="str">
        <f>[25]Abril!$E$22</f>
        <v>*</v>
      </c>
      <c r="T29" s="11" t="str">
        <f>[25]Abril!$E$23</f>
        <v>*</v>
      </c>
      <c r="U29" s="11" t="str">
        <f>[25]Abril!$E$24</f>
        <v>*</v>
      </c>
      <c r="V29" s="11" t="str">
        <f>[25]Abril!$E$25</f>
        <v>*</v>
      </c>
      <c r="W29" s="11" t="str">
        <f>[25]Abril!$E$26</f>
        <v>*</v>
      </c>
      <c r="X29" s="11" t="str">
        <f>[25]Abril!$E$27</f>
        <v>*</v>
      </c>
      <c r="Y29" s="11" t="str">
        <f>[25]Abril!$E$28</f>
        <v>*</v>
      </c>
      <c r="Z29" s="11" t="str">
        <f>[25]Abril!$E$29</f>
        <v>*</v>
      </c>
      <c r="AA29" s="11" t="str">
        <f>[25]Abril!$E$30</f>
        <v>*</v>
      </c>
      <c r="AB29" s="11" t="str">
        <f>[25]Abril!$E$31</f>
        <v>*</v>
      </c>
      <c r="AC29" s="11" t="str">
        <f>[25]Abril!$E$32</f>
        <v>*</v>
      </c>
      <c r="AD29" s="11" t="str">
        <f>[25]Abril!$E$33</f>
        <v>*</v>
      </c>
      <c r="AE29" s="11" t="str">
        <f>[25]Abril!$E$34</f>
        <v>*</v>
      </c>
      <c r="AF29" s="69" t="s">
        <v>210</v>
      </c>
      <c r="AJ29" t="s">
        <v>35</v>
      </c>
    </row>
    <row r="30" spans="1:36" hidden="1" x14ac:dyDescent="0.25">
      <c r="A30" s="43" t="s">
        <v>10</v>
      </c>
      <c r="B30" s="11" t="str">
        <f>[26]Abril!$E$5</f>
        <v>*</v>
      </c>
      <c r="C30" s="11" t="str">
        <f>[26]Abril!$E$6</f>
        <v>*</v>
      </c>
      <c r="D30" s="11" t="str">
        <f>[26]Abril!$E$7</f>
        <v>*</v>
      </c>
      <c r="E30" s="11" t="str">
        <f>[26]Abril!$E$8</f>
        <v>*</v>
      </c>
      <c r="F30" s="11" t="str">
        <f>[26]Abril!$E$9</f>
        <v>*</v>
      </c>
      <c r="G30" s="11" t="str">
        <f>[26]Abril!$E$10</f>
        <v>*</v>
      </c>
      <c r="H30" s="11" t="str">
        <f>[26]Abril!$E$11</f>
        <v>*</v>
      </c>
      <c r="I30" s="11" t="str">
        <f>[26]Abril!$E$12</f>
        <v>*</v>
      </c>
      <c r="J30" s="11" t="str">
        <f>[26]Abril!$E$13</f>
        <v>*</v>
      </c>
      <c r="K30" s="11" t="str">
        <f>[26]Abril!$E$14</f>
        <v>*</v>
      </c>
      <c r="L30" s="11" t="str">
        <f>[26]Abril!$E$15</f>
        <v>*</v>
      </c>
      <c r="M30" s="11" t="str">
        <f>[26]Abril!$E$16</f>
        <v>*</v>
      </c>
      <c r="N30" s="11" t="str">
        <f>[26]Abril!$E$17</f>
        <v>*</v>
      </c>
      <c r="O30" s="11" t="str">
        <f>[26]Abril!$E$18</f>
        <v>*</v>
      </c>
      <c r="P30" s="11" t="str">
        <f>[26]Abril!$E$19</f>
        <v>*</v>
      </c>
      <c r="Q30" s="11" t="str">
        <f>[26]Abril!$E$20</f>
        <v>*</v>
      </c>
      <c r="R30" s="11" t="str">
        <f>[26]Abril!$E$21</f>
        <v>*</v>
      </c>
      <c r="S30" s="11" t="str">
        <f>[26]Abril!$E$22</f>
        <v>*</v>
      </c>
      <c r="T30" s="11" t="str">
        <f>[26]Abril!$E$23</f>
        <v>*</v>
      </c>
      <c r="U30" s="11" t="str">
        <f>[26]Abril!$E$24</f>
        <v>*</v>
      </c>
      <c r="V30" s="11" t="str">
        <f>[26]Abril!$E$25</f>
        <v>*</v>
      </c>
      <c r="W30" s="11" t="str">
        <f>[26]Abril!$E$26</f>
        <v>*</v>
      </c>
      <c r="X30" s="11" t="str">
        <f>[26]Abril!$E$27</f>
        <v>*</v>
      </c>
      <c r="Y30" s="11" t="str">
        <f>[26]Abril!$E$28</f>
        <v>*</v>
      </c>
      <c r="Z30" s="11" t="str">
        <f>[26]Abril!$E$29</f>
        <v>*</v>
      </c>
      <c r="AA30" s="11" t="str">
        <f>[26]Abril!$E$30</f>
        <v>*</v>
      </c>
      <c r="AB30" s="11" t="str">
        <f>[26]Abril!$E$31</f>
        <v>*</v>
      </c>
      <c r="AC30" s="11" t="str">
        <f>[26]Abril!$E$32</f>
        <v>*</v>
      </c>
      <c r="AD30" s="11" t="str">
        <f>[26]Abril!$E$33</f>
        <v>*</v>
      </c>
      <c r="AE30" s="11" t="str">
        <f>[26]Abril!$E$34</f>
        <v>*</v>
      </c>
      <c r="AF30" s="69" t="s">
        <v>210</v>
      </c>
      <c r="AI30" t="s">
        <v>35</v>
      </c>
      <c r="AJ30" t="s">
        <v>35</v>
      </c>
    </row>
    <row r="31" spans="1:36" hidden="1" x14ac:dyDescent="0.25">
      <c r="A31" s="43" t="s">
        <v>156</v>
      </c>
      <c r="B31" s="11" t="str">
        <f>[27]Abril!$E$5</f>
        <v>*</v>
      </c>
      <c r="C31" s="11" t="str">
        <f>[27]Abril!$E$6</f>
        <v>*</v>
      </c>
      <c r="D31" s="11" t="str">
        <f>[27]Abril!$E$7</f>
        <v>*</v>
      </c>
      <c r="E31" s="11" t="str">
        <f>[27]Abril!$E$8</f>
        <v>*</v>
      </c>
      <c r="F31" s="11" t="str">
        <f>[27]Abril!$E$9</f>
        <v>*</v>
      </c>
      <c r="G31" s="11" t="str">
        <f>[27]Abril!$E$10</f>
        <v>*</v>
      </c>
      <c r="H31" s="11" t="str">
        <f>[27]Abril!$E$11</f>
        <v>*</v>
      </c>
      <c r="I31" s="11" t="str">
        <f>[27]Abril!$E$12</f>
        <v>*</v>
      </c>
      <c r="J31" s="11" t="str">
        <f>[27]Abril!$E$13</f>
        <v>*</v>
      </c>
      <c r="K31" s="11" t="str">
        <f>[27]Abril!$E$14</f>
        <v>*</v>
      </c>
      <c r="L31" s="11" t="str">
        <f>[27]Abril!$E$15</f>
        <v>*</v>
      </c>
      <c r="M31" s="11" t="str">
        <f>[27]Abril!$E$16</f>
        <v>*</v>
      </c>
      <c r="N31" s="11" t="str">
        <f>[27]Abril!$E$17</f>
        <v>*</v>
      </c>
      <c r="O31" s="11" t="str">
        <f>[27]Abril!$E$18</f>
        <v>*</v>
      </c>
      <c r="P31" s="11" t="str">
        <f>[27]Abril!$E$19</f>
        <v>*</v>
      </c>
      <c r="Q31" s="11" t="str">
        <f>[27]Abril!$E$20</f>
        <v>*</v>
      </c>
      <c r="R31" s="11" t="str">
        <f>[27]Abril!$E$21</f>
        <v>*</v>
      </c>
      <c r="S31" s="11" t="str">
        <f>[27]Abril!$E$22</f>
        <v>*</v>
      </c>
      <c r="T31" s="11" t="str">
        <f>[27]Abril!$E$23</f>
        <v>*</v>
      </c>
      <c r="U31" s="11" t="str">
        <f>[27]Abril!$E$24</f>
        <v>*</v>
      </c>
      <c r="V31" s="11" t="str">
        <f>[27]Abril!$E$25</f>
        <v>*</v>
      </c>
      <c r="W31" s="11" t="str">
        <f>[27]Abril!$E$26</f>
        <v>*</v>
      </c>
      <c r="X31" s="11" t="str">
        <f>[27]Abril!$E$27</f>
        <v>*</v>
      </c>
      <c r="Y31" s="11" t="str">
        <f>[27]Abril!$E$28</f>
        <v>*</v>
      </c>
      <c r="Z31" s="11" t="str">
        <f>[27]Abril!$E$29</f>
        <v>*</v>
      </c>
      <c r="AA31" s="11" t="str">
        <f>[27]Abril!$E$30</f>
        <v>*</v>
      </c>
      <c r="AB31" s="11" t="str">
        <f>[27]Abril!$E$31</f>
        <v>*</v>
      </c>
      <c r="AC31" s="11" t="str">
        <f>[27]Abril!$E$32</f>
        <v>*</v>
      </c>
      <c r="AD31" s="11" t="str">
        <f>[27]Abril!$E$33</f>
        <v>*</v>
      </c>
      <c r="AE31" s="11" t="str">
        <f>[27]Abril!$E$34</f>
        <v>*</v>
      </c>
      <c r="AF31" s="69" t="s">
        <v>210</v>
      </c>
      <c r="AG31" s="12" t="s">
        <v>35</v>
      </c>
      <c r="AI31" t="s">
        <v>35</v>
      </c>
    </row>
    <row r="32" spans="1:36" x14ac:dyDescent="0.25">
      <c r="A32" s="43" t="s">
        <v>11</v>
      </c>
      <c r="B32" s="11">
        <f>[28]Abril!$E$5</f>
        <v>66.166666666666671</v>
      </c>
      <c r="C32" s="11">
        <f>[28]Abril!$E$6</f>
        <v>64.25</v>
      </c>
      <c r="D32" s="11">
        <f>[28]Abril!$E$7</f>
        <v>69.416666666666671</v>
      </c>
      <c r="E32" s="11">
        <f>[28]Abril!$E$8</f>
        <v>68.5</v>
      </c>
      <c r="F32" s="11">
        <f>[28]Abril!$E$9</f>
        <v>82.791666666666671</v>
      </c>
      <c r="G32" s="11">
        <f>[28]Abril!$E$10</f>
        <v>85.041666666666671</v>
      </c>
      <c r="H32" s="11">
        <f>[28]Abril!$E$11</f>
        <v>85.041666666666671</v>
      </c>
      <c r="I32" s="11">
        <f>[28]Abril!$E$12</f>
        <v>82.541666666666671</v>
      </c>
      <c r="J32" s="11">
        <f>[28]Abril!$E$13</f>
        <v>79.625</v>
      </c>
      <c r="K32" s="11">
        <f>[28]Abril!$E$14</f>
        <v>78.416666666666671</v>
      </c>
      <c r="L32" s="11">
        <f>[28]Abril!$E$15</f>
        <v>74.291666666666671</v>
      </c>
      <c r="M32" s="11">
        <f>[28]Abril!$E$16</f>
        <v>77.666666666666671</v>
      </c>
      <c r="N32" s="11">
        <f>[28]Abril!$E$17</f>
        <v>78.25</v>
      </c>
      <c r="O32" s="11">
        <f>[28]Abril!$E$18</f>
        <v>81.166666666666671</v>
      </c>
      <c r="P32" s="11">
        <f>[28]Abril!$E$19</f>
        <v>79.375</v>
      </c>
      <c r="Q32" s="11">
        <f>[28]Abril!$E$20</f>
        <v>77.416666666666671</v>
      </c>
      <c r="R32" s="11">
        <f>[28]Abril!$E$21</f>
        <v>81.666666666666671</v>
      </c>
      <c r="S32" s="11">
        <f>[28]Abril!$E$22</f>
        <v>92.625</v>
      </c>
      <c r="T32" s="11">
        <f>[28]Abril!$E$23</f>
        <v>70.541666666666671</v>
      </c>
      <c r="U32" s="11">
        <f>[28]Abril!$E$24</f>
        <v>69.208333333333329</v>
      </c>
      <c r="V32" s="11">
        <f>[28]Abril!$E$25</f>
        <v>73.708333333333329</v>
      </c>
      <c r="W32" s="11">
        <f>[28]Abril!$E$26</f>
        <v>73.125</v>
      </c>
      <c r="X32" s="11">
        <f>[28]Abril!$E$27</f>
        <v>75.791666666666671</v>
      </c>
      <c r="Y32" s="11">
        <f>[28]Abril!$E$28</f>
        <v>88.041666666666671</v>
      </c>
      <c r="Z32" s="11">
        <f>[28]Abril!$E$29</f>
        <v>86.458333333333329</v>
      </c>
      <c r="AA32" s="11">
        <f>[28]Abril!$E$30</f>
        <v>87.875</v>
      </c>
      <c r="AB32" s="11">
        <f>[28]Abril!$E$31</f>
        <v>81.916666666666671</v>
      </c>
      <c r="AC32" s="11">
        <f>[28]Abril!$E$32</f>
        <v>79.666666666666671</v>
      </c>
      <c r="AD32" s="11">
        <f>[28]Abril!$E$33</f>
        <v>79.958333333333329</v>
      </c>
      <c r="AE32" s="11">
        <f>[28]Abril!$E$34</f>
        <v>79.541666666666671</v>
      </c>
      <c r="AF32" s="69">
        <f t="shared" si="1"/>
        <v>78.336111111111094</v>
      </c>
      <c r="AJ32" t="s">
        <v>35</v>
      </c>
    </row>
    <row r="33" spans="1:37" s="5" customFormat="1" x14ac:dyDescent="0.25">
      <c r="A33" s="43" t="s">
        <v>12</v>
      </c>
      <c r="B33" s="11">
        <f>[29]Abril!$E$5</f>
        <v>74.375</v>
      </c>
      <c r="C33" s="11">
        <f>[29]Abril!$E$6</f>
        <v>67.869565217391298</v>
      </c>
      <c r="D33" s="11">
        <f>[29]Abril!$E$7</f>
        <v>78.541666666666671</v>
      </c>
      <c r="E33" s="11">
        <f>[29]Abril!$E$8</f>
        <v>75.458333333333329</v>
      </c>
      <c r="F33" s="11">
        <f>[29]Abril!$E$9</f>
        <v>87.75</v>
      </c>
      <c r="G33" s="11">
        <f>[29]Abril!$E$10</f>
        <v>80.958333333333329</v>
      </c>
      <c r="H33" s="11">
        <f>[29]Abril!$E$11</f>
        <v>80.5</v>
      </c>
      <c r="I33" s="11">
        <f>[29]Abril!$E$12</f>
        <v>82.458333333333329</v>
      </c>
      <c r="J33" s="11">
        <f>[29]Abril!$E$13</f>
        <v>78.458333333333329</v>
      </c>
      <c r="K33" s="11">
        <f>[29]Abril!$E$14</f>
        <v>78.5</v>
      </c>
      <c r="L33" s="11">
        <f>[29]Abril!$E$15</f>
        <v>75.25</v>
      </c>
      <c r="M33" s="11">
        <f>[29]Abril!$E$16</f>
        <v>76.347826086956516</v>
      </c>
      <c r="N33" s="11">
        <f>[29]Abril!$E$17</f>
        <v>81.545454545454547</v>
      </c>
      <c r="O33" s="11">
        <f>[29]Abril!$E$18</f>
        <v>85.708333333333329</v>
      </c>
      <c r="P33" s="11">
        <f>[29]Abril!$E$19</f>
        <v>82.541666666666671</v>
      </c>
      <c r="Q33" s="11">
        <f>[29]Abril!$E$20</f>
        <v>77.958333333333329</v>
      </c>
      <c r="R33" s="11">
        <f>[29]Abril!$E$21</f>
        <v>81.875</v>
      </c>
      <c r="S33" s="11">
        <f>[29]Abril!$E$22</f>
        <v>86.791666666666671</v>
      </c>
      <c r="T33" s="11">
        <f>[29]Abril!$E$23</f>
        <v>73.625</v>
      </c>
      <c r="U33" s="11">
        <f>[29]Abril!$E$24</f>
        <v>71.833333333333329</v>
      </c>
      <c r="V33" s="11">
        <f>[29]Abril!$E$25</f>
        <v>70.083333333333329</v>
      </c>
      <c r="W33" s="11">
        <f>[29]Abril!$E$26</f>
        <v>73.391304347826093</v>
      </c>
      <c r="X33" s="11">
        <f>[29]Abril!$E$27</f>
        <v>72.458333333333329</v>
      </c>
      <c r="Y33" s="11">
        <f>[29]Abril!$E$28</f>
        <v>79.826086956521735</v>
      </c>
      <c r="Z33" s="11">
        <f>[29]Abril!$E$29</f>
        <v>80.666666666666671</v>
      </c>
      <c r="AA33" s="11">
        <f>[29]Abril!$E$30</f>
        <v>88.458333333333329</v>
      </c>
      <c r="AB33" s="11">
        <f>[29]Abril!$E$31</f>
        <v>83.875</v>
      </c>
      <c r="AC33" s="11">
        <f>[29]Abril!$E$32</f>
        <v>77.375</v>
      </c>
      <c r="AD33" s="11">
        <f>[29]Abril!$E$33</f>
        <v>77.875</v>
      </c>
      <c r="AE33" s="11">
        <f>[29]Abril!$E$34</f>
        <v>75.708333333333329</v>
      </c>
      <c r="AF33" s="69">
        <f t="shared" si="1"/>
        <v>78.602119016249446</v>
      </c>
    </row>
    <row r="34" spans="1:37" x14ac:dyDescent="0.25">
      <c r="A34" s="43" t="s">
        <v>13</v>
      </c>
      <c r="B34" s="11">
        <f>[30]Abril!$E$5</f>
        <v>76.25</v>
      </c>
      <c r="C34" s="11">
        <f>[30]Abril!$E$6</f>
        <v>75.958333333333329</v>
      </c>
      <c r="D34" s="11">
        <f>[30]Abril!$E$7</f>
        <v>77</v>
      </c>
      <c r="E34" s="11">
        <f>[30]Abril!$E$8</f>
        <v>77.833333333333329</v>
      </c>
      <c r="F34" s="11">
        <f>[30]Abril!$E$9</f>
        <v>90.416666666666671</v>
      </c>
      <c r="G34" s="11">
        <f>[30]Abril!$E$10</f>
        <v>82.708333333333329</v>
      </c>
      <c r="H34" s="11">
        <f>[30]Abril!$E$11</f>
        <v>88</v>
      </c>
      <c r="I34" s="11">
        <f>[30]Abril!$E$12</f>
        <v>84.875</v>
      </c>
      <c r="J34" s="11">
        <f>[30]Abril!$E$13</f>
        <v>82.125</v>
      </c>
      <c r="K34" s="11">
        <f>[30]Abril!$E$14</f>
        <v>85.083333333333329</v>
      </c>
      <c r="L34" s="11">
        <f>[30]Abril!$E$15</f>
        <v>83.166666666666671</v>
      </c>
      <c r="M34" s="11">
        <f>[30]Abril!$E$16</f>
        <v>83.041666666666671</v>
      </c>
      <c r="N34" s="11">
        <f>[30]Abril!$E$17</f>
        <v>81.541666666666671</v>
      </c>
      <c r="O34" s="11">
        <f>[30]Abril!$E$18</f>
        <v>89.541666666666671</v>
      </c>
      <c r="P34" s="11">
        <f>[30]Abril!$E$19</f>
        <v>85.125</v>
      </c>
      <c r="Q34" s="11">
        <f>[30]Abril!$E$20</f>
        <v>79.583333333333329</v>
      </c>
      <c r="R34" s="11">
        <f>[30]Abril!$E$21</f>
        <v>86.25</v>
      </c>
      <c r="S34" s="11">
        <f>[30]Abril!$E$22</f>
        <v>86.083333333333329</v>
      </c>
      <c r="T34" s="11">
        <f>[30]Abril!$E$23</f>
        <v>79.916666666666671</v>
      </c>
      <c r="U34" s="11">
        <f>[30]Abril!$E$24</f>
        <v>75.416666666666671</v>
      </c>
      <c r="V34" s="11">
        <f>[30]Abril!$E$25</f>
        <v>75.583333333333329</v>
      </c>
      <c r="W34" s="11">
        <f>[30]Abril!$E$26</f>
        <v>77.208333333333329</v>
      </c>
      <c r="X34" s="11">
        <f>[30]Abril!$E$27</f>
        <v>78.666666666666671</v>
      </c>
      <c r="Y34" s="11">
        <f>[30]Abril!$E$28</f>
        <v>83.375</v>
      </c>
      <c r="Z34" s="11">
        <f>[30]Abril!$E$29</f>
        <v>80.666666666666671</v>
      </c>
      <c r="AA34" s="11">
        <f>[30]Abril!$E$30</f>
        <v>84.125</v>
      </c>
      <c r="AB34" s="11">
        <f>[30]Abril!$E$31</f>
        <v>86</v>
      </c>
      <c r="AC34" s="11">
        <f>[30]Abril!$E$32</f>
        <v>81.583333333333329</v>
      </c>
      <c r="AD34" s="11">
        <f>[30]Abril!$E$33</f>
        <v>78.583333333333329</v>
      </c>
      <c r="AE34" s="11">
        <f>[30]Abril!$E$34</f>
        <v>77.458333333333329</v>
      </c>
      <c r="AF34" s="69">
        <f t="shared" si="1"/>
        <v>81.772222222222254</v>
      </c>
      <c r="AI34" t="s">
        <v>35</v>
      </c>
    </row>
    <row r="35" spans="1:37" x14ac:dyDescent="0.25">
      <c r="A35" s="43" t="s">
        <v>157</v>
      </c>
      <c r="B35" s="11">
        <f>[31]Abril!$E$5</f>
        <v>75.041666666666671</v>
      </c>
      <c r="C35" s="11">
        <f>[31]Abril!$E$6</f>
        <v>74.041666666666671</v>
      </c>
      <c r="D35" s="11">
        <f>[31]Abril!$E$7</f>
        <v>71</v>
      </c>
      <c r="E35" s="11">
        <f>[31]Abril!$E$8</f>
        <v>69.333333333333329</v>
      </c>
      <c r="F35" s="11">
        <f>[31]Abril!$E$9</f>
        <v>76.125</v>
      </c>
      <c r="G35" s="11">
        <f>[31]Abril!$E$10</f>
        <v>89.833333333333329</v>
      </c>
      <c r="H35" s="11">
        <f>[31]Abril!$E$11</f>
        <v>87.583333333333329</v>
      </c>
      <c r="I35" s="11">
        <f>[31]Abril!$E$12</f>
        <v>87.041666666666671</v>
      </c>
      <c r="J35" s="11">
        <f>[31]Abril!$E$13</f>
        <v>83.958333333333329</v>
      </c>
      <c r="K35" s="11">
        <f>[31]Abril!$E$14</f>
        <v>78.291666666666671</v>
      </c>
      <c r="L35" s="11">
        <f>[31]Abril!$E$15</f>
        <v>74.125</v>
      </c>
      <c r="M35" s="11">
        <f>[31]Abril!$E$16</f>
        <v>78.875</v>
      </c>
      <c r="N35" s="11">
        <f>[31]Abril!$E$17</f>
        <v>77.375</v>
      </c>
      <c r="O35" s="11">
        <f>[31]Abril!$E$18</f>
        <v>82.958333333333329</v>
      </c>
      <c r="P35" s="11">
        <f>[31]Abril!$E$19</f>
        <v>84.666666666666671</v>
      </c>
      <c r="Q35" s="11">
        <f>[31]Abril!$E$20</f>
        <v>79.25</v>
      </c>
      <c r="R35" s="11">
        <f>[31]Abril!$E$21</f>
        <v>80.583333333333329</v>
      </c>
      <c r="S35" s="11">
        <f>[31]Abril!$E$22</f>
        <v>95.25</v>
      </c>
      <c r="T35" s="11">
        <f>[31]Abril!$E$23</f>
        <v>79.583333333333329</v>
      </c>
      <c r="U35" s="11">
        <f>[31]Abril!$E$24</f>
        <v>76.375</v>
      </c>
      <c r="V35" s="11">
        <f>[31]Abril!$E$25</f>
        <v>66.041666666666671</v>
      </c>
      <c r="W35" s="11">
        <f>[31]Abril!$E$26</f>
        <v>75.458333333333329</v>
      </c>
      <c r="X35" s="11">
        <f>[31]Abril!$E$27</f>
        <v>81.291666666666671</v>
      </c>
      <c r="Y35" s="11">
        <f>[31]Abril!$E$28</f>
        <v>80.458333333333329</v>
      </c>
      <c r="Z35" s="11">
        <f>[31]Abril!$E$29</f>
        <v>82.625</v>
      </c>
      <c r="AA35" s="11">
        <f>[31]Abril!$E$30</f>
        <v>88.5</v>
      </c>
      <c r="AB35" s="11">
        <f>[31]Abril!$E$31</f>
        <v>87.541666666666671</v>
      </c>
      <c r="AC35" s="11">
        <f>[31]Abril!$E$32</f>
        <v>83.291666666666671</v>
      </c>
      <c r="AD35" s="11">
        <f>[31]Abril!$E$33</f>
        <v>80.791666666666671</v>
      </c>
      <c r="AE35" s="11">
        <f>[31]Abril!$E$34</f>
        <v>75.416666666666671</v>
      </c>
      <c r="AF35" s="69">
        <f t="shared" si="1"/>
        <v>80.090277777777757</v>
      </c>
      <c r="AJ35" t="s">
        <v>35</v>
      </c>
    </row>
    <row r="36" spans="1:37" hidden="1" x14ac:dyDescent="0.25">
      <c r="A36" s="43" t="s">
        <v>128</v>
      </c>
      <c r="B36" s="11" t="str">
        <f>[32]Abril!$E$5</f>
        <v>*</v>
      </c>
      <c r="C36" s="11" t="str">
        <f>[32]Abril!$E$6</f>
        <v>*</v>
      </c>
      <c r="D36" s="11" t="str">
        <f>[32]Abril!$E$7</f>
        <v>*</v>
      </c>
      <c r="E36" s="11" t="str">
        <f>[32]Abril!$E$8</f>
        <v>*</v>
      </c>
      <c r="F36" s="11" t="str">
        <f>[32]Abril!$E$9</f>
        <v>*</v>
      </c>
      <c r="G36" s="11" t="str">
        <f>[32]Abril!$E$10</f>
        <v>*</v>
      </c>
      <c r="H36" s="11" t="str">
        <f>[32]Abril!$E$11</f>
        <v>*</v>
      </c>
      <c r="I36" s="11" t="str">
        <f>[32]Abril!$E$12</f>
        <v>*</v>
      </c>
      <c r="J36" s="11" t="str">
        <f>[32]Abril!$E$13</f>
        <v>*</v>
      </c>
      <c r="K36" s="11" t="str">
        <f>[32]Abril!$E$14</f>
        <v>*</v>
      </c>
      <c r="L36" s="11" t="str">
        <f>[32]Abril!$E$15</f>
        <v>*</v>
      </c>
      <c r="M36" s="11" t="str">
        <f>[32]Abril!$E$16</f>
        <v>*</v>
      </c>
      <c r="N36" s="11" t="str">
        <f>[32]Abril!$E$17</f>
        <v>*</v>
      </c>
      <c r="O36" s="11" t="str">
        <f>[32]Abril!$E$18</f>
        <v>*</v>
      </c>
      <c r="P36" s="11" t="str">
        <f>[32]Abril!$E$19</f>
        <v>*</v>
      </c>
      <c r="Q36" s="11" t="str">
        <f>[32]Abril!$E$20</f>
        <v>*</v>
      </c>
      <c r="R36" s="11" t="str">
        <f>[32]Abril!$E$21</f>
        <v>*</v>
      </c>
      <c r="S36" s="11" t="str">
        <f>[32]Abril!$E$22</f>
        <v>*</v>
      </c>
      <c r="T36" s="11" t="str">
        <f>[32]Abril!$E$23</f>
        <v>*</v>
      </c>
      <c r="U36" s="11" t="str">
        <f>[32]Abril!$E$24</f>
        <v>*</v>
      </c>
      <c r="V36" s="11" t="str">
        <f>[32]Abril!$E$25</f>
        <v>*</v>
      </c>
      <c r="W36" s="11" t="str">
        <f>[32]Abril!$E$26</f>
        <v>*</v>
      </c>
      <c r="X36" s="11" t="str">
        <f>[32]Abril!$E$27</f>
        <v>*</v>
      </c>
      <c r="Y36" s="11" t="str">
        <f>[32]Abril!$E$28</f>
        <v>*</v>
      </c>
      <c r="Z36" s="11" t="str">
        <f>[32]Abril!$E$29</f>
        <v>*</v>
      </c>
      <c r="AA36" s="11" t="str">
        <f>[32]Abril!$E$30</f>
        <v>*</v>
      </c>
      <c r="AB36" s="11" t="str">
        <f>[32]Abril!$E$31</f>
        <v>*</v>
      </c>
      <c r="AC36" s="11" t="str">
        <f>[32]Abril!$E$32</f>
        <v>*</v>
      </c>
      <c r="AD36" s="11" t="str">
        <f>[32]Abril!$E$33</f>
        <v>*</v>
      </c>
      <c r="AE36" s="11" t="str">
        <f>[32]Abril!$E$34</f>
        <v>*</v>
      </c>
      <c r="AF36" s="69" t="s">
        <v>210</v>
      </c>
      <c r="AJ36" t="s">
        <v>35</v>
      </c>
    </row>
    <row r="37" spans="1:37" x14ac:dyDescent="0.25">
      <c r="A37" s="43" t="s">
        <v>14</v>
      </c>
      <c r="B37" s="11">
        <f>[33]Abril!$E$5</f>
        <v>68.916666666666671</v>
      </c>
      <c r="C37" s="11">
        <f>[33]Abril!$E$6</f>
        <v>66.041666666666671</v>
      </c>
      <c r="D37" s="11">
        <f>[33]Abril!$E$7</f>
        <v>66.5</v>
      </c>
      <c r="E37" s="11">
        <f>[33]Abril!$E$8</f>
        <v>64.916666666666671</v>
      </c>
      <c r="F37" s="11">
        <f>[33]Abril!$E$9</f>
        <v>66.125</v>
      </c>
      <c r="G37" s="11">
        <f>[33]Abril!$E$10</f>
        <v>66.916666666666671</v>
      </c>
      <c r="H37" s="11">
        <f>[33]Abril!$E$11</f>
        <v>82.041666666666671</v>
      </c>
      <c r="I37" s="11">
        <f>[33]Abril!$E$12</f>
        <v>86.416666666666671</v>
      </c>
      <c r="J37" s="11">
        <f>[33]Abril!$E$13</f>
        <v>82.666666666666671</v>
      </c>
      <c r="K37" s="11">
        <f>[33]Abril!$E$14</f>
        <v>78.583333333333329</v>
      </c>
      <c r="L37" s="11">
        <f>[33]Abril!$E$15</f>
        <v>74.75</v>
      </c>
      <c r="M37" s="11">
        <f>[33]Abril!$E$16</f>
        <v>82.708333333333329</v>
      </c>
      <c r="N37" s="11">
        <f>[33]Abril!$E$17</f>
        <v>76.791666666666671</v>
      </c>
      <c r="O37" s="11">
        <f>[33]Abril!$E$18</f>
        <v>82.166666666666671</v>
      </c>
      <c r="P37" s="11">
        <f>[33]Abril!$E$19</f>
        <v>78</v>
      </c>
      <c r="Q37" s="11">
        <f>[33]Abril!$E$20</f>
        <v>74</v>
      </c>
      <c r="R37" s="11">
        <f>[33]Abril!$E$21</f>
        <v>75</v>
      </c>
      <c r="S37" s="11">
        <f>[33]Abril!$E$22</f>
        <v>75.708333333333329</v>
      </c>
      <c r="T37" s="11">
        <f>[33]Abril!$E$23</f>
        <v>80.541666666666671</v>
      </c>
      <c r="U37" s="11">
        <f>[33]Abril!$E$24</f>
        <v>69.458333333333329</v>
      </c>
      <c r="V37" s="11">
        <f>[33]Abril!$E$25</f>
        <v>69.75</v>
      </c>
      <c r="W37" s="11">
        <f>[33]Abril!$E$26</f>
        <v>71.708333333333329</v>
      </c>
      <c r="X37" s="11">
        <f>[33]Abril!$E$27</f>
        <v>77</v>
      </c>
      <c r="Y37" s="11">
        <f>[33]Abril!$E$28</f>
        <v>67.916666666666671</v>
      </c>
      <c r="Z37" s="11">
        <f>[33]Abril!$E$29</f>
        <v>69.083333333333329</v>
      </c>
      <c r="AA37" s="11">
        <f>[33]Abril!$E$30</f>
        <v>81.25</v>
      </c>
      <c r="AB37" s="11">
        <f>[33]Abril!$E$31</f>
        <v>82.125</v>
      </c>
      <c r="AC37" s="11">
        <f>[33]Abril!$E$32</f>
        <v>77.833333333333329</v>
      </c>
      <c r="AD37" s="11">
        <f>[33]Abril!$E$33</f>
        <v>74.333333333333329</v>
      </c>
      <c r="AE37" s="11">
        <f>[33]Abril!$E$34</f>
        <v>70.708333333333329</v>
      </c>
      <c r="AF37" s="69">
        <f t="shared" si="1"/>
        <v>74.665277777777789</v>
      </c>
      <c r="AH37" t="s">
        <v>35</v>
      </c>
      <c r="AJ37" t="s">
        <v>35</v>
      </c>
    </row>
    <row r="38" spans="1:37" hidden="1" x14ac:dyDescent="0.25">
      <c r="A38" s="43" t="s">
        <v>158</v>
      </c>
      <c r="B38" s="11" t="str">
        <f>[34]Abril!$E$5</f>
        <v>*</v>
      </c>
      <c r="C38" s="11" t="str">
        <f>[34]Abril!$E$6</f>
        <v>*</v>
      </c>
      <c r="D38" s="11" t="str">
        <f>[34]Abril!$E$7</f>
        <v>*</v>
      </c>
      <c r="E38" s="11" t="str">
        <f>[34]Abril!$E$8</f>
        <v>*</v>
      </c>
      <c r="F38" s="11" t="str">
        <f>[34]Abril!$E$9</f>
        <v>*</v>
      </c>
      <c r="G38" s="11" t="str">
        <f>[34]Abril!$E$10</f>
        <v>*</v>
      </c>
      <c r="H38" s="11" t="str">
        <f>[34]Abril!$E$11</f>
        <v>*</v>
      </c>
      <c r="I38" s="11" t="str">
        <f>[34]Abril!$E$12</f>
        <v>*</v>
      </c>
      <c r="J38" s="11" t="str">
        <f>[34]Abril!$E$13</f>
        <v>*</v>
      </c>
      <c r="K38" s="11" t="str">
        <f>[34]Abril!$E$14</f>
        <v>*</v>
      </c>
      <c r="L38" s="11" t="str">
        <f>[34]Abril!$E$15</f>
        <v>*</v>
      </c>
      <c r="M38" s="11" t="str">
        <f>[34]Abril!$E$16</f>
        <v>*</v>
      </c>
      <c r="N38" s="11" t="str">
        <f>[34]Abril!$E$17</f>
        <v>*</v>
      </c>
      <c r="O38" s="11" t="str">
        <f>[34]Abril!$E$18</f>
        <v>*</v>
      </c>
      <c r="P38" s="11" t="str">
        <f>[34]Abril!$E$19</f>
        <v>*</v>
      </c>
      <c r="Q38" s="11" t="str">
        <f>[34]Abril!$E$20</f>
        <v>*</v>
      </c>
      <c r="R38" s="11" t="str">
        <f>[34]Abril!$E$21</f>
        <v>*</v>
      </c>
      <c r="S38" s="11" t="str">
        <f>[34]Abril!$E$22</f>
        <v>*</v>
      </c>
      <c r="T38" s="11" t="str">
        <f>[34]Abril!$E$23</f>
        <v>*</v>
      </c>
      <c r="U38" s="11" t="str">
        <f>[34]Abril!$E$24</f>
        <v>*</v>
      </c>
      <c r="V38" s="11" t="str">
        <f>[34]Abril!$E$25</f>
        <v>*</v>
      </c>
      <c r="W38" s="11" t="str">
        <f>[34]Abril!$E$26</f>
        <v>*</v>
      </c>
      <c r="X38" s="11" t="str">
        <f>[34]Abril!$E$27</f>
        <v>*</v>
      </c>
      <c r="Y38" s="11" t="str">
        <f>[34]Abril!$E$28</f>
        <v>*</v>
      </c>
      <c r="Z38" s="11" t="str">
        <f>[34]Abril!$E$29</f>
        <v>*</v>
      </c>
      <c r="AA38" s="11" t="str">
        <f>[34]Abril!$E$30</f>
        <v>*</v>
      </c>
      <c r="AB38" s="11" t="str">
        <f>[34]Abril!$E$31</f>
        <v>*</v>
      </c>
      <c r="AC38" s="11" t="str">
        <f>[34]Abril!$E$32</f>
        <v>*</v>
      </c>
      <c r="AD38" s="11" t="str">
        <f>[34]Abril!$E$33</f>
        <v>*</v>
      </c>
      <c r="AE38" s="11" t="str">
        <f>[34]Abril!$E$34</f>
        <v>*</v>
      </c>
      <c r="AF38" s="69" t="s">
        <v>210</v>
      </c>
      <c r="AH38" t="s">
        <v>35</v>
      </c>
      <c r="AI38" t="s">
        <v>35</v>
      </c>
    </row>
    <row r="39" spans="1:37" x14ac:dyDescent="0.25">
      <c r="A39" s="43" t="s">
        <v>15</v>
      </c>
      <c r="B39" s="11">
        <f>[35]Abril!$E$5</f>
        <v>62.666666666666664</v>
      </c>
      <c r="C39" s="11">
        <f>[35]Abril!$E$6</f>
        <v>64.208333333333329</v>
      </c>
      <c r="D39" s="11">
        <f>[35]Abril!$E$7</f>
        <v>64.958333333333329</v>
      </c>
      <c r="E39" s="11">
        <f>[35]Abril!$E$8</f>
        <v>67.583333333333329</v>
      </c>
      <c r="F39" s="11">
        <f>[35]Abril!$E$9</f>
        <v>79.958333333333329</v>
      </c>
      <c r="G39" s="11">
        <f>[35]Abril!$E$10</f>
        <v>85.291666666666671</v>
      </c>
      <c r="H39" s="11">
        <f>[35]Abril!$E$11</f>
        <v>85.458333333333329</v>
      </c>
      <c r="I39" s="11">
        <f>[35]Abril!$E$12</f>
        <v>81.583333333333329</v>
      </c>
      <c r="J39" s="11">
        <f>[35]Abril!$E$13</f>
        <v>75.791666666666671</v>
      </c>
      <c r="K39" s="11">
        <f>[35]Abril!$E$14</f>
        <v>73.5</v>
      </c>
      <c r="L39" s="11">
        <f>[35]Abril!$E$15</f>
        <v>70.916666666666671</v>
      </c>
      <c r="M39" s="11">
        <f>[35]Abril!$E$16</f>
        <v>75.625</v>
      </c>
      <c r="N39" s="11">
        <f>[35]Abril!$E$17</f>
        <v>81.25</v>
      </c>
      <c r="O39" s="11">
        <f>[35]Abril!$E$18</f>
        <v>82.541666666666671</v>
      </c>
      <c r="P39" s="11">
        <f>[35]Abril!$E$19</f>
        <v>82.708333333333329</v>
      </c>
      <c r="Q39" s="11">
        <f>[35]Abril!$E$20</f>
        <v>81.125</v>
      </c>
      <c r="R39" s="11">
        <f>[35]Abril!$E$21</f>
        <v>91.666666666666671</v>
      </c>
      <c r="S39" s="11">
        <f>[35]Abril!$E$22</f>
        <v>93.708333333333329</v>
      </c>
      <c r="T39" s="11">
        <f>[35]Abril!$E$23</f>
        <v>69.375</v>
      </c>
      <c r="U39" s="11">
        <f>[35]Abril!$E$24</f>
        <v>61.458333333333336</v>
      </c>
      <c r="V39" s="11">
        <f>[35]Abril!$E$25</f>
        <v>66.291666666666671</v>
      </c>
      <c r="W39" s="11">
        <f>[35]Abril!$E$26</f>
        <v>67.083333333333329</v>
      </c>
      <c r="X39" s="11">
        <f>[35]Abril!$E$27</f>
        <v>70.833333333333329</v>
      </c>
      <c r="Y39" s="11">
        <f>[35]Abril!$E$28</f>
        <v>88.833333333333329</v>
      </c>
      <c r="Z39" s="11">
        <f>[35]Abril!$E$29</f>
        <v>90.791666666666671</v>
      </c>
      <c r="AA39" s="11">
        <f>[35]Abril!$E$30</f>
        <v>91.166666666666671</v>
      </c>
      <c r="AB39" s="11">
        <f>[35]Abril!$E$31</f>
        <v>82</v>
      </c>
      <c r="AC39" s="11">
        <f>[35]Abril!$E$32</f>
        <v>73.166666666666671</v>
      </c>
      <c r="AD39" s="11">
        <f>[35]Abril!$E$33</f>
        <v>78.75</v>
      </c>
      <c r="AE39" s="11">
        <f>[35]Abril!$E$34</f>
        <v>80.541666666666671</v>
      </c>
      <c r="AF39" s="69">
        <f t="shared" si="1"/>
        <v>77.3611111111111</v>
      </c>
      <c r="AG39" s="12" t="s">
        <v>35</v>
      </c>
      <c r="AH39" t="s">
        <v>35</v>
      </c>
      <c r="AJ39" t="s">
        <v>35</v>
      </c>
    </row>
    <row r="40" spans="1:37" x14ac:dyDescent="0.25">
      <c r="A40" s="43" t="s">
        <v>16</v>
      </c>
      <c r="B40" s="11">
        <f>[36]Abril!$E$5</f>
        <v>72.208333333333329</v>
      </c>
      <c r="C40" s="11">
        <f>[36]Abril!$E$6</f>
        <v>67.833333333333329</v>
      </c>
      <c r="D40" s="11">
        <f>[36]Abril!$E$7</f>
        <v>66.25</v>
      </c>
      <c r="E40" s="11">
        <f>[36]Abril!$E$8</f>
        <v>69.75</v>
      </c>
      <c r="F40" s="11">
        <f>[36]Abril!$E$9</f>
        <v>85.958333333333329</v>
      </c>
      <c r="G40" s="11">
        <f>[36]Abril!$E$10</f>
        <v>86.541666666666671</v>
      </c>
      <c r="H40" s="11">
        <f>[36]Abril!$E$11</f>
        <v>84.041666666666671</v>
      </c>
      <c r="I40" s="11">
        <f>[36]Abril!$E$12</f>
        <v>78.541666666666671</v>
      </c>
      <c r="J40" s="11">
        <f>[36]Abril!$E$13</f>
        <v>72.375</v>
      </c>
      <c r="K40" s="11">
        <f>[36]Abril!$E$14</f>
        <v>72.625</v>
      </c>
      <c r="L40" s="11">
        <f>[36]Abril!$E$15</f>
        <v>71.541666666666671</v>
      </c>
      <c r="M40" s="11">
        <f>[36]Abril!$E$16</f>
        <v>70.625</v>
      </c>
      <c r="N40" s="11">
        <f>[36]Abril!$E$17</f>
        <v>79.291666666666671</v>
      </c>
      <c r="O40" s="11">
        <f>[36]Abril!$E$18</f>
        <v>86.666666666666671</v>
      </c>
      <c r="P40" s="11">
        <f>[36]Abril!$E$19</f>
        <v>80.958333333333329</v>
      </c>
      <c r="Q40" s="11">
        <f>[36]Abril!$E$20</f>
        <v>79.708333333333329</v>
      </c>
      <c r="R40" s="11">
        <f>[36]Abril!$E$21</f>
        <v>90.166666666666671</v>
      </c>
      <c r="S40" s="11">
        <f>[36]Abril!$E$22</f>
        <v>88.916666666666671</v>
      </c>
      <c r="T40" s="11">
        <f>[36]Abril!$E$23</f>
        <v>73.791666666666671</v>
      </c>
      <c r="U40" s="11">
        <f>[36]Abril!$E$24</f>
        <v>73.375</v>
      </c>
      <c r="V40" s="11">
        <f>[36]Abril!$E$25</f>
        <v>69.166666666666671</v>
      </c>
      <c r="W40" s="11">
        <f>[36]Abril!$E$26</f>
        <v>72.291666666666671</v>
      </c>
      <c r="X40" s="11">
        <f>[36]Abril!$E$27</f>
        <v>69.208333333333329</v>
      </c>
      <c r="Y40" s="11">
        <f>[36]Abril!$E$28</f>
        <v>74.875</v>
      </c>
      <c r="Z40" s="11">
        <f>[36]Abril!$E$29</f>
        <v>81.583333333333329</v>
      </c>
      <c r="AA40" s="11">
        <f>[36]Abril!$E$30</f>
        <v>89.833333333333329</v>
      </c>
      <c r="AB40" s="11">
        <f>[36]Abril!$E$31</f>
        <v>77.916666666666671</v>
      </c>
      <c r="AC40" s="11">
        <f>[36]Abril!$E$32</f>
        <v>74.041666666666671</v>
      </c>
      <c r="AD40" s="11">
        <f>[36]Abril!$E$33</f>
        <v>73.083333333333329</v>
      </c>
      <c r="AE40" s="11">
        <f>[36]Abril!$E$34</f>
        <v>68.458333333333329</v>
      </c>
      <c r="AF40" s="69">
        <f t="shared" si="1"/>
        <v>76.720833333333331</v>
      </c>
      <c r="AI40" t="s">
        <v>35</v>
      </c>
      <c r="AJ40" t="s">
        <v>35</v>
      </c>
    </row>
    <row r="41" spans="1:37" x14ac:dyDescent="0.25">
      <c r="A41" s="43" t="s">
        <v>159</v>
      </c>
      <c r="B41" s="11">
        <f>[37]Abril!$E$5</f>
        <v>77.291666666666671</v>
      </c>
      <c r="C41" s="11">
        <f>[37]Abril!$E$6</f>
        <v>75.625</v>
      </c>
      <c r="D41" s="11">
        <f>[37]Abril!$E$7</f>
        <v>72.458333333333329</v>
      </c>
      <c r="E41" s="11">
        <f>[37]Abril!$E$8</f>
        <v>68.875</v>
      </c>
      <c r="F41" s="11">
        <f>[37]Abril!$E$9</f>
        <v>70.75</v>
      </c>
      <c r="G41" s="11">
        <f>[37]Abril!$E$10</f>
        <v>80.708333333333329</v>
      </c>
      <c r="H41" s="11">
        <f>[37]Abril!$E$11</f>
        <v>89.166666666666671</v>
      </c>
      <c r="I41" s="11">
        <f>[37]Abril!$E$12</f>
        <v>88.208333333333329</v>
      </c>
      <c r="J41" s="11">
        <f>[37]Abril!$E$13</f>
        <v>84.833333333333329</v>
      </c>
      <c r="K41" s="11">
        <f>[37]Abril!$E$14</f>
        <v>80.875</v>
      </c>
      <c r="L41" s="11">
        <f>[37]Abril!$E$15</f>
        <v>75.708333333333329</v>
      </c>
      <c r="M41" s="11">
        <f>[37]Abril!$E$16</f>
        <v>89.041666666666671</v>
      </c>
      <c r="N41" s="11">
        <f>[37]Abril!$E$17</f>
        <v>81.125</v>
      </c>
      <c r="O41" s="11">
        <f>[37]Abril!$E$18</f>
        <v>87.333333333333329</v>
      </c>
      <c r="P41" s="11">
        <f>[37]Abril!$E$19</f>
        <v>84.875</v>
      </c>
      <c r="Q41" s="11">
        <f>[37]Abril!$E$20</f>
        <v>81.083333333333329</v>
      </c>
      <c r="R41" s="11">
        <f>[37]Abril!$E$21</f>
        <v>85.833333333333329</v>
      </c>
      <c r="S41" s="11">
        <f>[37]Abril!$E$22</f>
        <v>95.583333333333329</v>
      </c>
      <c r="T41" s="11">
        <f>[37]Abril!$E$23</f>
        <v>77.291666666666671</v>
      </c>
      <c r="U41" s="11">
        <f>[37]Abril!$E$24</f>
        <v>73.875</v>
      </c>
      <c r="V41" s="11">
        <f>[37]Abril!$E$25</f>
        <v>71.083333333333329</v>
      </c>
      <c r="W41" s="11">
        <f>[37]Abril!$E$26</f>
        <v>72.125</v>
      </c>
      <c r="X41" s="11">
        <f>[37]Abril!$E$27</f>
        <v>76.083333333333329</v>
      </c>
      <c r="Y41" s="11">
        <f>[37]Abril!$E$28</f>
        <v>84</v>
      </c>
      <c r="Z41" s="11">
        <f>[37]Abril!$E$29</f>
        <v>88.416666666666671</v>
      </c>
      <c r="AA41" s="11">
        <f>[37]Abril!$E$30</f>
        <v>93.875</v>
      </c>
      <c r="AB41" s="11">
        <f>[37]Abril!$E$31</f>
        <v>87.375</v>
      </c>
      <c r="AC41" s="11">
        <f>[37]Abril!$E$32</f>
        <v>84.25</v>
      </c>
      <c r="AD41" s="11">
        <f>[37]Abril!$E$33</f>
        <v>83.041666666666671</v>
      </c>
      <c r="AE41" s="11">
        <f>[37]Abril!$E$34</f>
        <v>79</v>
      </c>
      <c r="AF41" s="69">
        <f t="shared" si="1"/>
        <v>81.326388888888886</v>
      </c>
      <c r="AH41" t="s">
        <v>35</v>
      </c>
      <c r="AI41" t="s">
        <v>35</v>
      </c>
    </row>
    <row r="42" spans="1:37" x14ac:dyDescent="0.25">
      <c r="A42" s="43" t="s">
        <v>17</v>
      </c>
      <c r="B42" s="11">
        <f>[38]Abril!$E$5</f>
        <v>75.041666666666671</v>
      </c>
      <c r="C42" s="11">
        <f>[38]Abril!$E$6</f>
        <v>72.833333333333329</v>
      </c>
      <c r="D42" s="11">
        <f>[38]Abril!$E$7</f>
        <v>70.333333333333329</v>
      </c>
      <c r="E42" s="11">
        <f>[38]Abril!$E$8</f>
        <v>71.125</v>
      </c>
      <c r="F42" s="11">
        <f>[38]Abril!$E$9</f>
        <v>79.208333333333329</v>
      </c>
      <c r="G42" s="11">
        <f>[38]Abril!$E$10</f>
        <v>89.375</v>
      </c>
      <c r="H42" s="11">
        <f>[38]Abril!$E$11</f>
        <v>88.541666666666671</v>
      </c>
      <c r="I42" s="11">
        <f>[38]Abril!$E$12</f>
        <v>83.416666666666671</v>
      </c>
      <c r="J42" s="11">
        <f>[38]Abril!$E$13</f>
        <v>82.916666666666671</v>
      </c>
      <c r="K42" s="11">
        <f>[38]Abril!$E$14</f>
        <v>78.958333333333329</v>
      </c>
      <c r="L42" s="11">
        <f>[38]Abril!$E$15</f>
        <v>77.625</v>
      </c>
      <c r="M42" s="11">
        <f>[38]Abril!$E$16</f>
        <v>79.375</v>
      </c>
      <c r="N42" s="11">
        <f>[38]Abril!$E$17</f>
        <v>81.291666666666671</v>
      </c>
      <c r="O42" s="11">
        <f>[38]Abril!$E$18</f>
        <v>86</v>
      </c>
      <c r="P42" s="11">
        <f>[38]Abril!$E$19</f>
        <v>84.125</v>
      </c>
      <c r="Q42" s="11">
        <f>[38]Abril!$E$20</f>
        <v>83.583333333333329</v>
      </c>
      <c r="R42" s="11">
        <f>[38]Abril!$E$21</f>
        <v>86.833333333333329</v>
      </c>
      <c r="S42" s="11">
        <f>[38]Abril!$E$22</f>
        <v>96.958333333333329</v>
      </c>
      <c r="T42" s="11">
        <f>[38]Abril!$E$23</f>
        <v>76.333333333333329</v>
      </c>
      <c r="U42" s="11">
        <f>[38]Abril!$E$24</f>
        <v>77.333333333333329</v>
      </c>
      <c r="V42" s="11">
        <f>[38]Abril!$E$25</f>
        <v>74.583333333333329</v>
      </c>
      <c r="W42" s="11">
        <f>[38]Abril!$E$26</f>
        <v>76.875</v>
      </c>
      <c r="X42" s="11">
        <f>[38]Abril!$E$27</f>
        <v>84.583333333333329</v>
      </c>
      <c r="Y42" s="11">
        <f>[38]Abril!$E$28</f>
        <v>83.666666666666671</v>
      </c>
      <c r="Z42" s="11">
        <f>[38]Abril!$E$29</f>
        <v>84.125</v>
      </c>
      <c r="AA42" s="11">
        <f>[38]Abril!$E$30</f>
        <v>91.375</v>
      </c>
      <c r="AB42" s="11">
        <f>[38]Abril!$E$31</f>
        <v>89.125</v>
      </c>
      <c r="AC42" s="11">
        <f>[38]Abril!$E$32</f>
        <v>84.875</v>
      </c>
      <c r="AD42" s="11">
        <f>[38]Abril!$E$33</f>
        <v>83.958333333333329</v>
      </c>
      <c r="AE42" s="11">
        <f>[38]Abril!$E$34</f>
        <v>77.208333333333329</v>
      </c>
      <c r="AF42" s="69">
        <f t="shared" si="1"/>
        <v>81.719444444444434</v>
      </c>
      <c r="AI42" t="s">
        <v>35</v>
      </c>
      <c r="AJ42" t="s">
        <v>35</v>
      </c>
    </row>
    <row r="43" spans="1:37" x14ac:dyDescent="0.25">
      <c r="A43" s="43" t="s">
        <v>141</v>
      </c>
      <c r="B43" s="11">
        <f>[39]Abril!$E$5</f>
        <v>79.583333333333329</v>
      </c>
      <c r="C43" s="11">
        <f>[39]Abril!$E$6</f>
        <v>80.833333333333329</v>
      </c>
      <c r="D43" s="11">
        <f>[39]Abril!$E$7</f>
        <v>80.75</v>
      </c>
      <c r="E43" s="11">
        <f>[39]Abril!$E$8</f>
        <v>77.208333333333329</v>
      </c>
      <c r="F43" s="11">
        <f>[39]Abril!$E$9</f>
        <v>76.625</v>
      </c>
      <c r="G43" s="11">
        <f>[39]Abril!$E$10</f>
        <v>84.041666666666671</v>
      </c>
      <c r="H43" s="11">
        <f>[39]Abril!$E$11</f>
        <v>88.875</v>
      </c>
      <c r="I43" s="11">
        <f>[39]Abril!$E$12</f>
        <v>97.333333333333329</v>
      </c>
      <c r="J43" s="11">
        <f>[39]Abril!$E$13</f>
        <v>89.666666666666671</v>
      </c>
      <c r="K43" s="11">
        <f>[39]Abril!$E$14</f>
        <v>86.833333333333329</v>
      </c>
      <c r="L43" s="11">
        <f>[39]Abril!$E$15</f>
        <v>82.75</v>
      </c>
      <c r="M43" s="11">
        <f>[39]Abril!$E$16</f>
        <v>89.75</v>
      </c>
      <c r="N43" s="11">
        <f>[39]Abril!$E$17</f>
        <v>84.958333333333329</v>
      </c>
      <c r="O43" s="11">
        <f>[39]Abril!$E$18</f>
        <v>92.416666666666671</v>
      </c>
      <c r="P43" s="11">
        <f>[39]Abril!$E$19</f>
        <v>93.166666666666671</v>
      </c>
      <c r="Q43" s="11">
        <f>[39]Abril!$E$20</f>
        <v>88</v>
      </c>
      <c r="R43" s="11">
        <f>[39]Abril!$E$21</f>
        <v>90.333333333333329</v>
      </c>
      <c r="S43" s="11">
        <f>[39]Abril!$E$22</f>
        <v>99.416666666666671</v>
      </c>
      <c r="T43" s="11">
        <f>[39]Abril!$E$23</f>
        <v>81.958333333333329</v>
      </c>
      <c r="U43" s="11">
        <f>[39]Abril!$E$24</f>
        <v>81.875</v>
      </c>
      <c r="V43" s="11">
        <f>[39]Abril!$E$25</f>
        <v>76.458333333333329</v>
      </c>
      <c r="W43" s="11">
        <f>[39]Abril!$E$26</f>
        <v>84.666666666666671</v>
      </c>
      <c r="X43" s="11">
        <f>[39]Abril!$E$27</f>
        <v>87.833333333333329</v>
      </c>
      <c r="Y43" s="11">
        <f>[39]Abril!$E$28</f>
        <v>80.083333333333329</v>
      </c>
      <c r="Z43" s="11">
        <f>[39]Abril!$E$29</f>
        <v>92.875</v>
      </c>
      <c r="AA43" s="11">
        <f>[39]Abril!$E$30</f>
        <v>90.5</v>
      </c>
      <c r="AB43" s="11">
        <f>[39]Abril!$E$31</f>
        <v>91.916666666666671</v>
      </c>
      <c r="AC43" s="11">
        <f>[39]Abril!$E$32</f>
        <v>84.166666666666671</v>
      </c>
      <c r="AD43" s="11">
        <f>[39]Abril!$E$33</f>
        <v>87.333333333333329</v>
      </c>
      <c r="AE43" s="11">
        <f>[39]Abril!$E$34</f>
        <v>83.166666666666671</v>
      </c>
      <c r="AF43" s="69">
        <f t="shared" si="1"/>
        <v>86.17916666666666</v>
      </c>
      <c r="AJ43" t="s">
        <v>35</v>
      </c>
    </row>
    <row r="44" spans="1:37" x14ac:dyDescent="0.25">
      <c r="A44" s="43" t="s">
        <v>18</v>
      </c>
      <c r="B44" s="11">
        <f>[40]Abril!$E$5</f>
        <v>72.25</v>
      </c>
      <c r="C44" s="11">
        <f>[40]Abril!$E$6</f>
        <v>61.958333333333336</v>
      </c>
      <c r="D44" s="11">
        <f>[40]Abril!$E$7</f>
        <v>66.541666666666671</v>
      </c>
      <c r="E44" s="11">
        <f>[40]Abril!$E$8</f>
        <v>69.375</v>
      </c>
      <c r="F44" s="11">
        <f>[40]Abril!$E$9</f>
        <v>77.125</v>
      </c>
      <c r="G44" s="11">
        <f>[40]Abril!$E$10</f>
        <v>88</v>
      </c>
      <c r="H44" s="11">
        <f>[40]Abril!$E$11</f>
        <v>87.291666666666671</v>
      </c>
      <c r="I44" s="11">
        <f>[40]Abril!$E$12</f>
        <v>89.375</v>
      </c>
      <c r="J44" s="11">
        <f>[40]Abril!$E$13</f>
        <v>84.791666666666671</v>
      </c>
      <c r="K44" s="11">
        <f>[40]Abril!$E$14</f>
        <v>83.375</v>
      </c>
      <c r="L44" s="11">
        <f>[40]Abril!$E$15</f>
        <v>79.041666666666671</v>
      </c>
      <c r="M44" s="11">
        <f>[40]Abril!$E$16</f>
        <v>81.083333333333329</v>
      </c>
      <c r="N44" s="11">
        <f>[40]Abril!$E$17</f>
        <v>79.583333333333329</v>
      </c>
      <c r="O44" s="11">
        <f>[40]Abril!$E$18</f>
        <v>85.916666666666671</v>
      </c>
      <c r="P44" s="11">
        <f>[40]Abril!$E$19</f>
        <v>86.833333333333329</v>
      </c>
      <c r="Q44" s="11">
        <f>[40]Abril!$E$20</f>
        <v>80.041666666666671</v>
      </c>
      <c r="R44" s="11">
        <f>[40]Abril!$E$21</f>
        <v>81.25</v>
      </c>
      <c r="S44" s="11">
        <f>[40]Abril!$E$22</f>
        <v>84.208333333333329</v>
      </c>
      <c r="T44" s="11">
        <f>[40]Abril!$E$23</f>
        <v>78.958333333333329</v>
      </c>
      <c r="U44" s="11">
        <f>[40]Abril!$E$24</f>
        <v>69.583333333333329</v>
      </c>
      <c r="V44" s="11">
        <f>[40]Abril!$E$25</f>
        <v>71.875</v>
      </c>
      <c r="W44" s="11">
        <f>[40]Abril!$E$26</f>
        <v>69.125</v>
      </c>
      <c r="X44" s="11">
        <f>[40]Abril!$E$27</f>
        <v>74</v>
      </c>
      <c r="Y44" s="11">
        <f>[40]Abril!$E$28</f>
        <v>83.166666666666671</v>
      </c>
      <c r="Z44" s="11">
        <f>[40]Abril!$E$29</f>
        <v>82.75</v>
      </c>
      <c r="AA44" s="11">
        <f>[40]Abril!$E$30</f>
        <v>88.833333333333329</v>
      </c>
      <c r="AB44" s="11">
        <f>[40]Abril!$E$31</f>
        <v>88.041666666666671</v>
      </c>
      <c r="AC44" s="11">
        <f>[40]Abril!$E$32</f>
        <v>83.375</v>
      </c>
      <c r="AD44" s="11">
        <f>[40]Abril!$E$33</f>
        <v>78.958333333333329</v>
      </c>
      <c r="AE44" s="11">
        <f>[40]Abril!$E$34</f>
        <v>75.75</v>
      </c>
      <c r="AF44" s="69">
        <f t="shared" si="1"/>
        <v>79.415277777777774</v>
      </c>
      <c r="AH44" s="12" t="s">
        <v>35</v>
      </c>
      <c r="AJ44" t="s">
        <v>35</v>
      </c>
    </row>
    <row r="45" spans="1:37" hidden="1" x14ac:dyDescent="0.25">
      <c r="A45" s="43" t="s">
        <v>146</v>
      </c>
      <c r="B45" s="11" t="str">
        <f>[41]Abril!$E$5</f>
        <v>*</v>
      </c>
      <c r="C45" s="11" t="str">
        <f>[41]Abril!$E$6</f>
        <v>*</v>
      </c>
      <c r="D45" s="11" t="str">
        <f>[41]Abril!$E$7</f>
        <v>*</v>
      </c>
      <c r="E45" s="11" t="str">
        <f>[41]Abril!$E$8</f>
        <v>*</v>
      </c>
      <c r="F45" s="11" t="str">
        <f>[41]Abril!$E$9</f>
        <v>*</v>
      </c>
      <c r="G45" s="11" t="str">
        <f>[41]Abril!$E$10</f>
        <v>*</v>
      </c>
      <c r="H45" s="11" t="str">
        <f>[41]Abril!$E$11</f>
        <v>*</v>
      </c>
      <c r="I45" s="11" t="str">
        <f>[41]Abril!$E$12</f>
        <v>*</v>
      </c>
      <c r="J45" s="11" t="str">
        <f>[41]Abril!$E$13</f>
        <v>*</v>
      </c>
      <c r="K45" s="11" t="str">
        <f>[41]Abril!$E$14</f>
        <v>*</v>
      </c>
      <c r="L45" s="11" t="str">
        <f>[41]Abril!$E$15</f>
        <v>*</v>
      </c>
      <c r="M45" s="11" t="str">
        <f>[41]Abril!$E$16</f>
        <v>*</v>
      </c>
      <c r="N45" s="11" t="str">
        <f>[41]Abril!$E$17</f>
        <v>*</v>
      </c>
      <c r="O45" s="11" t="str">
        <f>[41]Abril!$E$18</f>
        <v>*</v>
      </c>
      <c r="P45" s="11" t="str">
        <f>[41]Abril!$E$19</f>
        <v>*</v>
      </c>
      <c r="Q45" s="11" t="str">
        <f>[41]Abril!$E$20</f>
        <v>*</v>
      </c>
      <c r="R45" s="11" t="str">
        <f>[41]Abril!$E$21</f>
        <v>*</v>
      </c>
      <c r="S45" s="11" t="str">
        <f>[41]Abril!$E$22</f>
        <v>*</v>
      </c>
      <c r="T45" s="11" t="str">
        <f>[41]Abril!$E$23</f>
        <v>*</v>
      </c>
      <c r="U45" s="11" t="str">
        <f>[41]Abril!$E$24</f>
        <v>*</v>
      </c>
      <c r="V45" s="11" t="str">
        <f>[41]Abril!$E$25</f>
        <v>*</v>
      </c>
      <c r="W45" s="11" t="str">
        <f>[41]Abril!$E$26</f>
        <v>*</v>
      </c>
      <c r="X45" s="11" t="str">
        <f>[41]Abril!$E$27</f>
        <v>*</v>
      </c>
      <c r="Y45" s="11" t="str">
        <f>[41]Abril!$E$28</f>
        <v>*</v>
      </c>
      <c r="Z45" s="11" t="str">
        <f>[41]Abril!$E$29</f>
        <v>*</v>
      </c>
      <c r="AA45" s="11" t="str">
        <f>[41]Abril!$E$30</f>
        <v>*</v>
      </c>
      <c r="AB45" s="11" t="str">
        <f>[41]Abril!$E$31</f>
        <v>*</v>
      </c>
      <c r="AC45" s="11" t="str">
        <f>[41]Abril!$E$32</f>
        <v>*</v>
      </c>
      <c r="AD45" s="11" t="str">
        <f>[41]Abril!$E$33</f>
        <v>*</v>
      </c>
      <c r="AE45" s="11" t="str">
        <f>[41]Abril!$E$34</f>
        <v>*</v>
      </c>
      <c r="AF45" s="69" t="s">
        <v>210</v>
      </c>
      <c r="AI45" t="s">
        <v>35</v>
      </c>
      <c r="AJ45" t="s">
        <v>35</v>
      </c>
    </row>
    <row r="46" spans="1:37" x14ac:dyDescent="0.25">
      <c r="A46" s="43" t="s">
        <v>19</v>
      </c>
      <c r="B46" s="11">
        <f>[42]Abril!$E$5</f>
        <v>70.833333333333329</v>
      </c>
      <c r="C46" s="11">
        <f>[42]Abril!$E$6</f>
        <v>60.958333333333336</v>
      </c>
      <c r="D46" s="11">
        <f>[42]Abril!$E$7</f>
        <v>64.708333333333329</v>
      </c>
      <c r="E46" s="11">
        <f>[42]Abril!$E$8</f>
        <v>73.083333333333329</v>
      </c>
      <c r="F46" s="11">
        <f>[42]Abril!$E$9</f>
        <v>80.666666666666671</v>
      </c>
      <c r="G46" s="11">
        <f>[42]Abril!$E$10</f>
        <v>95.708333333333329</v>
      </c>
      <c r="H46" s="11">
        <f>[42]Abril!$E$11</f>
        <v>92.625</v>
      </c>
      <c r="I46" s="11">
        <f>[42]Abril!$E$12</f>
        <v>86.041666666666671</v>
      </c>
      <c r="J46" s="11">
        <f>[42]Abril!$E$13</f>
        <v>82.625</v>
      </c>
      <c r="K46" s="11">
        <f>[42]Abril!$E$14</f>
        <v>75.708333333333329</v>
      </c>
      <c r="L46" s="11">
        <f>[42]Abril!$E$15</f>
        <v>73.125</v>
      </c>
      <c r="M46" s="11">
        <f>[42]Abril!$E$16</f>
        <v>72.625</v>
      </c>
      <c r="N46" s="11">
        <f>[42]Abril!$E$17</f>
        <v>86.5</v>
      </c>
      <c r="O46" s="11">
        <f>[42]Abril!$E$18</f>
        <v>88.583333333333329</v>
      </c>
      <c r="P46" s="11">
        <f>[42]Abril!$E$19</f>
        <v>86.791666666666671</v>
      </c>
      <c r="Q46" s="11">
        <f>[42]Abril!$E$20</f>
        <v>83.333333333333329</v>
      </c>
      <c r="R46" s="11">
        <f>[42]Abril!$E$21</f>
        <v>97.791666666666671</v>
      </c>
      <c r="S46" s="11">
        <f>[42]Abril!$E$22</f>
        <v>89.125</v>
      </c>
      <c r="T46" s="11">
        <f>[42]Abril!$E$23</f>
        <v>71.583333333333329</v>
      </c>
      <c r="U46" s="11">
        <f>[42]Abril!$E$24</f>
        <v>70.083333333333329</v>
      </c>
      <c r="V46" s="11">
        <f>[42]Abril!$E$25</f>
        <v>65.708333333333329</v>
      </c>
      <c r="W46" s="11">
        <f>[42]Abril!$E$26</f>
        <v>68.041666666666671</v>
      </c>
      <c r="X46" s="11">
        <f>[42]Abril!$E$27</f>
        <v>74.5</v>
      </c>
      <c r="Y46" s="11">
        <f>[42]Abril!$E$28</f>
        <v>72.583333333333329</v>
      </c>
      <c r="Z46" s="11">
        <f>[42]Abril!$E$29</f>
        <v>84.166666666666671</v>
      </c>
      <c r="AA46" s="11">
        <f>[42]Abril!$E$30</f>
        <v>93.458333333333329</v>
      </c>
      <c r="AB46" s="11">
        <f>[42]Abril!$E$31</f>
        <v>83.625</v>
      </c>
      <c r="AC46" s="11">
        <f>[42]Abril!$E$32</f>
        <v>79</v>
      </c>
      <c r="AD46" s="11">
        <f>[42]Abril!$E$33</f>
        <v>81.125</v>
      </c>
      <c r="AE46" s="11">
        <f>[42]Abril!$E$34</f>
        <v>77.708333333333329</v>
      </c>
      <c r="AF46" s="69">
        <f t="shared" si="1"/>
        <v>79.413888888888877</v>
      </c>
      <c r="AG46" s="12" t="s">
        <v>35</v>
      </c>
      <c r="AI46" t="s">
        <v>35</v>
      </c>
      <c r="AJ46" t="s">
        <v>35</v>
      </c>
      <c r="AK46" t="s">
        <v>35</v>
      </c>
    </row>
    <row r="47" spans="1:37" x14ac:dyDescent="0.25">
      <c r="A47" s="43" t="s">
        <v>23</v>
      </c>
      <c r="B47" s="11">
        <f>[43]Abril!$E$5</f>
        <v>67.125</v>
      </c>
      <c r="C47" s="11">
        <f>[43]Abril!$E$6</f>
        <v>60.541666666666664</v>
      </c>
      <c r="D47" s="11">
        <f>[43]Abril!$E$7</f>
        <v>59.583333333333336</v>
      </c>
      <c r="E47" s="11">
        <f>[43]Abril!$E$8</f>
        <v>61.5</v>
      </c>
      <c r="F47" s="11">
        <f>[43]Abril!$E$9</f>
        <v>68.125</v>
      </c>
      <c r="G47" s="11">
        <f>[43]Abril!$E$10</f>
        <v>81.791666666666671</v>
      </c>
      <c r="H47" s="11">
        <f>[43]Abril!$E$11</f>
        <v>87.958333333333329</v>
      </c>
      <c r="I47" s="11">
        <f>[43]Abril!$E$12</f>
        <v>84.166666666666671</v>
      </c>
      <c r="J47" s="11">
        <f>[43]Abril!$E$13</f>
        <v>80</v>
      </c>
      <c r="K47" s="11">
        <f>[43]Abril!$E$14</f>
        <v>73.375</v>
      </c>
      <c r="L47" s="11">
        <f>[43]Abril!$E$15</f>
        <v>69.833333333333329</v>
      </c>
      <c r="M47" s="11">
        <f>[43]Abril!$E$16</f>
        <v>72.375</v>
      </c>
      <c r="N47" s="11">
        <f>[43]Abril!$E$17</f>
        <v>72.041666666666671</v>
      </c>
      <c r="O47" s="11">
        <f>[43]Abril!$E$18</f>
        <v>82.291666666666671</v>
      </c>
      <c r="P47" s="11">
        <f>[43]Abril!$E$19</f>
        <v>80</v>
      </c>
      <c r="Q47" s="11">
        <f>[43]Abril!$E$20</f>
        <v>75.916666666666671</v>
      </c>
      <c r="R47" s="11">
        <f>[43]Abril!$E$21</f>
        <v>76.666666666666671</v>
      </c>
      <c r="S47" s="11">
        <f>[43]Abril!$E$22</f>
        <v>91.541666666666671</v>
      </c>
      <c r="T47" s="11">
        <f>[43]Abril!$E$23</f>
        <v>72.25</v>
      </c>
      <c r="U47" s="11">
        <f>[43]Abril!$E$24</f>
        <v>61.125</v>
      </c>
      <c r="V47" s="11">
        <f>[43]Abril!$E$25</f>
        <v>65.583333333333329</v>
      </c>
      <c r="W47" s="11">
        <f>[43]Abril!$E$26</f>
        <v>67.791666666666671</v>
      </c>
      <c r="X47" s="11">
        <f>[43]Abril!$E$27</f>
        <v>73.791666666666671</v>
      </c>
      <c r="Y47" s="11">
        <f>[43]Abril!$E$28</f>
        <v>81.458333333333329</v>
      </c>
      <c r="Z47" s="11">
        <f>[43]Abril!$E$29</f>
        <v>80.208333333333329</v>
      </c>
      <c r="AA47" s="11">
        <f>[43]Abril!$E$30</f>
        <v>86.75</v>
      </c>
      <c r="AB47" s="11">
        <f>[43]Abril!$E$31</f>
        <v>83.666666666666671</v>
      </c>
      <c r="AC47" s="11">
        <f>[43]Abril!$E$32</f>
        <v>78.833333333333329</v>
      </c>
      <c r="AD47" s="11">
        <f>[43]Abril!$E$33</f>
        <v>72.291666666666671</v>
      </c>
      <c r="AE47" s="11">
        <f>[43]Abril!$E$34</f>
        <v>69.958333333333329</v>
      </c>
      <c r="AF47" s="69">
        <f t="shared" si="1"/>
        <v>74.618055555555571</v>
      </c>
      <c r="AJ47" t="s">
        <v>35</v>
      </c>
    </row>
    <row r="48" spans="1:37" x14ac:dyDescent="0.25">
      <c r="A48" s="43" t="s">
        <v>34</v>
      </c>
      <c r="B48" s="11">
        <f>[44]Abril!$E$5</f>
        <v>75.849999999999994</v>
      </c>
      <c r="C48" s="11">
        <f>[44]Abril!$E$6</f>
        <v>71.375</v>
      </c>
      <c r="D48" s="11">
        <f>[44]Abril!$E$7</f>
        <v>69.958333333333329</v>
      </c>
      <c r="E48" s="11">
        <f>[44]Abril!$E$8</f>
        <v>74.875</v>
      </c>
      <c r="F48" s="11">
        <f>[44]Abril!$E$9</f>
        <v>77.090909090909093</v>
      </c>
      <c r="G48" s="11">
        <f>[44]Abril!$E$10</f>
        <v>81</v>
      </c>
      <c r="H48" s="11">
        <f>[44]Abril!$E$11</f>
        <v>86.764705882352942</v>
      </c>
      <c r="I48" s="11">
        <f>[44]Abril!$E$12</f>
        <v>83.8125</v>
      </c>
      <c r="J48" s="11">
        <f>[44]Abril!$E$13</f>
        <v>83.5</v>
      </c>
      <c r="K48" s="11">
        <f>[44]Abril!$E$14</f>
        <v>83.291666666666671</v>
      </c>
      <c r="L48" s="11">
        <f>[44]Abril!$E$15</f>
        <v>79.416666666666671</v>
      </c>
      <c r="M48" s="11">
        <f>[44]Abril!$E$16</f>
        <v>83.041666666666671</v>
      </c>
      <c r="N48" s="11">
        <f>[44]Abril!$E$17</f>
        <v>77.791666666666671</v>
      </c>
      <c r="O48" s="11">
        <f>[44]Abril!$E$18</f>
        <v>86.10526315789474</v>
      </c>
      <c r="P48" s="11">
        <f>[44]Abril!$E$19</f>
        <v>81.916666666666671</v>
      </c>
      <c r="Q48" s="11">
        <f>[44]Abril!$E$20</f>
        <v>74.86363636363636</v>
      </c>
      <c r="R48" s="11">
        <f>[44]Abril!$E$21</f>
        <v>83.666666666666671</v>
      </c>
      <c r="S48" s="11">
        <f>[44]Abril!$E$22</f>
        <v>84</v>
      </c>
      <c r="T48" s="11">
        <f>[44]Abril!$E$23</f>
        <v>91.416666666666671</v>
      </c>
      <c r="U48" s="11">
        <f>[44]Abril!$E$24</f>
        <v>68.263157894736835</v>
      </c>
      <c r="V48" s="11">
        <f>[44]Abril!$E$25</f>
        <v>66.958333333333329</v>
      </c>
      <c r="W48" s="11">
        <f>[44]Abril!$E$26</f>
        <v>65.875</v>
      </c>
      <c r="X48" s="11">
        <f>[44]Abril!$E$27</f>
        <v>75.375</v>
      </c>
      <c r="Y48" s="11">
        <f>[44]Abril!$E$28</f>
        <v>78.833333333333329</v>
      </c>
      <c r="Z48" s="11">
        <f>[44]Abril!$E$29</f>
        <v>80.904761904761898</v>
      </c>
      <c r="AA48" s="11">
        <f>[44]Abril!$E$30</f>
        <v>83.083333333333329</v>
      </c>
      <c r="AB48" s="11">
        <f>[44]Abril!$E$31</f>
        <v>80.150000000000006</v>
      </c>
      <c r="AC48" s="11">
        <f>[44]Abril!$E$32</f>
        <v>80.045454545454547</v>
      </c>
      <c r="AD48" s="11">
        <f>[44]Abril!$E$33</f>
        <v>71.958333333333329</v>
      </c>
      <c r="AE48" s="11">
        <f>[44]Abril!$E$34</f>
        <v>69.5</v>
      </c>
      <c r="AF48" s="69">
        <f t="shared" si="1"/>
        <v>78.356124072435989</v>
      </c>
      <c r="AG48" s="12" t="s">
        <v>35</v>
      </c>
      <c r="AI48" t="s">
        <v>35</v>
      </c>
      <c r="AJ48" t="s">
        <v>35</v>
      </c>
    </row>
    <row r="49" spans="1:36" x14ac:dyDescent="0.25">
      <c r="A49" s="43" t="s">
        <v>20</v>
      </c>
      <c r="B49" s="11">
        <f>[45]Abril!$E$5</f>
        <v>60.666666666666664</v>
      </c>
      <c r="C49" s="11">
        <f>[45]Abril!$E$6</f>
        <v>57.291666666666664</v>
      </c>
      <c r="D49" s="11">
        <f>[45]Abril!$E$7</f>
        <v>61.416666666666664</v>
      </c>
      <c r="E49" s="11">
        <f>[45]Abril!$E$8</f>
        <v>61.75</v>
      </c>
      <c r="F49" s="11">
        <f>[45]Abril!$E$9</f>
        <v>59.791666666666664</v>
      </c>
      <c r="G49" s="11">
        <f>[45]Abril!$E$10</f>
        <v>61.583333333333336</v>
      </c>
      <c r="H49" s="11">
        <f>[45]Abril!$E$11</f>
        <v>75.583333333333329</v>
      </c>
      <c r="I49" s="11">
        <f>[45]Abril!$E$12</f>
        <v>80.958333333333329</v>
      </c>
      <c r="J49" s="11">
        <f>[45]Abril!$E$13</f>
        <v>77.583333333333329</v>
      </c>
      <c r="K49" s="11">
        <f>[45]Abril!$E$14</f>
        <v>69.125</v>
      </c>
      <c r="L49" s="11">
        <f>[45]Abril!$E$15</f>
        <v>63.25</v>
      </c>
      <c r="M49" s="11">
        <f>[45]Abril!$E$16</f>
        <v>74.25</v>
      </c>
      <c r="N49" s="11">
        <f>[45]Abril!$E$17</f>
        <v>77.041666666666671</v>
      </c>
      <c r="O49" s="11">
        <f>[45]Abril!$E$18</f>
        <v>80.666666666666671</v>
      </c>
      <c r="P49" s="11">
        <f>[45]Abril!$E$19</f>
        <v>77.625</v>
      </c>
      <c r="Q49" s="11">
        <f>[45]Abril!$E$20</f>
        <v>71.583333333333329</v>
      </c>
      <c r="R49" s="11">
        <f>[45]Abril!$E$21</f>
        <v>73.916666666666671</v>
      </c>
      <c r="S49" s="11">
        <f>[45]Abril!$E$22</f>
        <v>76.791666666666671</v>
      </c>
      <c r="T49" s="11">
        <f>[45]Abril!$E$23</f>
        <v>70.791666666666671</v>
      </c>
      <c r="U49" s="11">
        <f>[45]Abril!$E$24</f>
        <v>57.625</v>
      </c>
      <c r="V49" s="11">
        <f>[45]Abril!$E$25</f>
        <v>59.625</v>
      </c>
      <c r="W49" s="11">
        <f>[45]Abril!$E$26</f>
        <v>65.75</v>
      </c>
      <c r="X49" s="11">
        <f>[45]Abril!$E$27</f>
        <v>70.25</v>
      </c>
      <c r="Y49" s="11">
        <f>[45]Abril!$E$28</f>
        <v>61.041666666666664</v>
      </c>
      <c r="Z49" s="11">
        <f>[45]Abril!$E$29</f>
        <v>78</v>
      </c>
      <c r="AA49" s="11">
        <f>[45]Abril!$E$30</f>
        <v>86.25</v>
      </c>
      <c r="AB49" s="11">
        <f>[45]Abril!$E$31</f>
        <v>84.375</v>
      </c>
      <c r="AC49" s="11">
        <f>[45]Abril!$E$32</f>
        <v>75.708333333333329</v>
      </c>
      <c r="AD49" s="11">
        <f>[45]Abril!$E$33</f>
        <v>75.208333333333329</v>
      </c>
      <c r="AE49" s="11">
        <f>[45]Abril!$E$34</f>
        <v>70.791666666666671</v>
      </c>
      <c r="AF49" s="69">
        <f t="shared" si="1"/>
        <v>70.543055555555554</v>
      </c>
      <c r="AH49" t="s">
        <v>35</v>
      </c>
      <c r="AI49" t="s">
        <v>35</v>
      </c>
      <c r="AJ49" t="s">
        <v>35</v>
      </c>
    </row>
    <row r="50" spans="1:36" s="5" customFormat="1" ht="17.100000000000001" customHeight="1" x14ac:dyDescent="0.25">
      <c r="A50" s="44" t="s">
        <v>211</v>
      </c>
      <c r="B50" s="13">
        <f t="shared" ref="B50:AE50" si="2">AVERAGE(B5:B49)</f>
        <v>70.409662413609794</v>
      </c>
      <c r="C50" s="13">
        <f t="shared" si="2"/>
        <v>67.864547650417208</v>
      </c>
      <c r="D50" s="13">
        <f t="shared" si="2"/>
        <v>69.510832004253061</v>
      </c>
      <c r="E50" s="13">
        <f t="shared" si="2"/>
        <v>70.063813601857078</v>
      </c>
      <c r="F50" s="13">
        <f t="shared" si="2"/>
        <v>76.433337824889193</v>
      </c>
      <c r="G50" s="13">
        <f t="shared" si="2"/>
        <v>82.56673881673882</v>
      </c>
      <c r="H50" s="13">
        <f t="shared" si="2"/>
        <v>85.333673165037965</v>
      </c>
      <c r="I50" s="13">
        <f t="shared" si="2"/>
        <v>84.944650451887298</v>
      </c>
      <c r="J50" s="13">
        <f t="shared" si="2"/>
        <v>80.416699604743073</v>
      </c>
      <c r="K50" s="13">
        <f t="shared" si="2"/>
        <v>78.131313131313135</v>
      </c>
      <c r="L50" s="13">
        <f t="shared" si="2"/>
        <v>74.48863636363636</v>
      </c>
      <c r="M50" s="13">
        <f t="shared" si="2"/>
        <v>76.868308865047993</v>
      </c>
      <c r="N50" s="13">
        <f t="shared" si="2"/>
        <v>79.210797700323383</v>
      </c>
      <c r="O50" s="13">
        <f t="shared" si="2"/>
        <v>84.699838093857224</v>
      </c>
      <c r="P50" s="13">
        <f t="shared" si="2"/>
        <v>82.076215714456822</v>
      </c>
      <c r="Q50" s="13">
        <f t="shared" si="2"/>
        <v>78.39915059687786</v>
      </c>
      <c r="R50" s="13">
        <f t="shared" si="2"/>
        <v>83.920239049145295</v>
      </c>
      <c r="S50" s="13">
        <f t="shared" si="2"/>
        <v>88.981770833333314</v>
      </c>
      <c r="T50" s="13">
        <f t="shared" si="2"/>
        <v>75.224637681159422</v>
      </c>
      <c r="U50" s="13">
        <f t="shared" si="2"/>
        <v>68.372928368351694</v>
      </c>
      <c r="V50" s="13">
        <f t="shared" si="2"/>
        <v>68.424571805006593</v>
      </c>
      <c r="W50" s="13">
        <f t="shared" si="2"/>
        <v>70.148795264901977</v>
      </c>
      <c r="X50" s="13">
        <f t="shared" si="2"/>
        <v>75.04766018581806</v>
      </c>
      <c r="Y50" s="13">
        <f t="shared" si="2"/>
        <v>78.949769433465093</v>
      </c>
      <c r="Z50" s="13">
        <f t="shared" si="2"/>
        <v>83.643259664312296</v>
      </c>
      <c r="AA50" s="13">
        <f t="shared" si="2"/>
        <v>87.329565131837882</v>
      </c>
      <c r="AB50" s="13">
        <f t="shared" si="2"/>
        <v>83.555055495668128</v>
      </c>
      <c r="AC50" s="13">
        <f t="shared" si="2"/>
        <v>78.784024192413</v>
      </c>
      <c r="AD50" s="13">
        <f t="shared" si="2"/>
        <v>77.212205387205401</v>
      </c>
      <c r="AE50" s="13">
        <f t="shared" si="2"/>
        <v>75.323964241343916</v>
      </c>
      <c r="AF50" s="68">
        <f>AVERAGE(AF5:AF49)</f>
        <v>77.848302900487141</v>
      </c>
      <c r="AH50" s="5" t="s">
        <v>35</v>
      </c>
    </row>
    <row r="51" spans="1:36" x14ac:dyDescent="0.25">
      <c r="A51" s="97" t="s">
        <v>240</v>
      </c>
      <c r="B51" s="143"/>
      <c r="C51" s="143"/>
      <c r="D51" s="143"/>
      <c r="E51" s="143"/>
      <c r="F51" s="143"/>
      <c r="G51" s="143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5"/>
      <c r="AE51" s="153" t="s">
        <v>35</v>
      </c>
      <c r="AF51" s="66"/>
    </row>
    <row r="52" spans="1:36" x14ac:dyDescent="0.25">
      <c r="A52" s="97" t="s">
        <v>241</v>
      </c>
      <c r="B52" s="147"/>
      <c r="C52" s="147"/>
      <c r="D52" s="147"/>
      <c r="E52" s="147"/>
      <c r="F52" s="147"/>
      <c r="G52" s="147"/>
      <c r="H52" s="147"/>
      <c r="I52" s="147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8"/>
      <c r="U52" s="148"/>
      <c r="V52" s="148"/>
      <c r="W52" s="148"/>
      <c r="X52" s="148"/>
      <c r="Y52" s="144"/>
      <c r="Z52" s="144"/>
      <c r="AA52" s="144"/>
      <c r="AB52" s="144"/>
      <c r="AC52" s="144"/>
      <c r="AD52" s="144"/>
      <c r="AE52" s="144"/>
      <c r="AF52" s="66"/>
      <c r="AJ52" t="s">
        <v>35</v>
      </c>
    </row>
    <row r="53" spans="1:36" x14ac:dyDescent="0.25">
      <c r="A53" s="37"/>
      <c r="B53" s="144"/>
      <c r="C53" s="144"/>
      <c r="D53" s="144"/>
      <c r="E53" s="144"/>
      <c r="F53" s="144"/>
      <c r="G53" s="144"/>
      <c r="H53" s="144"/>
      <c r="I53" s="144"/>
      <c r="J53" s="149"/>
      <c r="K53" s="149"/>
      <c r="L53" s="149"/>
      <c r="M53" s="149"/>
      <c r="N53" s="149"/>
      <c r="O53" s="149"/>
      <c r="P53" s="149"/>
      <c r="Q53" s="144"/>
      <c r="R53" s="144"/>
      <c r="S53" s="144"/>
      <c r="T53" s="150"/>
      <c r="U53" s="150"/>
      <c r="V53" s="150"/>
      <c r="W53" s="150"/>
      <c r="X53" s="150"/>
      <c r="Y53" s="144"/>
      <c r="Z53" s="144"/>
      <c r="AA53" s="144"/>
      <c r="AB53" s="144"/>
      <c r="AC53" s="144"/>
      <c r="AD53" s="145"/>
      <c r="AE53" s="145"/>
      <c r="AF53" s="66"/>
    </row>
    <row r="54" spans="1:36" x14ac:dyDescent="0.25">
      <c r="A54" s="34"/>
      <c r="B54" s="143"/>
      <c r="C54" s="143"/>
      <c r="D54" s="143"/>
      <c r="E54" s="143"/>
      <c r="F54" s="143"/>
      <c r="G54" s="143"/>
      <c r="H54" s="143"/>
      <c r="I54" s="143"/>
      <c r="J54" s="143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5"/>
      <c r="AE54" s="145"/>
      <c r="AF54" s="66"/>
    </row>
    <row r="55" spans="1:36" x14ac:dyDescent="0.25">
      <c r="A55" s="37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5"/>
      <c r="AF55" s="66"/>
    </row>
    <row r="56" spans="1:36" x14ac:dyDescent="0.25">
      <c r="A56" s="37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54"/>
      <c r="AF56" s="66"/>
    </row>
    <row r="57" spans="1:36" ht="13.8" thickBot="1" x14ac:dyDescent="0.3">
      <c r="A57" s="46"/>
      <c r="B57" s="47"/>
      <c r="C57" s="47"/>
      <c r="D57" s="47"/>
      <c r="E57" s="47"/>
      <c r="F57" s="47"/>
      <c r="G57" s="47" t="s">
        <v>35</v>
      </c>
      <c r="H57" s="47"/>
      <c r="I57" s="47"/>
      <c r="J57" s="47"/>
      <c r="K57" s="47"/>
      <c r="L57" s="47" t="s">
        <v>35</v>
      </c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67"/>
      <c r="AH57" t="s">
        <v>35</v>
      </c>
    </row>
    <row r="59" spans="1:36" x14ac:dyDescent="0.25">
      <c r="AH59" t="s">
        <v>35</v>
      </c>
    </row>
    <row r="60" spans="1:36" x14ac:dyDescent="0.25">
      <c r="K60" s="2" t="s">
        <v>35</v>
      </c>
      <c r="AE60" s="2" t="s">
        <v>35</v>
      </c>
    </row>
    <row r="62" spans="1:36" x14ac:dyDescent="0.25">
      <c r="M62" s="2" t="s">
        <v>35</v>
      </c>
      <c r="T62" s="2" t="s">
        <v>35</v>
      </c>
    </row>
    <row r="63" spans="1:36" x14ac:dyDescent="0.25">
      <c r="AB63" s="2" t="s">
        <v>35</v>
      </c>
      <c r="AC63" s="2" t="s">
        <v>35</v>
      </c>
      <c r="AF63" s="7" t="s">
        <v>35</v>
      </c>
    </row>
    <row r="64" spans="1:36" x14ac:dyDescent="0.25">
      <c r="P64" s="2" t="s">
        <v>35</v>
      </c>
      <c r="R64" s="2" t="s">
        <v>35</v>
      </c>
      <c r="W64" s="2" t="s">
        <v>35</v>
      </c>
      <c r="X64" s="2" t="s">
        <v>35</v>
      </c>
    </row>
    <row r="65" spans="11:33" x14ac:dyDescent="0.25">
      <c r="X65" s="2" t="s">
        <v>35</v>
      </c>
    </row>
    <row r="66" spans="11:33" x14ac:dyDescent="0.25">
      <c r="AG66" t="s">
        <v>35</v>
      </c>
    </row>
    <row r="69" spans="11:33" x14ac:dyDescent="0.25">
      <c r="T69" s="2" t="s">
        <v>35</v>
      </c>
    </row>
    <row r="72" spans="11:33" x14ac:dyDescent="0.25">
      <c r="K72" s="2" t="s">
        <v>35</v>
      </c>
    </row>
  </sheetData>
  <mergeCells count="36"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F3:AF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76"/>
  <sheetViews>
    <sheetView topLeftCell="A28" zoomScale="90" zoomScaleNormal="90" workbookViewId="0">
      <selection activeCell="AG50" sqref="B5:AG50"/>
    </sheetView>
  </sheetViews>
  <sheetFormatPr defaultRowHeight="13.2" x14ac:dyDescent="0.25"/>
  <cols>
    <col min="1" max="1" width="18.88671875" style="2" customWidth="1"/>
    <col min="2" max="2" width="6.33203125" style="2" customWidth="1"/>
    <col min="3" max="3" width="6" style="2" customWidth="1"/>
    <col min="4" max="4" width="6.44140625" style="2" customWidth="1"/>
    <col min="5" max="5" width="6" style="2" customWidth="1"/>
    <col min="6" max="6" width="6.109375" style="2" customWidth="1"/>
    <col min="7" max="8" width="6" style="2" customWidth="1"/>
    <col min="9" max="9" width="6.109375" style="2" customWidth="1"/>
    <col min="10" max="12" width="6" style="2" customWidth="1"/>
    <col min="13" max="13" width="6.33203125" style="2" customWidth="1"/>
    <col min="14" max="14" width="6.109375" style="2" customWidth="1"/>
    <col min="15" max="15" width="6" style="2" customWidth="1"/>
    <col min="16" max="16" width="6.33203125" style="2" customWidth="1"/>
    <col min="17" max="17" width="6.109375" style="2" customWidth="1"/>
    <col min="18" max="18" width="6.33203125" style="2" customWidth="1"/>
    <col min="19" max="19" width="6.44140625" style="2" customWidth="1"/>
    <col min="20" max="20" width="6.6640625" style="2" customWidth="1"/>
    <col min="21" max="21" width="6.109375" style="2" customWidth="1"/>
    <col min="22" max="22" width="6" style="2" customWidth="1"/>
    <col min="23" max="24" width="6.109375" style="2" customWidth="1"/>
    <col min="25" max="26" width="6.44140625" style="2" customWidth="1"/>
    <col min="27" max="27" width="6" style="2" customWidth="1"/>
    <col min="28" max="28" width="6.109375" style="2" customWidth="1"/>
    <col min="29" max="30" width="6" style="2" customWidth="1"/>
    <col min="31" max="31" width="6.33203125" style="2" customWidth="1"/>
    <col min="32" max="32" width="7.5546875" style="7" bestFit="1" customWidth="1"/>
    <col min="33" max="33" width="7.6640625" style="1" customWidth="1"/>
  </cols>
  <sheetData>
    <row r="1" spans="1:35" ht="20.100000000000001" customHeight="1" x14ac:dyDescent="0.25">
      <c r="A1" s="106" t="s">
        <v>219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40"/>
    </row>
    <row r="2" spans="1:35" s="4" customFormat="1" ht="20.100000000000001" customHeight="1" x14ac:dyDescent="0.25">
      <c r="A2" s="108" t="s">
        <v>21</v>
      </c>
      <c r="B2" s="104" t="s">
        <v>214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55"/>
    </row>
    <row r="3" spans="1:35" s="5" customFormat="1" ht="20.100000000000001" customHeight="1" x14ac:dyDescent="0.25">
      <c r="A3" s="108"/>
      <c r="B3" s="109">
        <v>1</v>
      </c>
      <c r="C3" s="109">
        <f>SUM(B3+1)</f>
        <v>2</v>
      </c>
      <c r="D3" s="109">
        <f t="shared" ref="D3:AD3" si="0">SUM(C3+1)</f>
        <v>3</v>
      </c>
      <c r="E3" s="109">
        <f t="shared" si="0"/>
        <v>4</v>
      </c>
      <c r="F3" s="109">
        <f t="shared" si="0"/>
        <v>5</v>
      </c>
      <c r="G3" s="109">
        <f t="shared" si="0"/>
        <v>6</v>
      </c>
      <c r="H3" s="109">
        <f t="shared" si="0"/>
        <v>7</v>
      </c>
      <c r="I3" s="109">
        <f t="shared" si="0"/>
        <v>8</v>
      </c>
      <c r="J3" s="109">
        <f t="shared" si="0"/>
        <v>9</v>
      </c>
      <c r="K3" s="109">
        <f t="shared" si="0"/>
        <v>10</v>
      </c>
      <c r="L3" s="109">
        <f t="shared" si="0"/>
        <v>11</v>
      </c>
      <c r="M3" s="109">
        <f t="shared" si="0"/>
        <v>12</v>
      </c>
      <c r="N3" s="109">
        <f t="shared" si="0"/>
        <v>13</v>
      </c>
      <c r="O3" s="109">
        <f t="shared" si="0"/>
        <v>14</v>
      </c>
      <c r="P3" s="109">
        <f t="shared" si="0"/>
        <v>15</v>
      </c>
      <c r="Q3" s="109">
        <f t="shared" si="0"/>
        <v>16</v>
      </c>
      <c r="R3" s="109">
        <f t="shared" si="0"/>
        <v>17</v>
      </c>
      <c r="S3" s="109">
        <f t="shared" si="0"/>
        <v>18</v>
      </c>
      <c r="T3" s="109">
        <f t="shared" si="0"/>
        <v>19</v>
      </c>
      <c r="U3" s="109">
        <f t="shared" si="0"/>
        <v>20</v>
      </c>
      <c r="V3" s="109">
        <f t="shared" si="0"/>
        <v>21</v>
      </c>
      <c r="W3" s="109">
        <f t="shared" si="0"/>
        <v>22</v>
      </c>
      <c r="X3" s="109">
        <f t="shared" si="0"/>
        <v>23</v>
      </c>
      <c r="Y3" s="109">
        <f t="shared" si="0"/>
        <v>24</v>
      </c>
      <c r="Z3" s="109">
        <f t="shared" si="0"/>
        <v>25</v>
      </c>
      <c r="AA3" s="109">
        <f t="shared" si="0"/>
        <v>26</v>
      </c>
      <c r="AB3" s="109">
        <f t="shared" si="0"/>
        <v>27</v>
      </c>
      <c r="AC3" s="109">
        <f t="shared" si="0"/>
        <v>28</v>
      </c>
      <c r="AD3" s="109">
        <f t="shared" si="0"/>
        <v>29</v>
      </c>
      <c r="AE3" s="109">
        <v>30</v>
      </c>
      <c r="AF3" s="98" t="s">
        <v>27</v>
      </c>
      <c r="AG3" s="142" t="s">
        <v>26</v>
      </c>
    </row>
    <row r="4" spans="1:35" s="5" customFormat="1" ht="20.100000000000001" customHeight="1" x14ac:dyDescent="0.25">
      <c r="A4" s="108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98" t="s">
        <v>25</v>
      </c>
      <c r="AG4" s="142" t="s">
        <v>25</v>
      </c>
    </row>
    <row r="5" spans="1:35" s="5" customFormat="1" x14ac:dyDescent="0.25">
      <c r="A5" s="43" t="s">
        <v>30</v>
      </c>
      <c r="B5" s="158">
        <f>[1]Abril!$F$5</f>
        <v>97</v>
      </c>
      <c r="C5" s="158">
        <f>[1]Abril!$F$6</f>
        <v>100</v>
      </c>
      <c r="D5" s="158">
        <f>[1]Abril!$F$7</f>
        <v>100</v>
      </c>
      <c r="E5" s="158">
        <f>[1]Abril!$F$8</f>
        <v>100</v>
      </c>
      <c r="F5" s="158">
        <f>[1]Abril!$F$9</f>
        <v>100</v>
      </c>
      <c r="G5" s="158">
        <f>[1]Abril!$F$10</f>
        <v>100</v>
      </c>
      <c r="H5" s="158">
        <f>[1]Abril!$F$11</f>
        <v>100</v>
      </c>
      <c r="I5" s="158">
        <f>[1]Abril!$F$12</f>
        <v>100</v>
      </c>
      <c r="J5" s="158">
        <f>[1]Abril!$F$13</f>
        <v>100</v>
      </c>
      <c r="K5" s="158">
        <f>[1]Abril!$F$14</f>
        <v>100</v>
      </c>
      <c r="L5" s="158">
        <f>[1]Abril!$F$15</f>
        <v>100</v>
      </c>
      <c r="M5" s="158">
        <f>[1]Abril!$F$16</f>
        <v>100</v>
      </c>
      <c r="N5" s="158">
        <f>[1]Abril!$F$17</f>
        <v>100</v>
      </c>
      <c r="O5" s="158">
        <f>[1]Abril!$F$18</f>
        <v>100</v>
      </c>
      <c r="P5" s="158">
        <f>[1]Abril!$F$19</f>
        <v>100</v>
      </c>
      <c r="Q5" s="158">
        <f>[1]Abril!$F$20</f>
        <v>100</v>
      </c>
      <c r="R5" s="158">
        <f>[1]Abril!$F$21</f>
        <v>100</v>
      </c>
      <c r="S5" s="158">
        <f>[1]Abril!$F$22</f>
        <v>100</v>
      </c>
      <c r="T5" s="158">
        <f>[1]Abril!$F$23</f>
        <v>100</v>
      </c>
      <c r="U5" s="158">
        <f>[1]Abril!$F$24</f>
        <v>100</v>
      </c>
      <c r="V5" s="158">
        <f>[1]Abril!$F$25</f>
        <v>100</v>
      </c>
      <c r="W5" s="158">
        <f>[1]Abril!$F$26</f>
        <v>100</v>
      </c>
      <c r="X5" s="158">
        <f>[1]Abril!$F$27</f>
        <v>100</v>
      </c>
      <c r="Y5" s="158">
        <f>[1]Abril!$F$28</f>
        <v>100</v>
      </c>
      <c r="Z5" s="158">
        <f>[1]Abril!$F$29</f>
        <v>100</v>
      </c>
      <c r="AA5" s="158">
        <f>[1]Abril!$F$30</f>
        <v>100</v>
      </c>
      <c r="AB5" s="158">
        <f>[1]Abril!$F$31</f>
        <v>100</v>
      </c>
      <c r="AC5" s="158">
        <f>[1]Abril!$F$32</f>
        <v>100</v>
      </c>
      <c r="AD5" s="158">
        <f>[1]Abril!$F$33</f>
        <v>100</v>
      </c>
      <c r="AE5" s="158">
        <f>[1]Abril!$F$34</f>
        <v>100</v>
      </c>
      <c r="AF5" s="159">
        <f>MAX(B5:AE5)</f>
        <v>100</v>
      </c>
      <c r="AG5" s="160">
        <f>AVERAGE(B5:AE5)</f>
        <v>99.9</v>
      </c>
    </row>
    <row r="6" spans="1:35" x14ac:dyDescent="0.25">
      <c r="A6" s="43" t="s">
        <v>0</v>
      </c>
      <c r="B6" s="161">
        <f>[2]Abril!$F$5</f>
        <v>91</v>
      </c>
      <c r="C6" s="161">
        <f>[2]Abril!$F$6</f>
        <v>93</v>
      </c>
      <c r="D6" s="161">
        <f>[2]Abril!$F$7</f>
        <v>89</v>
      </c>
      <c r="E6" s="161">
        <f>[2]Abril!$F$8</f>
        <v>90</v>
      </c>
      <c r="F6" s="161">
        <f>[2]Abril!$F$9</f>
        <v>88</v>
      </c>
      <c r="G6" s="161">
        <f>[2]Abril!$F$10</f>
        <v>100</v>
      </c>
      <c r="H6" s="161">
        <f>[2]Abril!$F$11</f>
        <v>100</v>
      </c>
      <c r="I6" s="161">
        <f>[2]Abril!$F$12</f>
        <v>100</v>
      </c>
      <c r="J6" s="161">
        <f>[2]Abril!$F$13</f>
        <v>100</v>
      </c>
      <c r="K6" s="161">
        <f>[2]Abril!$F$14</f>
        <v>100</v>
      </c>
      <c r="L6" s="161">
        <f>[2]Abril!$F$15</f>
        <v>100</v>
      </c>
      <c r="M6" s="161">
        <f>[2]Abril!$F$16</f>
        <v>93</v>
      </c>
      <c r="N6" s="161">
        <f>[2]Abril!$F$17</f>
        <v>95</v>
      </c>
      <c r="O6" s="161">
        <f>[2]Abril!$F$18</f>
        <v>100</v>
      </c>
      <c r="P6" s="161">
        <f>[2]Abril!$F$19</f>
        <v>100</v>
      </c>
      <c r="Q6" s="161">
        <f>[2]Abril!$F$20</f>
        <v>100</v>
      </c>
      <c r="R6" s="161">
        <f>[2]Abril!$F$21</f>
        <v>100</v>
      </c>
      <c r="S6" s="161">
        <f>[2]Abril!$F$22</f>
        <v>100</v>
      </c>
      <c r="T6" s="161">
        <f>[2]Abril!$F$23</f>
        <v>94</v>
      </c>
      <c r="U6" s="161">
        <f>[2]Abril!$F$24</f>
        <v>93</v>
      </c>
      <c r="V6" s="161">
        <f>[2]Abril!$F$25</f>
        <v>92</v>
      </c>
      <c r="W6" s="161">
        <f>[2]Abril!$F$26</f>
        <v>94</v>
      </c>
      <c r="X6" s="161">
        <f>[2]Abril!$F$27</f>
        <v>100</v>
      </c>
      <c r="Y6" s="161">
        <f>[2]Abril!$F$28</f>
        <v>95</v>
      </c>
      <c r="Z6" s="161">
        <f>[2]Abril!$F$29</f>
        <v>100</v>
      </c>
      <c r="AA6" s="161">
        <f>[2]Abril!$F$30</f>
        <v>100</v>
      </c>
      <c r="AB6" s="161">
        <f>[2]Abril!$F$31</f>
        <v>100</v>
      </c>
      <c r="AC6" s="161">
        <f>[2]Abril!$F$32</f>
        <v>98</v>
      </c>
      <c r="AD6" s="161">
        <f>[2]Abril!$F$33</f>
        <v>100</v>
      </c>
      <c r="AE6" s="161">
        <f>[2]Abril!$F$34</f>
        <v>100</v>
      </c>
      <c r="AF6" s="159">
        <f t="shared" ref="AF6:AF49" si="1">MAX(B6:AE6)</f>
        <v>100</v>
      </c>
      <c r="AG6" s="160">
        <f t="shared" ref="AG6:AG49" si="2">AVERAGE(B6:AE6)</f>
        <v>96.833333333333329</v>
      </c>
    </row>
    <row r="7" spans="1:35" x14ac:dyDescent="0.25">
      <c r="A7" s="43" t="s">
        <v>88</v>
      </c>
      <c r="B7" s="161">
        <f>[3]Abril!$F$5</f>
        <v>94</v>
      </c>
      <c r="C7" s="161">
        <f>[3]Abril!$F$6</f>
        <v>90</v>
      </c>
      <c r="D7" s="161">
        <f>[3]Abril!$F$7</f>
        <v>92</v>
      </c>
      <c r="E7" s="161">
        <f>[3]Abril!$F$8</f>
        <v>93</v>
      </c>
      <c r="F7" s="161">
        <f>[3]Abril!$F$9</f>
        <v>83</v>
      </c>
      <c r="G7" s="161">
        <f>[3]Abril!$F$10</f>
        <v>93</v>
      </c>
      <c r="H7" s="161">
        <f>[3]Abril!$F$11</f>
        <v>100</v>
      </c>
      <c r="I7" s="161">
        <f>[3]Abril!$F$12</f>
        <v>97</v>
      </c>
      <c r="J7" s="161">
        <f>[3]Abril!$F$13</f>
        <v>100</v>
      </c>
      <c r="K7" s="161">
        <f>[3]Abril!$F$14</f>
        <v>97</v>
      </c>
      <c r="L7" s="161">
        <f>[3]Abril!$F$15</f>
        <v>92</v>
      </c>
      <c r="M7" s="161">
        <f>[3]Abril!$F$16</f>
        <v>96</v>
      </c>
      <c r="N7" s="161">
        <f>[3]Abril!$F$17</f>
        <v>100</v>
      </c>
      <c r="O7" s="161">
        <f>[3]Abril!$F$18</f>
        <v>99</v>
      </c>
      <c r="P7" s="161">
        <f>[3]Abril!$F$19</f>
        <v>95</v>
      </c>
      <c r="Q7" s="161">
        <f>[3]Abril!$F$20</f>
        <v>98</v>
      </c>
      <c r="R7" s="161">
        <f>[3]Abril!$F$21</f>
        <v>99</v>
      </c>
      <c r="S7" s="161">
        <f>[3]Abril!$F$22</f>
        <v>100</v>
      </c>
      <c r="T7" s="161">
        <f>[3]Abril!$F$23</f>
        <v>98</v>
      </c>
      <c r="U7" s="161">
        <f>[3]Abril!$F$24</f>
        <v>95</v>
      </c>
      <c r="V7" s="161">
        <f>[3]Abril!$F$25</f>
        <v>89</v>
      </c>
      <c r="W7" s="161">
        <f>[3]Abril!$F$26</f>
        <v>95</v>
      </c>
      <c r="X7" s="161">
        <f>[3]Abril!$F$27</f>
        <v>89</v>
      </c>
      <c r="Y7" s="161">
        <f>[3]Abril!$F$28</f>
        <v>98</v>
      </c>
      <c r="Z7" s="161">
        <f>[3]Abril!$F$29</f>
        <v>100</v>
      </c>
      <c r="AA7" s="161">
        <f>[3]Abril!$F$30</f>
        <v>100</v>
      </c>
      <c r="AB7" s="161">
        <f>[3]Abril!$F$31</f>
        <v>99</v>
      </c>
      <c r="AC7" s="161">
        <f>[3]Abril!$F$32</f>
        <v>98</v>
      </c>
      <c r="AD7" s="161">
        <f>[3]Abril!$F$33</f>
        <v>98</v>
      </c>
      <c r="AE7" s="161">
        <f>[3]Abril!$F$34</f>
        <v>94</v>
      </c>
      <c r="AF7" s="159">
        <f t="shared" si="1"/>
        <v>100</v>
      </c>
      <c r="AG7" s="160">
        <f t="shared" si="2"/>
        <v>95.7</v>
      </c>
    </row>
    <row r="8" spans="1:35" x14ac:dyDescent="0.25">
      <c r="A8" s="43" t="s">
        <v>1</v>
      </c>
      <c r="B8" s="161">
        <f>[4]Abril!$F$5</f>
        <v>94</v>
      </c>
      <c r="C8" s="161">
        <f>[4]Abril!$F$6</f>
        <v>94</v>
      </c>
      <c r="D8" s="161">
        <f>[4]Abril!$F$7</f>
        <v>94</v>
      </c>
      <c r="E8" s="161">
        <f>[4]Abril!$F$8</f>
        <v>94</v>
      </c>
      <c r="F8" s="161">
        <f>[4]Abril!$F$9</f>
        <v>92</v>
      </c>
      <c r="G8" s="161">
        <f>[4]Abril!$F$10</f>
        <v>94</v>
      </c>
      <c r="H8" s="161">
        <f>[4]Abril!$F$11</f>
        <v>94</v>
      </c>
      <c r="I8" s="161">
        <f>[4]Abril!$F$12</f>
        <v>95</v>
      </c>
      <c r="J8" s="161">
        <f>[4]Abril!$F$13</f>
        <v>94</v>
      </c>
      <c r="K8" s="161">
        <f>[4]Abril!$F$14</f>
        <v>94</v>
      </c>
      <c r="L8" s="161">
        <f>[4]Abril!$F$15</f>
        <v>93</v>
      </c>
      <c r="M8" s="161">
        <f>[4]Abril!$F$16</f>
        <v>91</v>
      </c>
      <c r="N8" s="161">
        <f>[4]Abril!$F$17</f>
        <v>93</v>
      </c>
      <c r="O8" s="161">
        <f>[4]Abril!$F$18</f>
        <v>94</v>
      </c>
      <c r="P8" s="161">
        <f>[4]Abril!$F$19</f>
        <v>94</v>
      </c>
      <c r="Q8" s="161">
        <f>[4]Abril!$F$20</f>
        <v>94</v>
      </c>
      <c r="R8" s="161">
        <f>[4]Abril!$F$21</f>
        <v>94</v>
      </c>
      <c r="S8" s="161">
        <f>[4]Abril!$F$22</f>
        <v>95</v>
      </c>
      <c r="T8" s="161">
        <f>[4]Abril!$F$23</f>
        <v>95</v>
      </c>
      <c r="U8" s="161">
        <f>[4]Abril!$F$24</f>
        <v>95</v>
      </c>
      <c r="V8" s="161">
        <f>[4]Abril!$F$25</f>
        <v>94</v>
      </c>
      <c r="W8" s="161">
        <f>[4]Abril!$F$26</f>
        <v>94</v>
      </c>
      <c r="X8" s="161">
        <f>[4]Abril!$F$27</f>
        <v>90</v>
      </c>
      <c r="Y8" s="161">
        <f>[4]Abril!$F$28</f>
        <v>93</v>
      </c>
      <c r="Z8" s="161">
        <f>[4]Abril!$F$29</f>
        <v>88</v>
      </c>
      <c r="AA8" s="161">
        <f>[4]Abril!$F$30</f>
        <v>95</v>
      </c>
      <c r="AB8" s="161">
        <f>[4]Abril!$F$31</f>
        <v>94</v>
      </c>
      <c r="AC8" s="161">
        <f>[4]Abril!$F$32</f>
        <v>95</v>
      </c>
      <c r="AD8" s="161">
        <f>[4]Abril!$F$33</f>
        <v>95</v>
      </c>
      <c r="AE8" s="161">
        <f>[4]Abril!$F$34</f>
        <v>94</v>
      </c>
      <c r="AF8" s="159">
        <f t="shared" si="1"/>
        <v>95</v>
      </c>
      <c r="AG8" s="160">
        <f t="shared" si="2"/>
        <v>93.63333333333334</v>
      </c>
    </row>
    <row r="9" spans="1:35" hidden="1" x14ac:dyDescent="0.25">
      <c r="A9" s="43" t="s">
        <v>151</v>
      </c>
      <c r="B9" s="161" t="str">
        <f>[5]Abril!$F$5</f>
        <v>*</v>
      </c>
      <c r="C9" s="161" t="str">
        <f>[5]Abril!$F$6</f>
        <v>*</v>
      </c>
      <c r="D9" s="161" t="str">
        <f>[5]Abril!$F$7</f>
        <v>*</v>
      </c>
      <c r="E9" s="161" t="str">
        <f>[5]Abril!$F$8</f>
        <v>*</v>
      </c>
      <c r="F9" s="161" t="str">
        <f>[5]Abril!$F$9</f>
        <v>*</v>
      </c>
      <c r="G9" s="161" t="str">
        <f>[5]Abril!$F$10</f>
        <v>*</v>
      </c>
      <c r="H9" s="161" t="str">
        <f>[5]Abril!$F$11</f>
        <v>*</v>
      </c>
      <c r="I9" s="161" t="str">
        <f>[5]Abril!$F$12</f>
        <v>*</v>
      </c>
      <c r="J9" s="161" t="str">
        <f>[5]Abril!$F$13</f>
        <v>*</v>
      </c>
      <c r="K9" s="161" t="str">
        <f>[5]Abril!$F$14</f>
        <v>*</v>
      </c>
      <c r="L9" s="161" t="str">
        <f>[5]Abril!$F$15</f>
        <v>*</v>
      </c>
      <c r="M9" s="161" t="str">
        <f>[5]Abril!$F$16</f>
        <v>*</v>
      </c>
      <c r="N9" s="161" t="str">
        <f>[5]Abril!$F$17</f>
        <v>*</v>
      </c>
      <c r="O9" s="161" t="str">
        <f>[5]Abril!$F$18</f>
        <v>*</v>
      </c>
      <c r="P9" s="161" t="str">
        <f>[5]Abril!$F$19</f>
        <v>*</v>
      </c>
      <c r="Q9" s="161" t="str">
        <f>[5]Abril!$F$20</f>
        <v>*</v>
      </c>
      <c r="R9" s="161" t="str">
        <f>[5]Abril!$F$21</f>
        <v>*</v>
      </c>
      <c r="S9" s="161" t="str">
        <f>[5]Abril!$F$22</f>
        <v>*</v>
      </c>
      <c r="T9" s="161" t="str">
        <f>[5]Abril!$F$23</f>
        <v>*</v>
      </c>
      <c r="U9" s="161" t="str">
        <f>[5]Abril!$F$24</f>
        <v>*</v>
      </c>
      <c r="V9" s="161" t="str">
        <f>[5]Abril!$F$25</f>
        <v>*</v>
      </c>
      <c r="W9" s="161" t="str">
        <f>[5]Abril!$F$26</f>
        <v>*</v>
      </c>
      <c r="X9" s="161" t="str">
        <f>[5]Abril!$F$27</f>
        <v>*</v>
      </c>
      <c r="Y9" s="161" t="str">
        <f>[5]Abril!$F$28</f>
        <v>*</v>
      </c>
      <c r="Z9" s="161" t="str">
        <f>[5]Abril!$F$29</f>
        <v>*</v>
      </c>
      <c r="AA9" s="161" t="str">
        <f>[5]Abril!$F$30</f>
        <v>*</v>
      </c>
      <c r="AB9" s="161" t="str">
        <f>[5]Abril!$F$31</f>
        <v>*</v>
      </c>
      <c r="AC9" s="161" t="str">
        <f>[5]Abril!$F$32</f>
        <v>*</v>
      </c>
      <c r="AD9" s="161" t="str">
        <f>[5]Abril!$F$33</f>
        <v>*</v>
      </c>
      <c r="AE9" s="161" t="str">
        <f>[5]Abril!$F$34</f>
        <v>*</v>
      </c>
      <c r="AF9" s="159" t="s">
        <v>210</v>
      </c>
      <c r="AG9" s="160" t="s">
        <v>210</v>
      </c>
    </row>
    <row r="10" spans="1:35" x14ac:dyDescent="0.25">
      <c r="A10" s="43" t="s">
        <v>95</v>
      </c>
      <c r="B10" s="161">
        <f>[6]Abril!$F$5</f>
        <v>100</v>
      </c>
      <c r="C10" s="161">
        <f>[6]Abril!$F$6</f>
        <v>96</v>
      </c>
      <c r="D10" s="161">
        <f>[6]Abril!$F$7</f>
        <v>99</v>
      </c>
      <c r="E10" s="161">
        <f>[6]Abril!$F$8</f>
        <v>100</v>
      </c>
      <c r="F10" s="161">
        <f>[6]Abril!$F$9</f>
        <v>100</v>
      </c>
      <c r="G10" s="161">
        <f>[6]Abril!$F$10</f>
        <v>100</v>
      </c>
      <c r="H10" s="161">
        <f>[6]Abril!$F$11</f>
        <v>100</v>
      </c>
      <c r="I10" s="161">
        <f>[6]Abril!$F$12</f>
        <v>100</v>
      </c>
      <c r="J10" s="161">
        <f>[6]Abril!$F$13</f>
        <v>100</v>
      </c>
      <c r="K10" s="161">
        <f>[6]Abril!$F$14</f>
        <v>100</v>
      </c>
      <c r="L10" s="161">
        <f>[6]Abril!$F$15</f>
        <v>100</v>
      </c>
      <c r="M10" s="161">
        <f>[6]Abril!$F$16</f>
        <v>100</v>
      </c>
      <c r="N10" s="161">
        <f>[6]Abril!$F$17</f>
        <v>100</v>
      </c>
      <c r="O10" s="161">
        <f>[6]Abril!$F$18</f>
        <v>100</v>
      </c>
      <c r="P10" s="161">
        <f>[6]Abril!$F$19</f>
        <v>100</v>
      </c>
      <c r="Q10" s="161">
        <f>[6]Abril!$F$20</f>
        <v>100</v>
      </c>
      <c r="R10" s="161">
        <f>[6]Abril!$F$21</f>
        <v>100</v>
      </c>
      <c r="S10" s="161">
        <f>[6]Abril!$F$22</f>
        <v>100</v>
      </c>
      <c r="T10" s="161">
        <f>[6]Abril!$F$23</f>
        <v>100</v>
      </c>
      <c r="U10" s="161">
        <f>[6]Abril!$F$24</f>
        <v>93</v>
      </c>
      <c r="V10" s="161">
        <f>[6]Abril!$F$25</f>
        <v>99</v>
      </c>
      <c r="W10" s="161">
        <f>[6]Abril!$F$26</f>
        <v>97</v>
      </c>
      <c r="X10" s="161">
        <f>[6]Abril!$F$27</f>
        <v>98</v>
      </c>
      <c r="Y10" s="161">
        <f>[6]Abril!$F$28</f>
        <v>100</v>
      </c>
      <c r="Z10" s="161">
        <f>[6]Abril!$F$29</f>
        <v>100</v>
      </c>
      <c r="AA10" s="161">
        <f>[6]Abril!$F$30</f>
        <v>100</v>
      </c>
      <c r="AB10" s="161">
        <f>[6]Abril!$F$31</f>
        <v>100</v>
      </c>
      <c r="AC10" s="161">
        <f>[6]Abril!$F$32</f>
        <v>100</v>
      </c>
      <c r="AD10" s="161">
        <f>[6]Abril!$F$33</f>
        <v>100</v>
      </c>
      <c r="AE10" s="161">
        <f>[6]Abril!$F$34</f>
        <v>100</v>
      </c>
      <c r="AF10" s="159">
        <f t="shared" si="1"/>
        <v>100</v>
      </c>
      <c r="AG10" s="160">
        <f t="shared" si="2"/>
        <v>99.4</v>
      </c>
    </row>
    <row r="11" spans="1:35" x14ac:dyDescent="0.25">
      <c r="A11" s="43" t="s">
        <v>52</v>
      </c>
      <c r="B11" s="161">
        <f>[7]Abril!$F$5</f>
        <v>100</v>
      </c>
      <c r="C11" s="161">
        <f>[7]Abril!$F$6</f>
        <v>89</v>
      </c>
      <c r="D11" s="161">
        <f>[7]Abril!$F$7</f>
        <v>87</v>
      </c>
      <c r="E11" s="161">
        <f>[7]Abril!$F$8</f>
        <v>100</v>
      </c>
      <c r="F11" s="161">
        <f>[7]Abril!$F$9</f>
        <v>89</v>
      </c>
      <c r="G11" s="161">
        <f>[7]Abril!$F$10</f>
        <v>100</v>
      </c>
      <c r="H11" s="161">
        <f>[7]Abril!$F$11</f>
        <v>89</v>
      </c>
      <c r="I11" s="161">
        <f>[7]Abril!$F$12</f>
        <v>100</v>
      </c>
      <c r="J11" s="161">
        <f>[7]Abril!$F$13</f>
        <v>100</v>
      </c>
      <c r="K11" s="161">
        <f>[7]Abril!$F$14</f>
        <v>100</v>
      </c>
      <c r="L11" s="161">
        <f>[7]Abril!$F$15</f>
        <v>85</v>
      </c>
      <c r="M11" s="161">
        <f>[7]Abril!$F$16</f>
        <v>100</v>
      </c>
      <c r="N11" s="161">
        <f>[7]Abril!$F$17</f>
        <v>100</v>
      </c>
      <c r="O11" s="161">
        <f>[7]Abril!$F$18</f>
        <v>100</v>
      </c>
      <c r="P11" s="161">
        <f>[7]Abril!$F$19</f>
        <v>100</v>
      </c>
      <c r="Q11" s="161">
        <f>[7]Abril!$F$20</f>
        <v>100</v>
      </c>
      <c r="R11" s="161">
        <f>[7]Abril!$F$21</f>
        <v>93</v>
      </c>
      <c r="S11" s="161" t="str">
        <f>[7]Abril!$F$22</f>
        <v>*</v>
      </c>
      <c r="T11" s="161">
        <f>[7]Abril!$F$23</f>
        <v>100</v>
      </c>
      <c r="U11" s="161">
        <f>[7]Abril!$F$24</f>
        <v>89</v>
      </c>
      <c r="V11" s="161">
        <f>[7]Abril!$F$25</f>
        <v>80</v>
      </c>
      <c r="W11" s="161">
        <f>[7]Abril!$F$26</f>
        <v>100</v>
      </c>
      <c r="X11" s="161">
        <f>[7]Abril!$F$27</f>
        <v>88</v>
      </c>
      <c r="Y11" s="161">
        <f>[7]Abril!$F$28</f>
        <v>96</v>
      </c>
      <c r="Z11" s="161">
        <f>[7]Abril!$F$29</f>
        <v>100</v>
      </c>
      <c r="AA11" s="161">
        <f>[7]Abril!$F$30</f>
        <v>100</v>
      </c>
      <c r="AB11" s="161">
        <f>[7]Abril!$F$31</f>
        <v>100</v>
      </c>
      <c r="AC11" s="161">
        <f>[7]Abril!$F$32</f>
        <v>100</v>
      </c>
      <c r="AD11" s="161">
        <f>[7]Abril!$F$33</f>
        <v>100</v>
      </c>
      <c r="AE11" s="161">
        <f>[7]Abril!$F$34</f>
        <v>100</v>
      </c>
      <c r="AF11" s="159">
        <f t="shared" si="1"/>
        <v>100</v>
      </c>
      <c r="AG11" s="160">
        <f t="shared" si="2"/>
        <v>96.034482758620683</v>
      </c>
    </row>
    <row r="12" spans="1:35" hidden="1" x14ac:dyDescent="0.25">
      <c r="A12" s="43" t="s">
        <v>31</v>
      </c>
      <c r="B12" s="161" t="str">
        <f>[8]Abril!$F$5</f>
        <v>*</v>
      </c>
      <c r="C12" s="161" t="str">
        <f>[8]Abril!$F$6</f>
        <v>*</v>
      </c>
      <c r="D12" s="161" t="str">
        <f>[8]Abril!$F$7</f>
        <v>*</v>
      </c>
      <c r="E12" s="161" t="str">
        <f>[8]Abril!$F$8</f>
        <v>*</v>
      </c>
      <c r="F12" s="161" t="str">
        <f>[8]Abril!$F$9</f>
        <v>*</v>
      </c>
      <c r="G12" s="161" t="str">
        <f>[8]Abril!$F$10</f>
        <v>*</v>
      </c>
      <c r="H12" s="161" t="str">
        <f>[8]Abril!$F$11</f>
        <v>*</v>
      </c>
      <c r="I12" s="161" t="str">
        <f>[8]Abril!$F$12</f>
        <v>*</v>
      </c>
      <c r="J12" s="161" t="str">
        <f>[8]Abril!$F$13</f>
        <v>*</v>
      </c>
      <c r="K12" s="161" t="str">
        <f>[8]Abril!$F$14</f>
        <v>*</v>
      </c>
      <c r="L12" s="161" t="str">
        <f>[8]Abril!$F$15</f>
        <v>*</v>
      </c>
      <c r="M12" s="161" t="str">
        <f>[8]Abril!$F$16</f>
        <v>*</v>
      </c>
      <c r="N12" s="161" t="str">
        <f>[8]Abril!$F$17</f>
        <v>*</v>
      </c>
      <c r="O12" s="161" t="str">
        <f>[8]Abril!$F$18</f>
        <v>*</v>
      </c>
      <c r="P12" s="161" t="str">
        <f>[8]Abril!$F$19</f>
        <v>*</v>
      </c>
      <c r="Q12" s="161" t="str">
        <f>[8]Abril!$F$20</f>
        <v>*</v>
      </c>
      <c r="R12" s="161" t="str">
        <f>[8]Abril!$F$21</f>
        <v>*</v>
      </c>
      <c r="S12" s="161" t="str">
        <f>[8]Abril!$F$22</f>
        <v>*</v>
      </c>
      <c r="T12" s="161" t="str">
        <f>[8]Abril!$F$23</f>
        <v>*</v>
      </c>
      <c r="U12" s="161" t="str">
        <f>[8]Abril!$F$24</f>
        <v>*</v>
      </c>
      <c r="V12" s="161" t="str">
        <f>[8]Abril!$F$25</f>
        <v>*</v>
      </c>
      <c r="W12" s="161" t="str">
        <f>[8]Abril!$F$26</f>
        <v>*</v>
      </c>
      <c r="X12" s="161" t="str">
        <f>[8]Abril!$F$27</f>
        <v>*</v>
      </c>
      <c r="Y12" s="161" t="str">
        <f>[8]Abril!$F$28</f>
        <v>*</v>
      </c>
      <c r="Z12" s="161" t="str">
        <f>[8]Abril!$F$29</f>
        <v>*</v>
      </c>
      <c r="AA12" s="161" t="str">
        <f>[8]Abril!$F$30</f>
        <v>*</v>
      </c>
      <c r="AB12" s="161" t="str">
        <f>[8]Abril!$F$31</f>
        <v>*</v>
      </c>
      <c r="AC12" s="161" t="str">
        <f>[8]Abril!$F$32</f>
        <v>*</v>
      </c>
      <c r="AD12" s="161" t="str">
        <f>[8]Abril!$F$33</f>
        <v>*</v>
      </c>
      <c r="AE12" s="161" t="str">
        <f>[8]Abril!$F$34</f>
        <v>*</v>
      </c>
      <c r="AF12" s="159" t="s">
        <v>210</v>
      </c>
      <c r="AG12" s="160" t="s">
        <v>210</v>
      </c>
    </row>
    <row r="13" spans="1:35" x14ac:dyDescent="0.25">
      <c r="A13" s="43" t="s">
        <v>98</v>
      </c>
      <c r="B13" s="161">
        <f>[9]Abril!$F$5</f>
        <v>100</v>
      </c>
      <c r="C13" s="161">
        <f>[9]Abril!$F$6</f>
        <v>99</v>
      </c>
      <c r="D13" s="161">
        <f>[9]Abril!$F$7</f>
        <v>97</v>
      </c>
      <c r="E13" s="161">
        <f>[9]Abril!$F$8</f>
        <v>100</v>
      </c>
      <c r="F13" s="161">
        <f>[9]Abril!$F$9</f>
        <v>100</v>
      </c>
      <c r="G13" s="161">
        <f>[9]Abril!$F$10</f>
        <v>100</v>
      </c>
      <c r="H13" s="161">
        <f>[9]Abril!$F$11</f>
        <v>100</v>
      </c>
      <c r="I13" s="161">
        <f>[9]Abril!$F$12</f>
        <v>100</v>
      </c>
      <c r="J13" s="161">
        <f>[9]Abril!$F$13</f>
        <v>99</v>
      </c>
      <c r="K13" s="161">
        <f>[9]Abril!$F$14</f>
        <v>100</v>
      </c>
      <c r="L13" s="161">
        <f>[9]Abril!$F$15</f>
        <v>100</v>
      </c>
      <c r="M13" s="161">
        <f>[9]Abril!$F$16</f>
        <v>100</v>
      </c>
      <c r="N13" s="161">
        <f>[9]Abril!$F$17</f>
        <v>100</v>
      </c>
      <c r="O13" s="161">
        <f>[9]Abril!$F$18</f>
        <v>100</v>
      </c>
      <c r="P13" s="161">
        <f>[9]Abril!$F$19</f>
        <v>99</v>
      </c>
      <c r="Q13" s="161">
        <f>[9]Abril!$F$20</f>
        <v>100</v>
      </c>
      <c r="R13" s="161">
        <f>[9]Abril!$F$21</f>
        <v>100</v>
      </c>
      <c r="S13" s="161">
        <f>[9]Abril!$F$22</f>
        <v>100</v>
      </c>
      <c r="T13" s="161">
        <f>[9]Abril!$F$23</f>
        <v>100</v>
      </c>
      <c r="U13" s="161">
        <f>[9]Abril!$F$24</f>
        <v>98</v>
      </c>
      <c r="V13" s="161">
        <f>[9]Abril!$F$25</f>
        <v>99</v>
      </c>
      <c r="W13" s="161">
        <f>[9]Abril!$F$26</f>
        <v>100</v>
      </c>
      <c r="X13" s="161">
        <f>[9]Abril!$F$27</f>
        <v>100</v>
      </c>
      <c r="Y13" s="161">
        <f>[9]Abril!$F$28</f>
        <v>98</v>
      </c>
      <c r="Z13" s="161">
        <f>[9]Abril!$F$29</f>
        <v>100</v>
      </c>
      <c r="AA13" s="161">
        <f>[9]Abril!$F$30</f>
        <v>100</v>
      </c>
      <c r="AB13" s="161">
        <f>[9]Abril!$F$31</f>
        <v>99</v>
      </c>
      <c r="AC13" s="161">
        <f>[9]Abril!$F$32</f>
        <v>100</v>
      </c>
      <c r="AD13" s="161">
        <f>[9]Abril!$F$33</f>
        <v>100</v>
      </c>
      <c r="AE13" s="161">
        <f>[9]Abril!$F$34</f>
        <v>100</v>
      </c>
      <c r="AF13" s="159">
        <f t="shared" si="1"/>
        <v>100</v>
      </c>
      <c r="AG13" s="160">
        <f t="shared" si="2"/>
        <v>99.6</v>
      </c>
    </row>
    <row r="14" spans="1:35" hidden="1" x14ac:dyDescent="0.25">
      <c r="A14" s="43" t="s">
        <v>102</v>
      </c>
      <c r="B14" s="161" t="str">
        <f>[10]Abril!$F$5</f>
        <v>*</v>
      </c>
      <c r="C14" s="161" t="str">
        <f>[10]Abril!$F$6</f>
        <v>*</v>
      </c>
      <c r="D14" s="161" t="str">
        <f>[10]Abril!$F$7</f>
        <v>*</v>
      </c>
      <c r="E14" s="161" t="str">
        <f>[10]Abril!$F$8</f>
        <v>*</v>
      </c>
      <c r="F14" s="161" t="str">
        <f>[10]Abril!$F$9</f>
        <v>*</v>
      </c>
      <c r="G14" s="161" t="str">
        <f>[10]Abril!$F$10</f>
        <v>*</v>
      </c>
      <c r="H14" s="161" t="str">
        <f>[10]Abril!$F$11</f>
        <v>*</v>
      </c>
      <c r="I14" s="161" t="str">
        <f>[10]Abril!$F$12</f>
        <v>*</v>
      </c>
      <c r="J14" s="161" t="str">
        <f>[10]Abril!$F$13</f>
        <v>*</v>
      </c>
      <c r="K14" s="161" t="str">
        <f>[10]Abril!$F$14</f>
        <v>*</v>
      </c>
      <c r="L14" s="161" t="str">
        <f>[10]Abril!$F$15</f>
        <v>*</v>
      </c>
      <c r="M14" s="161" t="str">
        <f>[10]Abril!$F$16</f>
        <v>*</v>
      </c>
      <c r="N14" s="161" t="str">
        <f>[10]Abril!$F$17</f>
        <v>*</v>
      </c>
      <c r="O14" s="161" t="str">
        <f>[10]Abril!$F$18</f>
        <v>*</v>
      </c>
      <c r="P14" s="161" t="str">
        <f>[10]Abril!$F$19</f>
        <v>*</v>
      </c>
      <c r="Q14" s="161" t="str">
        <f>[10]Abril!$F$20</f>
        <v>*</v>
      </c>
      <c r="R14" s="161" t="str">
        <f>[10]Abril!$F$21</f>
        <v>*</v>
      </c>
      <c r="S14" s="161" t="str">
        <f>[10]Abril!$F$22</f>
        <v>*</v>
      </c>
      <c r="T14" s="161" t="str">
        <f>[10]Abril!$F$23</f>
        <v>*</v>
      </c>
      <c r="U14" s="161" t="str">
        <f>[10]Abril!$F$24</f>
        <v>*</v>
      </c>
      <c r="V14" s="161" t="str">
        <f>[10]Abril!$F$25</f>
        <v>*</v>
      </c>
      <c r="W14" s="161" t="str">
        <f>[10]Abril!$F$26</f>
        <v>*</v>
      </c>
      <c r="X14" s="161" t="str">
        <f>[10]Abril!$F$27</f>
        <v>*</v>
      </c>
      <c r="Y14" s="161" t="str">
        <f>[10]Abril!$F$28</f>
        <v>*</v>
      </c>
      <c r="Z14" s="161" t="str">
        <f>[10]Abril!$F$29</f>
        <v>*</v>
      </c>
      <c r="AA14" s="161" t="str">
        <f>[10]Abril!$F$30</f>
        <v>*</v>
      </c>
      <c r="AB14" s="161" t="str">
        <f>[10]Abril!$F$31</f>
        <v>*</v>
      </c>
      <c r="AC14" s="161" t="str">
        <f>[10]Abril!$F$32</f>
        <v>*</v>
      </c>
      <c r="AD14" s="161" t="str">
        <f>[10]Abril!$F$33</f>
        <v>*</v>
      </c>
      <c r="AE14" s="161" t="str">
        <f>[10]Abril!$F$34</f>
        <v>*</v>
      </c>
      <c r="AF14" s="159" t="s">
        <v>210</v>
      </c>
      <c r="AG14" s="160" t="s">
        <v>210</v>
      </c>
    </row>
    <row r="15" spans="1:35" x14ac:dyDescent="0.25">
      <c r="A15" s="43" t="s">
        <v>105</v>
      </c>
      <c r="B15" s="161">
        <f>[11]Abril!$F$5</f>
        <v>98</v>
      </c>
      <c r="C15" s="161">
        <f>[11]Abril!$F$6</f>
        <v>100</v>
      </c>
      <c r="D15" s="161">
        <f>[11]Abril!$F$7</f>
        <v>96</v>
      </c>
      <c r="E15" s="161">
        <f>[11]Abril!$F$8</f>
        <v>98</v>
      </c>
      <c r="F15" s="161">
        <f>[11]Abril!$F$9</f>
        <v>100</v>
      </c>
      <c r="G15" s="161">
        <f>[11]Abril!$F$10</f>
        <v>100</v>
      </c>
      <c r="H15" s="161">
        <f>[11]Abril!$F$11</f>
        <v>100</v>
      </c>
      <c r="I15" s="161">
        <f>[11]Abril!$F$12</f>
        <v>100</v>
      </c>
      <c r="J15" s="161">
        <f>[11]Abril!$F$13</f>
        <v>100</v>
      </c>
      <c r="K15" s="161">
        <f>[11]Abril!$F$14</f>
        <v>100</v>
      </c>
      <c r="L15" s="161">
        <f>[11]Abril!$F$15</f>
        <v>96</v>
      </c>
      <c r="M15" s="161">
        <f>[11]Abril!$F$16</f>
        <v>92</v>
      </c>
      <c r="N15" s="161">
        <f>[11]Abril!$F$17</f>
        <v>100</v>
      </c>
      <c r="O15" s="161">
        <f>[11]Abril!$F$18</f>
        <v>100</v>
      </c>
      <c r="P15" s="161">
        <f>[11]Abril!$F$19</f>
        <v>100</v>
      </c>
      <c r="Q15" s="161">
        <f>[11]Abril!$F$20</f>
        <v>100</v>
      </c>
      <c r="R15" s="161">
        <f>[11]Abril!$F$21</f>
        <v>100</v>
      </c>
      <c r="S15" s="161">
        <f>[11]Abril!$F$22</f>
        <v>100</v>
      </c>
      <c r="T15" s="161">
        <f>[11]Abril!$F$23</f>
        <v>100</v>
      </c>
      <c r="U15" s="161">
        <f>[11]Abril!$F$24</f>
        <v>96</v>
      </c>
      <c r="V15" s="161">
        <f>[11]Abril!$F$25</f>
        <v>100</v>
      </c>
      <c r="W15" s="161">
        <f>[11]Abril!$F$26</f>
        <v>90</v>
      </c>
      <c r="X15" s="161">
        <f>[11]Abril!$F$27</f>
        <v>100</v>
      </c>
      <c r="Y15" s="161">
        <f>[11]Abril!$F$28</f>
        <v>100</v>
      </c>
      <c r="Z15" s="161">
        <f>[11]Abril!$F$29</f>
        <v>100</v>
      </c>
      <c r="AA15" s="161">
        <f>[11]Abril!$F$30</f>
        <v>100</v>
      </c>
      <c r="AB15" s="161">
        <f>[11]Abril!$F$31</f>
        <v>100</v>
      </c>
      <c r="AC15" s="161">
        <f>[11]Abril!$F$32</f>
        <v>100</v>
      </c>
      <c r="AD15" s="161">
        <f>[11]Abril!$F$33</f>
        <v>93</v>
      </c>
      <c r="AE15" s="161">
        <f>[11]Abril!$F$34</f>
        <v>90</v>
      </c>
      <c r="AF15" s="159">
        <f t="shared" si="1"/>
        <v>100</v>
      </c>
      <c r="AG15" s="160">
        <f t="shared" si="2"/>
        <v>98.3</v>
      </c>
      <c r="AI15" t="s">
        <v>35</v>
      </c>
    </row>
    <row r="16" spans="1:35" x14ac:dyDescent="0.25">
      <c r="A16" s="43" t="s">
        <v>152</v>
      </c>
      <c r="B16" s="161">
        <f>[12]Abril!$F$5</f>
        <v>100</v>
      </c>
      <c r="C16" s="161">
        <f>[12]Abril!$F$6</f>
        <v>100</v>
      </c>
      <c r="D16" s="161">
        <f>[12]Abril!$F$7</f>
        <v>100</v>
      </c>
      <c r="E16" s="161">
        <f>[12]Abril!$F$8</f>
        <v>100</v>
      </c>
      <c r="F16" s="161">
        <f>[12]Abril!$F$9</f>
        <v>100</v>
      </c>
      <c r="G16" s="161">
        <f>[12]Abril!$F$10</f>
        <v>100</v>
      </c>
      <c r="H16" s="161">
        <f>[12]Abril!$F$11</f>
        <v>100</v>
      </c>
      <c r="I16" s="161">
        <f>[12]Abril!$F$12</f>
        <v>100</v>
      </c>
      <c r="J16" s="161">
        <f>[12]Abril!$F$13</f>
        <v>100</v>
      </c>
      <c r="K16" s="161">
        <f>[12]Abril!$F$14</f>
        <v>100</v>
      </c>
      <c r="L16" s="161">
        <f>[12]Abril!$F$15</f>
        <v>100</v>
      </c>
      <c r="M16" s="161">
        <f>[12]Abril!$F$16</f>
        <v>100</v>
      </c>
      <c r="N16" s="161">
        <f>[12]Abril!$F$17</f>
        <v>100</v>
      </c>
      <c r="O16" s="161">
        <f>[12]Abril!$F$18</f>
        <v>100</v>
      </c>
      <c r="P16" s="161">
        <f>[12]Abril!$F$19</f>
        <v>100</v>
      </c>
      <c r="Q16" s="161">
        <f>[12]Abril!$F$20</f>
        <v>100</v>
      </c>
      <c r="R16" s="161">
        <f>[12]Abril!$F$21</f>
        <v>100</v>
      </c>
      <c r="S16" s="161">
        <f>[12]Abril!$F$22</f>
        <v>100</v>
      </c>
      <c r="T16" s="161">
        <f>[12]Abril!$F$23</f>
        <v>100</v>
      </c>
      <c r="U16" s="161">
        <f>[12]Abril!$F$24</f>
        <v>100</v>
      </c>
      <c r="V16" s="161">
        <f>[12]Abril!$F$25</f>
        <v>100</v>
      </c>
      <c r="W16" s="161">
        <f>[12]Abril!$F$26</f>
        <v>100</v>
      </c>
      <c r="X16" s="161">
        <f>[12]Abril!$F$27</f>
        <v>100</v>
      </c>
      <c r="Y16" s="161">
        <f>[12]Abril!$F$28</f>
        <v>100</v>
      </c>
      <c r="Z16" s="161">
        <f>[12]Abril!$F$29</f>
        <v>100</v>
      </c>
      <c r="AA16" s="161">
        <f>[12]Abril!$F$30</f>
        <v>100</v>
      </c>
      <c r="AB16" s="161">
        <f>[12]Abril!$F$31</f>
        <v>100</v>
      </c>
      <c r="AC16" s="161">
        <f>[12]Abril!$F$32</f>
        <v>100</v>
      </c>
      <c r="AD16" s="161">
        <f>[12]Abril!$F$33</f>
        <v>100</v>
      </c>
      <c r="AE16" s="161">
        <f>[12]Abril!$F$34</f>
        <v>100</v>
      </c>
      <c r="AF16" s="159">
        <f t="shared" si="1"/>
        <v>100</v>
      </c>
      <c r="AG16" s="160">
        <f t="shared" si="2"/>
        <v>100</v>
      </c>
    </row>
    <row r="17" spans="1:36" x14ac:dyDescent="0.25">
      <c r="A17" s="43" t="s">
        <v>2</v>
      </c>
      <c r="B17" s="161">
        <f>[13]Abril!$F$5</f>
        <v>94</v>
      </c>
      <c r="C17" s="161">
        <f>[13]Abril!$F$6</f>
        <v>86</v>
      </c>
      <c r="D17" s="161">
        <f>[13]Abril!$F$7</f>
        <v>77</v>
      </c>
      <c r="E17" s="161">
        <f>[13]Abril!$F$8</f>
        <v>79</v>
      </c>
      <c r="F17" s="161">
        <f>[13]Abril!$F$9</f>
        <v>90</v>
      </c>
      <c r="G17" s="161">
        <f>[13]Abril!$F$10</f>
        <v>94</v>
      </c>
      <c r="H17" s="161">
        <f>[13]Abril!$F$11</f>
        <v>95</v>
      </c>
      <c r="I17" s="161">
        <f>[13]Abril!$F$12</f>
        <v>95</v>
      </c>
      <c r="J17" s="161">
        <f>[13]Abril!$F$13</f>
        <v>95</v>
      </c>
      <c r="K17" s="161">
        <f>[13]Abril!$F$14</f>
        <v>93</v>
      </c>
      <c r="L17" s="161">
        <f>[13]Abril!$F$15</f>
        <v>82</v>
      </c>
      <c r="M17" s="161">
        <f>[13]Abril!$F$16</f>
        <v>88</v>
      </c>
      <c r="N17" s="161">
        <f>[13]Abril!$F$17</f>
        <v>88</v>
      </c>
      <c r="O17" s="161">
        <f>[13]Abril!$F$18</f>
        <v>94</v>
      </c>
      <c r="P17" s="161">
        <f>[13]Abril!$F$19</f>
        <v>93</v>
      </c>
      <c r="Q17" s="161">
        <f>[13]Abril!$F$20</f>
        <v>91</v>
      </c>
      <c r="R17" s="161">
        <f>[13]Abril!$F$21</f>
        <v>92</v>
      </c>
      <c r="S17" s="161">
        <f>[13]Abril!$F$22</f>
        <v>94</v>
      </c>
      <c r="T17" s="161">
        <f>[13]Abril!$F$23</f>
        <v>94</v>
      </c>
      <c r="U17" s="161">
        <f>[13]Abril!$F$24</f>
        <v>81</v>
      </c>
      <c r="V17" s="161">
        <f>[13]Abril!$F$25</f>
        <v>80</v>
      </c>
      <c r="W17" s="161">
        <f>[13]Abril!$F$26</f>
        <v>70</v>
      </c>
      <c r="X17" s="161">
        <f>[13]Abril!$F$27</f>
        <v>82</v>
      </c>
      <c r="Y17" s="161">
        <f>[13]Abril!$F$28</f>
        <v>91</v>
      </c>
      <c r="Z17" s="161">
        <f>[13]Abril!$F$29</f>
        <v>93</v>
      </c>
      <c r="AA17" s="161">
        <f>[13]Abril!$F$30</f>
        <v>94</v>
      </c>
      <c r="AB17" s="161">
        <f>[13]Abril!$F$31</f>
        <v>95</v>
      </c>
      <c r="AC17" s="161">
        <f>[13]Abril!$F$32</f>
        <v>93</v>
      </c>
      <c r="AD17" s="161">
        <f>[13]Abril!$F$33</f>
        <v>89</v>
      </c>
      <c r="AE17" s="161">
        <f>[13]Abril!$F$34</f>
        <v>82</v>
      </c>
      <c r="AF17" s="159">
        <f t="shared" si="1"/>
        <v>95</v>
      </c>
      <c r="AG17" s="160">
        <f t="shared" si="2"/>
        <v>88.8</v>
      </c>
      <c r="AI17" s="12" t="s">
        <v>35</v>
      </c>
    </row>
    <row r="18" spans="1:36" hidden="1" x14ac:dyDescent="0.25">
      <c r="A18" s="43" t="s">
        <v>3</v>
      </c>
      <c r="B18" s="161" t="str">
        <f>[14]Abril!$F$5</f>
        <v>*</v>
      </c>
      <c r="C18" s="161" t="str">
        <f>[14]Abril!$F$6</f>
        <v>*</v>
      </c>
      <c r="D18" s="161" t="str">
        <f>[14]Abril!$F$7</f>
        <v>*</v>
      </c>
      <c r="E18" s="161" t="str">
        <f>[14]Abril!$F$8</f>
        <v>*</v>
      </c>
      <c r="F18" s="161" t="str">
        <f>[14]Abril!$F$9</f>
        <v>*</v>
      </c>
      <c r="G18" s="161" t="str">
        <f>[14]Abril!$F$10</f>
        <v>*</v>
      </c>
      <c r="H18" s="161" t="str">
        <f>[14]Abril!$F$11</f>
        <v>*</v>
      </c>
      <c r="I18" s="161" t="str">
        <f>[14]Abril!$F$12</f>
        <v>*</v>
      </c>
      <c r="J18" s="161" t="str">
        <f>[14]Abril!$F$13</f>
        <v>*</v>
      </c>
      <c r="K18" s="161" t="str">
        <f>[14]Abril!$F$14</f>
        <v>*</v>
      </c>
      <c r="L18" s="161" t="str">
        <f>[14]Abril!$F$15</f>
        <v>*</v>
      </c>
      <c r="M18" s="161" t="str">
        <f>[14]Abril!$F$16</f>
        <v>*</v>
      </c>
      <c r="N18" s="161" t="str">
        <f>[14]Abril!$F$17</f>
        <v>*</v>
      </c>
      <c r="O18" s="161" t="str">
        <f>[14]Abril!$F$18</f>
        <v>*</v>
      </c>
      <c r="P18" s="161" t="str">
        <f>[14]Abril!$F$19</f>
        <v>*</v>
      </c>
      <c r="Q18" s="161" t="str">
        <f>[14]Abril!$F$20</f>
        <v>*</v>
      </c>
      <c r="R18" s="161" t="str">
        <f>[14]Abril!$F$21</f>
        <v>*</v>
      </c>
      <c r="S18" s="161" t="str">
        <f>[14]Abril!$F$22</f>
        <v>*</v>
      </c>
      <c r="T18" s="161" t="str">
        <f>[14]Abril!$F$23</f>
        <v>*</v>
      </c>
      <c r="U18" s="161" t="str">
        <f>[14]Abril!$F$24</f>
        <v>*</v>
      </c>
      <c r="V18" s="161" t="str">
        <f>[14]Abril!$F$25</f>
        <v>*</v>
      </c>
      <c r="W18" s="161" t="str">
        <f>[14]Abril!$F$26</f>
        <v>*</v>
      </c>
      <c r="X18" s="161" t="str">
        <f>[14]Abril!$F$27</f>
        <v>*</v>
      </c>
      <c r="Y18" s="161" t="str">
        <f>[14]Abril!$F$28</f>
        <v>*</v>
      </c>
      <c r="Z18" s="161" t="str">
        <f>[14]Abril!$F$29</f>
        <v>*</v>
      </c>
      <c r="AA18" s="161" t="str">
        <f>[14]Abril!$F$30</f>
        <v>*</v>
      </c>
      <c r="AB18" s="161" t="str">
        <f>[14]Abril!$F$31</f>
        <v>*</v>
      </c>
      <c r="AC18" s="161" t="str">
        <f>[14]Abril!$F$32</f>
        <v>*</v>
      </c>
      <c r="AD18" s="161" t="str">
        <f>[14]Abril!$F$33</f>
        <v>*</v>
      </c>
      <c r="AE18" s="161" t="str">
        <f>[14]Abril!$F$34</f>
        <v>*</v>
      </c>
      <c r="AF18" s="159" t="s">
        <v>210</v>
      </c>
      <c r="AG18" s="160" t="s">
        <v>210</v>
      </c>
      <c r="AH18" s="12" t="s">
        <v>35</v>
      </c>
      <c r="AI18" s="12" t="s">
        <v>35</v>
      </c>
    </row>
    <row r="19" spans="1:36" x14ac:dyDescent="0.25">
      <c r="A19" s="43" t="s">
        <v>4</v>
      </c>
      <c r="B19" s="161">
        <f>[15]Abril!$F$5</f>
        <v>92</v>
      </c>
      <c r="C19" s="161">
        <f>[15]Abril!$F$6</f>
        <v>90</v>
      </c>
      <c r="D19" s="161">
        <f>[15]Abril!$F$7</f>
        <v>87</v>
      </c>
      <c r="E19" s="161">
        <f>[15]Abril!$F$8</f>
        <v>84</v>
      </c>
      <c r="F19" s="161">
        <f>[15]Abril!$F$9</f>
        <v>85</v>
      </c>
      <c r="G19" s="161">
        <f>[15]Abril!$F$10</f>
        <v>87</v>
      </c>
      <c r="H19" s="161">
        <f>[15]Abril!$F$11</f>
        <v>93</v>
      </c>
      <c r="I19" s="161">
        <f>[15]Abril!$F$12</f>
        <v>92</v>
      </c>
      <c r="J19" s="161">
        <f>[15]Abril!$F$13</f>
        <v>95</v>
      </c>
      <c r="K19" s="161">
        <f>[15]Abril!$F$14</f>
        <v>95</v>
      </c>
      <c r="L19" s="161">
        <f>[15]Abril!$F$15</f>
        <v>94</v>
      </c>
      <c r="M19" s="161">
        <f>[15]Abril!$F$16</f>
        <v>93</v>
      </c>
      <c r="N19" s="161">
        <f>[15]Abril!$F$17</f>
        <v>94</v>
      </c>
      <c r="O19" s="161">
        <f>[15]Abril!$F$18</f>
        <v>94</v>
      </c>
      <c r="P19" s="161">
        <f>[15]Abril!$F$19</f>
        <v>92</v>
      </c>
      <c r="Q19" s="161">
        <f>[15]Abril!$F$20</f>
        <v>92</v>
      </c>
      <c r="R19" s="161">
        <f>[15]Abril!$F$21</f>
        <v>90</v>
      </c>
      <c r="S19" s="161">
        <f>[15]Abril!$F$22</f>
        <v>90</v>
      </c>
      <c r="T19" s="161">
        <f>[15]Abril!$F$23</f>
        <v>96</v>
      </c>
      <c r="U19" s="161">
        <f>[15]Abril!$F$24</f>
        <v>89</v>
      </c>
      <c r="V19" s="161">
        <f>[15]Abril!$F$25</f>
        <v>85</v>
      </c>
      <c r="W19" s="161">
        <f>[15]Abril!$F$26</f>
        <v>76</v>
      </c>
      <c r="X19" s="161">
        <f>[15]Abril!$F$27</f>
        <v>96</v>
      </c>
      <c r="Y19" s="161">
        <f>[15]Abril!$F$28</f>
        <v>94</v>
      </c>
      <c r="Z19" s="161">
        <f>[15]Abril!$F$29</f>
        <v>96</v>
      </c>
      <c r="AA19" s="161">
        <f>[15]Abril!$F$30</f>
        <v>96</v>
      </c>
      <c r="AB19" s="161">
        <f>[15]Abril!$F$31</f>
        <v>94</v>
      </c>
      <c r="AC19" s="161">
        <f>[15]Abril!$F$32</f>
        <v>96</v>
      </c>
      <c r="AD19" s="161">
        <f>[15]Abril!$F$33</f>
        <v>92</v>
      </c>
      <c r="AE19" s="161">
        <f>[15]Abril!$F$34</f>
        <v>92</v>
      </c>
      <c r="AF19" s="159">
        <f t="shared" si="1"/>
        <v>96</v>
      </c>
      <c r="AG19" s="160">
        <f t="shared" si="2"/>
        <v>91.36666666666666</v>
      </c>
      <c r="AI19" t="s">
        <v>35</v>
      </c>
    </row>
    <row r="20" spans="1:36" x14ac:dyDescent="0.25">
      <c r="A20" s="43" t="s">
        <v>5</v>
      </c>
      <c r="B20" s="161">
        <f>[16]Abril!$F$5</f>
        <v>87</v>
      </c>
      <c r="C20" s="161">
        <f>[16]Abril!$F$6</f>
        <v>89</v>
      </c>
      <c r="D20" s="161">
        <f>[16]Abril!$F$7</f>
        <v>86</v>
      </c>
      <c r="E20" s="161">
        <f>[16]Abril!$F$8</f>
        <v>85</v>
      </c>
      <c r="F20" s="161">
        <f>[16]Abril!$F$9</f>
        <v>92</v>
      </c>
      <c r="G20" s="161">
        <f>[16]Abril!$F$10</f>
        <v>91</v>
      </c>
      <c r="H20" s="161">
        <f>[16]Abril!$F$11</f>
        <v>90</v>
      </c>
      <c r="I20" s="161">
        <f>[16]Abril!$F$12</f>
        <v>90</v>
      </c>
      <c r="J20" s="161">
        <f>[16]Abril!$F$13</f>
        <v>88</v>
      </c>
      <c r="K20" s="161">
        <f>[16]Abril!$F$14</f>
        <v>85</v>
      </c>
      <c r="L20" s="161">
        <f>[16]Abril!$F$15</f>
        <v>88</v>
      </c>
      <c r="M20" s="161">
        <f>[16]Abril!$F$16</f>
        <v>86</v>
      </c>
      <c r="N20" s="161">
        <f>[16]Abril!$F$17</f>
        <v>91</v>
      </c>
      <c r="O20" s="161">
        <f>[16]Abril!$F$18</f>
        <v>91</v>
      </c>
      <c r="P20" s="161">
        <f>[16]Abril!$F$19</f>
        <v>89</v>
      </c>
      <c r="Q20" s="161">
        <f>[16]Abril!$F$20</f>
        <v>91</v>
      </c>
      <c r="R20" s="161">
        <f>[16]Abril!$F$21</f>
        <v>91</v>
      </c>
      <c r="S20" s="161">
        <f>[16]Abril!$F$22</f>
        <v>91</v>
      </c>
      <c r="T20" s="161">
        <f>[16]Abril!$F$23</f>
        <v>86</v>
      </c>
      <c r="U20" s="161">
        <f>[16]Abril!$F$24</f>
        <v>76</v>
      </c>
      <c r="V20" s="161">
        <f>[16]Abril!$F$25</f>
        <v>83</v>
      </c>
      <c r="W20" s="161">
        <f>[16]Abril!$F$26</f>
        <v>85</v>
      </c>
      <c r="X20" s="161">
        <f>[16]Abril!$F$27</f>
        <v>89</v>
      </c>
      <c r="Y20" s="161">
        <f>[16]Abril!$F$28</f>
        <v>88</v>
      </c>
      <c r="Z20" s="161">
        <f>[16]Abril!$F$29</f>
        <v>87</v>
      </c>
      <c r="AA20" s="161">
        <f>[16]Abril!$F$30</f>
        <v>89</v>
      </c>
      <c r="AB20" s="161">
        <f>[16]Abril!$F$31</f>
        <v>86</v>
      </c>
      <c r="AC20" s="161">
        <f>[16]Abril!$F$32</f>
        <v>88</v>
      </c>
      <c r="AD20" s="161">
        <f>[16]Abril!$F$33</f>
        <v>80</v>
      </c>
      <c r="AE20" s="161">
        <f>[16]Abril!$F$34</f>
        <v>82</v>
      </c>
      <c r="AF20" s="159">
        <f t="shared" si="1"/>
        <v>92</v>
      </c>
      <c r="AG20" s="160">
        <f t="shared" si="2"/>
        <v>87.333333333333329</v>
      </c>
      <c r="AH20" s="12" t="s">
        <v>35</v>
      </c>
    </row>
    <row r="21" spans="1:36" x14ac:dyDescent="0.25">
      <c r="A21" s="43" t="s">
        <v>33</v>
      </c>
      <c r="B21" s="161">
        <f>[17]Abril!$F$5</f>
        <v>100</v>
      </c>
      <c r="C21" s="161">
        <f>[17]Abril!$F$6</f>
        <v>97</v>
      </c>
      <c r="D21" s="161">
        <f>[17]Abril!$F$7</f>
        <v>100</v>
      </c>
      <c r="E21" s="161">
        <f>[17]Abril!$F$8</f>
        <v>100</v>
      </c>
      <c r="F21" s="161">
        <f>[17]Abril!$F$9</f>
        <v>97</v>
      </c>
      <c r="G21" s="161">
        <f>[17]Abril!$F$10</f>
        <v>100</v>
      </c>
      <c r="H21" s="161">
        <f>[17]Abril!$F$11</f>
        <v>100</v>
      </c>
      <c r="I21" s="161">
        <f>[17]Abril!$F$12</f>
        <v>100</v>
      </c>
      <c r="J21" s="161">
        <f>[17]Abril!$F$13</f>
        <v>100</v>
      </c>
      <c r="K21" s="161">
        <f>[17]Abril!$F$14</f>
        <v>100</v>
      </c>
      <c r="L21" s="161">
        <f>[17]Abril!$F$15</f>
        <v>100</v>
      </c>
      <c r="M21" s="161">
        <f>[17]Abril!$F$16</f>
        <v>100</v>
      </c>
      <c r="N21" s="161">
        <f>[17]Abril!$F$17</f>
        <v>100</v>
      </c>
      <c r="O21" s="161">
        <f>[17]Abril!$F$18</f>
        <v>100</v>
      </c>
      <c r="P21" s="161">
        <f>[17]Abril!$F$19</f>
        <v>100</v>
      </c>
      <c r="Q21" s="161">
        <f>[17]Abril!$F$20</f>
        <v>99</v>
      </c>
      <c r="R21" s="161">
        <f>[17]Abril!$F$21</f>
        <v>94</v>
      </c>
      <c r="S21" s="161">
        <f>[17]Abril!$F$22</f>
        <v>99</v>
      </c>
      <c r="T21" s="161">
        <f>[17]Abril!$F$23</f>
        <v>100</v>
      </c>
      <c r="U21" s="161">
        <f>[17]Abril!$F$24</f>
        <v>100</v>
      </c>
      <c r="V21" s="161">
        <f>[17]Abril!$F$25</f>
        <v>86</v>
      </c>
      <c r="W21" s="161">
        <f>[17]Abril!$F$26</f>
        <v>82</v>
      </c>
      <c r="X21" s="161">
        <f>[17]Abril!$F$27</f>
        <v>100</v>
      </c>
      <c r="Y21" s="161">
        <f>[17]Abril!$F$28</f>
        <v>100</v>
      </c>
      <c r="Z21" s="161">
        <f>[17]Abril!$F$29</f>
        <v>95</v>
      </c>
      <c r="AA21" s="161">
        <f>[17]Abril!$F$30</f>
        <v>100</v>
      </c>
      <c r="AB21" s="161">
        <f>[17]Abril!$F$31</f>
        <v>100</v>
      </c>
      <c r="AC21" s="161">
        <f>[17]Abril!$F$32</f>
        <v>100</v>
      </c>
      <c r="AD21" s="161">
        <f>[17]Abril!$F$33</f>
        <v>100</v>
      </c>
      <c r="AE21" s="161">
        <f>[17]Abril!$F$34</f>
        <v>96</v>
      </c>
      <c r="AF21" s="159">
        <f t="shared" si="1"/>
        <v>100</v>
      </c>
      <c r="AG21" s="160">
        <f t="shared" si="2"/>
        <v>98.166666666666671</v>
      </c>
    </row>
    <row r="22" spans="1:36" x14ac:dyDescent="0.25">
      <c r="A22" s="43" t="s">
        <v>6</v>
      </c>
      <c r="B22" s="161">
        <f>[18]Abril!$F$5</f>
        <v>99</v>
      </c>
      <c r="C22" s="161">
        <f>[18]Abril!$F$6</f>
        <v>99</v>
      </c>
      <c r="D22" s="161">
        <f>[18]Abril!$F$7</f>
        <v>99</v>
      </c>
      <c r="E22" s="161">
        <f>[18]Abril!$F$8</f>
        <v>100</v>
      </c>
      <c r="F22" s="161">
        <f>[18]Abril!$F$9</f>
        <v>98</v>
      </c>
      <c r="G22" s="161">
        <f>[18]Abril!$F$10</f>
        <v>99</v>
      </c>
      <c r="H22" s="161">
        <f>[18]Abril!$F$11</f>
        <v>99</v>
      </c>
      <c r="I22" s="161">
        <f>[18]Abril!$F$12</f>
        <v>99</v>
      </c>
      <c r="J22" s="161">
        <f>[18]Abril!$F$13</f>
        <v>99</v>
      </c>
      <c r="K22" s="161">
        <f>[18]Abril!$F$14</f>
        <v>99</v>
      </c>
      <c r="L22" s="161">
        <f>[18]Abril!$F$15</f>
        <v>99</v>
      </c>
      <c r="M22" s="161">
        <f>[18]Abril!$F$16</f>
        <v>100</v>
      </c>
      <c r="N22" s="161">
        <f>[18]Abril!$F$17</f>
        <v>100</v>
      </c>
      <c r="O22" s="161">
        <f>[18]Abril!$F$18</f>
        <v>99</v>
      </c>
      <c r="P22" s="161">
        <f>[18]Abril!$F$19</f>
        <v>100</v>
      </c>
      <c r="Q22" s="161">
        <f>[18]Abril!$F$20</f>
        <v>100</v>
      </c>
      <c r="R22" s="161">
        <f>[18]Abril!$F$21</f>
        <v>100</v>
      </c>
      <c r="S22" s="161">
        <f>[18]Abril!$F$22</f>
        <v>99</v>
      </c>
      <c r="T22" s="161">
        <f>[18]Abril!$F$23</f>
        <v>99</v>
      </c>
      <c r="U22" s="161">
        <f>[18]Abril!$F$24</f>
        <v>98</v>
      </c>
      <c r="V22" s="161">
        <f>[18]Abril!$F$25</f>
        <v>100</v>
      </c>
      <c r="W22" s="161">
        <f>[18]Abril!$F$26</f>
        <v>96</v>
      </c>
      <c r="X22" s="161">
        <f>[18]Abril!$F$27</f>
        <v>98</v>
      </c>
      <c r="Y22" s="161">
        <f>[18]Abril!$F$28</f>
        <v>98</v>
      </c>
      <c r="Z22" s="161">
        <f>[18]Abril!$F$29</f>
        <v>98</v>
      </c>
      <c r="AA22" s="161">
        <f>[18]Abril!$F$30</f>
        <v>99</v>
      </c>
      <c r="AB22" s="161">
        <f>[18]Abril!$F$31</f>
        <v>100</v>
      </c>
      <c r="AC22" s="161">
        <f>[18]Abril!$F$32</f>
        <v>100</v>
      </c>
      <c r="AD22" s="161">
        <f>[18]Abril!$F$33</f>
        <v>100</v>
      </c>
      <c r="AE22" s="161">
        <f>[18]Abril!$F$34</f>
        <v>100</v>
      </c>
      <c r="AF22" s="159">
        <f t="shared" si="1"/>
        <v>100</v>
      </c>
      <c r="AG22" s="160">
        <f t="shared" si="2"/>
        <v>99.1</v>
      </c>
    </row>
    <row r="23" spans="1:36" x14ac:dyDescent="0.25">
      <c r="A23" s="43" t="s">
        <v>7</v>
      </c>
      <c r="B23" s="161">
        <f>[19]Abril!$F$5</f>
        <v>90</v>
      </c>
      <c r="C23" s="161">
        <f>[19]Abril!$F$6</f>
        <v>95</v>
      </c>
      <c r="D23" s="161">
        <f>[19]Abril!$F$7</f>
        <v>85</v>
      </c>
      <c r="E23" s="161">
        <f>[19]Abril!$F$8</f>
        <v>84</v>
      </c>
      <c r="F23" s="161">
        <f>[19]Abril!$F$9</f>
        <v>96</v>
      </c>
      <c r="G23" s="161">
        <f>[19]Abril!$F$10</f>
        <v>96</v>
      </c>
      <c r="H23" s="161">
        <f>[19]Abril!$F$11</f>
        <v>97</v>
      </c>
      <c r="I23" s="161">
        <f>[19]Abril!$F$12</f>
        <v>97</v>
      </c>
      <c r="J23" s="161">
        <f>[19]Abril!$F$13</f>
        <v>97</v>
      </c>
      <c r="K23" s="161">
        <f>[19]Abril!$F$14</f>
        <v>92</v>
      </c>
      <c r="L23" s="161">
        <f>[19]Abril!$F$15</f>
        <v>87</v>
      </c>
      <c r="M23" s="161">
        <f>[19]Abril!$F$16</f>
        <v>89</v>
      </c>
      <c r="N23" s="161">
        <f>[19]Abril!$F$17</f>
        <v>96</v>
      </c>
      <c r="O23" s="161">
        <f>[19]Abril!$F$18</f>
        <v>97</v>
      </c>
      <c r="P23" s="161">
        <f>[19]Abril!$F$19</f>
        <v>94</v>
      </c>
      <c r="Q23" s="161">
        <f>[19]Abril!$F$20</f>
        <v>93</v>
      </c>
      <c r="R23" s="161">
        <f>[19]Abril!$F$21</f>
        <v>97</v>
      </c>
      <c r="S23" s="161">
        <f>[19]Abril!$F$22</f>
        <v>99</v>
      </c>
      <c r="T23" s="161">
        <f>[19]Abril!$F$23</f>
        <v>96</v>
      </c>
      <c r="U23" s="161">
        <f>[19]Abril!$F$24</f>
        <v>87</v>
      </c>
      <c r="V23" s="161">
        <f>[19]Abril!$F$25</f>
        <v>86</v>
      </c>
      <c r="W23" s="161">
        <f>[19]Abril!$F$26</f>
        <v>82</v>
      </c>
      <c r="X23" s="161">
        <f>[19]Abril!$F$27</f>
        <v>80</v>
      </c>
      <c r="Y23" s="161">
        <f>[19]Abril!$F$28</f>
        <v>97</v>
      </c>
      <c r="Z23" s="161">
        <f>[19]Abril!$F$29</f>
        <v>97</v>
      </c>
      <c r="AA23" s="161">
        <f>[19]Abril!$F$30</f>
        <v>98</v>
      </c>
      <c r="AB23" s="161">
        <f>[19]Abril!$F$31</f>
        <v>99</v>
      </c>
      <c r="AC23" s="161">
        <f>[19]Abril!$F$32</f>
        <v>98</v>
      </c>
      <c r="AD23" s="161">
        <f>[19]Abril!$F$33</f>
        <v>91</v>
      </c>
      <c r="AE23" s="161">
        <f>[19]Abril!$F$34</f>
        <v>89</v>
      </c>
      <c r="AF23" s="159">
        <f t="shared" si="1"/>
        <v>99</v>
      </c>
      <c r="AG23" s="160">
        <f t="shared" si="2"/>
        <v>92.7</v>
      </c>
      <c r="AI23" t="s">
        <v>35</v>
      </c>
    </row>
    <row r="24" spans="1:36" hidden="1" x14ac:dyDescent="0.25">
      <c r="A24" s="43" t="s">
        <v>153</v>
      </c>
      <c r="B24" s="161" t="str">
        <f>[20]Abril!$F$5</f>
        <v>*</v>
      </c>
      <c r="C24" s="161" t="str">
        <f>[20]Abril!$F$6</f>
        <v>*</v>
      </c>
      <c r="D24" s="161" t="str">
        <f>[20]Abril!$F$7</f>
        <v>*</v>
      </c>
      <c r="E24" s="161" t="str">
        <f>[20]Abril!$F$8</f>
        <v>*</v>
      </c>
      <c r="F24" s="161" t="str">
        <f>[20]Abril!$F$9</f>
        <v>*</v>
      </c>
      <c r="G24" s="161" t="str">
        <f>[20]Abril!$F$10</f>
        <v>*</v>
      </c>
      <c r="H24" s="161" t="str">
        <f>[20]Abril!$F$11</f>
        <v>*</v>
      </c>
      <c r="I24" s="161" t="str">
        <f>[20]Abril!$F$12</f>
        <v>*</v>
      </c>
      <c r="J24" s="161" t="str">
        <f>[20]Abril!$F$13</f>
        <v>*</v>
      </c>
      <c r="K24" s="161" t="str">
        <f>[20]Abril!$F$14</f>
        <v>*</v>
      </c>
      <c r="L24" s="161" t="str">
        <f>[20]Abril!$F$15</f>
        <v>*</v>
      </c>
      <c r="M24" s="161" t="str">
        <f>[20]Abril!$F$16</f>
        <v>*</v>
      </c>
      <c r="N24" s="161" t="str">
        <f>[20]Abril!$F$17</f>
        <v>*</v>
      </c>
      <c r="O24" s="161" t="str">
        <f>[20]Abril!$F$18</f>
        <v>*</v>
      </c>
      <c r="P24" s="161" t="str">
        <f>[20]Abril!$F$19</f>
        <v>*</v>
      </c>
      <c r="Q24" s="161" t="str">
        <f>[20]Abril!$F$20</f>
        <v>*</v>
      </c>
      <c r="R24" s="161" t="str">
        <f>[20]Abril!$F$21</f>
        <v>*</v>
      </c>
      <c r="S24" s="161" t="str">
        <f>[20]Abril!$F$22</f>
        <v>*</v>
      </c>
      <c r="T24" s="161" t="str">
        <f>[20]Abril!$F$23</f>
        <v>*</v>
      </c>
      <c r="U24" s="161" t="str">
        <f>[20]Abril!$F$24</f>
        <v>*</v>
      </c>
      <c r="V24" s="161" t="str">
        <f>[20]Abril!$F$25</f>
        <v>*</v>
      </c>
      <c r="W24" s="161" t="str">
        <f>[20]Abril!$F$26</f>
        <v>*</v>
      </c>
      <c r="X24" s="161" t="str">
        <f>[20]Abril!$F$27</f>
        <v>*</v>
      </c>
      <c r="Y24" s="161" t="str">
        <f>[20]Abril!$F$28</f>
        <v>*</v>
      </c>
      <c r="Z24" s="161" t="str">
        <f>[20]Abril!$F$29</f>
        <v>*</v>
      </c>
      <c r="AA24" s="161" t="str">
        <f>[20]Abril!$F$30</f>
        <v>*</v>
      </c>
      <c r="AB24" s="161" t="str">
        <f>[20]Abril!$F$31</f>
        <v>*</v>
      </c>
      <c r="AC24" s="161" t="str">
        <f>[20]Abril!$F$32</f>
        <v>*</v>
      </c>
      <c r="AD24" s="161" t="str">
        <f>[20]Abril!$F$33</f>
        <v>*</v>
      </c>
      <c r="AE24" s="161" t="str">
        <f>[20]Abril!$F$34</f>
        <v>*</v>
      </c>
      <c r="AF24" s="159" t="s">
        <v>210</v>
      </c>
      <c r="AG24" s="160" t="s">
        <v>210</v>
      </c>
    </row>
    <row r="25" spans="1:36" hidden="1" x14ac:dyDescent="0.25">
      <c r="A25" s="43" t="s">
        <v>154</v>
      </c>
      <c r="B25" s="161" t="str">
        <f>[21]Abril!$F$5</f>
        <v>*</v>
      </c>
      <c r="C25" s="161" t="str">
        <f>[21]Abril!$F$6</f>
        <v>*</v>
      </c>
      <c r="D25" s="161" t="str">
        <f>[21]Abril!$F$7</f>
        <v>*</v>
      </c>
      <c r="E25" s="161" t="str">
        <f>[21]Abril!$F$8</f>
        <v>*</v>
      </c>
      <c r="F25" s="161" t="str">
        <f>[21]Abril!$F$9</f>
        <v>*</v>
      </c>
      <c r="G25" s="161" t="str">
        <f>[21]Abril!$F$10</f>
        <v>*</v>
      </c>
      <c r="H25" s="161" t="str">
        <f>[21]Abril!$F$11</f>
        <v>*</v>
      </c>
      <c r="I25" s="161" t="str">
        <f>[21]Abril!$F$12</f>
        <v>*</v>
      </c>
      <c r="J25" s="161" t="str">
        <f>[21]Abril!$F$13</f>
        <v>*</v>
      </c>
      <c r="K25" s="161" t="str">
        <f>[21]Abril!$F$14</f>
        <v>*</v>
      </c>
      <c r="L25" s="161" t="str">
        <f>[21]Abril!$F$15</f>
        <v>*</v>
      </c>
      <c r="M25" s="161" t="str">
        <f>[21]Abril!$F$16</f>
        <v>*</v>
      </c>
      <c r="N25" s="161" t="str">
        <f>[21]Abril!$F$17</f>
        <v>*</v>
      </c>
      <c r="O25" s="161" t="str">
        <f>[21]Abril!$F$18</f>
        <v>*</v>
      </c>
      <c r="P25" s="161" t="str">
        <f>[21]Abril!$F$19</f>
        <v>*</v>
      </c>
      <c r="Q25" s="161" t="str">
        <f>[21]Abril!$F$20</f>
        <v>*</v>
      </c>
      <c r="R25" s="161" t="str">
        <f>[21]Abril!$F$21</f>
        <v>*</v>
      </c>
      <c r="S25" s="161" t="str">
        <f>[21]Abril!$F$22</f>
        <v>*</v>
      </c>
      <c r="T25" s="161" t="str">
        <f>[21]Abril!$F$23</f>
        <v>*</v>
      </c>
      <c r="U25" s="161" t="str">
        <f>[21]Abril!$F$24</f>
        <v>*</v>
      </c>
      <c r="V25" s="161" t="str">
        <f>[21]Abril!$F$25</f>
        <v>*</v>
      </c>
      <c r="W25" s="161" t="str">
        <f>[21]Abril!$F$26</f>
        <v>*</v>
      </c>
      <c r="X25" s="161" t="str">
        <f>[21]Abril!$F$27</f>
        <v>*</v>
      </c>
      <c r="Y25" s="161" t="str">
        <f>[21]Abril!$F$28</f>
        <v>*</v>
      </c>
      <c r="Z25" s="161" t="str">
        <f>[21]Abril!$F$29</f>
        <v>*</v>
      </c>
      <c r="AA25" s="161" t="str">
        <f>[21]Abril!$F$30</f>
        <v>*</v>
      </c>
      <c r="AB25" s="161" t="str">
        <f>[21]Abril!$F$31</f>
        <v>*</v>
      </c>
      <c r="AC25" s="161" t="str">
        <f>[21]Abril!$F$32</f>
        <v>*</v>
      </c>
      <c r="AD25" s="161" t="str">
        <f>[21]Abril!$F$33</f>
        <v>*</v>
      </c>
      <c r="AE25" s="161" t="str">
        <f>[21]Abril!$F$34</f>
        <v>*</v>
      </c>
      <c r="AF25" s="159" t="s">
        <v>210</v>
      </c>
      <c r="AG25" s="160" t="s">
        <v>210</v>
      </c>
      <c r="AH25" s="12" t="s">
        <v>35</v>
      </c>
    </row>
    <row r="26" spans="1:36" x14ac:dyDescent="0.25">
      <c r="A26" s="43" t="s">
        <v>155</v>
      </c>
      <c r="B26" s="161">
        <f>[22]Abril!$F$5</f>
        <v>99</v>
      </c>
      <c r="C26" s="161">
        <f>[22]Abril!$F$6</f>
        <v>92</v>
      </c>
      <c r="D26" s="161">
        <f>[22]Abril!$F$7</f>
        <v>92</v>
      </c>
      <c r="E26" s="161">
        <f>[22]Abril!$F$8</f>
        <v>98</v>
      </c>
      <c r="F26" s="161">
        <f>[22]Abril!$F$9</f>
        <v>99</v>
      </c>
      <c r="G26" s="161">
        <f>[22]Abril!$F$10</f>
        <v>100</v>
      </c>
      <c r="H26" s="161">
        <f>[22]Abril!$F$11</f>
        <v>100</v>
      </c>
      <c r="I26" s="161">
        <f>[22]Abril!$F$12</f>
        <v>97</v>
      </c>
      <c r="J26" s="161">
        <f>[22]Abril!$F$13</f>
        <v>100</v>
      </c>
      <c r="K26" s="161">
        <f>[22]Abril!$F$14</f>
        <v>100</v>
      </c>
      <c r="L26" s="161">
        <f>[22]Abril!$F$15</f>
        <v>99</v>
      </c>
      <c r="M26" s="161">
        <f>[22]Abril!$F$16</f>
        <v>96</v>
      </c>
      <c r="N26" s="161">
        <f>[22]Abril!$F$17</f>
        <v>100</v>
      </c>
      <c r="O26" s="161">
        <f>[22]Abril!$F$18</f>
        <v>100</v>
      </c>
      <c r="P26" s="161">
        <f>[22]Abril!$F$19</f>
        <v>98</v>
      </c>
      <c r="Q26" s="161">
        <f>[22]Abril!$F$20</f>
        <v>100</v>
      </c>
      <c r="R26" s="161">
        <f>[22]Abril!$F$21</f>
        <v>100</v>
      </c>
      <c r="S26" s="161">
        <f>[22]Abril!$F$22</f>
        <v>100</v>
      </c>
      <c r="T26" s="161">
        <f>[22]Abril!$F$23</f>
        <v>100</v>
      </c>
      <c r="U26" s="161">
        <f>[22]Abril!$F$24</f>
        <v>98</v>
      </c>
      <c r="V26" s="161">
        <f>[22]Abril!$F$25</f>
        <v>96</v>
      </c>
      <c r="W26" s="161">
        <f>[22]Abril!$F$26</f>
        <v>84</v>
      </c>
      <c r="X26" s="161">
        <f>[22]Abril!$F$27</f>
        <v>99</v>
      </c>
      <c r="Y26" s="161">
        <f>[22]Abril!$F$28</f>
        <v>100</v>
      </c>
      <c r="Z26" s="161">
        <f>[22]Abril!$F$29</f>
        <v>100</v>
      </c>
      <c r="AA26" s="161">
        <f>[22]Abril!$F$30</f>
        <v>100</v>
      </c>
      <c r="AB26" s="161">
        <f>[22]Abril!$F$31</f>
        <v>100</v>
      </c>
      <c r="AC26" s="161">
        <f>[22]Abril!$F$32</f>
        <v>100</v>
      </c>
      <c r="AD26" s="161">
        <f>[22]Abril!$F$33</f>
        <v>100</v>
      </c>
      <c r="AE26" s="161">
        <f>[22]Abril!$F$34</f>
        <v>97</v>
      </c>
      <c r="AF26" s="159">
        <f t="shared" si="1"/>
        <v>100</v>
      </c>
      <c r="AG26" s="160">
        <f t="shared" si="2"/>
        <v>98.13333333333334</v>
      </c>
      <c r="AI26" t="s">
        <v>35</v>
      </c>
    </row>
    <row r="27" spans="1:36" x14ac:dyDescent="0.25">
      <c r="A27" s="43" t="s">
        <v>8</v>
      </c>
      <c r="B27" s="161">
        <f>[23]Abril!$F$5</f>
        <v>98</v>
      </c>
      <c r="C27" s="161">
        <f>[23]Abril!$F$6</f>
        <v>93</v>
      </c>
      <c r="D27" s="161">
        <f>[23]Abril!$F$7</f>
        <v>92</v>
      </c>
      <c r="E27" s="161">
        <f>[23]Abril!$F$8</f>
        <v>100</v>
      </c>
      <c r="F27" s="161">
        <f>[23]Abril!$F$9</f>
        <v>100</v>
      </c>
      <c r="G27" s="161">
        <f>[23]Abril!$F$10</f>
        <v>100</v>
      </c>
      <c r="H27" s="161">
        <f>[23]Abril!$F$11</f>
        <v>100</v>
      </c>
      <c r="I27" s="161">
        <f>[23]Abril!$F$12</f>
        <v>100</v>
      </c>
      <c r="J27" s="161">
        <f>[23]Abril!$F$13</f>
        <v>100</v>
      </c>
      <c r="K27" s="161">
        <f>[23]Abril!$F$14</f>
        <v>99</v>
      </c>
      <c r="L27" s="161">
        <f>[23]Abril!$F$15</f>
        <v>97</v>
      </c>
      <c r="M27" s="161">
        <f>[23]Abril!$F$16</f>
        <v>89</v>
      </c>
      <c r="N27" s="161">
        <f>[23]Abril!$F$17</f>
        <v>100</v>
      </c>
      <c r="O27" s="161">
        <f>[23]Abril!$F$18</f>
        <v>92</v>
      </c>
      <c r="P27" s="161">
        <f>[23]Abril!$F$19</f>
        <v>100</v>
      </c>
      <c r="Q27" s="161">
        <f>[23]Abril!$F$20</f>
        <v>100</v>
      </c>
      <c r="R27" s="161">
        <f>[23]Abril!$F$21</f>
        <v>97</v>
      </c>
      <c r="S27" s="161">
        <f>[23]Abril!$F$22</f>
        <v>89</v>
      </c>
      <c r="T27" s="161">
        <f>[23]Abril!$F$23</f>
        <v>88</v>
      </c>
      <c r="U27" s="161">
        <f>[23]Abril!$F$24</f>
        <v>97</v>
      </c>
      <c r="V27" s="161">
        <f>[23]Abril!$F$25</f>
        <v>93</v>
      </c>
      <c r="W27" s="161">
        <f>[23]Abril!$F$26</f>
        <v>93</v>
      </c>
      <c r="X27" s="161">
        <f>[23]Abril!$F$27</f>
        <v>100</v>
      </c>
      <c r="Y27" s="161">
        <f>[23]Abril!$F$28</f>
        <v>90</v>
      </c>
      <c r="Z27" s="161">
        <f>[23]Abril!$F$29</f>
        <v>100</v>
      </c>
      <c r="AA27" s="161">
        <f>[23]Abril!$F$30</f>
        <v>95</v>
      </c>
      <c r="AB27" s="161">
        <f>[23]Abril!$F$31</f>
        <v>100</v>
      </c>
      <c r="AC27" s="161">
        <f>[23]Abril!$F$32</f>
        <v>100</v>
      </c>
      <c r="AD27" s="161">
        <f>[23]Abril!$F$33</f>
        <v>100</v>
      </c>
      <c r="AE27" s="161">
        <f>[23]Abril!$F$34</f>
        <v>99</v>
      </c>
      <c r="AF27" s="159">
        <f t="shared" si="1"/>
        <v>100</v>
      </c>
      <c r="AG27" s="160">
        <f t="shared" si="2"/>
        <v>96.7</v>
      </c>
      <c r="AI27" t="s">
        <v>35</v>
      </c>
    </row>
    <row r="28" spans="1:36" x14ac:dyDescent="0.25">
      <c r="A28" s="43" t="s">
        <v>9</v>
      </c>
      <c r="B28" s="161">
        <f>[24]Abril!$F$5</f>
        <v>82</v>
      </c>
      <c r="C28" s="161">
        <f>[24]Abril!$F$6</f>
        <v>85</v>
      </c>
      <c r="D28" s="161">
        <f>[24]Abril!$F$7</f>
        <v>87</v>
      </c>
      <c r="E28" s="161">
        <f>[24]Abril!$F$8</f>
        <v>82</v>
      </c>
      <c r="F28" s="161">
        <f>[24]Abril!$F$9</f>
        <v>75</v>
      </c>
      <c r="G28" s="161">
        <f>[24]Abril!$F$10</f>
        <v>90</v>
      </c>
      <c r="H28" s="161">
        <f>[24]Abril!$F$11</f>
        <v>97</v>
      </c>
      <c r="I28" s="161">
        <f>[24]Abril!$F$12</f>
        <v>92</v>
      </c>
      <c r="J28" s="161">
        <f>[24]Abril!$F$13</f>
        <v>96</v>
      </c>
      <c r="K28" s="161">
        <f>[24]Abril!$F$14</f>
        <v>90</v>
      </c>
      <c r="L28" s="161">
        <f>[24]Abril!$F$15</f>
        <v>85</v>
      </c>
      <c r="M28" s="161">
        <f>[24]Abril!$F$16</f>
        <v>86</v>
      </c>
      <c r="N28" s="161">
        <f>[24]Abril!$F$17</f>
        <v>95</v>
      </c>
      <c r="O28" s="161">
        <f>[24]Abril!$F$18</f>
        <v>96</v>
      </c>
      <c r="P28" s="161">
        <f>[24]Abril!$F$19</f>
        <v>89</v>
      </c>
      <c r="Q28" s="161">
        <f>[24]Abril!$F$20</f>
        <v>91</v>
      </c>
      <c r="R28" s="161">
        <f>[24]Abril!$F$21</f>
        <v>96</v>
      </c>
      <c r="S28" s="161">
        <f>[24]Abril!$F$22</f>
        <v>97</v>
      </c>
      <c r="T28" s="161">
        <f>[24]Abril!$F$23</f>
        <v>92</v>
      </c>
      <c r="U28" s="161">
        <f>[24]Abril!$F$24</f>
        <v>78</v>
      </c>
      <c r="V28" s="161">
        <f>[24]Abril!$F$25</f>
        <v>79</v>
      </c>
      <c r="W28" s="161">
        <f>[24]Abril!$F$26</f>
        <v>88</v>
      </c>
      <c r="X28" s="161">
        <f>[24]Abril!$F$27</f>
        <v>83</v>
      </c>
      <c r="Y28" s="161">
        <f>[24]Abril!$F$28</f>
        <v>91</v>
      </c>
      <c r="Z28" s="161">
        <f>[24]Abril!$F$29</f>
        <v>97</v>
      </c>
      <c r="AA28" s="161">
        <f>[24]Abril!$F$30</f>
        <v>97</v>
      </c>
      <c r="AB28" s="161">
        <f>[24]Abril!$F$31</f>
        <v>94</v>
      </c>
      <c r="AC28" s="161">
        <f>[24]Abril!$F$32</f>
        <v>91</v>
      </c>
      <c r="AD28" s="161">
        <f>[24]Abril!$F$33</f>
        <v>92</v>
      </c>
      <c r="AE28" s="161">
        <f>[24]Abril!$F$34</f>
        <v>86</v>
      </c>
      <c r="AF28" s="159">
        <f t="shared" si="1"/>
        <v>97</v>
      </c>
      <c r="AG28" s="160">
        <f t="shared" si="2"/>
        <v>89.3</v>
      </c>
      <c r="AI28" t="s">
        <v>35</v>
      </c>
    </row>
    <row r="29" spans="1:36" hidden="1" x14ac:dyDescent="0.25">
      <c r="A29" s="43" t="s">
        <v>32</v>
      </c>
      <c r="B29" s="161" t="str">
        <f>[25]Abril!$F$5</f>
        <v>*</v>
      </c>
      <c r="C29" s="161" t="str">
        <f>[25]Abril!$F$6</f>
        <v>*</v>
      </c>
      <c r="D29" s="161" t="str">
        <f>[25]Abril!$F$7</f>
        <v>*</v>
      </c>
      <c r="E29" s="161" t="str">
        <f>[25]Abril!$F$8</f>
        <v>*</v>
      </c>
      <c r="F29" s="161" t="str">
        <f>[25]Abril!$F$9</f>
        <v>*</v>
      </c>
      <c r="G29" s="161" t="str">
        <f>[25]Abril!$F$10</f>
        <v>*</v>
      </c>
      <c r="H29" s="161" t="str">
        <f>[25]Abril!$F$11</f>
        <v>*</v>
      </c>
      <c r="I29" s="161" t="str">
        <f>[25]Abril!$F$12</f>
        <v>*</v>
      </c>
      <c r="J29" s="161" t="str">
        <f>[25]Abril!$F$13</f>
        <v>*</v>
      </c>
      <c r="K29" s="161" t="str">
        <f>[25]Abril!$F$14</f>
        <v>*</v>
      </c>
      <c r="L29" s="161" t="str">
        <f>[25]Abril!$F$15</f>
        <v>*</v>
      </c>
      <c r="M29" s="161" t="str">
        <f>[25]Abril!$F$16</f>
        <v>*</v>
      </c>
      <c r="N29" s="161" t="str">
        <f>[25]Abril!$F$17</f>
        <v>*</v>
      </c>
      <c r="O29" s="161" t="str">
        <f>[25]Abril!$F$18</f>
        <v>*</v>
      </c>
      <c r="P29" s="161" t="str">
        <f>[25]Abril!$F$19</f>
        <v>*</v>
      </c>
      <c r="Q29" s="161" t="str">
        <f>[25]Abril!$F$20</f>
        <v>*</v>
      </c>
      <c r="R29" s="161" t="str">
        <f>[25]Abril!$F$21</f>
        <v>*</v>
      </c>
      <c r="S29" s="161" t="str">
        <f>[25]Abril!$F$22</f>
        <v>*</v>
      </c>
      <c r="T29" s="161" t="str">
        <f>[25]Abril!$F$23</f>
        <v>*</v>
      </c>
      <c r="U29" s="161" t="str">
        <f>[25]Abril!$F$24</f>
        <v>*</v>
      </c>
      <c r="V29" s="161" t="str">
        <f>[25]Abril!$F$25</f>
        <v>*</v>
      </c>
      <c r="W29" s="161" t="str">
        <f>[25]Abril!$F$26</f>
        <v>*</v>
      </c>
      <c r="X29" s="161" t="str">
        <f>[25]Abril!$F$27</f>
        <v>*</v>
      </c>
      <c r="Y29" s="161" t="str">
        <f>[25]Abril!$F$28</f>
        <v>*</v>
      </c>
      <c r="Z29" s="161" t="str">
        <f>[25]Abril!$F$29</f>
        <v>*</v>
      </c>
      <c r="AA29" s="161" t="str">
        <f>[25]Abril!$F$30</f>
        <v>*</v>
      </c>
      <c r="AB29" s="161" t="str">
        <f>[25]Abril!$F$31</f>
        <v>*</v>
      </c>
      <c r="AC29" s="161" t="str">
        <f>[25]Abril!$F$32</f>
        <v>*</v>
      </c>
      <c r="AD29" s="161" t="str">
        <f>[25]Abril!$F$33</f>
        <v>*</v>
      </c>
      <c r="AE29" s="161" t="str">
        <f>[25]Abril!$F$34</f>
        <v>*</v>
      </c>
      <c r="AF29" s="159" t="s">
        <v>210</v>
      </c>
      <c r="AG29" s="160" t="s">
        <v>210</v>
      </c>
      <c r="AI29" t="s">
        <v>35</v>
      </c>
    </row>
    <row r="30" spans="1:36" hidden="1" x14ac:dyDescent="0.25">
      <c r="A30" s="43" t="s">
        <v>10</v>
      </c>
      <c r="B30" s="161" t="str">
        <f>[26]Abril!$F$5</f>
        <v>*</v>
      </c>
      <c r="C30" s="161" t="str">
        <f>[26]Abril!$F$6</f>
        <v>*</v>
      </c>
      <c r="D30" s="161" t="str">
        <f>[26]Abril!$F$7</f>
        <v>*</v>
      </c>
      <c r="E30" s="161" t="str">
        <f>[26]Abril!$F$8</f>
        <v>*</v>
      </c>
      <c r="F30" s="161" t="str">
        <f>[26]Abril!$F$9</f>
        <v>*</v>
      </c>
      <c r="G30" s="161" t="str">
        <f>[26]Abril!$F$10</f>
        <v>*</v>
      </c>
      <c r="H30" s="161" t="str">
        <f>[26]Abril!$F$11</f>
        <v>*</v>
      </c>
      <c r="I30" s="161" t="str">
        <f>[26]Abril!$F$12</f>
        <v>*</v>
      </c>
      <c r="J30" s="161" t="str">
        <f>[26]Abril!$F$13</f>
        <v>*</v>
      </c>
      <c r="K30" s="161" t="str">
        <f>[26]Abril!$F$14</f>
        <v>*</v>
      </c>
      <c r="L30" s="161" t="str">
        <f>[26]Abril!$F$15</f>
        <v>*</v>
      </c>
      <c r="M30" s="161" t="str">
        <f>[26]Abril!$F$16</f>
        <v>*</v>
      </c>
      <c r="N30" s="161" t="str">
        <f>[26]Abril!$F$17</f>
        <v>*</v>
      </c>
      <c r="O30" s="161" t="str">
        <f>[26]Abril!$F$18</f>
        <v>*</v>
      </c>
      <c r="P30" s="161" t="str">
        <f>[26]Abril!$F$19</f>
        <v>*</v>
      </c>
      <c r="Q30" s="161" t="str">
        <f>[26]Abril!$F$20</f>
        <v>*</v>
      </c>
      <c r="R30" s="161" t="str">
        <f>[26]Abril!$F$21</f>
        <v>*</v>
      </c>
      <c r="S30" s="161" t="str">
        <f>[26]Abril!$F$22</f>
        <v>*</v>
      </c>
      <c r="T30" s="161" t="str">
        <f>[26]Abril!$F$23</f>
        <v>*</v>
      </c>
      <c r="U30" s="161" t="str">
        <f>[26]Abril!$F$24</f>
        <v>*</v>
      </c>
      <c r="V30" s="161" t="str">
        <f>[26]Abril!$F$25</f>
        <v>*</v>
      </c>
      <c r="W30" s="161" t="str">
        <f>[26]Abril!$F$26</f>
        <v>*</v>
      </c>
      <c r="X30" s="161" t="str">
        <f>[26]Abril!$F$27</f>
        <v>*</v>
      </c>
      <c r="Y30" s="161" t="str">
        <f>[26]Abril!$F$28</f>
        <v>*</v>
      </c>
      <c r="Z30" s="161" t="str">
        <f>[26]Abril!$F$29</f>
        <v>*</v>
      </c>
      <c r="AA30" s="161" t="str">
        <f>[26]Abril!$F$30</f>
        <v>*</v>
      </c>
      <c r="AB30" s="161" t="str">
        <f>[26]Abril!$F$31</f>
        <v>*</v>
      </c>
      <c r="AC30" s="161" t="str">
        <f>[26]Abril!$F$32</f>
        <v>*</v>
      </c>
      <c r="AD30" s="161" t="str">
        <f>[26]Abril!$F$33</f>
        <v>*</v>
      </c>
      <c r="AE30" s="161" t="str">
        <f>[26]Abril!$F$34</f>
        <v>*</v>
      </c>
      <c r="AF30" s="159" t="s">
        <v>210</v>
      </c>
      <c r="AG30" s="160" t="s">
        <v>210</v>
      </c>
      <c r="AI30" t="s">
        <v>35</v>
      </c>
    </row>
    <row r="31" spans="1:36" hidden="1" x14ac:dyDescent="0.25">
      <c r="A31" s="43" t="s">
        <v>156</v>
      </c>
      <c r="B31" s="161" t="str">
        <f>[27]Abril!$F$5</f>
        <v>*</v>
      </c>
      <c r="C31" s="161" t="str">
        <f>[27]Abril!$F$6</f>
        <v>*</v>
      </c>
      <c r="D31" s="161" t="str">
        <f>[27]Abril!$F$7</f>
        <v>*</v>
      </c>
      <c r="E31" s="161" t="str">
        <f>[27]Abril!$F$8</f>
        <v>*</v>
      </c>
      <c r="F31" s="161" t="str">
        <f>[27]Abril!$F$9</f>
        <v>*</v>
      </c>
      <c r="G31" s="161" t="str">
        <f>[27]Abril!$F$10</f>
        <v>*</v>
      </c>
      <c r="H31" s="161" t="str">
        <f>[27]Abril!$F$11</f>
        <v>*</v>
      </c>
      <c r="I31" s="161" t="str">
        <f>[27]Abril!$F$12</f>
        <v>*</v>
      </c>
      <c r="J31" s="161" t="str">
        <f>[27]Abril!$F$13</f>
        <v>*</v>
      </c>
      <c r="K31" s="161" t="str">
        <f>[27]Abril!$F$14</f>
        <v>*</v>
      </c>
      <c r="L31" s="161" t="str">
        <f>[27]Abril!$F$15</f>
        <v>*</v>
      </c>
      <c r="M31" s="161" t="str">
        <f>[27]Abril!$F$16</f>
        <v>*</v>
      </c>
      <c r="N31" s="161" t="str">
        <f>[27]Abril!$F$17</f>
        <v>*</v>
      </c>
      <c r="O31" s="161" t="str">
        <f>[27]Abril!$F$18</f>
        <v>*</v>
      </c>
      <c r="P31" s="161" t="str">
        <f>[27]Abril!$F$19</f>
        <v>*</v>
      </c>
      <c r="Q31" s="161" t="str">
        <f>[27]Abril!$F$20</f>
        <v>*</v>
      </c>
      <c r="R31" s="161" t="str">
        <f>[27]Abril!$F$21</f>
        <v>*</v>
      </c>
      <c r="S31" s="161" t="str">
        <f>[27]Abril!$F$22</f>
        <v>*</v>
      </c>
      <c r="T31" s="161" t="str">
        <f>[27]Abril!$F$23</f>
        <v>*</v>
      </c>
      <c r="U31" s="161" t="str">
        <f>[27]Abril!$F$24</f>
        <v>*</v>
      </c>
      <c r="V31" s="161" t="str">
        <f>[27]Abril!$F$25</f>
        <v>*</v>
      </c>
      <c r="W31" s="161" t="str">
        <f>[27]Abril!$F$26</f>
        <v>*</v>
      </c>
      <c r="X31" s="161" t="str">
        <f>[27]Abril!$F$27</f>
        <v>*</v>
      </c>
      <c r="Y31" s="161" t="str">
        <f>[27]Abril!$F$28</f>
        <v>*</v>
      </c>
      <c r="Z31" s="161" t="str">
        <f>[27]Abril!$F$29</f>
        <v>*</v>
      </c>
      <c r="AA31" s="161" t="str">
        <f>[27]Abril!$F$30</f>
        <v>*</v>
      </c>
      <c r="AB31" s="161" t="str">
        <f>[27]Abril!$F$31</f>
        <v>*</v>
      </c>
      <c r="AC31" s="161" t="str">
        <f>[27]Abril!$F$32</f>
        <v>*</v>
      </c>
      <c r="AD31" s="161" t="str">
        <f>[27]Abril!$F$33</f>
        <v>*</v>
      </c>
      <c r="AE31" s="161" t="str">
        <f>[27]Abril!$F$34</f>
        <v>*</v>
      </c>
      <c r="AF31" s="159" t="s">
        <v>210</v>
      </c>
      <c r="AG31" s="160" t="s">
        <v>210</v>
      </c>
      <c r="AH31" s="12" t="s">
        <v>35</v>
      </c>
    </row>
    <row r="32" spans="1:36" x14ac:dyDescent="0.25">
      <c r="A32" s="43" t="s">
        <v>11</v>
      </c>
      <c r="B32" s="161">
        <f>[28]Abril!$F$5</f>
        <v>93</v>
      </c>
      <c r="C32" s="161">
        <f>[28]Abril!$F$6</f>
        <v>93</v>
      </c>
      <c r="D32" s="161">
        <f>[28]Abril!$F$7</f>
        <v>94</v>
      </c>
      <c r="E32" s="161">
        <f>[28]Abril!$F$8</f>
        <v>93</v>
      </c>
      <c r="F32" s="161">
        <f>[28]Abril!$F$9</f>
        <v>92</v>
      </c>
      <c r="G32" s="161">
        <f>[28]Abril!$F$10</f>
        <v>95</v>
      </c>
      <c r="H32" s="161">
        <f>[28]Abril!$F$11</f>
        <v>95</v>
      </c>
      <c r="I32" s="161">
        <f>[28]Abril!$F$12</f>
        <v>93</v>
      </c>
      <c r="J32" s="161">
        <f>[28]Abril!$F$13</f>
        <v>95</v>
      </c>
      <c r="K32" s="161">
        <f>[28]Abril!$F$14</f>
        <v>95</v>
      </c>
      <c r="L32" s="161">
        <f>[28]Abril!$F$15</f>
        <v>95</v>
      </c>
      <c r="M32" s="161">
        <f>[28]Abril!$F$16</f>
        <v>94</v>
      </c>
      <c r="N32" s="161">
        <f>[28]Abril!$F$17</f>
        <v>95</v>
      </c>
      <c r="O32" s="161">
        <f>[28]Abril!$F$18</f>
        <v>95</v>
      </c>
      <c r="P32" s="161">
        <f>[28]Abril!$F$19</f>
        <v>93</v>
      </c>
      <c r="Q32" s="161">
        <f>[28]Abril!$F$20</f>
        <v>95</v>
      </c>
      <c r="R32" s="161">
        <f>[28]Abril!$F$21</f>
        <v>95</v>
      </c>
      <c r="S32" s="161">
        <f>[28]Abril!$F$22</f>
        <v>95</v>
      </c>
      <c r="T32" s="161">
        <f>[28]Abril!$F$23</f>
        <v>94</v>
      </c>
      <c r="U32" s="161">
        <f>[28]Abril!$F$24</f>
        <v>92</v>
      </c>
      <c r="V32" s="161">
        <f>[28]Abril!$F$25</f>
        <v>94</v>
      </c>
      <c r="W32" s="161">
        <f>[28]Abril!$F$26</f>
        <v>95</v>
      </c>
      <c r="X32" s="161">
        <f>[28]Abril!$F$27</f>
        <v>94</v>
      </c>
      <c r="Y32" s="161">
        <f>[28]Abril!$F$28</f>
        <v>96</v>
      </c>
      <c r="Z32" s="161">
        <f>[28]Abril!$F$29</f>
        <v>96</v>
      </c>
      <c r="AA32" s="161">
        <f>[28]Abril!$F$30</f>
        <v>96</v>
      </c>
      <c r="AB32" s="161">
        <f>[28]Abril!$F$31</f>
        <v>94</v>
      </c>
      <c r="AC32" s="161">
        <f>[28]Abril!$F$32</f>
        <v>95</v>
      </c>
      <c r="AD32" s="161">
        <f>[28]Abril!$F$33</f>
        <v>96</v>
      </c>
      <c r="AE32" s="161">
        <f>[28]Abril!$F$34</f>
        <v>96</v>
      </c>
      <c r="AF32" s="159">
        <f t="shared" si="1"/>
        <v>96</v>
      </c>
      <c r="AG32" s="160">
        <f t="shared" si="2"/>
        <v>94.433333333333337</v>
      </c>
      <c r="AI32" t="s">
        <v>35</v>
      </c>
      <c r="AJ32" t="s">
        <v>35</v>
      </c>
    </row>
    <row r="33" spans="1:35" s="5" customFormat="1" x14ac:dyDescent="0.25">
      <c r="A33" s="43" t="s">
        <v>12</v>
      </c>
      <c r="B33" s="161">
        <f>[29]Abril!$F$5</f>
        <v>93</v>
      </c>
      <c r="C33" s="161">
        <f>[29]Abril!$F$6</f>
        <v>88</v>
      </c>
      <c r="D33" s="161">
        <f>[29]Abril!$F$7</f>
        <v>93</v>
      </c>
      <c r="E33" s="161">
        <f>[29]Abril!$F$8</f>
        <v>94</v>
      </c>
      <c r="F33" s="161">
        <f>[29]Abril!$F$9</f>
        <v>93</v>
      </c>
      <c r="G33" s="161">
        <f>[29]Abril!$F$10</f>
        <v>95</v>
      </c>
      <c r="H33" s="161">
        <f>[29]Abril!$F$11</f>
        <v>94</v>
      </c>
      <c r="I33" s="161">
        <f>[29]Abril!$F$12</f>
        <v>93</v>
      </c>
      <c r="J33" s="161">
        <f>[29]Abril!$F$13</f>
        <v>93</v>
      </c>
      <c r="K33" s="161">
        <f>[29]Abril!$F$14</f>
        <v>92</v>
      </c>
      <c r="L33" s="161">
        <f>[29]Abril!$F$15</f>
        <v>92</v>
      </c>
      <c r="M33" s="161">
        <f>[29]Abril!$F$16</f>
        <v>93</v>
      </c>
      <c r="N33" s="161">
        <f>[29]Abril!$F$17</f>
        <v>94</v>
      </c>
      <c r="O33" s="161">
        <f>[29]Abril!$F$18</f>
        <v>94</v>
      </c>
      <c r="P33" s="161">
        <f>[29]Abril!$F$19</f>
        <v>95</v>
      </c>
      <c r="Q33" s="161">
        <f>[29]Abril!$F$20</f>
        <v>93</v>
      </c>
      <c r="R33" s="161">
        <f>[29]Abril!$F$21</f>
        <v>94</v>
      </c>
      <c r="S33" s="161">
        <f>[29]Abril!$F$22</f>
        <v>95</v>
      </c>
      <c r="T33" s="161">
        <f>[29]Abril!$F$23</f>
        <v>92</v>
      </c>
      <c r="U33" s="161">
        <f>[29]Abril!$F$24</f>
        <v>93</v>
      </c>
      <c r="V33" s="161">
        <f>[29]Abril!$F$25</f>
        <v>88</v>
      </c>
      <c r="W33" s="161">
        <f>[29]Abril!$F$26</f>
        <v>92</v>
      </c>
      <c r="X33" s="161">
        <f>[29]Abril!$F$27</f>
        <v>92</v>
      </c>
      <c r="Y33" s="161">
        <f>[29]Abril!$F$28</f>
        <v>89</v>
      </c>
      <c r="Z33" s="161">
        <f>[29]Abril!$F$29</f>
        <v>94</v>
      </c>
      <c r="AA33" s="161">
        <f>[29]Abril!$F$30</f>
        <v>95</v>
      </c>
      <c r="AB33" s="161">
        <f>[29]Abril!$F$31</f>
        <v>94</v>
      </c>
      <c r="AC33" s="161">
        <f>[29]Abril!$F$32</f>
        <v>93</v>
      </c>
      <c r="AD33" s="161">
        <f>[29]Abril!$F$33</f>
        <v>91</v>
      </c>
      <c r="AE33" s="161">
        <f>[29]Abril!$F$34</f>
        <v>90</v>
      </c>
      <c r="AF33" s="159">
        <f t="shared" si="1"/>
        <v>95</v>
      </c>
      <c r="AG33" s="160">
        <f t="shared" si="2"/>
        <v>92.7</v>
      </c>
    </row>
    <row r="34" spans="1:35" x14ac:dyDescent="0.25">
      <c r="A34" s="43" t="s">
        <v>13</v>
      </c>
      <c r="B34" s="161">
        <f>[30]Abril!$F$5</f>
        <v>94</v>
      </c>
      <c r="C34" s="161">
        <f>[30]Abril!$F$6</f>
        <v>95</v>
      </c>
      <c r="D34" s="161">
        <f>[30]Abril!$F$7</f>
        <v>94</v>
      </c>
      <c r="E34" s="161">
        <f>[30]Abril!$F$8</f>
        <v>95</v>
      </c>
      <c r="F34" s="161">
        <f>[30]Abril!$F$9</f>
        <v>94</v>
      </c>
      <c r="G34" s="161">
        <f>[30]Abril!$F$10</f>
        <v>97</v>
      </c>
      <c r="H34" s="161">
        <f>[30]Abril!$F$11</f>
        <v>94</v>
      </c>
      <c r="I34" s="161">
        <f>[30]Abril!$F$12</f>
        <v>94</v>
      </c>
      <c r="J34" s="161">
        <f>[30]Abril!$F$13</f>
        <v>100</v>
      </c>
      <c r="K34" s="161">
        <f>[30]Abril!$F$14</f>
        <v>100</v>
      </c>
      <c r="L34" s="161">
        <f>[30]Abril!$F$15</f>
        <v>95</v>
      </c>
      <c r="M34" s="161">
        <f>[30]Abril!$F$16</f>
        <v>95</v>
      </c>
      <c r="N34" s="161">
        <f>[30]Abril!$F$17</f>
        <v>95</v>
      </c>
      <c r="O34" s="161">
        <f>[30]Abril!$F$18</f>
        <v>95</v>
      </c>
      <c r="P34" s="161">
        <f>[30]Abril!$F$19</f>
        <v>95</v>
      </c>
      <c r="Q34" s="161">
        <f>[30]Abril!$F$20</f>
        <v>96</v>
      </c>
      <c r="R34" s="161">
        <f>[30]Abril!$F$21</f>
        <v>96</v>
      </c>
      <c r="S34" s="161">
        <f>[30]Abril!$F$22</f>
        <v>94</v>
      </c>
      <c r="T34" s="161">
        <f>[30]Abril!$F$23</f>
        <v>94</v>
      </c>
      <c r="U34" s="161">
        <f>[30]Abril!$F$24</f>
        <v>96</v>
      </c>
      <c r="V34" s="161">
        <f>[30]Abril!$F$25</f>
        <v>96</v>
      </c>
      <c r="W34" s="161">
        <f>[30]Abril!$F$26</f>
        <v>100</v>
      </c>
      <c r="X34" s="161">
        <f>[30]Abril!$F$27</f>
        <v>95</v>
      </c>
      <c r="Y34" s="161">
        <f>[30]Abril!$F$28</f>
        <v>95</v>
      </c>
      <c r="Z34" s="161">
        <f>[30]Abril!$F$29</f>
        <v>95</v>
      </c>
      <c r="AA34" s="161">
        <f>[30]Abril!$F$30</f>
        <v>94</v>
      </c>
      <c r="AB34" s="161">
        <f>[30]Abril!$F$31</f>
        <v>95</v>
      </c>
      <c r="AC34" s="161">
        <f>[30]Abril!$F$32</f>
        <v>100</v>
      </c>
      <c r="AD34" s="161">
        <f>[30]Abril!$F$33</f>
        <v>97</v>
      </c>
      <c r="AE34" s="161">
        <f>[30]Abril!$F$34</f>
        <v>96</v>
      </c>
      <c r="AF34" s="159">
        <f t="shared" si="1"/>
        <v>100</v>
      </c>
      <c r="AG34" s="160">
        <f t="shared" si="2"/>
        <v>95.7</v>
      </c>
      <c r="AI34" t="s">
        <v>35</v>
      </c>
    </row>
    <row r="35" spans="1:35" x14ac:dyDescent="0.25">
      <c r="A35" s="43" t="s">
        <v>157</v>
      </c>
      <c r="B35" s="161">
        <f>[31]Abril!$F$5</f>
        <v>98</v>
      </c>
      <c r="C35" s="161">
        <f>[31]Abril!$F$6</f>
        <v>98</v>
      </c>
      <c r="D35" s="161">
        <f>[31]Abril!$F$7</f>
        <v>92</v>
      </c>
      <c r="E35" s="161">
        <f>[31]Abril!$F$8</f>
        <v>92</v>
      </c>
      <c r="F35" s="161">
        <f>[31]Abril!$F$9</f>
        <v>97</v>
      </c>
      <c r="G35" s="161">
        <f>[31]Abril!$F$10</f>
        <v>98</v>
      </c>
      <c r="H35" s="161">
        <f>[31]Abril!$F$11</f>
        <v>98</v>
      </c>
      <c r="I35" s="161">
        <f>[31]Abril!$F$12</f>
        <v>98</v>
      </c>
      <c r="J35" s="161">
        <f>[31]Abril!$F$13</f>
        <v>98</v>
      </c>
      <c r="K35" s="161">
        <f>[31]Abril!$F$14</f>
        <v>97</v>
      </c>
      <c r="L35" s="161">
        <f>[31]Abril!$F$15</f>
        <v>98</v>
      </c>
      <c r="M35" s="161">
        <f>[31]Abril!$F$16</f>
        <v>94</v>
      </c>
      <c r="N35" s="161">
        <f>[31]Abril!$F$17</f>
        <v>95</v>
      </c>
      <c r="O35" s="161">
        <f>[31]Abril!$F$18</f>
        <v>98</v>
      </c>
      <c r="P35" s="161">
        <f>[31]Abril!$F$19</f>
        <v>98</v>
      </c>
      <c r="Q35" s="161">
        <f>[31]Abril!$F$20</f>
        <v>98</v>
      </c>
      <c r="R35" s="161">
        <f>[31]Abril!$F$21</f>
        <v>98</v>
      </c>
      <c r="S35" s="161">
        <f>[31]Abril!$F$22</f>
        <v>98</v>
      </c>
      <c r="T35" s="161">
        <f>[31]Abril!$F$23</f>
        <v>98</v>
      </c>
      <c r="U35" s="161">
        <f>[31]Abril!$F$24</f>
        <v>97</v>
      </c>
      <c r="V35" s="161">
        <f>[31]Abril!$F$25</f>
        <v>95</v>
      </c>
      <c r="W35" s="161">
        <f>[31]Abril!$F$26</f>
        <v>98</v>
      </c>
      <c r="X35" s="161">
        <f>[31]Abril!$F$27</f>
        <v>97</v>
      </c>
      <c r="Y35" s="161">
        <f>[31]Abril!$F$28</f>
        <v>97</v>
      </c>
      <c r="Z35" s="161">
        <f>[31]Abril!$F$29</f>
        <v>98</v>
      </c>
      <c r="AA35" s="161">
        <f>[31]Abril!$F$30</f>
        <v>98</v>
      </c>
      <c r="AB35" s="161">
        <f>[31]Abril!$F$31</f>
        <v>98</v>
      </c>
      <c r="AC35" s="161">
        <f>[31]Abril!$F$32</f>
        <v>99</v>
      </c>
      <c r="AD35" s="161">
        <f>[31]Abril!$F$33</f>
        <v>98</v>
      </c>
      <c r="AE35" s="161">
        <f>[31]Abril!$F$34</f>
        <v>91</v>
      </c>
      <c r="AF35" s="159">
        <f t="shared" si="1"/>
        <v>99</v>
      </c>
      <c r="AG35" s="160">
        <f t="shared" si="2"/>
        <v>96.9</v>
      </c>
      <c r="AI35" t="s">
        <v>35</v>
      </c>
    </row>
    <row r="36" spans="1:35" hidden="1" x14ac:dyDescent="0.25">
      <c r="A36" s="43" t="s">
        <v>128</v>
      </c>
      <c r="B36" s="161" t="str">
        <f>[32]Abril!$F$5</f>
        <v>*</v>
      </c>
      <c r="C36" s="161" t="str">
        <f>[32]Abril!$F$6</f>
        <v>*</v>
      </c>
      <c r="D36" s="161" t="str">
        <f>[32]Abril!$F$7</f>
        <v>*</v>
      </c>
      <c r="E36" s="161" t="str">
        <f>[32]Abril!$F$8</f>
        <v>*</v>
      </c>
      <c r="F36" s="161" t="str">
        <f>[32]Abril!$F$9</f>
        <v>*</v>
      </c>
      <c r="G36" s="161" t="str">
        <f>[32]Abril!$F$10</f>
        <v>*</v>
      </c>
      <c r="H36" s="161" t="str">
        <f>[32]Abril!$F$11</f>
        <v>*</v>
      </c>
      <c r="I36" s="161" t="str">
        <f>[32]Abril!$F$12</f>
        <v>*</v>
      </c>
      <c r="J36" s="161" t="str">
        <f>[32]Abril!$F$13</f>
        <v>*</v>
      </c>
      <c r="K36" s="161" t="str">
        <f>[32]Abril!$F$14</f>
        <v>*</v>
      </c>
      <c r="L36" s="161" t="str">
        <f>[32]Abril!$F$15</f>
        <v>*</v>
      </c>
      <c r="M36" s="161" t="str">
        <f>[32]Abril!$F$16</f>
        <v>*</v>
      </c>
      <c r="N36" s="161" t="str">
        <f>[32]Abril!$F$17</f>
        <v>*</v>
      </c>
      <c r="O36" s="161" t="str">
        <f>[32]Abril!$F$18</f>
        <v>*</v>
      </c>
      <c r="P36" s="161" t="str">
        <f>[32]Abril!$F$19</f>
        <v>*</v>
      </c>
      <c r="Q36" s="161" t="str">
        <f>[32]Abril!$F$20</f>
        <v>*</v>
      </c>
      <c r="R36" s="161" t="str">
        <f>[32]Abril!$F$21</f>
        <v>*</v>
      </c>
      <c r="S36" s="161" t="str">
        <f>[32]Abril!$F$22</f>
        <v>*</v>
      </c>
      <c r="T36" s="161" t="str">
        <f>[32]Abril!$F$23</f>
        <v>*</v>
      </c>
      <c r="U36" s="161" t="str">
        <f>[32]Abril!$F$24</f>
        <v>*</v>
      </c>
      <c r="V36" s="161" t="str">
        <f>[32]Abril!$F$25</f>
        <v>*</v>
      </c>
      <c r="W36" s="161" t="str">
        <f>[32]Abril!$F$26</f>
        <v>*</v>
      </c>
      <c r="X36" s="161" t="str">
        <f>[32]Abril!$F$27</f>
        <v>*</v>
      </c>
      <c r="Y36" s="161" t="str">
        <f>[32]Abril!$F$28</f>
        <v>*</v>
      </c>
      <c r="Z36" s="161" t="str">
        <f>[32]Abril!$F$29</f>
        <v>*</v>
      </c>
      <c r="AA36" s="161" t="str">
        <f>[32]Abril!$F$30</f>
        <v>*</v>
      </c>
      <c r="AB36" s="161" t="str">
        <f>[32]Abril!$F$31</f>
        <v>*</v>
      </c>
      <c r="AC36" s="161" t="str">
        <f>[32]Abril!$F$32</f>
        <v>*</v>
      </c>
      <c r="AD36" s="161" t="str">
        <f>[32]Abril!$F$33</f>
        <v>*</v>
      </c>
      <c r="AE36" s="161" t="str">
        <f>[32]Abril!$F$34</f>
        <v>*</v>
      </c>
      <c r="AF36" s="159" t="s">
        <v>210</v>
      </c>
      <c r="AG36" s="160" t="s">
        <v>210</v>
      </c>
    </row>
    <row r="37" spans="1:35" x14ac:dyDescent="0.25">
      <c r="A37" s="43" t="s">
        <v>14</v>
      </c>
      <c r="B37" s="161">
        <f>[33]Abril!$F$5</f>
        <v>90</v>
      </c>
      <c r="C37" s="161">
        <f>[33]Abril!$F$6</f>
        <v>92</v>
      </c>
      <c r="D37" s="161">
        <f>[33]Abril!$F$7</f>
        <v>88</v>
      </c>
      <c r="E37" s="161">
        <f>[33]Abril!$F$8</f>
        <v>88</v>
      </c>
      <c r="F37" s="161">
        <f>[33]Abril!$F$9</f>
        <v>90</v>
      </c>
      <c r="G37" s="161">
        <f>[33]Abril!$F$10</f>
        <v>89</v>
      </c>
      <c r="H37" s="161">
        <f>[33]Abril!$F$11</f>
        <v>92</v>
      </c>
      <c r="I37" s="161">
        <f>[33]Abril!$F$12</f>
        <v>92</v>
      </c>
      <c r="J37" s="161">
        <f>[33]Abril!$F$13</f>
        <v>93</v>
      </c>
      <c r="K37" s="161">
        <f>[33]Abril!$F$14</f>
        <v>94</v>
      </c>
      <c r="L37" s="161">
        <f>[33]Abril!$F$15</f>
        <v>90</v>
      </c>
      <c r="M37" s="161">
        <f>[33]Abril!$F$16</f>
        <v>93</v>
      </c>
      <c r="N37" s="161">
        <f>[33]Abril!$F$17</f>
        <v>92</v>
      </c>
      <c r="O37" s="161">
        <f>[33]Abril!$F$18</f>
        <v>91</v>
      </c>
      <c r="P37" s="161">
        <f>[33]Abril!$F$19</f>
        <v>94</v>
      </c>
      <c r="Q37" s="161">
        <f>[33]Abril!$F$20</f>
        <v>92</v>
      </c>
      <c r="R37" s="161">
        <f>[33]Abril!$F$21</f>
        <v>93</v>
      </c>
      <c r="S37" s="161">
        <f>[33]Abril!$F$22</f>
        <v>90</v>
      </c>
      <c r="T37" s="161">
        <f>[33]Abril!$F$23</f>
        <v>93</v>
      </c>
      <c r="U37" s="161">
        <f>[33]Abril!$F$24</f>
        <v>90</v>
      </c>
      <c r="V37" s="161">
        <f>[33]Abril!$F$25</f>
        <v>94</v>
      </c>
      <c r="W37" s="161">
        <f>[33]Abril!$F$26</f>
        <v>90</v>
      </c>
      <c r="X37" s="161">
        <f>[33]Abril!$F$27</f>
        <v>93</v>
      </c>
      <c r="Y37" s="161">
        <f>[33]Abril!$F$28</f>
        <v>85</v>
      </c>
      <c r="Z37" s="161">
        <f>[33]Abril!$F$29</f>
        <v>85</v>
      </c>
      <c r="AA37" s="161">
        <f>[33]Abril!$F$30</f>
        <v>92</v>
      </c>
      <c r="AB37" s="161">
        <f>[33]Abril!$F$31</f>
        <v>94</v>
      </c>
      <c r="AC37" s="161">
        <f>[33]Abril!$F$32</f>
        <v>94</v>
      </c>
      <c r="AD37" s="161">
        <f>[33]Abril!$F$33</f>
        <v>94</v>
      </c>
      <c r="AE37" s="161">
        <f>[33]Abril!$F$34</f>
        <v>93</v>
      </c>
      <c r="AF37" s="159">
        <f t="shared" si="1"/>
        <v>94</v>
      </c>
      <c r="AG37" s="160">
        <f t="shared" si="2"/>
        <v>91.333333333333329</v>
      </c>
    </row>
    <row r="38" spans="1:35" hidden="1" x14ac:dyDescent="0.25">
      <c r="A38" s="43" t="s">
        <v>158</v>
      </c>
      <c r="B38" s="161" t="str">
        <f>[34]Abril!$F$5</f>
        <v>*</v>
      </c>
      <c r="C38" s="161" t="str">
        <f>[34]Abril!$F$6</f>
        <v>*</v>
      </c>
      <c r="D38" s="161" t="str">
        <f>[34]Abril!$F$7</f>
        <v>*</v>
      </c>
      <c r="E38" s="161" t="str">
        <f>[34]Abril!$F$8</f>
        <v>*</v>
      </c>
      <c r="F38" s="161" t="str">
        <f>[34]Abril!$F$9</f>
        <v>*</v>
      </c>
      <c r="G38" s="161" t="str">
        <f>[34]Abril!$F$10</f>
        <v>*</v>
      </c>
      <c r="H38" s="161" t="str">
        <f>[34]Abril!$F$11</f>
        <v>*</v>
      </c>
      <c r="I38" s="161" t="str">
        <f>[34]Abril!$F$12</f>
        <v>*</v>
      </c>
      <c r="J38" s="161" t="str">
        <f>[34]Abril!$F$13</f>
        <v>*</v>
      </c>
      <c r="K38" s="161" t="str">
        <f>[34]Abril!$F$14</f>
        <v>*</v>
      </c>
      <c r="L38" s="161" t="str">
        <f>[34]Abril!$F$15</f>
        <v>*</v>
      </c>
      <c r="M38" s="161" t="str">
        <f>[34]Abril!$F$16</f>
        <v>*</v>
      </c>
      <c r="N38" s="161" t="str">
        <f>[34]Abril!$F$17</f>
        <v>*</v>
      </c>
      <c r="O38" s="161" t="str">
        <f>[34]Abril!$F$18</f>
        <v>*</v>
      </c>
      <c r="P38" s="161" t="str">
        <f>[34]Abril!$F$19</f>
        <v>*</v>
      </c>
      <c r="Q38" s="161" t="str">
        <f>[34]Abril!$F$20</f>
        <v>*</v>
      </c>
      <c r="R38" s="161" t="str">
        <f>[34]Abril!$F$21</f>
        <v>*</v>
      </c>
      <c r="S38" s="161" t="str">
        <f>[34]Abril!$F$22</f>
        <v>*</v>
      </c>
      <c r="T38" s="161" t="str">
        <f>[34]Abril!$F$23</f>
        <v>*</v>
      </c>
      <c r="U38" s="161" t="str">
        <f>[34]Abril!$F$24</f>
        <v>*</v>
      </c>
      <c r="V38" s="161" t="str">
        <f>[34]Abril!$F$25</f>
        <v>*</v>
      </c>
      <c r="W38" s="161" t="str">
        <f>[34]Abril!$F$26</f>
        <v>*</v>
      </c>
      <c r="X38" s="161" t="str">
        <f>[34]Abril!$F$27</f>
        <v>*</v>
      </c>
      <c r="Y38" s="161" t="str">
        <f>[34]Abril!$F$28</f>
        <v>*</v>
      </c>
      <c r="Z38" s="161" t="str">
        <f>[34]Abril!$F$29</f>
        <v>*</v>
      </c>
      <c r="AA38" s="161" t="str">
        <f>[34]Abril!$F$30</f>
        <v>*</v>
      </c>
      <c r="AB38" s="161" t="str">
        <f>[34]Abril!$F$31</f>
        <v>*</v>
      </c>
      <c r="AC38" s="161" t="str">
        <f>[34]Abril!$F$32</f>
        <v>*</v>
      </c>
      <c r="AD38" s="161" t="str">
        <f>[34]Abril!$F$33</f>
        <v>*</v>
      </c>
      <c r="AE38" s="161" t="str">
        <f>[34]Abril!$F$34</f>
        <v>*</v>
      </c>
      <c r="AF38" s="159" t="s">
        <v>210</v>
      </c>
      <c r="AG38" s="160" t="s">
        <v>210</v>
      </c>
    </row>
    <row r="39" spans="1:35" x14ac:dyDescent="0.25">
      <c r="A39" s="43" t="s">
        <v>15</v>
      </c>
      <c r="B39" s="161">
        <f>[35]Abril!$F$5</f>
        <v>80</v>
      </c>
      <c r="C39" s="161">
        <f>[35]Abril!$F$6</f>
        <v>86</v>
      </c>
      <c r="D39" s="161">
        <f>[35]Abril!$F$7</f>
        <v>85</v>
      </c>
      <c r="E39" s="161">
        <f>[35]Abril!$F$8</f>
        <v>89</v>
      </c>
      <c r="F39" s="161">
        <f>[35]Abril!$F$9</f>
        <v>92</v>
      </c>
      <c r="G39" s="161">
        <f>[35]Abril!$F$10</f>
        <v>93</v>
      </c>
      <c r="H39" s="161">
        <f>[35]Abril!$F$11</f>
        <v>95</v>
      </c>
      <c r="I39" s="161">
        <f>[35]Abril!$F$12</f>
        <v>96</v>
      </c>
      <c r="J39" s="161">
        <f>[35]Abril!$F$13</f>
        <v>94</v>
      </c>
      <c r="K39" s="161">
        <f>[35]Abril!$F$14</f>
        <v>94</v>
      </c>
      <c r="L39" s="161">
        <f>[35]Abril!$F$15</f>
        <v>92</v>
      </c>
      <c r="M39" s="161">
        <f>[35]Abril!$F$16</f>
        <v>91</v>
      </c>
      <c r="N39" s="161">
        <f>[35]Abril!$F$17</f>
        <v>96</v>
      </c>
      <c r="O39" s="161">
        <f>[35]Abril!$F$18</f>
        <v>94</v>
      </c>
      <c r="P39" s="161">
        <f>[35]Abril!$F$19</f>
        <v>92</v>
      </c>
      <c r="Q39" s="161">
        <f>[35]Abril!$F$20</f>
        <v>95</v>
      </c>
      <c r="R39" s="161">
        <f>[35]Abril!$F$21</f>
        <v>96</v>
      </c>
      <c r="S39" s="161">
        <f>[35]Abril!$F$22</f>
        <v>96</v>
      </c>
      <c r="T39" s="161">
        <f>[35]Abril!$F$23</f>
        <v>95</v>
      </c>
      <c r="U39" s="161">
        <f>[35]Abril!$F$24</f>
        <v>80</v>
      </c>
      <c r="V39" s="161">
        <f>[35]Abril!$F$25</f>
        <v>88</v>
      </c>
      <c r="W39" s="161">
        <f>[35]Abril!$F$26</f>
        <v>86</v>
      </c>
      <c r="X39" s="161">
        <f>[35]Abril!$F$27</f>
        <v>88</v>
      </c>
      <c r="Y39" s="161">
        <f>[35]Abril!$F$28</f>
        <v>94</v>
      </c>
      <c r="Z39" s="161">
        <f>[35]Abril!$F$29</f>
        <v>97</v>
      </c>
      <c r="AA39" s="161">
        <f>[35]Abril!$F$30</f>
        <v>97</v>
      </c>
      <c r="AB39" s="161">
        <f>[35]Abril!$F$31</f>
        <v>97</v>
      </c>
      <c r="AC39" s="161">
        <f>[35]Abril!$F$32</f>
        <v>92</v>
      </c>
      <c r="AD39" s="161">
        <f>[35]Abril!$F$33</f>
        <v>93</v>
      </c>
      <c r="AE39" s="161">
        <f>[35]Abril!$F$34</f>
        <v>94</v>
      </c>
      <c r="AF39" s="159">
        <f t="shared" si="1"/>
        <v>97</v>
      </c>
      <c r="AG39" s="160">
        <f t="shared" si="2"/>
        <v>91.9</v>
      </c>
      <c r="AH39" s="12" t="s">
        <v>35</v>
      </c>
      <c r="AI39" t="s">
        <v>35</v>
      </c>
    </row>
    <row r="40" spans="1:35" x14ac:dyDescent="0.25">
      <c r="A40" s="43" t="s">
        <v>16</v>
      </c>
      <c r="B40" s="161">
        <f>[36]Abril!$F$5</f>
        <v>92</v>
      </c>
      <c r="C40" s="161">
        <f>[36]Abril!$F$6</f>
        <v>88</v>
      </c>
      <c r="D40" s="161">
        <f>[36]Abril!$F$7</f>
        <v>90</v>
      </c>
      <c r="E40" s="161">
        <f>[36]Abril!$F$8</f>
        <v>88</v>
      </c>
      <c r="F40" s="161">
        <f>[36]Abril!$F$9</f>
        <v>93</v>
      </c>
      <c r="G40" s="161">
        <f>[36]Abril!$F$10</f>
        <v>93</v>
      </c>
      <c r="H40" s="161">
        <f>[36]Abril!$F$11</f>
        <v>95</v>
      </c>
      <c r="I40" s="161">
        <f>[36]Abril!$F$12</f>
        <v>94</v>
      </c>
      <c r="J40" s="161">
        <f>[36]Abril!$F$13</f>
        <v>90</v>
      </c>
      <c r="K40" s="161">
        <f>[36]Abril!$F$14</f>
        <v>92</v>
      </c>
      <c r="L40" s="161">
        <f>[36]Abril!$F$15</f>
        <v>92</v>
      </c>
      <c r="M40" s="161">
        <f>[36]Abril!$F$16</f>
        <v>88</v>
      </c>
      <c r="N40" s="161">
        <f>[36]Abril!$F$17</f>
        <v>94</v>
      </c>
      <c r="O40" s="161">
        <f>[36]Abril!$F$18</f>
        <v>93</v>
      </c>
      <c r="P40" s="161">
        <f>[36]Abril!$F$19</f>
        <v>90</v>
      </c>
      <c r="Q40" s="161">
        <f>[36]Abril!$F$20</f>
        <v>91</v>
      </c>
      <c r="R40" s="161">
        <f>[36]Abril!$F$21</f>
        <v>95</v>
      </c>
      <c r="S40" s="161">
        <f>[36]Abril!$F$22</f>
        <v>93</v>
      </c>
      <c r="T40" s="161">
        <f>[36]Abril!$F$23</f>
        <v>92</v>
      </c>
      <c r="U40" s="161">
        <f>[36]Abril!$F$24</f>
        <v>94</v>
      </c>
      <c r="V40" s="161">
        <f>[36]Abril!$F$25</f>
        <v>92</v>
      </c>
      <c r="W40" s="161">
        <f>[36]Abril!$F$26</f>
        <v>92</v>
      </c>
      <c r="X40" s="161">
        <f>[36]Abril!$F$27</f>
        <v>90</v>
      </c>
      <c r="Y40" s="161">
        <f>[36]Abril!$F$28</f>
        <v>92</v>
      </c>
      <c r="Z40" s="161">
        <f>[36]Abril!$F$29</f>
        <v>92</v>
      </c>
      <c r="AA40" s="161">
        <f>[36]Abril!$F$30</f>
        <v>95</v>
      </c>
      <c r="AB40" s="161">
        <f>[36]Abril!$F$31</f>
        <v>95</v>
      </c>
      <c r="AC40" s="161">
        <f>[36]Abril!$F$32</f>
        <v>93</v>
      </c>
      <c r="AD40" s="161">
        <f>[36]Abril!$F$33</f>
        <v>90</v>
      </c>
      <c r="AE40" s="161">
        <f>[36]Abril!$F$34</f>
        <v>83</v>
      </c>
      <c r="AF40" s="159">
        <f t="shared" si="1"/>
        <v>95</v>
      </c>
      <c r="AG40" s="160">
        <f t="shared" si="2"/>
        <v>91.7</v>
      </c>
    </row>
    <row r="41" spans="1:35" x14ac:dyDescent="0.25">
      <c r="A41" s="43" t="s">
        <v>159</v>
      </c>
      <c r="B41" s="161">
        <f>[37]Abril!$F$5</f>
        <v>100</v>
      </c>
      <c r="C41" s="161">
        <f>[37]Abril!$F$6</f>
        <v>100</v>
      </c>
      <c r="D41" s="161">
        <f>[37]Abril!$F$7</f>
        <v>99</v>
      </c>
      <c r="E41" s="161">
        <f>[37]Abril!$F$8</f>
        <v>100</v>
      </c>
      <c r="F41" s="161">
        <f>[37]Abril!$F$9</f>
        <v>95</v>
      </c>
      <c r="G41" s="161">
        <f>[37]Abril!$F$10</f>
        <v>99</v>
      </c>
      <c r="H41" s="161">
        <f>[37]Abril!$F$11</f>
        <v>100</v>
      </c>
      <c r="I41" s="161">
        <f>[37]Abril!$F$12</f>
        <v>100</v>
      </c>
      <c r="J41" s="161">
        <f>[37]Abril!$F$13</f>
        <v>100</v>
      </c>
      <c r="K41" s="161">
        <f>[37]Abril!$F$14</f>
        <v>100</v>
      </c>
      <c r="L41" s="161">
        <f>[37]Abril!$F$15</f>
        <v>100</v>
      </c>
      <c r="M41" s="161">
        <f>[37]Abril!$F$16</f>
        <v>100</v>
      </c>
      <c r="N41" s="161">
        <f>[37]Abril!$F$17</f>
        <v>100</v>
      </c>
      <c r="O41" s="161">
        <f>[37]Abril!$F$18</f>
        <v>100</v>
      </c>
      <c r="P41" s="161">
        <f>[37]Abril!$F$19</f>
        <v>100</v>
      </c>
      <c r="Q41" s="161">
        <f>[37]Abril!$F$20</f>
        <v>100</v>
      </c>
      <c r="R41" s="161">
        <f>[37]Abril!$F$21</f>
        <v>100</v>
      </c>
      <c r="S41" s="161">
        <f>[37]Abril!$F$22</f>
        <v>100</v>
      </c>
      <c r="T41" s="161">
        <f>[37]Abril!$F$23</f>
        <v>100</v>
      </c>
      <c r="U41" s="161">
        <f>[37]Abril!$F$24</f>
        <v>100</v>
      </c>
      <c r="V41" s="161">
        <f>[37]Abril!$F$25</f>
        <v>99</v>
      </c>
      <c r="W41" s="161">
        <f>[37]Abril!$F$26</f>
        <v>100</v>
      </c>
      <c r="X41" s="161">
        <f>[37]Abril!$F$27</f>
        <v>95</v>
      </c>
      <c r="Y41" s="161">
        <f>[37]Abril!$F$28</f>
        <v>100</v>
      </c>
      <c r="Z41" s="161">
        <f>[37]Abril!$F$29</f>
        <v>100</v>
      </c>
      <c r="AA41" s="161">
        <f>[37]Abril!$F$30</f>
        <v>100</v>
      </c>
      <c r="AB41" s="161">
        <f>[37]Abril!$F$31</f>
        <v>100</v>
      </c>
      <c r="AC41" s="161">
        <f>[37]Abril!$F$32</f>
        <v>100</v>
      </c>
      <c r="AD41" s="161">
        <f>[37]Abril!$F$33</f>
        <v>100</v>
      </c>
      <c r="AE41" s="161">
        <f>[37]Abril!$F$34</f>
        <v>100</v>
      </c>
      <c r="AF41" s="159">
        <f t="shared" si="1"/>
        <v>100</v>
      </c>
      <c r="AG41" s="160">
        <f t="shared" si="2"/>
        <v>99.566666666666663</v>
      </c>
    </row>
    <row r="42" spans="1:35" x14ac:dyDescent="0.25">
      <c r="A42" s="43" t="s">
        <v>17</v>
      </c>
      <c r="B42" s="161">
        <f>[38]Abril!$F$5</f>
        <v>99</v>
      </c>
      <c r="C42" s="161">
        <f>[38]Abril!$F$6</f>
        <v>99</v>
      </c>
      <c r="D42" s="161">
        <f>[38]Abril!$F$7</f>
        <v>92</v>
      </c>
      <c r="E42" s="161">
        <f>[38]Abril!$F$8</f>
        <v>99</v>
      </c>
      <c r="F42" s="161">
        <f>[38]Abril!$F$9</f>
        <v>97</v>
      </c>
      <c r="G42" s="161">
        <f>[38]Abril!$F$10</f>
        <v>99</v>
      </c>
      <c r="H42" s="161">
        <f>[38]Abril!$F$11</f>
        <v>99</v>
      </c>
      <c r="I42" s="161">
        <f>[38]Abril!$F$12</f>
        <v>98</v>
      </c>
      <c r="J42" s="161">
        <f>[38]Abril!$F$13</f>
        <v>99</v>
      </c>
      <c r="K42" s="161">
        <f>[38]Abril!$F$14</f>
        <v>99</v>
      </c>
      <c r="L42" s="161">
        <f>[38]Abril!$F$15</f>
        <v>99</v>
      </c>
      <c r="M42" s="161">
        <f>[38]Abril!$F$16</f>
        <v>97</v>
      </c>
      <c r="N42" s="161">
        <f>[38]Abril!$F$17</f>
        <v>98</v>
      </c>
      <c r="O42" s="161">
        <f>[38]Abril!$F$18</f>
        <v>99</v>
      </c>
      <c r="P42" s="161">
        <f>[38]Abril!$F$19</f>
        <v>98</v>
      </c>
      <c r="Q42" s="161">
        <f>[38]Abril!$F$20</f>
        <v>99</v>
      </c>
      <c r="R42" s="161">
        <f>[38]Abril!$F$21</f>
        <v>97</v>
      </c>
      <c r="S42" s="161">
        <f>[38]Abril!$F$22</f>
        <v>99</v>
      </c>
      <c r="T42" s="161">
        <f>[38]Abril!$F$23</f>
        <v>99</v>
      </c>
      <c r="U42" s="161">
        <f>[38]Abril!$F$24</f>
        <v>99</v>
      </c>
      <c r="V42" s="161">
        <f>[38]Abril!$F$25</f>
        <v>100</v>
      </c>
      <c r="W42" s="161">
        <f>[38]Abril!$F$26</f>
        <v>100</v>
      </c>
      <c r="X42" s="161">
        <f>[38]Abril!$F$27</f>
        <v>100</v>
      </c>
      <c r="Y42" s="161">
        <f>[38]Abril!$F$28</f>
        <v>98</v>
      </c>
      <c r="Z42" s="161">
        <f>[38]Abril!$F$29</f>
        <v>99</v>
      </c>
      <c r="AA42" s="161">
        <f>[38]Abril!$F$30</f>
        <v>100</v>
      </c>
      <c r="AB42" s="161">
        <f>[38]Abril!$F$31</f>
        <v>99</v>
      </c>
      <c r="AC42" s="161">
        <f>[38]Abril!$F$32</f>
        <v>100</v>
      </c>
      <c r="AD42" s="161">
        <f>[38]Abril!$F$33</f>
        <v>100</v>
      </c>
      <c r="AE42" s="161">
        <f>[38]Abril!$F$34</f>
        <v>94</v>
      </c>
      <c r="AF42" s="159">
        <f t="shared" si="1"/>
        <v>100</v>
      </c>
      <c r="AG42" s="160">
        <f t="shared" si="2"/>
        <v>98.466666666666669</v>
      </c>
    </row>
    <row r="43" spans="1:35" x14ac:dyDescent="0.25">
      <c r="A43" s="43" t="s">
        <v>141</v>
      </c>
      <c r="B43" s="161">
        <f>[39]Abril!$F$5</f>
        <v>100</v>
      </c>
      <c r="C43" s="161">
        <f>[39]Abril!$F$6</f>
        <v>100</v>
      </c>
      <c r="D43" s="161">
        <f>[39]Abril!$F$7</f>
        <v>100</v>
      </c>
      <c r="E43" s="161">
        <f>[39]Abril!$F$8</f>
        <v>100</v>
      </c>
      <c r="F43" s="161">
        <f>[39]Abril!$F$9</f>
        <v>100</v>
      </c>
      <c r="G43" s="161">
        <f>[39]Abril!$F$10</f>
        <v>100</v>
      </c>
      <c r="H43" s="161">
        <f>[39]Abril!$F$11</f>
        <v>100</v>
      </c>
      <c r="I43" s="161">
        <f>[39]Abril!$F$12</f>
        <v>100</v>
      </c>
      <c r="J43" s="161">
        <f>[39]Abril!$F$13</f>
        <v>100</v>
      </c>
      <c r="K43" s="161">
        <f>[39]Abril!$F$14</f>
        <v>100</v>
      </c>
      <c r="L43" s="161">
        <f>[39]Abril!$F$15</f>
        <v>100</v>
      </c>
      <c r="M43" s="161">
        <f>[39]Abril!$F$16</f>
        <v>100</v>
      </c>
      <c r="N43" s="161">
        <f>[39]Abril!$F$17</f>
        <v>100</v>
      </c>
      <c r="O43" s="161">
        <f>[39]Abril!$F$18</f>
        <v>100</v>
      </c>
      <c r="P43" s="161">
        <f>[39]Abril!$F$19</f>
        <v>100</v>
      </c>
      <c r="Q43" s="161">
        <f>[39]Abril!$F$20</f>
        <v>100</v>
      </c>
      <c r="R43" s="161">
        <f>[39]Abril!$F$21</f>
        <v>100</v>
      </c>
      <c r="S43" s="161">
        <f>[39]Abril!$F$22</f>
        <v>100</v>
      </c>
      <c r="T43" s="161">
        <f>[39]Abril!$F$23</f>
        <v>100</v>
      </c>
      <c r="U43" s="161">
        <f>[39]Abril!$F$24</f>
        <v>100</v>
      </c>
      <c r="V43" s="161">
        <f>[39]Abril!$F$25</f>
        <v>100</v>
      </c>
      <c r="W43" s="161">
        <f>[39]Abril!$F$26</f>
        <v>100</v>
      </c>
      <c r="X43" s="161">
        <f>[39]Abril!$F$27</f>
        <v>100</v>
      </c>
      <c r="Y43" s="161">
        <f>[39]Abril!$F$28</f>
        <v>100</v>
      </c>
      <c r="Z43" s="161">
        <f>[39]Abril!$F$29</f>
        <v>100</v>
      </c>
      <c r="AA43" s="161">
        <f>[39]Abril!$F$30</f>
        <v>100</v>
      </c>
      <c r="AB43" s="161">
        <f>[39]Abril!$F$31</f>
        <v>100</v>
      </c>
      <c r="AC43" s="161">
        <f>[39]Abril!$F$32</f>
        <v>100</v>
      </c>
      <c r="AD43" s="161">
        <f>[39]Abril!$F$33</f>
        <v>100</v>
      </c>
      <c r="AE43" s="161">
        <f>[39]Abril!$F$34</f>
        <v>100</v>
      </c>
      <c r="AF43" s="159">
        <f t="shared" si="1"/>
        <v>100</v>
      </c>
      <c r="AG43" s="160">
        <f t="shared" si="2"/>
        <v>100</v>
      </c>
    </row>
    <row r="44" spans="1:35" x14ac:dyDescent="0.25">
      <c r="A44" s="43" t="s">
        <v>18</v>
      </c>
      <c r="B44" s="161">
        <f>[40]Abril!$F$5</f>
        <v>95</v>
      </c>
      <c r="C44" s="161">
        <f>[40]Abril!$F$6</f>
        <v>94</v>
      </c>
      <c r="D44" s="161">
        <f>[40]Abril!$F$7</f>
        <v>86</v>
      </c>
      <c r="E44" s="161">
        <f>[40]Abril!$F$8</f>
        <v>90</v>
      </c>
      <c r="F44" s="161">
        <f>[40]Abril!$F$9</f>
        <v>93</v>
      </c>
      <c r="G44" s="161">
        <f>[40]Abril!$F$10</f>
        <v>98</v>
      </c>
      <c r="H44" s="161">
        <f>[40]Abril!$F$11</f>
        <v>97</v>
      </c>
      <c r="I44" s="161">
        <f>[40]Abril!$F$12</f>
        <v>97</v>
      </c>
      <c r="J44" s="161">
        <f>[40]Abril!$F$13</f>
        <v>97</v>
      </c>
      <c r="K44" s="161">
        <f>[40]Abril!$F$14</f>
        <v>98</v>
      </c>
      <c r="L44" s="161">
        <f>[40]Abril!$F$15</f>
        <v>94</v>
      </c>
      <c r="M44" s="161">
        <f>[40]Abril!$F$16</f>
        <v>97</v>
      </c>
      <c r="N44" s="161">
        <f>[40]Abril!$F$17</f>
        <v>96</v>
      </c>
      <c r="O44" s="161">
        <f>[40]Abril!$F$18</f>
        <v>97</v>
      </c>
      <c r="P44" s="161">
        <f>[40]Abril!$F$19</f>
        <v>98</v>
      </c>
      <c r="Q44" s="161">
        <f>[40]Abril!$F$20</f>
        <v>95</v>
      </c>
      <c r="R44" s="161">
        <f>[40]Abril!$F$21</f>
        <v>96</v>
      </c>
      <c r="S44" s="161">
        <f>[40]Abril!$F$22</f>
        <v>95</v>
      </c>
      <c r="T44" s="161">
        <f>[40]Abril!$F$23</f>
        <v>97</v>
      </c>
      <c r="U44" s="161">
        <f>[40]Abril!$F$24</f>
        <v>89</v>
      </c>
      <c r="V44" s="161">
        <f>[40]Abril!$F$25</f>
        <v>91</v>
      </c>
      <c r="W44" s="161">
        <f>[40]Abril!$F$26</f>
        <v>85</v>
      </c>
      <c r="X44" s="161">
        <f>[40]Abril!$F$27</f>
        <v>90</v>
      </c>
      <c r="Y44" s="161">
        <f>[40]Abril!$F$28</f>
        <v>96</v>
      </c>
      <c r="Z44" s="161">
        <f>[40]Abril!$F$29</f>
        <v>95</v>
      </c>
      <c r="AA44" s="161">
        <f>[40]Abril!$F$30</f>
        <v>96</v>
      </c>
      <c r="AB44" s="161">
        <f>[40]Abril!$F$31</f>
        <v>98</v>
      </c>
      <c r="AC44" s="161">
        <f>[40]Abril!$F$32</f>
        <v>98</v>
      </c>
      <c r="AD44" s="161">
        <f>[40]Abril!$F$33</f>
        <v>97</v>
      </c>
      <c r="AE44" s="161">
        <f>[40]Abril!$F$34</f>
        <v>92</v>
      </c>
      <c r="AF44" s="159">
        <f t="shared" si="1"/>
        <v>98</v>
      </c>
      <c r="AG44" s="160">
        <f t="shared" si="2"/>
        <v>94.566666666666663</v>
      </c>
      <c r="AI44" t="s">
        <v>35</v>
      </c>
    </row>
    <row r="45" spans="1:35" hidden="1" x14ac:dyDescent="0.25">
      <c r="A45" s="43" t="s">
        <v>146</v>
      </c>
      <c r="B45" s="161" t="str">
        <f>[41]Abril!$F$5</f>
        <v>*</v>
      </c>
      <c r="C45" s="161" t="str">
        <f>[41]Abril!$F$6</f>
        <v>*</v>
      </c>
      <c r="D45" s="161" t="str">
        <f>[41]Abril!$F$7</f>
        <v>*</v>
      </c>
      <c r="E45" s="161" t="str">
        <f>[41]Abril!$F$8</f>
        <v>*</v>
      </c>
      <c r="F45" s="161" t="str">
        <f>[41]Abril!$F$9</f>
        <v>*</v>
      </c>
      <c r="G45" s="161" t="str">
        <f>[41]Abril!$F$10</f>
        <v>*</v>
      </c>
      <c r="H45" s="161" t="str">
        <f>[41]Abril!$F$11</f>
        <v>*</v>
      </c>
      <c r="I45" s="161" t="str">
        <f>[41]Abril!$F$12</f>
        <v>*</v>
      </c>
      <c r="J45" s="161" t="str">
        <f>[41]Abril!$F$13</f>
        <v>*</v>
      </c>
      <c r="K45" s="161" t="str">
        <f>[41]Abril!$F$14</f>
        <v>*</v>
      </c>
      <c r="L45" s="161" t="str">
        <f>[41]Abril!$F$15</f>
        <v>*</v>
      </c>
      <c r="M45" s="161" t="str">
        <f>[41]Abril!$F$16</f>
        <v>*</v>
      </c>
      <c r="N45" s="161" t="str">
        <f>[41]Abril!$F$17</f>
        <v>*</v>
      </c>
      <c r="O45" s="161" t="str">
        <f>[41]Abril!$F$18</f>
        <v>*</v>
      </c>
      <c r="P45" s="161" t="str">
        <f>[41]Abril!$F$19</f>
        <v>*</v>
      </c>
      <c r="Q45" s="161" t="str">
        <f>[41]Abril!$F$20</f>
        <v>*</v>
      </c>
      <c r="R45" s="161" t="str">
        <f>[41]Abril!$F$21</f>
        <v>*</v>
      </c>
      <c r="S45" s="161" t="str">
        <f>[41]Abril!$F$22</f>
        <v>*</v>
      </c>
      <c r="T45" s="161" t="str">
        <f>[41]Abril!$F$23</f>
        <v>*</v>
      </c>
      <c r="U45" s="161" t="str">
        <f>[41]Abril!$F$24</f>
        <v>*</v>
      </c>
      <c r="V45" s="161" t="str">
        <f>[41]Abril!$F$25</f>
        <v>*</v>
      </c>
      <c r="W45" s="161" t="str">
        <f>[41]Abril!$F$26</f>
        <v>*</v>
      </c>
      <c r="X45" s="161" t="str">
        <f>[41]Abril!$F$27</f>
        <v>*</v>
      </c>
      <c r="Y45" s="161" t="str">
        <f>[41]Abril!$F$28</f>
        <v>*</v>
      </c>
      <c r="Z45" s="161" t="str">
        <f>[41]Abril!$F$29</f>
        <v>*</v>
      </c>
      <c r="AA45" s="161" t="str">
        <f>[41]Abril!$F$30</f>
        <v>*</v>
      </c>
      <c r="AB45" s="161" t="str">
        <f>[41]Abril!$F$31</f>
        <v>*</v>
      </c>
      <c r="AC45" s="161" t="str">
        <f>[41]Abril!$F$32</f>
        <v>*</v>
      </c>
      <c r="AD45" s="161" t="str">
        <f>[41]Abril!$F$33</f>
        <v>*</v>
      </c>
      <c r="AE45" s="161" t="str">
        <f>[41]Abril!$F$34</f>
        <v>*</v>
      </c>
      <c r="AF45" s="159" t="s">
        <v>210</v>
      </c>
      <c r="AG45" s="160" t="s">
        <v>210</v>
      </c>
      <c r="AI45" t="s">
        <v>35</v>
      </c>
    </row>
    <row r="46" spans="1:35" x14ac:dyDescent="0.25">
      <c r="A46" s="43" t="s">
        <v>19</v>
      </c>
      <c r="B46" s="161">
        <f>[42]Abril!$F$5</f>
        <v>93</v>
      </c>
      <c r="C46" s="161">
        <f>[42]Abril!$F$6</f>
        <v>89</v>
      </c>
      <c r="D46" s="161">
        <f>[42]Abril!$F$7</f>
        <v>81</v>
      </c>
      <c r="E46" s="161">
        <f>[42]Abril!$F$8</f>
        <v>92</v>
      </c>
      <c r="F46" s="161">
        <f>[42]Abril!$F$9</f>
        <v>97</v>
      </c>
      <c r="G46" s="161">
        <f>[42]Abril!$F$10</f>
        <v>99</v>
      </c>
      <c r="H46" s="161">
        <f>[42]Abril!$F$11</f>
        <v>99</v>
      </c>
      <c r="I46" s="161">
        <f>[42]Abril!$F$12</f>
        <v>99</v>
      </c>
      <c r="J46" s="161">
        <f>[42]Abril!$F$13</f>
        <v>98</v>
      </c>
      <c r="K46" s="161">
        <f>[42]Abril!$F$14</f>
        <v>96</v>
      </c>
      <c r="L46" s="161">
        <f>[42]Abril!$F$15</f>
        <v>91</v>
      </c>
      <c r="M46" s="161">
        <f>[42]Abril!$F$16</f>
        <v>93</v>
      </c>
      <c r="N46" s="161">
        <f>[42]Abril!$F$17</f>
        <v>99</v>
      </c>
      <c r="O46" s="161">
        <f>[42]Abril!$F$18</f>
        <v>99</v>
      </c>
      <c r="P46" s="161">
        <f>[42]Abril!$F$19</f>
        <v>98</v>
      </c>
      <c r="Q46" s="161">
        <f>[42]Abril!$F$20</f>
        <v>98</v>
      </c>
      <c r="R46" s="161">
        <f>[42]Abril!$F$21</f>
        <v>99</v>
      </c>
      <c r="S46" s="161">
        <f>[42]Abril!$F$22</f>
        <v>99</v>
      </c>
      <c r="T46" s="161">
        <f>[42]Abril!$F$23</f>
        <v>89</v>
      </c>
      <c r="U46" s="161">
        <f>[42]Abril!$F$24</f>
        <v>98</v>
      </c>
      <c r="V46" s="161">
        <f>[42]Abril!$F$25</f>
        <v>89</v>
      </c>
      <c r="W46" s="161">
        <f>[42]Abril!$F$26</f>
        <v>87</v>
      </c>
      <c r="X46" s="161">
        <f>[42]Abril!$F$27</f>
        <v>90</v>
      </c>
      <c r="Y46" s="161">
        <f>[42]Abril!$F$28</f>
        <v>86</v>
      </c>
      <c r="Z46" s="161">
        <f>[42]Abril!$F$29</f>
        <v>99</v>
      </c>
      <c r="AA46" s="161">
        <f>[42]Abril!$F$30</f>
        <v>99</v>
      </c>
      <c r="AB46" s="161">
        <f>[42]Abril!$F$31</f>
        <v>99</v>
      </c>
      <c r="AC46" s="161">
        <f>[42]Abril!$F$32</f>
        <v>99</v>
      </c>
      <c r="AD46" s="161">
        <f>[42]Abril!$F$33</f>
        <v>97</v>
      </c>
      <c r="AE46" s="161">
        <f>[42]Abril!$F$34</f>
        <v>96</v>
      </c>
      <c r="AF46" s="159">
        <f t="shared" si="1"/>
        <v>99</v>
      </c>
      <c r="AG46" s="160">
        <f t="shared" si="2"/>
        <v>94.9</v>
      </c>
      <c r="AH46" s="12" t="s">
        <v>35</v>
      </c>
      <c r="AI46" t="s">
        <v>35</v>
      </c>
    </row>
    <row r="47" spans="1:35" x14ac:dyDescent="0.25">
      <c r="A47" s="43" t="s">
        <v>23</v>
      </c>
      <c r="B47" s="161">
        <f>[43]Abril!$F$5</f>
        <v>94</v>
      </c>
      <c r="C47" s="161">
        <f>[43]Abril!$F$6</f>
        <v>87</v>
      </c>
      <c r="D47" s="161">
        <f>[43]Abril!$F$7</f>
        <v>80</v>
      </c>
      <c r="E47" s="161">
        <f>[43]Abril!$F$8</f>
        <v>83</v>
      </c>
      <c r="F47" s="161">
        <f>[43]Abril!$F$9</f>
        <v>83</v>
      </c>
      <c r="G47" s="161">
        <f>[43]Abril!$F$10</f>
        <v>95</v>
      </c>
      <c r="H47" s="161">
        <f>[43]Abril!$F$11</f>
        <v>96</v>
      </c>
      <c r="I47" s="161">
        <f>[43]Abril!$F$12</f>
        <v>95</v>
      </c>
      <c r="J47" s="161">
        <f>[43]Abril!$F$13</f>
        <v>96</v>
      </c>
      <c r="K47" s="161">
        <f>[43]Abril!$F$14</f>
        <v>94</v>
      </c>
      <c r="L47" s="161">
        <f>[43]Abril!$F$15</f>
        <v>89</v>
      </c>
      <c r="M47" s="161">
        <f>[43]Abril!$F$16</f>
        <v>89</v>
      </c>
      <c r="N47" s="161">
        <f>[43]Abril!$F$17</f>
        <v>86</v>
      </c>
      <c r="O47" s="161">
        <f>[43]Abril!$F$18</f>
        <v>94</v>
      </c>
      <c r="P47" s="161">
        <f>[43]Abril!$F$19</f>
        <v>93</v>
      </c>
      <c r="Q47" s="161">
        <f>[43]Abril!$F$20</f>
        <v>94</v>
      </c>
      <c r="R47" s="161">
        <f>[43]Abril!$F$21</f>
        <v>91</v>
      </c>
      <c r="S47" s="161">
        <f>[43]Abril!$F$22</f>
        <v>95</v>
      </c>
      <c r="T47" s="161">
        <f>[43]Abril!$F$23</f>
        <v>95</v>
      </c>
      <c r="U47" s="161">
        <f>[43]Abril!$F$24</f>
        <v>84</v>
      </c>
      <c r="V47" s="161">
        <f>[43]Abril!$F$25</f>
        <v>88</v>
      </c>
      <c r="W47" s="161">
        <f>[43]Abril!$F$26</f>
        <v>89</v>
      </c>
      <c r="X47" s="161">
        <f>[43]Abril!$F$27</f>
        <v>91</v>
      </c>
      <c r="Y47" s="161">
        <f>[43]Abril!$F$28</f>
        <v>92</v>
      </c>
      <c r="Z47" s="161">
        <f>[43]Abril!$F$29</f>
        <v>94</v>
      </c>
      <c r="AA47" s="161">
        <f>[43]Abril!$F$30</f>
        <v>95</v>
      </c>
      <c r="AB47" s="161">
        <f>[43]Abril!$F$31</f>
        <v>95</v>
      </c>
      <c r="AC47" s="161">
        <f>[43]Abril!$F$32</f>
        <v>96</v>
      </c>
      <c r="AD47" s="161">
        <f>[43]Abril!$F$33</f>
        <v>92</v>
      </c>
      <c r="AE47" s="161">
        <f>[43]Abril!$F$34</f>
        <v>86</v>
      </c>
      <c r="AF47" s="159">
        <f t="shared" si="1"/>
        <v>96</v>
      </c>
      <c r="AG47" s="160">
        <f t="shared" si="2"/>
        <v>91.033333333333331</v>
      </c>
      <c r="AI47" t="s">
        <v>35</v>
      </c>
    </row>
    <row r="48" spans="1:35" x14ac:dyDescent="0.25">
      <c r="A48" s="43" t="s">
        <v>34</v>
      </c>
      <c r="B48" s="161">
        <f>[44]Abril!$F$5</f>
        <v>100</v>
      </c>
      <c r="C48" s="161">
        <f>[44]Abril!$F$6</f>
        <v>96</v>
      </c>
      <c r="D48" s="161">
        <f>[44]Abril!$F$7</f>
        <v>95</v>
      </c>
      <c r="E48" s="161">
        <f>[44]Abril!$F$8</f>
        <v>92</v>
      </c>
      <c r="F48" s="161">
        <f>[44]Abril!$F$9</f>
        <v>97</v>
      </c>
      <c r="G48" s="161">
        <f>[44]Abril!$F$10</f>
        <v>100</v>
      </c>
      <c r="H48" s="161">
        <f>[44]Abril!$F$11</f>
        <v>100</v>
      </c>
      <c r="I48" s="161">
        <f>[44]Abril!$F$12</f>
        <v>100</v>
      </c>
      <c r="J48" s="161">
        <f>[44]Abril!$F$13</f>
        <v>100</v>
      </c>
      <c r="K48" s="161">
        <f>[44]Abril!$F$14</f>
        <v>100</v>
      </c>
      <c r="L48" s="161">
        <f>[44]Abril!$F$15</f>
        <v>99</v>
      </c>
      <c r="M48" s="161">
        <f>[44]Abril!$F$16</f>
        <v>100</v>
      </c>
      <c r="N48" s="161">
        <f>[44]Abril!$F$17</f>
        <v>95</v>
      </c>
      <c r="O48" s="161">
        <f>[44]Abril!$F$18</f>
        <v>100</v>
      </c>
      <c r="P48" s="161">
        <f>[44]Abril!$F$19</f>
        <v>100</v>
      </c>
      <c r="Q48" s="161">
        <f>[44]Abril!$F$20</f>
        <v>100</v>
      </c>
      <c r="R48" s="161">
        <f>[44]Abril!$F$21</f>
        <v>100</v>
      </c>
      <c r="S48" s="161">
        <f>[44]Abril!$F$22</f>
        <v>98</v>
      </c>
      <c r="T48" s="161">
        <f>[44]Abril!$F$23</f>
        <v>100</v>
      </c>
      <c r="U48" s="161">
        <f>[44]Abril!$F$24</f>
        <v>100</v>
      </c>
      <c r="V48" s="161">
        <f>[44]Abril!$F$25</f>
        <v>89</v>
      </c>
      <c r="W48" s="161">
        <f>[44]Abril!$F$26</f>
        <v>83</v>
      </c>
      <c r="X48" s="161">
        <f>[44]Abril!$F$27</f>
        <v>100</v>
      </c>
      <c r="Y48" s="161">
        <f>[44]Abril!$F$28</f>
        <v>100</v>
      </c>
      <c r="Z48" s="161">
        <f>[44]Abril!$F$29</f>
        <v>100</v>
      </c>
      <c r="AA48" s="161">
        <f>[44]Abril!$F$30</f>
        <v>99</v>
      </c>
      <c r="AB48" s="161">
        <f>[44]Abril!$F$31</f>
        <v>100</v>
      </c>
      <c r="AC48" s="161">
        <f>[44]Abril!$F$32</f>
        <v>100</v>
      </c>
      <c r="AD48" s="161">
        <f>[44]Abril!$F$33</f>
        <v>97</v>
      </c>
      <c r="AE48" s="161">
        <f>[44]Abril!$F$34</f>
        <v>89</v>
      </c>
      <c r="AF48" s="159">
        <f t="shared" si="1"/>
        <v>100</v>
      </c>
      <c r="AG48" s="160">
        <f t="shared" si="2"/>
        <v>97.63333333333334</v>
      </c>
      <c r="AH48" s="12" t="s">
        <v>35</v>
      </c>
      <c r="AI48" t="s">
        <v>35</v>
      </c>
    </row>
    <row r="49" spans="1:35" ht="13.8" thickBot="1" x14ac:dyDescent="0.3">
      <c r="A49" s="43" t="s">
        <v>20</v>
      </c>
      <c r="B49" s="161">
        <f>[45]Abril!$F$5</f>
        <v>85</v>
      </c>
      <c r="C49" s="161">
        <f>[45]Abril!$F$6</f>
        <v>82</v>
      </c>
      <c r="D49" s="161">
        <f>[45]Abril!$F$7</f>
        <v>82</v>
      </c>
      <c r="E49" s="161">
        <f>[45]Abril!$F$8</f>
        <v>87</v>
      </c>
      <c r="F49" s="161">
        <f>[45]Abril!$F$9</f>
        <v>84</v>
      </c>
      <c r="G49" s="161">
        <f>[45]Abril!$F$10</f>
        <v>83</v>
      </c>
      <c r="H49" s="161">
        <f>[45]Abril!$F$11</f>
        <v>89</v>
      </c>
      <c r="I49" s="161">
        <f>[45]Abril!$F$12</f>
        <v>92</v>
      </c>
      <c r="J49" s="161">
        <f>[45]Abril!$F$13</f>
        <v>94</v>
      </c>
      <c r="K49" s="161">
        <f>[45]Abril!$F$14</f>
        <v>92</v>
      </c>
      <c r="L49" s="161">
        <f>[45]Abril!$F$15</f>
        <v>85</v>
      </c>
      <c r="M49" s="161">
        <f>[45]Abril!$F$16</f>
        <v>95</v>
      </c>
      <c r="N49" s="161">
        <f>[45]Abril!$F$17</f>
        <v>95</v>
      </c>
      <c r="O49" s="161">
        <f>[45]Abril!$F$18</f>
        <v>94</v>
      </c>
      <c r="P49" s="161">
        <f>[45]Abril!$F$19</f>
        <v>95</v>
      </c>
      <c r="Q49" s="161">
        <f>[45]Abril!$F$20</f>
        <v>93</v>
      </c>
      <c r="R49" s="161">
        <f>[45]Abril!$F$21</f>
        <v>88</v>
      </c>
      <c r="S49" s="161">
        <f>[45]Abril!$F$22</f>
        <v>88</v>
      </c>
      <c r="T49" s="161">
        <f>[45]Abril!$F$23</f>
        <v>93</v>
      </c>
      <c r="U49" s="161">
        <f>[45]Abril!$F$24</f>
        <v>75</v>
      </c>
      <c r="V49" s="161">
        <f>[45]Abril!$F$25</f>
        <v>83</v>
      </c>
      <c r="W49" s="161">
        <f>[45]Abril!$F$26</f>
        <v>83</v>
      </c>
      <c r="X49" s="161">
        <f>[45]Abril!$F$27</f>
        <v>93</v>
      </c>
      <c r="Y49" s="161">
        <f>[45]Abril!$F$28</f>
        <v>83</v>
      </c>
      <c r="Z49" s="161">
        <f>[45]Abril!$F$29</f>
        <v>93</v>
      </c>
      <c r="AA49" s="161">
        <f>[45]Abril!$F$30</f>
        <v>96</v>
      </c>
      <c r="AB49" s="161">
        <f>[45]Abril!$F$31</f>
        <v>95</v>
      </c>
      <c r="AC49" s="161">
        <f>[45]Abril!$F$32</f>
        <v>95</v>
      </c>
      <c r="AD49" s="161">
        <f>[45]Abril!$F$33</f>
        <v>95</v>
      </c>
      <c r="AE49" s="161">
        <f>[45]Abril!$F$34</f>
        <v>93</v>
      </c>
      <c r="AF49" s="159">
        <f t="shared" si="1"/>
        <v>96</v>
      </c>
      <c r="AG49" s="160">
        <f t="shared" si="2"/>
        <v>89.333333333333329</v>
      </c>
    </row>
    <row r="50" spans="1:35" s="5" customFormat="1" ht="17.100000000000001" customHeight="1" thickBot="1" x14ac:dyDescent="0.3">
      <c r="A50" s="44" t="s">
        <v>24</v>
      </c>
      <c r="B50" s="162">
        <f t="shared" ref="B50:AF50" si="3">MAX(B5:B49)</f>
        <v>100</v>
      </c>
      <c r="C50" s="162">
        <f t="shared" si="3"/>
        <v>100</v>
      </c>
      <c r="D50" s="162">
        <f t="shared" si="3"/>
        <v>100</v>
      </c>
      <c r="E50" s="162">
        <f t="shared" si="3"/>
        <v>100</v>
      </c>
      <c r="F50" s="162">
        <f t="shared" si="3"/>
        <v>100</v>
      </c>
      <c r="G50" s="162">
        <f t="shared" si="3"/>
        <v>100</v>
      </c>
      <c r="H50" s="162">
        <f t="shared" si="3"/>
        <v>100</v>
      </c>
      <c r="I50" s="162">
        <f t="shared" si="3"/>
        <v>100</v>
      </c>
      <c r="J50" s="162">
        <f t="shared" si="3"/>
        <v>100</v>
      </c>
      <c r="K50" s="162">
        <f t="shared" si="3"/>
        <v>100</v>
      </c>
      <c r="L50" s="162">
        <f t="shared" si="3"/>
        <v>100</v>
      </c>
      <c r="M50" s="162">
        <f t="shared" si="3"/>
        <v>100</v>
      </c>
      <c r="N50" s="162">
        <f t="shared" si="3"/>
        <v>100</v>
      </c>
      <c r="O50" s="162">
        <f t="shared" si="3"/>
        <v>100</v>
      </c>
      <c r="P50" s="162">
        <f t="shared" si="3"/>
        <v>100</v>
      </c>
      <c r="Q50" s="162">
        <f t="shared" si="3"/>
        <v>100</v>
      </c>
      <c r="R50" s="162">
        <f t="shared" si="3"/>
        <v>100</v>
      </c>
      <c r="S50" s="162">
        <f t="shared" si="3"/>
        <v>100</v>
      </c>
      <c r="T50" s="162">
        <f t="shared" si="3"/>
        <v>100</v>
      </c>
      <c r="U50" s="162">
        <f t="shared" si="3"/>
        <v>100</v>
      </c>
      <c r="V50" s="162">
        <f t="shared" si="3"/>
        <v>100</v>
      </c>
      <c r="W50" s="162">
        <f t="shared" si="3"/>
        <v>100</v>
      </c>
      <c r="X50" s="162">
        <f t="shared" si="3"/>
        <v>100</v>
      </c>
      <c r="Y50" s="162">
        <f t="shared" si="3"/>
        <v>100</v>
      </c>
      <c r="Z50" s="162">
        <f t="shared" si="3"/>
        <v>100</v>
      </c>
      <c r="AA50" s="162">
        <f t="shared" si="3"/>
        <v>100</v>
      </c>
      <c r="AB50" s="162">
        <f t="shared" si="3"/>
        <v>100</v>
      </c>
      <c r="AC50" s="162">
        <f t="shared" si="3"/>
        <v>100</v>
      </c>
      <c r="AD50" s="162">
        <f t="shared" si="3"/>
        <v>100</v>
      </c>
      <c r="AE50" s="162">
        <f t="shared" si="3"/>
        <v>100</v>
      </c>
      <c r="AF50" s="159">
        <f t="shared" si="3"/>
        <v>100</v>
      </c>
      <c r="AG50" s="163"/>
      <c r="AI50" s="5" t="s">
        <v>35</v>
      </c>
    </row>
    <row r="51" spans="1:35" x14ac:dyDescent="0.25">
      <c r="A51" s="97" t="s">
        <v>240</v>
      </c>
      <c r="B51" s="143"/>
      <c r="C51" s="143"/>
      <c r="D51" s="143"/>
      <c r="E51" s="143"/>
      <c r="F51" s="143"/>
      <c r="G51" s="143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5"/>
      <c r="AE51" s="153" t="s">
        <v>35</v>
      </c>
      <c r="AF51" s="146"/>
      <c r="AG51" s="40"/>
    </row>
    <row r="52" spans="1:35" x14ac:dyDescent="0.25">
      <c r="A52" s="97" t="s">
        <v>241</v>
      </c>
      <c r="B52" s="147"/>
      <c r="C52" s="147"/>
      <c r="D52" s="147"/>
      <c r="E52" s="147"/>
      <c r="F52" s="147"/>
      <c r="G52" s="147"/>
      <c r="H52" s="147"/>
      <c r="I52" s="147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8"/>
      <c r="U52" s="148"/>
      <c r="V52" s="148"/>
      <c r="W52" s="148"/>
      <c r="X52" s="148"/>
      <c r="Y52" s="144"/>
      <c r="Z52" s="144"/>
      <c r="AA52" s="144"/>
      <c r="AB52" s="144"/>
      <c r="AC52" s="144"/>
      <c r="AD52" s="144"/>
      <c r="AE52" s="144"/>
      <c r="AF52" s="146"/>
      <c r="AG52" s="38"/>
    </row>
    <row r="53" spans="1:35" x14ac:dyDescent="0.25">
      <c r="A53" s="37"/>
      <c r="B53" s="144"/>
      <c r="C53" s="144"/>
      <c r="D53" s="144"/>
      <c r="E53" s="144"/>
      <c r="F53" s="144"/>
      <c r="G53" s="144"/>
      <c r="H53" s="144"/>
      <c r="I53" s="144"/>
      <c r="J53" s="149"/>
      <c r="K53" s="149"/>
      <c r="L53" s="149"/>
      <c r="M53" s="149"/>
      <c r="N53" s="149"/>
      <c r="O53" s="149"/>
      <c r="P53" s="149"/>
      <c r="Q53" s="144"/>
      <c r="R53" s="144"/>
      <c r="S53" s="144"/>
      <c r="T53" s="150"/>
      <c r="U53" s="150"/>
      <c r="V53" s="150"/>
      <c r="W53" s="150"/>
      <c r="X53" s="150"/>
      <c r="Y53" s="144"/>
      <c r="Z53" s="144"/>
      <c r="AA53" s="144"/>
      <c r="AB53" s="144"/>
      <c r="AC53" s="144"/>
      <c r="AD53" s="145"/>
      <c r="AE53" s="145"/>
      <c r="AF53" s="146"/>
      <c r="AG53" s="38"/>
      <c r="AH53" s="12" t="s">
        <v>35</v>
      </c>
    </row>
    <row r="54" spans="1:35" x14ac:dyDescent="0.25">
      <c r="A54" s="34"/>
      <c r="B54" s="143"/>
      <c r="C54" s="143"/>
      <c r="D54" s="143"/>
      <c r="E54" s="143"/>
      <c r="F54" s="143"/>
      <c r="G54" s="143"/>
      <c r="H54" s="143"/>
      <c r="I54" s="143"/>
      <c r="J54" s="143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5"/>
      <c r="AE54" s="145"/>
      <c r="AF54" s="146"/>
      <c r="AG54" s="71"/>
    </row>
    <row r="55" spans="1:35" x14ac:dyDescent="0.25">
      <c r="A55" s="37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5"/>
      <c r="AF55" s="146"/>
      <c r="AG55" s="40"/>
      <c r="AI55" t="s">
        <v>35</v>
      </c>
    </row>
    <row r="56" spans="1:35" x14ac:dyDescent="0.25">
      <c r="A56" s="37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54"/>
      <c r="AF56" s="146"/>
      <c r="AG56" s="40"/>
    </row>
    <row r="57" spans="1:35" ht="13.8" thickBot="1" x14ac:dyDescent="0.3">
      <c r="A57" s="46"/>
      <c r="B57" s="47"/>
      <c r="C57" s="47"/>
      <c r="D57" s="47"/>
      <c r="E57" s="47"/>
      <c r="F57" s="47"/>
      <c r="G57" s="47" t="s">
        <v>35</v>
      </c>
      <c r="H57" s="47"/>
      <c r="I57" s="47"/>
      <c r="J57" s="47"/>
      <c r="K57" s="47"/>
      <c r="L57" s="47" t="s">
        <v>35</v>
      </c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8"/>
      <c r="AG57" s="72"/>
    </row>
    <row r="58" spans="1:35" x14ac:dyDescent="0.25">
      <c r="AI58" t="s">
        <v>35</v>
      </c>
    </row>
    <row r="59" spans="1:35" x14ac:dyDescent="0.25">
      <c r="U59" s="2" t="s">
        <v>35</v>
      </c>
      <c r="Y59" s="2" t="s">
        <v>35</v>
      </c>
      <c r="AI59" t="s">
        <v>35</v>
      </c>
    </row>
    <row r="60" spans="1:35" x14ac:dyDescent="0.25">
      <c r="L60" s="2" t="s">
        <v>35</v>
      </c>
      <c r="Q60" s="2" t="s">
        <v>35</v>
      </c>
      <c r="U60" s="2" t="s">
        <v>35</v>
      </c>
      <c r="AD60" s="2" t="s">
        <v>35</v>
      </c>
      <c r="AI60" t="s">
        <v>35</v>
      </c>
    </row>
    <row r="61" spans="1:35" x14ac:dyDescent="0.25">
      <c r="O61" s="2" t="s">
        <v>35</v>
      </c>
      <c r="AB61" s="2" t="s">
        <v>35</v>
      </c>
      <c r="AF61" s="7" t="s">
        <v>35</v>
      </c>
    </row>
    <row r="62" spans="1:35" x14ac:dyDescent="0.25">
      <c r="G62" s="2" t="s">
        <v>35</v>
      </c>
      <c r="L62" s="2" t="s">
        <v>35</v>
      </c>
    </row>
    <row r="63" spans="1:35" x14ac:dyDescent="0.25">
      <c r="P63" s="2" t="s">
        <v>213</v>
      </c>
      <c r="S63" s="2" t="s">
        <v>35</v>
      </c>
      <c r="U63" s="2" t="s">
        <v>35</v>
      </c>
      <c r="V63" s="2" t="s">
        <v>35</v>
      </c>
      <c r="Y63" s="2" t="s">
        <v>35</v>
      </c>
      <c r="AD63" s="2" t="s">
        <v>35</v>
      </c>
    </row>
    <row r="64" spans="1:35" x14ac:dyDescent="0.25">
      <c r="L64" s="2" t="s">
        <v>35</v>
      </c>
      <c r="S64" s="2" t="s">
        <v>35</v>
      </c>
      <c r="T64" s="2" t="s">
        <v>35</v>
      </c>
      <c r="Z64" s="2" t="s">
        <v>35</v>
      </c>
      <c r="AA64" s="2" t="s">
        <v>35</v>
      </c>
      <c r="AB64" s="2" t="s">
        <v>35</v>
      </c>
      <c r="AE64" s="2" t="s">
        <v>35</v>
      </c>
    </row>
    <row r="65" spans="7:36" x14ac:dyDescent="0.25">
      <c r="V65" s="2" t="s">
        <v>35</v>
      </c>
      <c r="W65" s="2" t="s">
        <v>35</v>
      </c>
      <c r="X65" s="2" t="s">
        <v>35</v>
      </c>
      <c r="Y65" s="2" t="s">
        <v>35</v>
      </c>
      <c r="Z65" s="2" t="s">
        <v>35</v>
      </c>
      <c r="AF65" s="7" t="s">
        <v>35</v>
      </c>
      <c r="AJ65" t="s">
        <v>35</v>
      </c>
    </row>
    <row r="66" spans="7:36" x14ac:dyDescent="0.25">
      <c r="G66" s="2" t="s">
        <v>35</v>
      </c>
      <c r="P66" s="2" t="s">
        <v>35</v>
      </c>
      <c r="V66" s="2" t="s">
        <v>35</v>
      </c>
      <c r="Y66" s="2" t="s">
        <v>35</v>
      </c>
      <c r="AA66" s="2" t="s">
        <v>35</v>
      </c>
      <c r="AE66" s="2" t="s">
        <v>35</v>
      </c>
    </row>
    <row r="67" spans="7:36" x14ac:dyDescent="0.25">
      <c r="R67" s="2" t="s">
        <v>35</v>
      </c>
      <c r="U67" s="2" t="s">
        <v>35</v>
      </c>
      <c r="AD67" s="2" t="s">
        <v>35</v>
      </c>
    </row>
    <row r="68" spans="7:36" x14ac:dyDescent="0.25">
      <c r="L68" s="2" t="s">
        <v>35</v>
      </c>
      <c r="Y68" s="2" t="s">
        <v>35</v>
      </c>
      <c r="AC68" s="2" t="s">
        <v>35</v>
      </c>
      <c r="AD68" s="2" t="s">
        <v>35</v>
      </c>
    </row>
    <row r="70" spans="7:36" x14ac:dyDescent="0.25">
      <c r="N70" s="2" t="s">
        <v>35</v>
      </c>
    </row>
    <row r="71" spans="7:36" x14ac:dyDescent="0.25">
      <c r="U71" s="2" t="s">
        <v>35</v>
      </c>
    </row>
    <row r="76" spans="7:36" x14ac:dyDescent="0.25">
      <c r="W76" s="2" t="s">
        <v>35</v>
      </c>
    </row>
  </sheetData>
  <mergeCells count="35">
    <mergeCell ref="S3:S4"/>
    <mergeCell ref="AE3:AE4"/>
    <mergeCell ref="Z3:Z4"/>
    <mergeCell ref="H3:H4"/>
    <mergeCell ref="I3:I4"/>
    <mergeCell ref="T3:T4"/>
    <mergeCell ref="V3:V4"/>
    <mergeCell ref="R3:R4"/>
    <mergeCell ref="O3:O4"/>
    <mergeCell ref="P3:P4"/>
    <mergeCell ref="Q3:Q4"/>
    <mergeCell ref="A2:A4"/>
    <mergeCell ref="AA3:AA4"/>
    <mergeCell ref="AB3:AB4"/>
    <mergeCell ref="AC3:AC4"/>
    <mergeCell ref="AD3:AD4"/>
    <mergeCell ref="W3:W4"/>
    <mergeCell ref="X3:X4"/>
    <mergeCell ref="Y3:Y4"/>
    <mergeCell ref="B2:AF2"/>
    <mergeCell ref="A1:AF1"/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J3:J4"/>
    <mergeCell ref="T52:X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70"/>
  <sheetViews>
    <sheetView zoomScale="90" zoomScaleNormal="90" workbookViewId="0">
      <selection activeCell="AG50" sqref="AG50"/>
    </sheetView>
  </sheetViews>
  <sheetFormatPr defaultRowHeight="13.2" x14ac:dyDescent="0.25"/>
  <cols>
    <col min="1" max="1" width="19" style="2" customWidth="1"/>
    <col min="2" max="4" width="5" style="2" customWidth="1"/>
    <col min="5" max="5" width="5.109375" style="2" customWidth="1"/>
    <col min="6" max="6" width="5" style="2" customWidth="1"/>
    <col min="7" max="7" width="5.109375" style="2" customWidth="1"/>
    <col min="8" max="9" width="5" style="2" customWidth="1"/>
    <col min="10" max="10" width="5.44140625" style="2" customWidth="1"/>
    <col min="11" max="11" width="5.109375" style="2" customWidth="1"/>
    <col min="12" max="12" width="5" style="2" customWidth="1"/>
    <col min="13" max="13" width="5.109375" style="2" customWidth="1"/>
    <col min="14" max="14" width="5" style="2" customWidth="1"/>
    <col min="15" max="15" width="5.33203125" style="2" customWidth="1"/>
    <col min="16" max="16" width="5" style="2" customWidth="1"/>
    <col min="17" max="17" width="5.33203125" style="2" customWidth="1"/>
    <col min="18" max="22" width="5.109375" style="2" customWidth="1"/>
    <col min="23" max="24" width="5.33203125" style="2" customWidth="1"/>
    <col min="25" max="25" width="5.44140625" style="2" customWidth="1"/>
    <col min="26" max="27" width="5.109375" style="2" customWidth="1"/>
    <col min="28" max="28" width="5" style="2" customWidth="1"/>
    <col min="29" max="29" width="5.33203125" style="2" customWidth="1"/>
    <col min="30" max="30" width="5.109375" style="2" customWidth="1"/>
    <col min="31" max="31" width="5.6640625" style="2" customWidth="1"/>
    <col min="32" max="32" width="7" style="6" bestFit="1" customWidth="1"/>
    <col min="33" max="33" width="6.88671875" style="1" customWidth="1"/>
  </cols>
  <sheetData>
    <row r="1" spans="1:33" ht="20.100000000000001" customHeight="1" x14ac:dyDescent="0.25">
      <c r="A1" s="106" t="s">
        <v>218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40"/>
    </row>
    <row r="2" spans="1:33" s="4" customFormat="1" ht="20.100000000000001" customHeight="1" x14ac:dyDescent="0.25">
      <c r="A2" s="108" t="s">
        <v>21</v>
      </c>
      <c r="B2" s="104" t="s">
        <v>214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55"/>
    </row>
    <row r="3" spans="1:33" s="5" customFormat="1" ht="20.100000000000001" customHeight="1" x14ac:dyDescent="0.25">
      <c r="A3" s="108"/>
      <c r="B3" s="109">
        <v>1</v>
      </c>
      <c r="C3" s="109">
        <f>SUM(B3+1)</f>
        <v>2</v>
      </c>
      <c r="D3" s="109">
        <f t="shared" ref="D3:AD3" si="0">SUM(C3+1)</f>
        <v>3</v>
      </c>
      <c r="E3" s="109">
        <f t="shared" si="0"/>
        <v>4</v>
      </c>
      <c r="F3" s="109">
        <f t="shared" si="0"/>
        <v>5</v>
      </c>
      <c r="G3" s="109">
        <f t="shared" si="0"/>
        <v>6</v>
      </c>
      <c r="H3" s="109">
        <f t="shared" si="0"/>
        <v>7</v>
      </c>
      <c r="I3" s="109">
        <f t="shared" si="0"/>
        <v>8</v>
      </c>
      <c r="J3" s="109">
        <f t="shared" si="0"/>
        <v>9</v>
      </c>
      <c r="K3" s="109">
        <f t="shared" si="0"/>
        <v>10</v>
      </c>
      <c r="L3" s="109">
        <f t="shared" si="0"/>
        <v>11</v>
      </c>
      <c r="M3" s="109">
        <f t="shared" si="0"/>
        <v>12</v>
      </c>
      <c r="N3" s="109">
        <f t="shared" si="0"/>
        <v>13</v>
      </c>
      <c r="O3" s="109">
        <f t="shared" si="0"/>
        <v>14</v>
      </c>
      <c r="P3" s="109">
        <f t="shared" si="0"/>
        <v>15</v>
      </c>
      <c r="Q3" s="109">
        <f t="shared" si="0"/>
        <v>16</v>
      </c>
      <c r="R3" s="109">
        <f t="shared" si="0"/>
        <v>17</v>
      </c>
      <c r="S3" s="109">
        <f t="shared" si="0"/>
        <v>18</v>
      </c>
      <c r="T3" s="109">
        <f t="shared" si="0"/>
        <v>19</v>
      </c>
      <c r="U3" s="109">
        <f t="shared" si="0"/>
        <v>20</v>
      </c>
      <c r="V3" s="109">
        <f t="shared" si="0"/>
        <v>21</v>
      </c>
      <c r="W3" s="109">
        <f t="shared" si="0"/>
        <v>22</v>
      </c>
      <c r="X3" s="109">
        <f t="shared" si="0"/>
        <v>23</v>
      </c>
      <c r="Y3" s="109">
        <f t="shared" si="0"/>
        <v>24</v>
      </c>
      <c r="Z3" s="109">
        <f t="shared" si="0"/>
        <v>25</v>
      </c>
      <c r="AA3" s="109">
        <f t="shared" si="0"/>
        <v>26</v>
      </c>
      <c r="AB3" s="109">
        <f t="shared" si="0"/>
        <v>27</v>
      </c>
      <c r="AC3" s="109">
        <f t="shared" si="0"/>
        <v>28</v>
      </c>
      <c r="AD3" s="109">
        <f t="shared" si="0"/>
        <v>29</v>
      </c>
      <c r="AE3" s="109">
        <v>30</v>
      </c>
      <c r="AF3" s="98" t="s">
        <v>28</v>
      </c>
      <c r="AG3" s="142" t="s">
        <v>26</v>
      </c>
    </row>
    <row r="4" spans="1:33" s="5" customFormat="1" ht="20.100000000000001" customHeight="1" x14ac:dyDescent="0.25">
      <c r="A4" s="108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98" t="s">
        <v>25</v>
      </c>
      <c r="AG4" s="142" t="s">
        <v>25</v>
      </c>
    </row>
    <row r="5" spans="1:33" s="5" customFormat="1" x14ac:dyDescent="0.25">
      <c r="A5" s="43" t="s">
        <v>30</v>
      </c>
      <c r="B5" s="85">
        <f>[1]Abril!$G$5</f>
        <v>23</v>
      </c>
      <c r="C5" s="85">
        <f>[1]Abril!$G$6</f>
        <v>32</v>
      </c>
      <c r="D5" s="85">
        <f>[1]Abril!$G$7</f>
        <v>41</v>
      </c>
      <c r="E5" s="85">
        <f>[1]Abril!$G$8</f>
        <v>30</v>
      </c>
      <c r="F5" s="85">
        <f>[1]Abril!$G$9</f>
        <v>36</v>
      </c>
      <c r="G5" s="85">
        <f>[1]Abril!$G$10</f>
        <v>44</v>
      </c>
      <c r="H5" s="85">
        <f>[1]Abril!$G$11</f>
        <v>55</v>
      </c>
      <c r="I5" s="85">
        <f>[1]Abril!$G$12</f>
        <v>61</v>
      </c>
      <c r="J5" s="85">
        <f>[1]Abril!$G$13</f>
        <v>57</v>
      </c>
      <c r="K5" s="85">
        <f>[1]Abril!$G$14</f>
        <v>49</v>
      </c>
      <c r="L5" s="85">
        <f>[1]Abril!$G$15</f>
        <v>44</v>
      </c>
      <c r="M5" s="85">
        <f>[1]Abril!$G$16</f>
        <v>49</v>
      </c>
      <c r="N5" s="85">
        <f>[1]Abril!$G$17</f>
        <v>43</v>
      </c>
      <c r="O5" s="85">
        <f>[1]Abril!$G$18</f>
        <v>58</v>
      </c>
      <c r="P5" s="85">
        <f>[1]Abril!$G$19</f>
        <v>49</v>
      </c>
      <c r="Q5" s="85">
        <f>[1]Abril!$G$20</f>
        <v>46</v>
      </c>
      <c r="R5" s="85">
        <f>[1]Abril!$G$21</f>
        <v>46</v>
      </c>
      <c r="S5" s="85">
        <f>[1]Abril!$G$22</f>
        <v>69</v>
      </c>
      <c r="T5" s="85">
        <f>[1]Abril!$G$23</f>
        <v>32</v>
      </c>
      <c r="U5" s="85">
        <f>[1]Abril!$G$24</f>
        <v>39</v>
      </c>
      <c r="V5" s="85">
        <f>[1]Abril!$G$25</f>
        <v>37</v>
      </c>
      <c r="W5" s="85">
        <f>[1]Abril!$G$26</f>
        <v>45</v>
      </c>
      <c r="X5" s="85">
        <f>[1]Abril!$G$27</f>
        <v>53</v>
      </c>
      <c r="Y5" s="85">
        <f>[1]Abril!$G$28</f>
        <v>52</v>
      </c>
      <c r="Z5" s="85">
        <f>[1]Abril!$G$29</f>
        <v>78</v>
      </c>
      <c r="AA5" s="85">
        <f>[1]Abril!$G$30</f>
        <v>71</v>
      </c>
      <c r="AB5" s="85">
        <f>[1]Abril!$G$31</f>
        <v>56</v>
      </c>
      <c r="AC5" s="85">
        <f>[1]Abril!$G$32</f>
        <v>48</v>
      </c>
      <c r="AD5" s="85">
        <f>[1]Abril!$G$33</f>
        <v>41</v>
      </c>
      <c r="AE5" s="85">
        <f>[1]Abril!$G$34</f>
        <v>45</v>
      </c>
      <c r="AF5" s="14">
        <f>MIN(B5:AE5)</f>
        <v>23</v>
      </c>
      <c r="AG5" s="70">
        <f>AVERAGE(B5:AE5)</f>
        <v>47.633333333333333</v>
      </c>
    </row>
    <row r="6" spans="1:33" x14ac:dyDescent="0.25">
      <c r="A6" s="43" t="s">
        <v>0</v>
      </c>
      <c r="B6" s="11">
        <f>[2]Abril!$G$5</f>
        <v>32</v>
      </c>
      <c r="C6" s="11">
        <f>[2]Abril!$G$6</f>
        <v>25</v>
      </c>
      <c r="D6" s="11">
        <f>[2]Abril!$G$7</f>
        <v>32</v>
      </c>
      <c r="E6" s="11">
        <f>[2]Abril!$G$8</f>
        <v>36</v>
      </c>
      <c r="F6" s="11">
        <f>[2]Abril!$G$9</f>
        <v>58</v>
      </c>
      <c r="G6" s="11">
        <f>[2]Abril!$G$10</f>
        <v>64</v>
      </c>
      <c r="H6" s="11">
        <f>[2]Abril!$G$11</f>
        <v>57</v>
      </c>
      <c r="I6" s="11">
        <f>[2]Abril!$G$12</f>
        <v>48</v>
      </c>
      <c r="J6" s="11">
        <f>[2]Abril!$G$13</f>
        <v>45</v>
      </c>
      <c r="K6" s="11">
        <f>[2]Abril!$G$14</f>
        <v>42</v>
      </c>
      <c r="L6" s="11">
        <f>[2]Abril!$G$15</f>
        <v>43</v>
      </c>
      <c r="M6" s="11">
        <f>[2]Abril!$G$16</f>
        <v>48</v>
      </c>
      <c r="N6" s="11">
        <f>[2]Abril!$G$17</f>
        <v>47</v>
      </c>
      <c r="O6" s="11">
        <f>[2]Abril!$G$18</f>
        <v>58</v>
      </c>
      <c r="P6" s="11">
        <f>[2]Abril!$G$19</f>
        <v>53</v>
      </c>
      <c r="Q6" s="11">
        <f>[2]Abril!$G$20</f>
        <v>51</v>
      </c>
      <c r="R6" s="11">
        <f>[2]Abril!$G$21</f>
        <v>72</v>
      </c>
      <c r="S6" s="11">
        <f>[2]Abril!$G$22</f>
        <v>66</v>
      </c>
      <c r="T6" s="11">
        <f>[2]Abril!$G$23</f>
        <v>23</v>
      </c>
      <c r="U6" s="11">
        <f>[2]Abril!$G$24</f>
        <v>28</v>
      </c>
      <c r="V6" s="11">
        <f>[2]Abril!$G$25</f>
        <v>39</v>
      </c>
      <c r="W6" s="11">
        <f>[2]Abril!$G$26</f>
        <v>34</v>
      </c>
      <c r="X6" s="11">
        <f>[2]Abril!$G$27</f>
        <v>54</v>
      </c>
      <c r="Y6" s="11">
        <f>[2]Abril!$G$28</f>
        <v>53</v>
      </c>
      <c r="Z6" s="11">
        <f>[2]Abril!$G$29</f>
        <v>63</v>
      </c>
      <c r="AA6" s="11">
        <f>[2]Abril!$G$30</f>
        <v>71</v>
      </c>
      <c r="AB6" s="11">
        <f>[2]Abril!$G$31</f>
        <v>43</v>
      </c>
      <c r="AC6" s="11">
        <f>[2]Abril!$G$32</f>
        <v>40</v>
      </c>
      <c r="AD6" s="11">
        <f>[2]Abril!$G$33</f>
        <v>51</v>
      </c>
      <c r="AE6" s="11">
        <f>[2]Abril!$G$34</f>
        <v>54</v>
      </c>
      <c r="AF6" s="14">
        <f t="shared" ref="AF6:AF49" si="1">MIN(B6:AE6)</f>
        <v>23</v>
      </c>
      <c r="AG6" s="70">
        <f t="shared" ref="AG6:AG49" si="2">AVERAGE(B6:AE6)</f>
        <v>47.666666666666664</v>
      </c>
    </row>
    <row r="7" spans="1:33" x14ac:dyDescent="0.25">
      <c r="A7" s="43" t="s">
        <v>88</v>
      </c>
      <c r="B7" s="11">
        <f>[3]Abril!$G$5</f>
        <v>37</v>
      </c>
      <c r="C7" s="11">
        <f>[3]Abril!$G$6</f>
        <v>43</v>
      </c>
      <c r="D7" s="11">
        <f>[3]Abril!$G$7</f>
        <v>48</v>
      </c>
      <c r="E7" s="11">
        <f>[3]Abril!$G$8</f>
        <v>35</v>
      </c>
      <c r="F7" s="11">
        <f>[3]Abril!$G$9</f>
        <v>44</v>
      </c>
      <c r="G7" s="11">
        <f>[3]Abril!$G$10</f>
        <v>56</v>
      </c>
      <c r="H7" s="11">
        <f>[3]Abril!$G$11</f>
        <v>54</v>
      </c>
      <c r="I7" s="11">
        <f>[3]Abril!$G$12</f>
        <v>64</v>
      </c>
      <c r="J7" s="11">
        <f>[3]Abril!$G$13</f>
        <v>55</v>
      </c>
      <c r="K7" s="11">
        <f>[3]Abril!$G$14</f>
        <v>51</v>
      </c>
      <c r="L7" s="11">
        <f>[3]Abril!$G$15</f>
        <v>42</v>
      </c>
      <c r="M7" s="11">
        <f>[3]Abril!$G$16</f>
        <v>44</v>
      </c>
      <c r="N7" s="11">
        <f>[3]Abril!$G$17</f>
        <v>50</v>
      </c>
      <c r="O7" s="11">
        <f>[3]Abril!$G$18</f>
        <v>52</v>
      </c>
      <c r="P7" s="11">
        <f>[3]Abril!$G$19</f>
        <v>61</v>
      </c>
      <c r="Q7" s="11">
        <f>[3]Abril!$G$20</f>
        <v>50</v>
      </c>
      <c r="R7" s="11">
        <f>[3]Abril!$G$21</f>
        <v>64</v>
      </c>
      <c r="S7" s="11">
        <f>[3]Abril!$G$22</f>
        <v>92</v>
      </c>
      <c r="T7" s="11">
        <f>[3]Abril!$G$23</f>
        <v>35</v>
      </c>
      <c r="U7" s="11">
        <f>[3]Abril!$G$24</f>
        <v>38</v>
      </c>
      <c r="V7" s="11">
        <f>[3]Abril!$G$25</f>
        <v>41</v>
      </c>
      <c r="W7" s="11">
        <f>[3]Abril!$G$26</f>
        <v>47</v>
      </c>
      <c r="X7" s="11">
        <f>[3]Abril!$G$27</f>
        <v>54</v>
      </c>
      <c r="Y7" s="11">
        <f>[3]Abril!$G$28</f>
        <v>49</v>
      </c>
      <c r="Z7" s="11">
        <f>[3]Abril!$G$29</f>
        <v>60</v>
      </c>
      <c r="AA7" s="11">
        <f>[3]Abril!$G$30</f>
        <v>67</v>
      </c>
      <c r="AB7" s="11">
        <f>[3]Abril!$G$31</f>
        <v>57</v>
      </c>
      <c r="AC7" s="11">
        <f>[3]Abril!$G$32</f>
        <v>47</v>
      </c>
      <c r="AD7" s="11">
        <f>[3]Abril!$G$33</f>
        <v>51</v>
      </c>
      <c r="AE7" s="11">
        <f>[3]Abril!$G$34</f>
        <v>51</v>
      </c>
      <c r="AF7" s="14">
        <f t="shared" si="1"/>
        <v>35</v>
      </c>
      <c r="AG7" s="70">
        <f t="shared" si="2"/>
        <v>51.3</v>
      </c>
    </row>
    <row r="8" spans="1:33" x14ac:dyDescent="0.25">
      <c r="A8" s="43" t="s">
        <v>1</v>
      </c>
      <c r="B8" s="11">
        <f>[4]Abril!$G$5</f>
        <v>38</v>
      </c>
      <c r="C8" s="11">
        <f>[4]Abril!$G$6</f>
        <v>37</v>
      </c>
      <c r="D8" s="11">
        <f>[4]Abril!$G$7</f>
        <v>47</v>
      </c>
      <c r="E8" s="11">
        <f>[4]Abril!$G$8</f>
        <v>39</v>
      </c>
      <c r="F8" s="11">
        <f>[4]Abril!$G$9</f>
        <v>75</v>
      </c>
      <c r="G8" s="11">
        <f>[4]Abril!$G$10</f>
        <v>49</v>
      </c>
      <c r="H8" s="11">
        <f>[4]Abril!$G$11</f>
        <v>52</v>
      </c>
      <c r="I8" s="11">
        <f>[4]Abril!$G$12</f>
        <v>55</v>
      </c>
      <c r="J8" s="11">
        <f>[4]Abril!$G$13</f>
        <v>46</v>
      </c>
      <c r="K8" s="11">
        <f>[4]Abril!$G$14</f>
        <v>47</v>
      </c>
      <c r="L8" s="11">
        <f>[4]Abril!$G$15</f>
        <v>44</v>
      </c>
      <c r="M8" s="11">
        <f>[4]Abril!$G$16</f>
        <v>48</v>
      </c>
      <c r="N8" s="11">
        <f>[4]Abril!$G$17</f>
        <v>51</v>
      </c>
      <c r="O8" s="11">
        <f>[4]Abril!$G$18</f>
        <v>64</v>
      </c>
      <c r="P8" s="11">
        <f>[4]Abril!$G$19</f>
        <v>55</v>
      </c>
      <c r="Q8" s="11">
        <f>[4]Abril!$G$20</f>
        <v>49</v>
      </c>
      <c r="R8" s="11">
        <f>[4]Abril!$G$21</f>
        <v>54</v>
      </c>
      <c r="S8" s="11">
        <f>[4]Abril!$G$22</f>
        <v>76</v>
      </c>
      <c r="T8" s="11">
        <f>[4]Abril!$G$23</f>
        <v>38</v>
      </c>
      <c r="U8" s="11">
        <f>[4]Abril!$G$24</f>
        <v>33</v>
      </c>
      <c r="V8" s="11">
        <f>[4]Abril!$G$25</f>
        <v>40</v>
      </c>
      <c r="W8" s="11">
        <f>[4]Abril!$G$26</f>
        <v>37</v>
      </c>
      <c r="X8" s="11">
        <f>[4]Abril!$G$27</f>
        <v>46</v>
      </c>
      <c r="Y8" s="11">
        <f>[4]Abril!$G$28</f>
        <v>55</v>
      </c>
      <c r="Z8" s="11">
        <f>[4]Abril!$G$29</f>
        <v>55</v>
      </c>
      <c r="AA8" s="11">
        <f>[4]Abril!$G$30</f>
        <v>65</v>
      </c>
      <c r="AB8" s="11">
        <f>[4]Abril!$G$31</f>
        <v>55</v>
      </c>
      <c r="AC8" s="11">
        <f>[4]Abril!$G$32</f>
        <v>49</v>
      </c>
      <c r="AD8" s="11">
        <f>[4]Abril!$G$33</f>
        <v>45</v>
      </c>
      <c r="AE8" s="11">
        <f>[4]Abril!$G$34</f>
        <v>46</v>
      </c>
      <c r="AF8" s="14">
        <f t="shared" si="1"/>
        <v>33</v>
      </c>
      <c r="AG8" s="70">
        <f t="shared" si="2"/>
        <v>49.666666666666664</v>
      </c>
    </row>
    <row r="9" spans="1:33" hidden="1" x14ac:dyDescent="0.25">
      <c r="A9" s="43" t="s">
        <v>151</v>
      </c>
      <c r="B9" s="11" t="str">
        <f>[5]Abril!$G$5</f>
        <v>*</v>
      </c>
      <c r="C9" s="11" t="str">
        <f>[5]Abril!$G$6</f>
        <v>*</v>
      </c>
      <c r="D9" s="11" t="str">
        <f>[5]Abril!$G$7</f>
        <v>*</v>
      </c>
      <c r="E9" s="11" t="str">
        <f>[5]Abril!$G$8</f>
        <v>*</v>
      </c>
      <c r="F9" s="11" t="str">
        <f>[5]Abril!$G$9</f>
        <v>*</v>
      </c>
      <c r="G9" s="11" t="str">
        <f>[5]Abril!$G$10</f>
        <v>*</v>
      </c>
      <c r="H9" s="11" t="str">
        <f>[5]Abril!$G$11</f>
        <v>*</v>
      </c>
      <c r="I9" s="11" t="str">
        <f>[5]Abril!$G$12</f>
        <v>*</v>
      </c>
      <c r="J9" s="11" t="str">
        <f>[5]Abril!$G$13</f>
        <v>*</v>
      </c>
      <c r="K9" s="11" t="str">
        <f>[5]Abril!$G$14</f>
        <v>*</v>
      </c>
      <c r="L9" s="11" t="str">
        <f>[5]Abril!$G$15</f>
        <v>*</v>
      </c>
      <c r="M9" s="11" t="str">
        <f>[5]Abril!$G$16</f>
        <v>*</v>
      </c>
      <c r="N9" s="11" t="str">
        <f>[5]Abril!$G$17</f>
        <v>*</v>
      </c>
      <c r="O9" s="11" t="str">
        <f>[5]Abril!$G$18</f>
        <v>*</v>
      </c>
      <c r="P9" s="11" t="str">
        <f>[5]Abril!$G$19</f>
        <v>*</v>
      </c>
      <c r="Q9" s="11" t="str">
        <f>[5]Abril!$G$20</f>
        <v>*</v>
      </c>
      <c r="R9" s="11" t="str">
        <f>[5]Abril!$G$21</f>
        <v>*</v>
      </c>
      <c r="S9" s="11" t="str">
        <f>[5]Abril!$G$22</f>
        <v>*</v>
      </c>
      <c r="T9" s="11" t="str">
        <f>[5]Abril!$G$23</f>
        <v>*</v>
      </c>
      <c r="U9" s="11" t="str">
        <f>[5]Abril!$G$24</f>
        <v>*</v>
      </c>
      <c r="V9" s="11" t="str">
        <f>[5]Abril!$G$25</f>
        <v>*</v>
      </c>
      <c r="W9" s="11" t="str">
        <f>[5]Abril!$G$26</f>
        <v>*</v>
      </c>
      <c r="X9" s="11" t="str">
        <f>[5]Abril!$G$27</f>
        <v>*</v>
      </c>
      <c r="Y9" s="11" t="str">
        <f>[5]Abril!$G$28</f>
        <v>*</v>
      </c>
      <c r="Z9" s="11" t="str">
        <f>[5]Abril!$G$29</f>
        <v>*</v>
      </c>
      <c r="AA9" s="11" t="str">
        <f>[5]Abril!$G$30</f>
        <v>*</v>
      </c>
      <c r="AB9" s="11" t="str">
        <f>[5]Abril!$G$31</f>
        <v>*</v>
      </c>
      <c r="AC9" s="11" t="str">
        <f>[5]Abril!$G$32</f>
        <v>*</v>
      </c>
      <c r="AD9" s="11" t="str">
        <f>[5]Abril!$G$33</f>
        <v>*</v>
      </c>
      <c r="AE9" s="11" t="str">
        <f>[5]Abril!$G$34</f>
        <v>*</v>
      </c>
      <c r="AF9" s="14" t="s">
        <v>210</v>
      </c>
      <c r="AG9" s="70" t="s">
        <v>210</v>
      </c>
    </row>
    <row r="10" spans="1:33" x14ac:dyDescent="0.25">
      <c r="A10" s="43" t="s">
        <v>95</v>
      </c>
      <c r="B10" s="11">
        <f>[6]Abril!$G$5</f>
        <v>34</v>
      </c>
      <c r="C10" s="11">
        <f>[6]Abril!$G$6</f>
        <v>30</v>
      </c>
      <c r="D10" s="11">
        <f>[6]Abril!$G$7</f>
        <v>36</v>
      </c>
      <c r="E10" s="11">
        <f>[6]Abril!$G$8</f>
        <v>39</v>
      </c>
      <c r="F10" s="11">
        <f>[6]Abril!$G$9</f>
        <v>58</v>
      </c>
      <c r="G10" s="11">
        <f>[6]Abril!$G$10</f>
        <v>57</v>
      </c>
      <c r="H10" s="11">
        <f>[6]Abril!$G$11</f>
        <v>61</v>
      </c>
      <c r="I10" s="11">
        <f>[6]Abril!$G$12</f>
        <v>71</v>
      </c>
      <c r="J10" s="11">
        <f>[6]Abril!$G$13</f>
        <v>53</v>
      </c>
      <c r="K10" s="11">
        <f>[6]Abril!$G$14</f>
        <v>54</v>
      </c>
      <c r="L10" s="11">
        <f>[6]Abril!$G$15</f>
        <v>53</v>
      </c>
      <c r="M10" s="11">
        <f>[6]Abril!$G$16</f>
        <v>57</v>
      </c>
      <c r="N10" s="11">
        <f>[6]Abril!$G$17</f>
        <v>52</v>
      </c>
      <c r="O10" s="11">
        <f>[6]Abril!$G$18</f>
        <v>66</v>
      </c>
      <c r="P10" s="11">
        <f>[6]Abril!$G$19</f>
        <v>59</v>
      </c>
      <c r="Q10" s="11">
        <f>[6]Abril!$G$20</f>
        <v>56</v>
      </c>
      <c r="R10" s="11">
        <f>[6]Abril!$G$21</f>
        <v>56</v>
      </c>
      <c r="S10" s="11">
        <f>[6]Abril!$G$22</f>
        <v>74</v>
      </c>
      <c r="T10" s="11">
        <f>[6]Abril!$G$23</f>
        <v>50</v>
      </c>
      <c r="U10" s="11">
        <f>[6]Abril!$G$24</f>
        <v>40</v>
      </c>
      <c r="V10" s="11">
        <f>[6]Abril!$G$25</f>
        <v>41</v>
      </c>
      <c r="W10" s="11">
        <f>[6]Abril!$G$26</f>
        <v>44</v>
      </c>
      <c r="X10" s="11">
        <f>[6]Abril!$G$27</f>
        <v>51</v>
      </c>
      <c r="Y10" s="11">
        <f>[6]Abril!$G$28</f>
        <v>57</v>
      </c>
      <c r="Z10" s="11">
        <f>[6]Abril!$G$29</f>
        <v>65</v>
      </c>
      <c r="AA10" s="11">
        <f>[6]Abril!$G$30</f>
        <v>75</v>
      </c>
      <c r="AB10" s="11">
        <f>[6]Abril!$G$31</f>
        <v>65</v>
      </c>
      <c r="AC10" s="11">
        <f>[6]Abril!$G$32</f>
        <v>59</v>
      </c>
      <c r="AD10" s="11">
        <f>[6]Abril!$G$33</f>
        <v>46</v>
      </c>
      <c r="AE10" s="11">
        <f>[6]Abril!$G$34</f>
        <v>48</v>
      </c>
      <c r="AF10" s="14">
        <f t="shared" si="1"/>
        <v>30</v>
      </c>
      <c r="AG10" s="70">
        <f t="shared" si="2"/>
        <v>53.56666666666667</v>
      </c>
    </row>
    <row r="11" spans="1:33" x14ac:dyDescent="0.25">
      <c r="A11" s="43" t="s">
        <v>52</v>
      </c>
      <c r="B11" s="11">
        <f>[7]Abril!$G$5</f>
        <v>31</v>
      </c>
      <c r="C11" s="11">
        <f>[7]Abril!$G$6</f>
        <v>38</v>
      </c>
      <c r="D11" s="11">
        <f>[7]Abril!$G$7</f>
        <v>47</v>
      </c>
      <c r="E11" s="11">
        <f>[7]Abril!$G$8</f>
        <v>33</v>
      </c>
      <c r="F11" s="11">
        <f>[7]Abril!$G$9</f>
        <v>38</v>
      </c>
      <c r="G11" s="11">
        <f>[7]Abril!$G$10</f>
        <v>44</v>
      </c>
      <c r="H11" s="11">
        <f>[7]Abril!$G$11</f>
        <v>51</v>
      </c>
      <c r="I11" s="11">
        <f>[7]Abril!$G$12</f>
        <v>70</v>
      </c>
      <c r="J11" s="11">
        <f>[7]Abril!$G$13</f>
        <v>54</v>
      </c>
      <c r="K11" s="11">
        <f>[7]Abril!$G$14</f>
        <v>49</v>
      </c>
      <c r="L11" s="11">
        <f>[7]Abril!$G$15</f>
        <v>45</v>
      </c>
      <c r="M11" s="11">
        <f>[7]Abril!$G$16</f>
        <v>51</v>
      </c>
      <c r="N11" s="11">
        <f>[7]Abril!$G$17</f>
        <v>47</v>
      </c>
      <c r="O11" s="11">
        <f>[7]Abril!$G$18</f>
        <v>51</v>
      </c>
      <c r="P11" s="11">
        <f>[7]Abril!$G$19</f>
        <v>61</v>
      </c>
      <c r="Q11" s="11">
        <f>[7]Abril!$G$20</f>
        <v>48</v>
      </c>
      <c r="R11" s="11">
        <f>[7]Abril!$G$21</f>
        <v>58</v>
      </c>
      <c r="S11" s="11" t="str">
        <f>[7]Abril!$G$22</f>
        <v>*</v>
      </c>
      <c r="T11" s="11">
        <f>[7]Abril!$G$23</f>
        <v>33</v>
      </c>
      <c r="U11" s="11">
        <f>[7]Abril!$G$24</f>
        <v>39</v>
      </c>
      <c r="V11" s="11">
        <f>[7]Abril!$G$25</f>
        <v>36</v>
      </c>
      <c r="W11" s="11">
        <f>[7]Abril!$G$26</f>
        <v>36</v>
      </c>
      <c r="X11" s="11">
        <f>[7]Abril!$G$27</f>
        <v>55</v>
      </c>
      <c r="Y11" s="11">
        <f>[7]Abril!$G$28</f>
        <v>48</v>
      </c>
      <c r="Z11" s="11">
        <f>[7]Abril!$G$29</f>
        <v>65</v>
      </c>
      <c r="AA11" s="11">
        <f>[7]Abril!$G$30</f>
        <v>63</v>
      </c>
      <c r="AB11" s="11">
        <f>[7]Abril!$G$31</f>
        <v>57</v>
      </c>
      <c r="AC11" s="11">
        <f>[7]Abril!$G$32</f>
        <v>40</v>
      </c>
      <c r="AD11" s="11">
        <f>[7]Abril!$G$33</f>
        <v>50</v>
      </c>
      <c r="AE11" s="11">
        <f>[7]Abril!$G$34</f>
        <v>46</v>
      </c>
      <c r="AF11" s="14">
        <f t="shared" si="1"/>
        <v>31</v>
      </c>
      <c r="AG11" s="70">
        <f t="shared" si="2"/>
        <v>47.724137931034484</v>
      </c>
    </row>
    <row r="12" spans="1:33" hidden="1" x14ac:dyDescent="0.25">
      <c r="A12" s="43" t="s">
        <v>31</v>
      </c>
      <c r="B12" s="11" t="str">
        <f>[8]Abril!$G$5</f>
        <v>*</v>
      </c>
      <c r="C12" s="11" t="str">
        <f>[8]Abril!$G$6</f>
        <v>*</v>
      </c>
      <c r="D12" s="11" t="str">
        <f>[8]Abril!$G$7</f>
        <v>*</v>
      </c>
      <c r="E12" s="11" t="str">
        <f>[8]Abril!$G$8</f>
        <v>*</v>
      </c>
      <c r="F12" s="11" t="str">
        <f>[8]Abril!$G$9</f>
        <v>*</v>
      </c>
      <c r="G12" s="11" t="str">
        <f>[8]Abril!$G$10</f>
        <v>*</v>
      </c>
      <c r="H12" s="11" t="str">
        <f>[8]Abril!$G$11</f>
        <v>*</v>
      </c>
      <c r="I12" s="11" t="str">
        <f>[8]Abril!$G$12</f>
        <v>*</v>
      </c>
      <c r="J12" s="11" t="str">
        <f>[8]Abril!$G$13</f>
        <v>*</v>
      </c>
      <c r="K12" s="11" t="str">
        <f>[8]Abril!$G$14</f>
        <v>*</v>
      </c>
      <c r="L12" s="11" t="str">
        <f>[8]Abril!$G$15</f>
        <v>*</v>
      </c>
      <c r="M12" s="11" t="str">
        <f>[8]Abril!$G$16</f>
        <v>*</v>
      </c>
      <c r="N12" s="11" t="str">
        <f>[8]Abril!$G$17</f>
        <v>*</v>
      </c>
      <c r="O12" s="11" t="str">
        <f>[8]Abril!$G$18</f>
        <v>*</v>
      </c>
      <c r="P12" s="11" t="str">
        <f>[8]Abril!$G$19</f>
        <v>*</v>
      </c>
      <c r="Q12" s="11" t="str">
        <f>[8]Abril!$G$20</f>
        <v>*</v>
      </c>
      <c r="R12" s="11" t="str">
        <f>[8]Abril!$G$21</f>
        <v>*</v>
      </c>
      <c r="S12" s="11" t="str">
        <f>[8]Abril!$G$22</f>
        <v>*</v>
      </c>
      <c r="T12" s="11" t="str">
        <f>[8]Abril!$G$23</f>
        <v>*</v>
      </c>
      <c r="U12" s="11" t="str">
        <f>[8]Abril!$G$24</f>
        <v>*</v>
      </c>
      <c r="V12" s="11" t="str">
        <f>[8]Abril!$G$25</f>
        <v>*</v>
      </c>
      <c r="W12" s="11" t="str">
        <f>[8]Abril!$G$26</f>
        <v>*</v>
      </c>
      <c r="X12" s="11" t="str">
        <f>[8]Abril!$G$27</f>
        <v>*</v>
      </c>
      <c r="Y12" s="11" t="str">
        <f>[8]Abril!$G$28</f>
        <v>*</v>
      </c>
      <c r="Z12" s="11" t="str">
        <f>[8]Abril!$G$29</f>
        <v>*</v>
      </c>
      <c r="AA12" s="11" t="str">
        <f>[8]Abril!$G$30</f>
        <v>*</v>
      </c>
      <c r="AB12" s="11" t="str">
        <f>[8]Abril!$G$31</f>
        <v>*</v>
      </c>
      <c r="AC12" s="11" t="str">
        <f>[8]Abril!$G$32</f>
        <v>*</v>
      </c>
      <c r="AD12" s="11" t="str">
        <f>[8]Abril!$G$33</f>
        <v>*</v>
      </c>
      <c r="AE12" s="11" t="str">
        <f>[8]Abril!$G$34</f>
        <v>*</v>
      </c>
      <c r="AF12" s="14" t="s">
        <v>210</v>
      </c>
      <c r="AG12" s="70" t="s">
        <v>210</v>
      </c>
    </row>
    <row r="13" spans="1:33" x14ac:dyDescent="0.25">
      <c r="A13" s="43" t="s">
        <v>98</v>
      </c>
      <c r="B13" s="11">
        <f>[9]Abril!$G$5</f>
        <v>37</v>
      </c>
      <c r="C13" s="11">
        <f>[9]Abril!$G$6</f>
        <v>34</v>
      </c>
      <c r="D13" s="11">
        <f>[9]Abril!$G$7</f>
        <v>45</v>
      </c>
      <c r="E13" s="11">
        <f>[9]Abril!$G$8</f>
        <v>47</v>
      </c>
      <c r="F13" s="11">
        <f>[9]Abril!$G$9</f>
        <v>80</v>
      </c>
      <c r="G13" s="11">
        <f>[9]Abril!$G$10</f>
        <v>60</v>
      </c>
      <c r="H13" s="11">
        <f>[9]Abril!$G$11</f>
        <v>57</v>
      </c>
      <c r="I13" s="11">
        <f>[9]Abril!$G$12</f>
        <v>55</v>
      </c>
      <c r="J13" s="11">
        <f>[9]Abril!$G$13</f>
        <v>49</v>
      </c>
      <c r="K13" s="11">
        <f>[9]Abril!$G$14</f>
        <v>48</v>
      </c>
      <c r="L13" s="11">
        <f>[9]Abril!$G$15</f>
        <v>50</v>
      </c>
      <c r="M13" s="11">
        <f>[9]Abril!$G$16</f>
        <v>50</v>
      </c>
      <c r="N13" s="11">
        <f>[9]Abril!$G$17</f>
        <v>54</v>
      </c>
      <c r="O13" s="11">
        <f>[9]Abril!$G$18</f>
        <v>66</v>
      </c>
      <c r="P13" s="11">
        <f>[9]Abril!$G$19</f>
        <v>57</v>
      </c>
      <c r="Q13" s="11">
        <f>[9]Abril!$G$20</f>
        <v>53</v>
      </c>
      <c r="R13" s="11">
        <f>[9]Abril!$G$21</f>
        <v>55</v>
      </c>
      <c r="S13" s="11">
        <f>[9]Abril!$G$22</f>
        <v>80</v>
      </c>
      <c r="T13" s="11">
        <f>[9]Abril!$G$23</f>
        <v>32</v>
      </c>
      <c r="U13" s="11">
        <f>[9]Abril!$G$24</f>
        <v>33</v>
      </c>
      <c r="V13" s="11">
        <f>[9]Abril!$G$25</f>
        <v>45</v>
      </c>
      <c r="W13" s="11">
        <f>[9]Abril!$G$26</f>
        <v>39</v>
      </c>
      <c r="X13" s="11">
        <f>[9]Abril!$G$27</f>
        <v>42</v>
      </c>
      <c r="Y13" s="11">
        <f>[9]Abril!$G$28</f>
        <v>64</v>
      </c>
      <c r="Z13" s="11">
        <f>[9]Abril!$G$29</f>
        <v>60</v>
      </c>
      <c r="AA13" s="11">
        <f>[9]Abril!$G$30</f>
        <v>69</v>
      </c>
      <c r="AB13" s="11">
        <f>[9]Abril!$G$31</f>
        <v>50</v>
      </c>
      <c r="AC13" s="11">
        <f>[9]Abril!$G$32</f>
        <v>52</v>
      </c>
      <c r="AD13" s="11">
        <f>[9]Abril!$G$33</f>
        <v>54</v>
      </c>
      <c r="AE13" s="11">
        <f>[9]Abril!$G$34</f>
        <v>56</v>
      </c>
      <c r="AF13" s="14">
        <f t="shared" si="1"/>
        <v>32</v>
      </c>
      <c r="AG13" s="70">
        <f t="shared" si="2"/>
        <v>52.43333333333333</v>
      </c>
    </row>
    <row r="14" spans="1:33" hidden="1" x14ac:dyDescent="0.25">
      <c r="A14" s="43" t="s">
        <v>102</v>
      </c>
      <c r="B14" s="11" t="str">
        <f>[10]Abril!$G$5</f>
        <v>*</v>
      </c>
      <c r="C14" s="11" t="str">
        <f>[10]Abril!$G$6</f>
        <v>*</v>
      </c>
      <c r="D14" s="11" t="str">
        <f>[10]Abril!$G$7</f>
        <v>*</v>
      </c>
      <c r="E14" s="11" t="str">
        <f>[10]Abril!$G$8</f>
        <v>*</v>
      </c>
      <c r="F14" s="11" t="str">
        <f>[10]Abril!$G$9</f>
        <v>*</v>
      </c>
      <c r="G14" s="11" t="str">
        <f>[10]Abril!$G$10</f>
        <v>*</v>
      </c>
      <c r="H14" s="11" t="str">
        <f>[10]Abril!$G$11</f>
        <v>*</v>
      </c>
      <c r="I14" s="11" t="str">
        <f>[10]Abril!$G$12</f>
        <v>*</v>
      </c>
      <c r="J14" s="11" t="str">
        <f>[10]Abril!$G$13</f>
        <v>*</v>
      </c>
      <c r="K14" s="11" t="str">
        <f>[10]Abril!$G$14</f>
        <v>*</v>
      </c>
      <c r="L14" s="11" t="str">
        <f>[10]Abril!$G$15</f>
        <v>*</v>
      </c>
      <c r="M14" s="11" t="str">
        <f>[10]Abril!$G$16</f>
        <v>*</v>
      </c>
      <c r="N14" s="11" t="str">
        <f>[10]Abril!$G$17</f>
        <v>*</v>
      </c>
      <c r="O14" s="11" t="str">
        <f>[10]Abril!$G$18</f>
        <v>*</v>
      </c>
      <c r="P14" s="11" t="str">
        <f>[10]Abril!$G$19</f>
        <v>*</v>
      </c>
      <c r="Q14" s="11" t="str">
        <f>[10]Abril!$G$20</f>
        <v>*</v>
      </c>
      <c r="R14" s="11" t="str">
        <f>[10]Abril!$G$21</f>
        <v>*</v>
      </c>
      <c r="S14" s="11" t="str">
        <f>[10]Abril!$G$22</f>
        <v>*</v>
      </c>
      <c r="T14" s="11" t="str">
        <f>[10]Abril!$G$23</f>
        <v>*</v>
      </c>
      <c r="U14" s="11" t="str">
        <f>[10]Abril!$G$24</f>
        <v>*</v>
      </c>
      <c r="V14" s="11" t="str">
        <f>[10]Abril!$G$25</f>
        <v>*</v>
      </c>
      <c r="W14" s="11" t="str">
        <f>[10]Abril!$G$26</f>
        <v>*</v>
      </c>
      <c r="X14" s="11" t="str">
        <f>[10]Abril!$G$27</f>
        <v>*</v>
      </c>
      <c r="Y14" s="11" t="str">
        <f>[10]Abril!$G$28</f>
        <v>*</v>
      </c>
      <c r="Z14" s="11" t="str">
        <f>[10]Abril!$G$29</f>
        <v>*</v>
      </c>
      <c r="AA14" s="11" t="str">
        <f>[10]Abril!$G$30</f>
        <v>*</v>
      </c>
      <c r="AB14" s="11" t="str">
        <f>[10]Abril!$G$31</f>
        <v>*</v>
      </c>
      <c r="AC14" s="11" t="str">
        <f>[10]Abril!$G$32</f>
        <v>*</v>
      </c>
      <c r="AD14" s="11" t="str">
        <f>[10]Abril!$G$33</f>
        <v>*</v>
      </c>
      <c r="AE14" s="11" t="str">
        <f>[10]Abril!$G$34</f>
        <v>*</v>
      </c>
      <c r="AF14" s="14" t="s">
        <v>210</v>
      </c>
      <c r="AG14" s="70" t="s">
        <v>210</v>
      </c>
    </row>
    <row r="15" spans="1:33" x14ac:dyDescent="0.25">
      <c r="A15" s="43" t="s">
        <v>105</v>
      </c>
      <c r="B15" s="11">
        <f>[11]Abril!$G$5</f>
        <v>41</v>
      </c>
      <c r="C15" s="11">
        <f>[11]Abril!$G$6</f>
        <v>39</v>
      </c>
      <c r="D15" s="11">
        <f>[11]Abril!$G$7</f>
        <v>43</v>
      </c>
      <c r="E15" s="11">
        <f>[11]Abril!$G$8</f>
        <v>33</v>
      </c>
      <c r="F15" s="11">
        <f>[11]Abril!$G$9</f>
        <v>55</v>
      </c>
      <c r="G15" s="11">
        <f>[11]Abril!$G$10</f>
        <v>78</v>
      </c>
      <c r="H15" s="11">
        <f>[11]Abril!$G$11</f>
        <v>73</v>
      </c>
      <c r="I15" s="11">
        <f>[11]Abril!$G$12</f>
        <v>54</v>
      </c>
      <c r="J15" s="11">
        <f>[11]Abril!$G$13</f>
        <v>50</v>
      </c>
      <c r="K15" s="11">
        <f>[11]Abril!$G$14</f>
        <v>48</v>
      </c>
      <c r="L15" s="11">
        <f>[11]Abril!$G$15</f>
        <v>46</v>
      </c>
      <c r="M15" s="11">
        <f>[11]Abril!$G$16</f>
        <v>48</v>
      </c>
      <c r="N15" s="11">
        <f>[11]Abril!$G$17</f>
        <v>51</v>
      </c>
      <c r="O15" s="11">
        <f>[11]Abril!$G$18</f>
        <v>58</v>
      </c>
      <c r="P15" s="11">
        <f>[11]Abril!$G$19</f>
        <v>66</v>
      </c>
      <c r="Q15" s="11">
        <f>[11]Abril!$G$20</f>
        <v>55</v>
      </c>
      <c r="R15" s="11">
        <f>[11]Abril!$G$21</f>
        <v>76</v>
      </c>
      <c r="S15" s="11">
        <f>[11]Abril!$G$22</f>
        <v>86</v>
      </c>
      <c r="T15" s="11">
        <f>[11]Abril!$G$23</f>
        <v>33</v>
      </c>
      <c r="U15" s="11">
        <f>[11]Abril!$G$24</f>
        <v>40</v>
      </c>
      <c r="V15" s="11">
        <f>[11]Abril!$G$25</f>
        <v>43</v>
      </c>
      <c r="W15" s="11">
        <f>[11]Abril!$G$26</f>
        <v>45</v>
      </c>
      <c r="X15" s="11">
        <f>[11]Abril!$G$27</f>
        <v>57</v>
      </c>
      <c r="Y15" s="11">
        <f>[11]Abril!$G$28</f>
        <v>55</v>
      </c>
      <c r="Z15" s="11">
        <f>[11]Abril!$G$29</f>
        <v>62</v>
      </c>
      <c r="AA15" s="11">
        <f>[11]Abril!$G$30</f>
        <v>71</v>
      </c>
      <c r="AB15" s="11">
        <f>[11]Abril!$G$31</f>
        <v>56</v>
      </c>
      <c r="AC15" s="11">
        <f>[11]Abril!$G$32</f>
        <v>51</v>
      </c>
      <c r="AD15" s="11">
        <f>[11]Abril!$G$33</f>
        <v>58</v>
      </c>
      <c r="AE15" s="11">
        <f>[11]Abril!$G$34</f>
        <v>57</v>
      </c>
      <c r="AF15" s="14">
        <f t="shared" si="1"/>
        <v>33</v>
      </c>
      <c r="AG15" s="70">
        <f t="shared" si="2"/>
        <v>54.266666666666666</v>
      </c>
    </row>
    <row r="16" spans="1:33" x14ac:dyDescent="0.25">
      <c r="A16" s="43" t="s">
        <v>152</v>
      </c>
      <c r="B16" s="11">
        <f>[12]Abril!$G$5</f>
        <v>40</v>
      </c>
      <c r="C16" s="11">
        <f>[12]Abril!$G$6</f>
        <v>34</v>
      </c>
      <c r="D16" s="11">
        <f>[12]Abril!$G$7</f>
        <v>42</v>
      </c>
      <c r="E16" s="11">
        <f>[12]Abril!$G$8</f>
        <v>47</v>
      </c>
      <c r="F16" s="11">
        <f>[12]Abril!$G$9</f>
        <v>61</v>
      </c>
      <c r="G16" s="11">
        <f>[12]Abril!$G$10</f>
        <v>56</v>
      </c>
      <c r="H16" s="11">
        <f>[12]Abril!$G$11</f>
        <v>60</v>
      </c>
      <c r="I16" s="11">
        <f>[12]Abril!$G$12</f>
        <v>70</v>
      </c>
      <c r="J16" s="11">
        <f>[12]Abril!$G$13</f>
        <v>51</v>
      </c>
      <c r="K16" s="11">
        <f>[12]Abril!$G$14</f>
        <v>51</v>
      </c>
      <c r="L16" s="11">
        <f>[12]Abril!$G$15</f>
        <v>49</v>
      </c>
      <c r="M16" s="11">
        <f>[12]Abril!$G$16</f>
        <v>59</v>
      </c>
      <c r="N16" s="11">
        <f>[12]Abril!$G$17</f>
        <v>57</v>
      </c>
      <c r="O16" s="11">
        <f>[12]Abril!$G$18</f>
        <v>73</v>
      </c>
      <c r="P16" s="11">
        <f>[12]Abril!$G$19</f>
        <v>55</v>
      </c>
      <c r="Q16" s="11">
        <f>[12]Abril!$G$20</f>
        <v>49</v>
      </c>
      <c r="R16" s="11">
        <f>[12]Abril!$G$21</f>
        <v>58</v>
      </c>
      <c r="S16" s="11">
        <f>[12]Abril!$G$22</f>
        <v>59</v>
      </c>
      <c r="T16" s="11">
        <f>[12]Abril!$G$23</f>
        <v>47</v>
      </c>
      <c r="U16" s="11">
        <f>[12]Abril!$G$24</f>
        <v>40</v>
      </c>
      <c r="V16" s="11">
        <f>[12]Abril!$G$25</f>
        <v>39</v>
      </c>
      <c r="W16" s="11">
        <f>[12]Abril!$G$26</f>
        <v>43</v>
      </c>
      <c r="X16" s="11">
        <f>[12]Abril!$G$27</f>
        <v>48</v>
      </c>
      <c r="Y16" s="11">
        <f>[12]Abril!$G$28</f>
        <v>59</v>
      </c>
      <c r="Z16" s="11">
        <f>[12]Abril!$G$29</f>
        <v>67</v>
      </c>
      <c r="AA16" s="11">
        <f>[12]Abril!$G$30</f>
        <v>63</v>
      </c>
      <c r="AB16" s="11">
        <f>[12]Abril!$G$31</f>
        <v>59</v>
      </c>
      <c r="AC16" s="11">
        <f>[12]Abril!$G$32</f>
        <v>55</v>
      </c>
      <c r="AD16" s="11">
        <f>[12]Abril!$G$33</f>
        <v>44</v>
      </c>
      <c r="AE16" s="11">
        <f>[12]Abril!$G$34</f>
        <v>49</v>
      </c>
      <c r="AF16" s="14">
        <f t="shared" si="1"/>
        <v>34</v>
      </c>
      <c r="AG16" s="70">
        <f t="shared" si="2"/>
        <v>52.8</v>
      </c>
    </row>
    <row r="17" spans="1:38" x14ac:dyDescent="0.25">
      <c r="A17" s="43" t="s">
        <v>2</v>
      </c>
      <c r="B17" s="11">
        <f>[13]Abril!$G$5</f>
        <v>33</v>
      </c>
      <c r="C17" s="11">
        <f>[13]Abril!$G$6</f>
        <v>31</v>
      </c>
      <c r="D17" s="11">
        <f>[13]Abril!$G$7</f>
        <v>40</v>
      </c>
      <c r="E17" s="11">
        <f>[13]Abril!$G$8</f>
        <v>33</v>
      </c>
      <c r="F17" s="11">
        <f>[13]Abril!$G$9</f>
        <v>56</v>
      </c>
      <c r="G17" s="11">
        <f>[13]Abril!$G$10</f>
        <v>52</v>
      </c>
      <c r="H17" s="11">
        <f>[13]Abril!$G$11</f>
        <v>66</v>
      </c>
      <c r="I17" s="11">
        <f>[13]Abril!$G$12</f>
        <v>62</v>
      </c>
      <c r="J17" s="11">
        <f>[13]Abril!$G$13</f>
        <v>51</v>
      </c>
      <c r="K17" s="11">
        <f>[13]Abril!$G$14</f>
        <v>46</v>
      </c>
      <c r="L17" s="11">
        <f>[13]Abril!$G$15</f>
        <v>45</v>
      </c>
      <c r="M17" s="11">
        <f>[13]Abril!$G$16</f>
        <v>54</v>
      </c>
      <c r="N17" s="11">
        <f>[13]Abril!$G$17</f>
        <v>53</v>
      </c>
      <c r="O17" s="11">
        <f>[13]Abril!$G$18</f>
        <v>63</v>
      </c>
      <c r="P17" s="11">
        <f>[13]Abril!$G$19</f>
        <v>56</v>
      </c>
      <c r="Q17" s="11">
        <f>[13]Abril!$G$20</f>
        <v>47</v>
      </c>
      <c r="R17" s="11">
        <f>[13]Abril!$G$21</f>
        <v>59</v>
      </c>
      <c r="S17" s="11">
        <f>[13]Abril!$G$22</f>
        <v>73</v>
      </c>
      <c r="T17" s="11">
        <f>[13]Abril!$G$23</f>
        <v>39</v>
      </c>
      <c r="U17" s="11">
        <f>[13]Abril!$G$24</f>
        <v>38</v>
      </c>
      <c r="V17" s="11">
        <f>[13]Abril!$G$25</f>
        <v>37</v>
      </c>
      <c r="W17" s="11">
        <f>[13]Abril!$G$26</f>
        <v>41</v>
      </c>
      <c r="X17" s="11">
        <f>[13]Abril!$G$27</f>
        <v>48</v>
      </c>
      <c r="Y17" s="11">
        <f>[13]Abril!$G$28</f>
        <v>54</v>
      </c>
      <c r="Z17" s="11">
        <f>[13]Abril!$G$29</f>
        <v>59</v>
      </c>
      <c r="AA17" s="11">
        <f>[13]Abril!$G$30</f>
        <v>72</v>
      </c>
      <c r="AB17" s="11">
        <f>[13]Abril!$G$31</f>
        <v>63</v>
      </c>
      <c r="AC17" s="11">
        <f>[13]Abril!$G$32</f>
        <v>51</v>
      </c>
      <c r="AD17" s="11">
        <f>[13]Abril!$G$33</f>
        <v>42</v>
      </c>
      <c r="AE17" s="11">
        <f>[13]Abril!$G$34</f>
        <v>46</v>
      </c>
      <c r="AF17" s="14">
        <f t="shared" si="1"/>
        <v>31</v>
      </c>
      <c r="AG17" s="70">
        <f t="shared" si="2"/>
        <v>50.333333333333336</v>
      </c>
      <c r="AI17" s="12" t="s">
        <v>35</v>
      </c>
    </row>
    <row r="18" spans="1:38" hidden="1" x14ac:dyDescent="0.25">
      <c r="A18" s="43" t="s">
        <v>3</v>
      </c>
      <c r="B18" s="11" t="str">
        <f>[14]Abril!$G$5</f>
        <v>*</v>
      </c>
      <c r="C18" s="11" t="str">
        <f>[14]Abril!$G$6</f>
        <v>*</v>
      </c>
      <c r="D18" s="11" t="str">
        <f>[14]Abril!$G$7</f>
        <v>*</v>
      </c>
      <c r="E18" s="11" t="str">
        <f>[14]Abril!$G$8</f>
        <v>*</v>
      </c>
      <c r="F18" s="11" t="str">
        <f>[14]Abril!$G$9</f>
        <v>*</v>
      </c>
      <c r="G18" s="11" t="str">
        <f>[14]Abril!$G$10</f>
        <v>*</v>
      </c>
      <c r="H18" s="11" t="str">
        <f>[14]Abril!$G$11</f>
        <v>*</v>
      </c>
      <c r="I18" s="11" t="str">
        <f>[14]Abril!$G$12</f>
        <v>*</v>
      </c>
      <c r="J18" s="11" t="str">
        <f>[14]Abril!$G$13</f>
        <v>*</v>
      </c>
      <c r="K18" s="11" t="str">
        <f>[14]Abril!$G$14</f>
        <v>*</v>
      </c>
      <c r="L18" s="11" t="str">
        <f>[14]Abril!$G$15</f>
        <v>*</v>
      </c>
      <c r="M18" s="11" t="str">
        <f>[14]Abril!$G$16</f>
        <v>*</v>
      </c>
      <c r="N18" s="11" t="str">
        <f>[14]Abril!$G$17</f>
        <v>*</v>
      </c>
      <c r="O18" s="11" t="str">
        <f>[14]Abril!$G$18</f>
        <v>*</v>
      </c>
      <c r="P18" s="11" t="str">
        <f>[14]Abril!$G$19</f>
        <v>*</v>
      </c>
      <c r="Q18" s="11" t="str">
        <f>[14]Abril!$G$20</f>
        <v>*</v>
      </c>
      <c r="R18" s="11" t="str">
        <f>[14]Abril!$G$21</f>
        <v>*</v>
      </c>
      <c r="S18" s="11" t="str">
        <f>[14]Abril!$G$22</f>
        <v>*</v>
      </c>
      <c r="T18" s="11" t="str">
        <f>[14]Abril!$G$23</f>
        <v>*</v>
      </c>
      <c r="U18" s="11" t="str">
        <f>[14]Abril!$G$24</f>
        <v>*</v>
      </c>
      <c r="V18" s="11" t="str">
        <f>[14]Abril!$G$25</f>
        <v>*</v>
      </c>
      <c r="W18" s="11" t="str">
        <f>[14]Abril!$G$26</f>
        <v>*</v>
      </c>
      <c r="X18" s="11" t="str">
        <f>[14]Abril!$G$27</f>
        <v>*</v>
      </c>
      <c r="Y18" s="11" t="str">
        <f>[14]Abril!$G$28</f>
        <v>*</v>
      </c>
      <c r="Z18" s="11" t="str">
        <f>[14]Abril!$G$29</f>
        <v>*</v>
      </c>
      <c r="AA18" s="11" t="str">
        <f>[14]Abril!$G$30</f>
        <v>*</v>
      </c>
      <c r="AB18" s="11" t="str">
        <f>[14]Abril!$G$31</f>
        <v>*</v>
      </c>
      <c r="AC18" s="11" t="str">
        <f>[14]Abril!$G$32</f>
        <v>*</v>
      </c>
      <c r="AD18" s="11" t="str">
        <f>[14]Abril!$G$33</f>
        <v>*</v>
      </c>
      <c r="AE18" s="11" t="str">
        <f>[14]Abril!$G$34</f>
        <v>*</v>
      </c>
      <c r="AF18" s="14" t="s">
        <v>210</v>
      </c>
      <c r="AG18" s="70" t="s">
        <v>210</v>
      </c>
      <c r="AH18" s="12" t="s">
        <v>35</v>
      </c>
      <c r="AI18" s="12" t="s">
        <v>35</v>
      </c>
    </row>
    <row r="19" spans="1:38" x14ac:dyDescent="0.25">
      <c r="A19" s="43" t="s">
        <v>4</v>
      </c>
      <c r="B19" s="11">
        <f>[15]Abril!$G$5</f>
        <v>48</v>
      </c>
      <c r="C19" s="11">
        <f>[15]Abril!$G$6</f>
        <v>30</v>
      </c>
      <c r="D19" s="11">
        <f>[15]Abril!$G$7</f>
        <v>35</v>
      </c>
      <c r="E19" s="11">
        <f>[15]Abril!$G$8</f>
        <v>33</v>
      </c>
      <c r="F19" s="11">
        <f>[15]Abril!$G$9</f>
        <v>38</v>
      </c>
      <c r="G19" s="11">
        <f>[15]Abril!$G$10</f>
        <v>42</v>
      </c>
      <c r="H19" s="11">
        <f>[15]Abril!$G$11</f>
        <v>53</v>
      </c>
      <c r="I19" s="11">
        <f>[15]Abril!$G$12</f>
        <v>64</v>
      </c>
      <c r="J19" s="11">
        <f>[15]Abril!$G$13</f>
        <v>59</v>
      </c>
      <c r="K19" s="11">
        <f>[15]Abril!$G$14</f>
        <v>60</v>
      </c>
      <c r="L19" s="11">
        <f>[15]Abril!$G$15</f>
        <v>49</v>
      </c>
      <c r="M19" s="11">
        <f>[15]Abril!$G$16</f>
        <v>46</v>
      </c>
      <c r="N19" s="11">
        <f>[15]Abril!$G$17</f>
        <v>47</v>
      </c>
      <c r="O19" s="11">
        <f>[15]Abril!$G$18</f>
        <v>58</v>
      </c>
      <c r="P19" s="11">
        <f>[15]Abril!$G$19</f>
        <v>46</v>
      </c>
      <c r="Q19" s="11">
        <f>[15]Abril!$G$20</f>
        <v>51</v>
      </c>
      <c r="R19" s="11">
        <f>[15]Abril!$G$21</f>
        <v>44</v>
      </c>
      <c r="S19" s="11">
        <f>[15]Abril!$G$22</f>
        <v>63</v>
      </c>
      <c r="T19" s="11">
        <f>[15]Abril!$G$23</f>
        <v>72</v>
      </c>
      <c r="U19" s="11">
        <f>[15]Abril!$G$24</f>
        <v>42</v>
      </c>
      <c r="V19" s="11">
        <f>[15]Abril!$G$25</f>
        <v>44</v>
      </c>
      <c r="W19" s="11">
        <f>[15]Abril!$G$26</f>
        <v>46</v>
      </c>
      <c r="X19" s="11">
        <f>[15]Abril!$G$27</f>
        <v>57</v>
      </c>
      <c r="Y19" s="11">
        <f>[15]Abril!$G$28</f>
        <v>50</v>
      </c>
      <c r="Z19" s="11">
        <f>[15]Abril!$G$29</f>
        <v>55</v>
      </c>
      <c r="AA19" s="11">
        <f>[15]Abril!$G$30</f>
        <v>70</v>
      </c>
      <c r="AB19" s="11">
        <f>[15]Abril!$G$31</f>
        <v>59</v>
      </c>
      <c r="AC19" s="11">
        <f>[15]Abril!$G$32</f>
        <v>52</v>
      </c>
      <c r="AD19" s="11">
        <f>[15]Abril!$G$33</f>
        <v>41</v>
      </c>
      <c r="AE19" s="11">
        <f>[15]Abril!$G$34</f>
        <v>39</v>
      </c>
      <c r="AF19" s="14">
        <f t="shared" si="1"/>
        <v>30</v>
      </c>
      <c r="AG19" s="70">
        <f t="shared" si="2"/>
        <v>49.766666666666666</v>
      </c>
      <c r="AK19" t="s">
        <v>35</v>
      </c>
    </row>
    <row r="20" spans="1:38" x14ac:dyDescent="0.25">
      <c r="A20" s="43" t="s">
        <v>5</v>
      </c>
      <c r="B20" s="11">
        <f>[16]Abril!$G$5</f>
        <v>44</v>
      </c>
      <c r="C20" s="11">
        <f>[16]Abril!$G$6</f>
        <v>42</v>
      </c>
      <c r="D20" s="11">
        <f>[16]Abril!$G$7</f>
        <v>51</v>
      </c>
      <c r="E20" s="11">
        <f>[16]Abril!$G$8</f>
        <v>46</v>
      </c>
      <c r="F20" s="11">
        <f>[16]Abril!$G$9</f>
        <v>66</v>
      </c>
      <c r="G20" s="11">
        <f>[16]Abril!$G$10</f>
        <v>57</v>
      </c>
      <c r="H20" s="11">
        <f>[16]Abril!$G$11</f>
        <v>59</v>
      </c>
      <c r="I20" s="11">
        <f>[16]Abril!$G$12</f>
        <v>57</v>
      </c>
      <c r="J20" s="11">
        <f>[16]Abril!$G$13</f>
        <v>48</v>
      </c>
      <c r="K20" s="11">
        <f>[16]Abril!$G$14</f>
        <v>49</v>
      </c>
      <c r="L20" s="11">
        <f>[16]Abril!$G$15</f>
        <v>50</v>
      </c>
      <c r="M20" s="11">
        <f>[16]Abril!$G$16</f>
        <v>55</v>
      </c>
      <c r="N20" s="11">
        <f>[16]Abril!$G$17</f>
        <v>56</v>
      </c>
      <c r="O20" s="11">
        <f>[16]Abril!$G$18</f>
        <v>74</v>
      </c>
      <c r="P20" s="11">
        <f>[16]Abril!$G$19</f>
        <v>60</v>
      </c>
      <c r="Q20" s="11">
        <f>[16]Abril!$G$20</f>
        <v>55</v>
      </c>
      <c r="R20" s="11">
        <f>[16]Abril!$G$21</f>
        <v>61</v>
      </c>
      <c r="S20" s="11">
        <f>[16]Abril!$G$22</f>
        <v>62</v>
      </c>
      <c r="T20" s="11">
        <f>[16]Abril!$G$23</f>
        <v>39</v>
      </c>
      <c r="U20" s="11">
        <f>[16]Abril!$G$24</f>
        <v>35</v>
      </c>
      <c r="V20" s="11">
        <f>[16]Abril!$G$25</f>
        <v>38</v>
      </c>
      <c r="W20" s="11">
        <f>[16]Abril!$G$26</f>
        <v>35</v>
      </c>
      <c r="X20" s="11">
        <f>[16]Abril!$G$27</f>
        <v>48</v>
      </c>
      <c r="Y20" s="11">
        <f>[16]Abril!$G$28</f>
        <v>47</v>
      </c>
      <c r="Z20" s="11">
        <f>[16]Abril!$G$29</f>
        <v>55</v>
      </c>
      <c r="AA20" s="11">
        <f>[16]Abril!$G$30</f>
        <v>52</v>
      </c>
      <c r="AB20" s="11">
        <f>[16]Abril!$G$31</f>
        <v>57</v>
      </c>
      <c r="AC20" s="11">
        <f>[16]Abril!$G$32</f>
        <v>50</v>
      </c>
      <c r="AD20" s="11">
        <f>[16]Abril!$G$33</f>
        <v>49</v>
      </c>
      <c r="AE20" s="11">
        <f>[16]Abril!$G$34</f>
        <v>54</v>
      </c>
      <c r="AF20" s="14">
        <f t="shared" si="1"/>
        <v>35</v>
      </c>
      <c r="AG20" s="70">
        <f t="shared" si="2"/>
        <v>51.7</v>
      </c>
      <c r="AH20" s="12" t="s">
        <v>35</v>
      </c>
    </row>
    <row r="21" spans="1:38" x14ac:dyDescent="0.25">
      <c r="A21" s="43" t="s">
        <v>33</v>
      </c>
      <c r="B21" s="11">
        <f>[17]Abril!$G$5</f>
        <v>45</v>
      </c>
      <c r="C21" s="11">
        <f>[17]Abril!$G$6</f>
        <v>31</v>
      </c>
      <c r="D21" s="11">
        <f>[17]Abril!$G$7</f>
        <v>33</v>
      </c>
      <c r="E21" s="11">
        <f>[17]Abril!$G$8</f>
        <v>42</v>
      </c>
      <c r="F21" s="11">
        <f>[17]Abril!$G$9</f>
        <v>46</v>
      </c>
      <c r="G21" s="11">
        <f>[17]Abril!$G$10</f>
        <v>49</v>
      </c>
      <c r="H21" s="11">
        <f>[17]Abril!$G$11</f>
        <v>60</v>
      </c>
      <c r="I21" s="11">
        <f>[17]Abril!$G$12</f>
        <v>69</v>
      </c>
      <c r="J21" s="11">
        <f>[17]Abril!$G$13</f>
        <v>47</v>
      </c>
      <c r="K21" s="11">
        <f>[17]Abril!$G$14</f>
        <v>59</v>
      </c>
      <c r="L21" s="11">
        <f>[17]Abril!$G$15</f>
        <v>51</v>
      </c>
      <c r="M21" s="11">
        <f>[17]Abril!$G$16</f>
        <v>43</v>
      </c>
      <c r="N21" s="11">
        <f>[17]Abril!$G$17</f>
        <v>41</v>
      </c>
      <c r="O21" s="11">
        <f>[17]Abril!$G$18</f>
        <v>62</v>
      </c>
      <c r="P21" s="11">
        <f>[17]Abril!$G$19</f>
        <v>46</v>
      </c>
      <c r="Q21" s="11">
        <f>[17]Abril!$G$20</f>
        <v>47</v>
      </c>
      <c r="R21" s="11">
        <f>[17]Abril!$G$21</f>
        <v>45</v>
      </c>
      <c r="S21" s="11">
        <f>[17]Abril!$G$22</f>
        <v>64</v>
      </c>
      <c r="T21" s="11">
        <f>[17]Abril!$G$23</f>
        <v>86</v>
      </c>
      <c r="U21" s="11">
        <f>[17]Abril!$G$24</f>
        <v>36</v>
      </c>
      <c r="V21" s="11">
        <f>[17]Abril!$G$25</f>
        <v>33</v>
      </c>
      <c r="W21" s="11">
        <f>[17]Abril!$G$26</f>
        <v>44</v>
      </c>
      <c r="X21" s="11">
        <f>[17]Abril!$G$27</f>
        <v>52</v>
      </c>
      <c r="Y21" s="11">
        <f>[17]Abril!$G$28</f>
        <v>50</v>
      </c>
      <c r="Z21" s="11">
        <f>[17]Abril!$G$29</f>
        <v>52</v>
      </c>
      <c r="AA21" s="11">
        <f>[17]Abril!$G$30</f>
        <v>56</v>
      </c>
      <c r="AB21" s="11">
        <f>[17]Abril!$G$31</f>
        <v>59</v>
      </c>
      <c r="AC21" s="11">
        <f>[17]Abril!$G$32</f>
        <v>54</v>
      </c>
      <c r="AD21" s="11">
        <f>[17]Abril!$G$33</f>
        <v>36</v>
      </c>
      <c r="AE21" s="11">
        <f>[17]Abril!$G$34</f>
        <v>39</v>
      </c>
      <c r="AF21" s="14">
        <f t="shared" si="1"/>
        <v>31</v>
      </c>
      <c r="AG21" s="70">
        <f t="shared" si="2"/>
        <v>49.233333333333334</v>
      </c>
      <c r="AI21" t="s">
        <v>35</v>
      </c>
      <c r="AK21" t="s">
        <v>35</v>
      </c>
    </row>
    <row r="22" spans="1:38" x14ac:dyDescent="0.25">
      <c r="A22" s="43" t="s">
        <v>6</v>
      </c>
      <c r="B22" s="11">
        <f>[18]Abril!$G$5</f>
        <v>46</v>
      </c>
      <c r="C22" s="11">
        <f>[18]Abril!$G$6</f>
        <v>36</v>
      </c>
      <c r="D22" s="11">
        <f>[18]Abril!$G$7</f>
        <v>37</v>
      </c>
      <c r="E22" s="11">
        <f>[18]Abril!$G$8</f>
        <v>43</v>
      </c>
      <c r="F22" s="11">
        <f>[18]Abril!$G$9</f>
        <v>53</v>
      </c>
      <c r="G22" s="11">
        <f>[18]Abril!$G$10</f>
        <v>59</v>
      </c>
      <c r="H22" s="11">
        <f>[18]Abril!$G$11</f>
        <v>58</v>
      </c>
      <c r="I22" s="11">
        <f>[18]Abril!$G$12</f>
        <v>57</v>
      </c>
      <c r="J22" s="11">
        <f>[18]Abril!$G$13</f>
        <v>49</v>
      </c>
      <c r="K22" s="11">
        <f>[18]Abril!$G$14</f>
        <v>54</v>
      </c>
      <c r="L22" s="11">
        <f>[18]Abril!$G$15</f>
        <v>46</v>
      </c>
      <c r="M22" s="11">
        <f>[18]Abril!$G$16</f>
        <v>44</v>
      </c>
      <c r="N22" s="11">
        <f>[18]Abril!$G$17</f>
        <v>42</v>
      </c>
      <c r="O22" s="11">
        <f>[18]Abril!$G$18</f>
        <v>70</v>
      </c>
      <c r="P22" s="11">
        <f>[18]Abril!$G$19</f>
        <v>56</v>
      </c>
      <c r="Q22" s="11">
        <f>[18]Abril!$G$20</f>
        <v>45</v>
      </c>
      <c r="R22" s="11">
        <f>[18]Abril!$G$21</f>
        <v>49</v>
      </c>
      <c r="S22" s="11">
        <f>[18]Abril!$G$22</f>
        <v>52</v>
      </c>
      <c r="T22" s="11">
        <f>[18]Abril!$G$23</f>
        <v>67</v>
      </c>
      <c r="U22" s="11">
        <f>[18]Abril!$G$24</f>
        <v>33</v>
      </c>
      <c r="V22" s="11">
        <f>[18]Abril!$G$25</f>
        <v>33</v>
      </c>
      <c r="W22" s="11">
        <f>[18]Abril!$G$26</f>
        <v>40</v>
      </c>
      <c r="X22" s="11">
        <f>[18]Abril!$G$27</f>
        <v>54</v>
      </c>
      <c r="Y22" s="11">
        <f>[18]Abril!$G$28</f>
        <v>50</v>
      </c>
      <c r="Z22" s="11">
        <f>[18]Abril!$G$29</f>
        <v>64</v>
      </c>
      <c r="AA22" s="11">
        <f>[18]Abril!$G$30</f>
        <v>52</v>
      </c>
      <c r="AB22" s="11">
        <f>[18]Abril!$G$31</f>
        <v>56</v>
      </c>
      <c r="AC22" s="11">
        <f>[18]Abril!$G$32</f>
        <v>50</v>
      </c>
      <c r="AD22" s="11">
        <f>[18]Abril!$G$33</f>
        <v>45</v>
      </c>
      <c r="AE22" s="11">
        <f>[18]Abril!$G$34</f>
        <v>45</v>
      </c>
      <c r="AF22" s="14">
        <f t="shared" si="1"/>
        <v>33</v>
      </c>
      <c r="AG22" s="70">
        <f t="shared" si="2"/>
        <v>49.5</v>
      </c>
      <c r="AJ22" t="s">
        <v>35</v>
      </c>
      <c r="AK22" t="s">
        <v>35</v>
      </c>
    </row>
    <row r="23" spans="1:38" x14ac:dyDescent="0.25">
      <c r="A23" s="43" t="s">
        <v>7</v>
      </c>
      <c r="B23" s="11">
        <f>[19]Abril!$G$5</f>
        <v>39</v>
      </c>
      <c r="C23" s="11">
        <f>[19]Abril!$G$6</f>
        <v>33</v>
      </c>
      <c r="D23" s="11">
        <f>[19]Abril!$G$7</f>
        <v>43</v>
      </c>
      <c r="E23" s="11">
        <f>[19]Abril!$G$8</f>
        <v>34</v>
      </c>
      <c r="F23" s="11">
        <f>[19]Abril!$G$9</f>
        <v>50</v>
      </c>
      <c r="G23" s="11">
        <f>[19]Abril!$G$10</f>
        <v>68</v>
      </c>
      <c r="H23" s="11">
        <f>[19]Abril!$G$11</f>
        <v>68</v>
      </c>
      <c r="I23" s="11">
        <f>[19]Abril!$G$12</f>
        <v>55</v>
      </c>
      <c r="J23" s="11">
        <f>[19]Abril!$G$13</f>
        <v>51</v>
      </c>
      <c r="K23" s="11">
        <f>[19]Abril!$G$14</f>
        <v>49</v>
      </c>
      <c r="L23" s="11">
        <f>[19]Abril!$G$15</f>
        <v>46</v>
      </c>
      <c r="M23" s="11">
        <f>[19]Abril!$G$16</f>
        <v>52</v>
      </c>
      <c r="N23" s="11">
        <f>[19]Abril!$G$17</f>
        <v>50</v>
      </c>
      <c r="O23" s="11">
        <f>[19]Abril!$G$18</f>
        <v>52</v>
      </c>
      <c r="P23" s="11">
        <f>[19]Abril!$G$19</f>
        <v>64</v>
      </c>
      <c r="Q23" s="11">
        <f>[19]Abril!$G$20</f>
        <v>53</v>
      </c>
      <c r="R23" s="11">
        <f>[19]Abril!$G$21</f>
        <v>64</v>
      </c>
      <c r="S23" s="11">
        <f>[19]Abril!$G$22</f>
        <v>87</v>
      </c>
      <c r="T23" s="11">
        <f>[19]Abril!$G$23</f>
        <v>31</v>
      </c>
      <c r="U23" s="11">
        <f>[19]Abril!$G$24</f>
        <v>38</v>
      </c>
      <c r="V23" s="11">
        <f>[19]Abril!$G$25</f>
        <v>44</v>
      </c>
      <c r="W23" s="11">
        <f>[19]Abril!$G$26</f>
        <v>48</v>
      </c>
      <c r="X23" s="11">
        <f>[19]Abril!$G$27</f>
        <v>59</v>
      </c>
      <c r="Y23" s="11">
        <f>[19]Abril!$G$28</f>
        <v>60</v>
      </c>
      <c r="Z23" s="11">
        <f>[19]Abril!$G$29</f>
        <v>64</v>
      </c>
      <c r="AA23" s="11">
        <f>[19]Abril!$G$30</f>
        <v>69</v>
      </c>
      <c r="AB23" s="11">
        <f>[19]Abril!$G$31</f>
        <v>58</v>
      </c>
      <c r="AC23" s="11">
        <f>[19]Abril!$G$32</f>
        <v>53</v>
      </c>
      <c r="AD23" s="11">
        <f>[19]Abril!$G$33</f>
        <v>58</v>
      </c>
      <c r="AE23" s="11">
        <f>[19]Abril!$G$34</f>
        <v>58</v>
      </c>
      <c r="AF23" s="14">
        <f t="shared" si="1"/>
        <v>31</v>
      </c>
      <c r="AG23" s="70">
        <f t="shared" si="2"/>
        <v>53.266666666666666</v>
      </c>
      <c r="AI23" t="s">
        <v>35</v>
      </c>
      <c r="AJ23" t="s">
        <v>35</v>
      </c>
    </row>
    <row r="24" spans="1:38" hidden="1" x14ac:dyDescent="0.25">
      <c r="A24" s="43" t="s">
        <v>153</v>
      </c>
      <c r="B24" s="11" t="str">
        <f>[20]Abril!$G$5</f>
        <v>*</v>
      </c>
      <c r="C24" s="11" t="str">
        <f>[20]Abril!$G$6</f>
        <v>*</v>
      </c>
      <c r="D24" s="11" t="str">
        <f>[20]Abril!$G$7</f>
        <v>*</v>
      </c>
      <c r="E24" s="11" t="str">
        <f>[20]Abril!$G$8</f>
        <v>*</v>
      </c>
      <c r="F24" s="11" t="str">
        <f>[20]Abril!$G$9</f>
        <v>*</v>
      </c>
      <c r="G24" s="11" t="str">
        <f>[20]Abril!$G$10</f>
        <v>*</v>
      </c>
      <c r="H24" s="11" t="str">
        <f>[20]Abril!$G$11</f>
        <v>*</v>
      </c>
      <c r="I24" s="11" t="str">
        <f>[20]Abril!$G$12</f>
        <v>*</v>
      </c>
      <c r="J24" s="11" t="str">
        <f>[20]Abril!$G$13</f>
        <v>*</v>
      </c>
      <c r="K24" s="11" t="str">
        <f>[20]Abril!$G$14</f>
        <v>*</v>
      </c>
      <c r="L24" s="11" t="str">
        <f>[20]Abril!$G$15</f>
        <v>*</v>
      </c>
      <c r="M24" s="11" t="str">
        <f>[20]Abril!$G$16</f>
        <v>*</v>
      </c>
      <c r="N24" s="11" t="str">
        <f>[20]Abril!$G$17</f>
        <v>*</v>
      </c>
      <c r="O24" s="11" t="str">
        <f>[20]Abril!$G$18</f>
        <v>*</v>
      </c>
      <c r="P24" s="11" t="str">
        <f>[20]Abril!$G$19</f>
        <v>*</v>
      </c>
      <c r="Q24" s="11" t="str">
        <f>[20]Abril!$G$20</f>
        <v>*</v>
      </c>
      <c r="R24" s="11" t="str">
        <f>[20]Abril!$G$21</f>
        <v>*</v>
      </c>
      <c r="S24" s="11" t="str">
        <f>[20]Abril!$G$22</f>
        <v>*</v>
      </c>
      <c r="T24" s="11" t="str">
        <f>[20]Abril!$G$23</f>
        <v>*</v>
      </c>
      <c r="U24" s="11" t="str">
        <f>[20]Abril!$G$24</f>
        <v>*</v>
      </c>
      <c r="V24" s="11" t="str">
        <f>[20]Abril!$G$25</f>
        <v>*</v>
      </c>
      <c r="W24" s="11" t="str">
        <f>[20]Abril!$G$26</f>
        <v>*</v>
      </c>
      <c r="X24" s="11" t="str">
        <f>[20]Abril!$G$27</f>
        <v>*</v>
      </c>
      <c r="Y24" s="11" t="str">
        <f>[20]Abril!$G$28</f>
        <v>*</v>
      </c>
      <c r="Z24" s="11" t="str">
        <f>[20]Abril!$G$29</f>
        <v>*</v>
      </c>
      <c r="AA24" s="11" t="str">
        <f>[20]Abril!$G$30</f>
        <v>*</v>
      </c>
      <c r="AB24" s="11" t="str">
        <f>[20]Abril!$G$31</f>
        <v>*</v>
      </c>
      <c r="AC24" s="11" t="str">
        <f>[20]Abril!$G$32</f>
        <v>*</v>
      </c>
      <c r="AD24" s="11" t="str">
        <f>[20]Abril!$G$33</f>
        <v>*</v>
      </c>
      <c r="AE24" s="11" t="str">
        <f>[20]Abril!$G$34</f>
        <v>*</v>
      </c>
      <c r="AF24" s="14" t="s">
        <v>210</v>
      </c>
      <c r="AG24" s="70" t="s">
        <v>210</v>
      </c>
      <c r="AI24" t="s">
        <v>35</v>
      </c>
    </row>
    <row r="25" spans="1:38" hidden="1" x14ac:dyDescent="0.25">
      <c r="A25" s="43" t="s">
        <v>154</v>
      </c>
      <c r="B25" s="11" t="str">
        <f>[21]Abril!$G$5</f>
        <v>*</v>
      </c>
      <c r="C25" s="11" t="str">
        <f>[21]Abril!$G$6</f>
        <v>*</v>
      </c>
      <c r="D25" s="11" t="str">
        <f>[21]Abril!$G$7</f>
        <v>*</v>
      </c>
      <c r="E25" s="11" t="str">
        <f>[21]Abril!$G$8</f>
        <v>*</v>
      </c>
      <c r="F25" s="11" t="str">
        <f>[21]Abril!$G$9</f>
        <v>*</v>
      </c>
      <c r="G25" s="11" t="str">
        <f>[21]Abril!$G$10</f>
        <v>*</v>
      </c>
      <c r="H25" s="11" t="str">
        <f>[21]Abril!$G$11</f>
        <v>*</v>
      </c>
      <c r="I25" s="11" t="str">
        <f>[21]Abril!$G$12</f>
        <v>*</v>
      </c>
      <c r="J25" s="11" t="str">
        <f>[21]Abril!$G$13</f>
        <v>*</v>
      </c>
      <c r="K25" s="11" t="str">
        <f>[21]Abril!$G$14</f>
        <v>*</v>
      </c>
      <c r="L25" s="11" t="str">
        <f>[21]Abril!$G$15</f>
        <v>*</v>
      </c>
      <c r="M25" s="11" t="str">
        <f>[21]Abril!$G$16</f>
        <v>*</v>
      </c>
      <c r="N25" s="11" t="str">
        <f>[21]Abril!$G$17</f>
        <v>*</v>
      </c>
      <c r="O25" s="11" t="str">
        <f>[21]Abril!$G$18</f>
        <v>*</v>
      </c>
      <c r="P25" s="11" t="str">
        <f>[21]Abril!$G$19</f>
        <v>*</v>
      </c>
      <c r="Q25" s="11" t="str">
        <f>[21]Abril!$G$20</f>
        <v>*</v>
      </c>
      <c r="R25" s="11" t="str">
        <f>[21]Abril!$G$21</f>
        <v>*</v>
      </c>
      <c r="S25" s="11" t="str">
        <f>[21]Abril!$G$22</f>
        <v>*</v>
      </c>
      <c r="T25" s="11" t="str">
        <f>[21]Abril!$G$23</f>
        <v>*</v>
      </c>
      <c r="U25" s="11" t="str">
        <f>[21]Abril!$G$24</f>
        <v>*</v>
      </c>
      <c r="V25" s="11" t="str">
        <f>[21]Abril!$G$25</f>
        <v>*</v>
      </c>
      <c r="W25" s="11" t="str">
        <f>[21]Abril!$G$26</f>
        <v>*</v>
      </c>
      <c r="X25" s="11" t="str">
        <f>[21]Abril!$G$27</f>
        <v>*</v>
      </c>
      <c r="Y25" s="11" t="str">
        <f>[21]Abril!$G$28</f>
        <v>*</v>
      </c>
      <c r="Z25" s="11" t="str">
        <f>[21]Abril!$G$29</f>
        <v>*</v>
      </c>
      <c r="AA25" s="11" t="str">
        <f>[21]Abril!$G$30</f>
        <v>*</v>
      </c>
      <c r="AB25" s="11" t="str">
        <f>[21]Abril!$G$31</f>
        <v>*</v>
      </c>
      <c r="AC25" s="11" t="str">
        <f>[21]Abril!$G$32</f>
        <v>*</v>
      </c>
      <c r="AD25" s="11" t="str">
        <f>[21]Abril!$G$33</f>
        <v>*</v>
      </c>
      <c r="AE25" s="11" t="str">
        <f>[21]Abril!$G$34</f>
        <v>*</v>
      </c>
      <c r="AF25" s="14" t="s">
        <v>210</v>
      </c>
      <c r="AG25" s="70" t="s">
        <v>210</v>
      </c>
      <c r="AH25" s="12" t="s">
        <v>35</v>
      </c>
      <c r="AI25" t="s">
        <v>35</v>
      </c>
    </row>
    <row r="26" spans="1:38" x14ac:dyDescent="0.25">
      <c r="A26" s="43" t="s">
        <v>155</v>
      </c>
      <c r="B26" s="11">
        <f>[22]Abril!$G$5</f>
        <v>36</v>
      </c>
      <c r="C26" s="11">
        <f>[22]Abril!$G$6</f>
        <v>36</v>
      </c>
      <c r="D26" s="11">
        <f>[22]Abril!$G$7</f>
        <v>40</v>
      </c>
      <c r="E26" s="11">
        <f>[22]Abril!$G$8</f>
        <v>37</v>
      </c>
      <c r="F26" s="11">
        <f>[22]Abril!$G$9</f>
        <v>51</v>
      </c>
      <c r="G26" s="11">
        <f>[22]Abril!$G$10</f>
        <v>60</v>
      </c>
      <c r="H26" s="11">
        <f>[22]Abril!$G$11</f>
        <v>65</v>
      </c>
      <c r="I26" s="11">
        <f>[22]Abril!$G$12</f>
        <v>55</v>
      </c>
      <c r="J26" s="11">
        <f>[22]Abril!$G$13</f>
        <v>52</v>
      </c>
      <c r="K26" s="11">
        <f>[22]Abril!$G$14</f>
        <v>47</v>
      </c>
      <c r="L26" s="11">
        <f>[22]Abril!$G$15</f>
        <v>47</v>
      </c>
      <c r="M26" s="11">
        <f>[22]Abril!$G$16</f>
        <v>53</v>
      </c>
      <c r="N26" s="11">
        <f>[22]Abril!$G$17</f>
        <v>49</v>
      </c>
      <c r="O26" s="11">
        <f>[22]Abril!$G$18</f>
        <v>51</v>
      </c>
      <c r="P26" s="11">
        <f>[22]Abril!$G$19</f>
        <v>62</v>
      </c>
      <c r="Q26" s="11">
        <f>[22]Abril!$G$20</f>
        <v>54</v>
      </c>
      <c r="R26" s="11">
        <f>[22]Abril!$G$21</f>
        <v>64</v>
      </c>
      <c r="S26" s="11">
        <f>[22]Abril!$G$22</f>
        <v>86</v>
      </c>
      <c r="T26" s="11">
        <f>[22]Abril!$G$23</f>
        <v>32</v>
      </c>
      <c r="U26" s="11">
        <f>[22]Abril!$G$24</f>
        <v>36</v>
      </c>
      <c r="V26" s="11">
        <f>[22]Abril!$G$25</f>
        <v>43</v>
      </c>
      <c r="W26" s="11">
        <f>[22]Abril!$G$26</f>
        <v>48</v>
      </c>
      <c r="X26" s="11">
        <f>[22]Abril!$G$27</f>
        <v>57</v>
      </c>
      <c r="Y26" s="11">
        <f>[22]Abril!$G$28</f>
        <v>61</v>
      </c>
      <c r="Z26" s="11">
        <f>[22]Abril!$G$29</f>
        <v>62</v>
      </c>
      <c r="AA26" s="11">
        <f>[22]Abril!$G$30</f>
        <v>72</v>
      </c>
      <c r="AB26" s="11">
        <f>[22]Abril!$G$31</f>
        <v>54</v>
      </c>
      <c r="AC26" s="11">
        <f>[22]Abril!$G$32</f>
        <v>51</v>
      </c>
      <c r="AD26" s="11">
        <f>[22]Abril!$G$33</f>
        <v>58</v>
      </c>
      <c r="AE26" s="11">
        <f>[22]Abril!$G$34</f>
        <v>59</v>
      </c>
      <c r="AF26" s="14">
        <f t="shared" si="1"/>
        <v>32</v>
      </c>
      <c r="AG26" s="70">
        <f t="shared" si="2"/>
        <v>52.6</v>
      </c>
      <c r="AI26" t="s">
        <v>35</v>
      </c>
      <c r="AL26" t="s">
        <v>35</v>
      </c>
    </row>
    <row r="27" spans="1:38" x14ac:dyDescent="0.25">
      <c r="A27" s="43" t="s">
        <v>8</v>
      </c>
      <c r="B27" s="11">
        <f>[23]Abril!$G$5</f>
        <v>35</v>
      </c>
      <c r="C27" s="11">
        <f>[23]Abril!$G$6</f>
        <v>35</v>
      </c>
      <c r="D27" s="11">
        <f>[23]Abril!$G$7</f>
        <v>43</v>
      </c>
      <c r="E27" s="11">
        <f>[23]Abril!$G$8</f>
        <v>37</v>
      </c>
      <c r="F27" s="11">
        <f>[23]Abril!$G$9</f>
        <v>45</v>
      </c>
      <c r="G27" s="11">
        <f>[23]Abril!$G$10</f>
        <v>88</v>
      </c>
      <c r="H27" s="11">
        <f>[23]Abril!$G$11</f>
        <v>70</v>
      </c>
      <c r="I27" s="11">
        <f>[23]Abril!$G$12</f>
        <v>51</v>
      </c>
      <c r="J27" s="11">
        <f>[23]Abril!$G$13</f>
        <v>52</v>
      </c>
      <c r="K27" s="11">
        <f>[23]Abril!$G$14</f>
        <v>47</v>
      </c>
      <c r="L27" s="11">
        <f>[23]Abril!$G$15</f>
        <v>46</v>
      </c>
      <c r="M27" s="11">
        <f>[23]Abril!$G$16</f>
        <v>42</v>
      </c>
      <c r="N27" s="11">
        <f>[23]Abril!$G$17</f>
        <v>53</v>
      </c>
      <c r="O27" s="11">
        <f>[23]Abril!$G$18</f>
        <v>65</v>
      </c>
      <c r="P27" s="11">
        <f>[23]Abril!$G$19</f>
        <v>64</v>
      </c>
      <c r="Q27" s="11">
        <f>[23]Abril!$G$20</f>
        <v>60</v>
      </c>
      <c r="R27" s="11">
        <f>[23]Abril!$G$21</f>
        <v>82</v>
      </c>
      <c r="S27" s="11">
        <f>[23]Abril!$G$22</f>
        <v>58</v>
      </c>
      <c r="T27" s="11">
        <f>[23]Abril!$G$23</f>
        <v>34</v>
      </c>
      <c r="U27" s="11">
        <f>[23]Abril!$G$24</f>
        <v>34</v>
      </c>
      <c r="V27" s="11">
        <f>[23]Abril!$G$25</f>
        <v>40</v>
      </c>
      <c r="W27" s="11">
        <f>[23]Abril!$G$26</f>
        <v>39</v>
      </c>
      <c r="X27" s="11">
        <f>[23]Abril!$G$27</f>
        <v>55</v>
      </c>
      <c r="Y27" s="11">
        <f>[23]Abril!$G$28</f>
        <v>45</v>
      </c>
      <c r="Z27" s="11">
        <f>[23]Abril!$G$29</f>
        <v>60</v>
      </c>
      <c r="AA27" s="11">
        <f>[23]Abril!$G$30</f>
        <v>72</v>
      </c>
      <c r="AB27" s="11">
        <f>[23]Abril!$G$31</f>
        <v>51</v>
      </c>
      <c r="AC27" s="11">
        <f>[23]Abril!$G$32</f>
        <v>47</v>
      </c>
      <c r="AD27" s="11">
        <f>[23]Abril!$G$33</f>
        <v>56</v>
      </c>
      <c r="AE27" s="11">
        <f>[23]Abril!$G$34</f>
        <v>56</v>
      </c>
      <c r="AF27" s="14">
        <f t="shared" si="1"/>
        <v>34</v>
      </c>
      <c r="AG27" s="70">
        <f t="shared" si="2"/>
        <v>52.06666666666667</v>
      </c>
      <c r="AI27" t="s">
        <v>35</v>
      </c>
      <c r="AJ27" t="s">
        <v>35</v>
      </c>
      <c r="AK27" t="s">
        <v>35</v>
      </c>
    </row>
    <row r="28" spans="1:38" x14ac:dyDescent="0.25">
      <c r="A28" s="43" t="s">
        <v>9</v>
      </c>
      <c r="B28" s="11">
        <f>[24]Abril!$G$5</f>
        <v>35</v>
      </c>
      <c r="C28" s="11">
        <f>[24]Abril!$G$6</f>
        <v>39</v>
      </c>
      <c r="D28" s="11">
        <f>[24]Abril!$G$7</f>
        <v>44</v>
      </c>
      <c r="E28" s="11">
        <f>[24]Abril!$G$8</f>
        <v>33</v>
      </c>
      <c r="F28" s="11">
        <f>[24]Abril!$G$9</f>
        <v>38</v>
      </c>
      <c r="G28" s="11">
        <f>[24]Abril!$G$10</f>
        <v>53</v>
      </c>
      <c r="H28" s="11">
        <f>[24]Abril!$G$11</f>
        <v>54</v>
      </c>
      <c r="I28" s="11">
        <f>[24]Abril!$G$12</f>
        <v>55</v>
      </c>
      <c r="J28" s="11">
        <f>[24]Abril!$G$13</f>
        <v>52</v>
      </c>
      <c r="K28" s="11">
        <f>[24]Abril!$G$14</f>
        <v>46</v>
      </c>
      <c r="L28" s="11">
        <f>[24]Abril!$G$15</f>
        <v>42</v>
      </c>
      <c r="M28" s="11">
        <f>[24]Abril!$G$16</f>
        <v>41</v>
      </c>
      <c r="N28" s="11">
        <f>[24]Abril!$G$17</f>
        <v>48</v>
      </c>
      <c r="O28" s="11">
        <f>[24]Abril!$G$18</f>
        <v>49</v>
      </c>
      <c r="P28" s="11">
        <f>[24]Abril!$G$19</f>
        <v>58</v>
      </c>
      <c r="Q28" s="11">
        <f>[24]Abril!$G$20</f>
        <v>50</v>
      </c>
      <c r="R28" s="11">
        <f>[24]Abril!$G$21</f>
        <v>65</v>
      </c>
      <c r="S28" s="11">
        <f>[24]Abril!$G$22</f>
        <v>89</v>
      </c>
      <c r="T28" s="11">
        <f>[24]Abril!$G$23</f>
        <v>30</v>
      </c>
      <c r="U28" s="11">
        <f>[24]Abril!$G$24</f>
        <v>32</v>
      </c>
      <c r="V28" s="11">
        <f>[24]Abril!$G$25</f>
        <v>39</v>
      </c>
      <c r="W28" s="11">
        <f>[24]Abril!$G$26</f>
        <v>43</v>
      </c>
      <c r="X28" s="11">
        <f>[24]Abril!$G$27</f>
        <v>51</v>
      </c>
      <c r="Y28" s="11">
        <f>[24]Abril!$G$28</f>
        <v>48</v>
      </c>
      <c r="Z28" s="11">
        <f>[24]Abril!$G$29</f>
        <v>56</v>
      </c>
      <c r="AA28" s="11">
        <f>[24]Abril!$G$30</f>
        <v>62</v>
      </c>
      <c r="AB28" s="11">
        <f>[24]Abril!$G$31</f>
        <v>54</v>
      </c>
      <c r="AC28" s="11">
        <f>[24]Abril!$G$32</f>
        <v>44</v>
      </c>
      <c r="AD28" s="11">
        <f>[24]Abril!$G$33</f>
        <v>48</v>
      </c>
      <c r="AE28" s="11">
        <f>[24]Abril!$G$34</f>
        <v>49</v>
      </c>
      <c r="AF28" s="14">
        <f t="shared" si="1"/>
        <v>30</v>
      </c>
      <c r="AG28" s="70">
        <f t="shared" si="2"/>
        <v>48.233333333333334</v>
      </c>
      <c r="AK28" t="s">
        <v>35</v>
      </c>
    </row>
    <row r="29" spans="1:38" hidden="1" x14ac:dyDescent="0.25">
      <c r="A29" s="43" t="s">
        <v>32</v>
      </c>
      <c r="B29" s="11" t="str">
        <f>[25]Abril!$G$5</f>
        <v>*</v>
      </c>
      <c r="C29" s="11" t="str">
        <f>[25]Abril!$G$6</f>
        <v>*</v>
      </c>
      <c r="D29" s="11" t="str">
        <f>[25]Abril!$G$7</f>
        <v>*</v>
      </c>
      <c r="E29" s="11" t="str">
        <f>[25]Abril!$G$8</f>
        <v>*</v>
      </c>
      <c r="F29" s="11" t="str">
        <f>[25]Abril!$G$9</f>
        <v>*</v>
      </c>
      <c r="G29" s="11" t="str">
        <f>[25]Abril!$G$10</f>
        <v>*</v>
      </c>
      <c r="H29" s="11" t="str">
        <f>[25]Abril!$G$11</f>
        <v>*</v>
      </c>
      <c r="I29" s="11" t="str">
        <f>[25]Abril!$G$12</f>
        <v>*</v>
      </c>
      <c r="J29" s="11" t="str">
        <f>[25]Abril!$G$13</f>
        <v>*</v>
      </c>
      <c r="K29" s="11" t="str">
        <f>[25]Abril!$G$14</f>
        <v>*</v>
      </c>
      <c r="L29" s="11" t="str">
        <f>[25]Abril!$G$15</f>
        <v>*</v>
      </c>
      <c r="M29" s="11" t="str">
        <f>[25]Abril!$G$16</f>
        <v>*</v>
      </c>
      <c r="N29" s="11" t="str">
        <f>[25]Abril!$G$17</f>
        <v>*</v>
      </c>
      <c r="O29" s="11" t="str">
        <f>[25]Abril!$G$18</f>
        <v>*</v>
      </c>
      <c r="P29" s="11" t="str">
        <f>[25]Abril!$G$19</f>
        <v>*</v>
      </c>
      <c r="Q29" s="11" t="str">
        <f>[25]Abril!$G$20</f>
        <v>*</v>
      </c>
      <c r="R29" s="11" t="str">
        <f>[25]Abril!$G$21</f>
        <v>*</v>
      </c>
      <c r="S29" s="11" t="str">
        <f>[25]Abril!$G$22</f>
        <v>*</v>
      </c>
      <c r="T29" s="11" t="str">
        <f>[25]Abril!$G$23</f>
        <v>*</v>
      </c>
      <c r="U29" s="11" t="str">
        <f>[25]Abril!$G$24</f>
        <v>*</v>
      </c>
      <c r="V29" s="11" t="str">
        <f>[25]Abril!$G$25</f>
        <v>*</v>
      </c>
      <c r="W29" s="11" t="str">
        <f>[25]Abril!$G$26</f>
        <v>*</v>
      </c>
      <c r="X29" s="11" t="str">
        <f>[25]Abril!$G$27</f>
        <v>*</v>
      </c>
      <c r="Y29" s="11" t="str">
        <f>[25]Abril!$G$28</f>
        <v>*</v>
      </c>
      <c r="Z29" s="11" t="str">
        <f>[25]Abril!$G$29</f>
        <v>*</v>
      </c>
      <c r="AA29" s="11" t="str">
        <f>[25]Abril!$G$30</f>
        <v>*</v>
      </c>
      <c r="AB29" s="11" t="str">
        <f>[25]Abril!$G$31</f>
        <v>*</v>
      </c>
      <c r="AC29" s="11" t="str">
        <f>[25]Abril!$G$32</f>
        <v>*</v>
      </c>
      <c r="AD29" s="11" t="str">
        <f>[25]Abril!$G$33</f>
        <v>*</v>
      </c>
      <c r="AE29" s="11" t="str">
        <f>[25]Abril!$G$34</f>
        <v>*</v>
      </c>
      <c r="AF29" s="14" t="s">
        <v>210</v>
      </c>
      <c r="AG29" s="70" t="s">
        <v>210</v>
      </c>
      <c r="AJ29" t="s">
        <v>35</v>
      </c>
      <c r="AK29" t="s">
        <v>35</v>
      </c>
    </row>
    <row r="30" spans="1:38" hidden="1" x14ac:dyDescent="0.25">
      <c r="A30" s="43" t="s">
        <v>10</v>
      </c>
      <c r="B30" s="11" t="str">
        <f>[26]Abril!$G$5</f>
        <v>*</v>
      </c>
      <c r="C30" s="11" t="str">
        <f>[26]Abril!$G$6</f>
        <v>*</v>
      </c>
      <c r="D30" s="11" t="str">
        <f>[26]Abril!$G$7</f>
        <v>*</v>
      </c>
      <c r="E30" s="11" t="str">
        <f>[26]Abril!$G$8</f>
        <v>*</v>
      </c>
      <c r="F30" s="11" t="str">
        <f>[26]Abril!$G$9</f>
        <v>*</v>
      </c>
      <c r="G30" s="11" t="str">
        <f>[26]Abril!$G$10</f>
        <v>*</v>
      </c>
      <c r="H30" s="11" t="str">
        <f>[26]Abril!$G$11</f>
        <v>*</v>
      </c>
      <c r="I30" s="11" t="str">
        <f>[26]Abril!$G$12</f>
        <v>*</v>
      </c>
      <c r="J30" s="11" t="str">
        <f>[26]Abril!$G$13</f>
        <v>*</v>
      </c>
      <c r="K30" s="11" t="str">
        <f>[26]Abril!$G$14</f>
        <v>*</v>
      </c>
      <c r="L30" s="11" t="str">
        <f>[26]Abril!$G$15</f>
        <v>*</v>
      </c>
      <c r="M30" s="11" t="str">
        <f>[26]Abril!$G$16</f>
        <v>*</v>
      </c>
      <c r="N30" s="11" t="str">
        <f>[26]Abril!$G$17</f>
        <v>*</v>
      </c>
      <c r="O30" s="11" t="str">
        <f>[26]Abril!$G$18</f>
        <v>*</v>
      </c>
      <c r="P30" s="11" t="str">
        <f>[26]Abril!$G$19</f>
        <v>*</v>
      </c>
      <c r="Q30" s="11" t="str">
        <f>[26]Abril!$G$20</f>
        <v>*</v>
      </c>
      <c r="R30" s="11" t="str">
        <f>[26]Abril!$G$21</f>
        <v>*</v>
      </c>
      <c r="S30" s="11" t="str">
        <f>[26]Abril!$G$22</f>
        <v>*</v>
      </c>
      <c r="T30" s="11" t="str">
        <f>[26]Abril!$G$23</f>
        <v>*</v>
      </c>
      <c r="U30" s="11" t="str">
        <f>[26]Abril!$G$24</f>
        <v>*</v>
      </c>
      <c r="V30" s="11" t="str">
        <f>[26]Abril!$G$25</f>
        <v>*</v>
      </c>
      <c r="W30" s="11" t="str">
        <f>[26]Abril!$G$26</f>
        <v>*</v>
      </c>
      <c r="X30" s="11" t="str">
        <f>[26]Abril!$G$27</f>
        <v>*</v>
      </c>
      <c r="Y30" s="11" t="str">
        <f>[26]Abril!$G$28</f>
        <v>*</v>
      </c>
      <c r="Z30" s="11" t="str">
        <f>[26]Abril!$G$29</f>
        <v>*</v>
      </c>
      <c r="AA30" s="11" t="str">
        <f>[26]Abril!$G$30</f>
        <v>*</v>
      </c>
      <c r="AB30" s="11" t="str">
        <f>[26]Abril!$G$31</f>
        <v>*</v>
      </c>
      <c r="AC30" s="11" t="str">
        <f>[26]Abril!$G$32</f>
        <v>*</v>
      </c>
      <c r="AD30" s="11" t="str">
        <f>[26]Abril!$G$33</f>
        <v>*</v>
      </c>
      <c r="AE30" s="11" t="str">
        <f>[26]Abril!$G$34</f>
        <v>*</v>
      </c>
      <c r="AF30" s="14" t="s">
        <v>210</v>
      </c>
      <c r="AG30" s="70" t="s">
        <v>210</v>
      </c>
      <c r="AJ30" t="s">
        <v>35</v>
      </c>
      <c r="AK30" t="s">
        <v>35</v>
      </c>
    </row>
    <row r="31" spans="1:38" hidden="1" x14ac:dyDescent="0.25">
      <c r="A31" s="43" t="s">
        <v>156</v>
      </c>
      <c r="B31" s="11" t="str">
        <f>[27]Abril!$G$5</f>
        <v>*</v>
      </c>
      <c r="C31" s="11" t="str">
        <f>[27]Abril!$G$6</f>
        <v>*</v>
      </c>
      <c r="D31" s="11" t="str">
        <f>[27]Abril!$G$7</f>
        <v>*</v>
      </c>
      <c r="E31" s="11" t="str">
        <f>[27]Abril!$G$8</f>
        <v>*</v>
      </c>
      <c r="F31" s="11" t="str">
        <f>[27]Abril!$G$9</f>
        <v>*</v>
      </c>
      <c r="G31" s="11" t="str">
        <f>[27]Abril!$G$10</f>
        <v>*</v>
      </c>
      <c r="H31" s="11" t="str">
        <f>[27]Abril!$G$11</f>
        <v>*</v>
      </c>
      <c r="I31" s="11" t="str">
        <f>[27]Abril!$G$12</f>
        <v>*</v>
      </c>
      <c r="J31" s="11" t="str">
        <f>[27]Abril!$G$13</f>
        <v>*</v>
      </c>
      <c r="K31" s="11" t="str">
        <f>[27]Abril!$G$14</f>
        <v>*</v>
      </c>
      <c r="L31" s="11" t="str">
        <f>[27]Abril!$G$15</f>
        <v>*</v>
      </c>
      <c r="M31" s="11" t="str">
        <f>[27]Abril!$G$16</f>
        <v>*</v>
      </c>
      <c r="N31" s="11" t="str">
        <f>[27]Abril!$G$17</f>
        <v>*</v>
      </c>
      <c r="O31" s="11" t="str">
        <f>[27]Abril!$G$18</f>
        <v>*</v>
      </c>
      <c r="P31" s="11" t="str">
        <f>[27]Abril!$G$19</f>
        <v>*</v>
      </c>
      <c r="Q31" s="11" t="str">
        <f>[27]Abril!$G$20</f>
        <v>*</v>
      </c>
      <c r="R31" s="11" t="str">
        <f>[27]Abril!$G$21</f>
        <v>*</v>
      </c>
      <c r="S31" s="11" t="str">
        <f>[27]Abril!$G$22</f>
        <v>*</v>
      </c>
      <c r="T31" s="11" t="str">
        <f>[27]Abril!$G$23</f>
        <v>*</v>
      </c>
      <c r="U31" s="11" t="str">
        <f>[27]Abril!$G$24</f>
        <v>*</v>
      </c>
      <c r="V31" s="11" t="str">
        <f>[27]Abril!$G$25</f>
        <v>*</v>
      </c>
      <c r="W31" s="11" t="str">
        <f>[27]Abril!$G$26</f>
        <v>*</v>
      </c>
      <c r="X31" s="11" t="str">
        <f>[27]Abril!$G$27</f>
        <v>*</v>
      </c>
      <c r="Y31" s="11" t="str">
        <f>[27]Abril!$G$28</f>
        <v>*</v>
      </c>
      <c r="Z31" s="11" t="str">
        <f>[27]Abril!$G$29</f>
        <v>*</v>
      </c>
      <c r="AA31" s="11" t="str">
        <f>[27]Abril!$G$30</f>
        <v>*</v>
      </c>
      <c r="AB31" s="11" t="str">
        <f>[27]Abril!$G$31</f>
        <v>*</v>
      </c>
      <c r="AC31" s="11" t="str">
        <f>[27]Abril!$G$32</f>
        <v>*</v>
      </c>
      <c r="AD31" s="11" t="str">
        <f>[27]Abril!$G$33</f>
        <v>*</v>
      </c>
      <c r="AE31" s="11" t="str">
        <f>[27]Abril!$G$34</f>
        <v>*</v>
      </c>
      <c r="AF31" s="14" t="s">
        <v>210</v>
      </c>
      <c r="AG31" s="70" t="s">
        <v>210</v>
      </c>
      <c r="AH31" s="12" t="s">
        <v>35</v>
      </c>
      <c r="AI31" t="s">
        <v>35</v>
      </c>
      <c r="AK31" t="s">
        <v>35</v>
      </c>
    </row>
    <row r="32" spans="1:38" x14ac:dyDescent="0.25">
      <c r="A32" s="43" t="s">
        <v>11</v>
      </c>
      <c r="B32" s="11">
        <f>[28]Abril!$G$5</f>
        <v>31</v>
      </c>
      <c r="C32" s="11">
        <f>[28]Abril!$G$6</f>
        <v>31</v>
      </c>
      <c r="D32" s="11">
        <f>[28]Abril!$G$7</f>
        <v>30</v>
      </c>
      <c r="E32" s="11">
        <f>[28]Abril!$G$8</f>
        <v>29</v>
      </c>
      <c r="F32" s="11">
        <f>[28]Abril!$G$9</f>
        <v>63</v>
      </c>
      <c r="G32" s="11">
        <f>[28]Abril!$G$10</f>
        <v>60</v>
      </c>
      <c r="H32" s="11">
        <f>[28]Abril!$G$11</f>
        <v>60</v>
      </c>
      <c r="I32" s="11">
        <f>[28]Abril!$G$12</f>
        <v>53</v>
      </c>
      <c r="J32" s="11">
        <f>[28]Abril!$G$13</f>
        <v>45</v>
      </c>
      <c r="K32" s="11">
        <f>[28]Abril!$G$14</f>
        <v>48</v>
      </c>
      <c r="L32" s="11">
        <f>[28]Abril!$G$15</f>
        <v>41</v>
      </c>
      <c r="M32" s="11">
        <f>[28]Abril!$G$16</f>
        <v>48</v>
      </c>
      <c r="N32" s="11">
        <f>[28]Abril!$G$17</f>
        <v>50</v>
      </c>
      <c r="O32" s="11">
        <f>[28]Abril!$G$18</f>
        <v>55</v>
      </c>
      <c r="P32" s="11">
        <f>[28]Abril!$G$19</f>
        <v>56</v>
      </c>
      <c r="Q32" s="11">
        <f>[28]Abril!$G$20</f>
        <v>49</v>
      </c>
      <c r="R32" s="11">
        <f>[28]Abril!$G$21</f>
        <v>54</v>
      </c>
      <c r="S32" s="11">
        <f>[28]Abril!$G$22</f>
        <v>82</v>
      </c>
      <c r="T32" s="11">
        <f>[28]Abril!$G$23</f>
        <v>31</v>
      </c>
      <c r="U32" s="11">
        <f>[28]Abril!$G$24</f>
        <v>35</v>
      </c>
      <c r="V32" s="11">
        <f>[28]Abril!$G$25</f>
        <v>40</v>
      </c>
      <c r="W32" s="11">
        <f>[28]Abril!$G$26</f>
        <v>44</v>
      </c>
      <c r="X32" s="11">
        <f>[28]Abril!$G$27</f>
        <v>47</v>
      </c>
      <c r="Y32" s="11">
        <f>[28]Abril!$G$28</f>
        <v>59</v>
      </c>
      <c r="Z32" s="11">
        <f>[28]Abril!$G$29</f>
        <v>64</v>
      </c>
      <c r="AA32" s="11">
        <f>[28]Abril!$G$30</f>
        <v>65</v>
      </c>
      <c r="AB32" s="11">
        <f>[28]Abril!$G$31</f>
        <v>56</v>
      </c>
      <c r="AC32" s="11">
        <f>[28]Abril!$G$32</f>
        <v>51</v>
      </c>
      <c r="AD32" s="11">
        <f>[28]Abril!$G$33</f>
        <v>47</v>
      </c>
      <c r="AE32" s="11">
        <f>[28]Abril!$G$34</f>
        <v>49</v>
      </c>
      <c r="AF32" s="14">
        <f t="shared" si="1"/>
        <v>29</v>
      </c>
      <c r="AG32" s="70">
        <f t="shared" si="2"/>
        <v>49.1</v>
      </c>
      <c r="AK32" t="s">
        <v>35</v>
      </c>
    </row>
    <row r="33" spans="1:38" s="5" customFormat="1" x14ac:dyDescent="0.25">
      <c r="A33" s="43" t="s">
        <v>12</v>
      </c>
      <c r="B33" s="11">
        <f>[29]Abril!$G$5</f>
        <v>40</v>
      </c>
      <c r="C33" s="11">
        <f>[29]Abril!$G$6</f>
        <v>34</v>
      </c>
      <c r="D33" s="11">
        <f>[29]Abril!$G$7</f>
        <v>51</v>
      </c>
      <c r="E33" s="11">
        <f>[29]Abril!$G$8</f>
        <v>45</v>
      </c>
      <c r="F33" s="11">
        <f>[29]Abril!$G$9</f>
        <v>74</v>
      </c>
      <c r="G33" s="11">
        <f>[29]Abril!$G$10</f>
        <v>51</v>
      </c>
      <c r="H33" s="11">
        <f>[29]Abril!$G$11</f>
        <v>54</v>
      </c>
      <c r="I33" s="11">
        <f>[29]Abril!$G$12</f>
        <v>58</v>
      </c>
      <c r="J33" s="11">
        <f>[29]Abril!$G$13</f>
        <v>50</v>
      </c>
      <c r="K33" s="11">
        <f>[29]Abril!$G$14</f>
        <v>49</v>
      </c>
      <c r="L33" s="11">
        <f>[29]Abril!$G$15</f>
        <v>50</v>
      </c>
      <c r="M33" s="11">
        <f>[29]Abril!$G$16</f>
        <v>50</v>
      </c>
      <c r="N33" s="11">
        <f>[29]Abril!$G$17</f>
        <v>55</v>
      </c>
      <c r="O33" s="11">
        <f>[29]Abril!$G$18</f>
        <v>72</v>
      </c>
      <c r="P33" s="11">
        <f>[29]Abril!$G$19</f>
        <v>59</v>
      </c>
      <c r="Q33" s="11">
        <f>[29]Abril!$G$20</f>
        <v>51</v>
      </c>
      <c r="R33" s="11">
        <f>[29]Abril!$G$21</f>
        <v>58</v>
      </c>
      <c r="S33" s="11">
        <f>[29]Abril!$G$22</f>
        <v>64</v>
      </c>
      <c r="T33" s="11">
        <f>[29]Abril!$G$23</f>
        <v>33</v>
      </c>
      <c r="U33" s="11">
        <f>[29]Abril!$G$24</f>
        <v>34</v>
      </c>
      <c r="V33" s="11">
        <f>[29]Abril!$G$25</f>
        <v>40</v>
      </c>
      <c r="W33" s="11">
        <f>[29]Abril!$G$26</f>
        <v>44</v>
      </c>
      <c r="X33" s="11">
        <f>[29]Abril!$G$27</f>
        <v>49</v>
      </c>
      <c r="Y33" s="11">
        <f>[29]Abril!$G$28</f>
        <v>62</v>
      </c>
      <c r="Z33" s="11">
        <f>[29]Abril!$G$29</f>
        <v>58</v>
      </c>
      <c r="AA33" s="11">
        <f>[29]Abril!$G$30</f>
        <v>66</v>
      </c>
      <c r="AB33" s="11">
        <f>[29]Abril!$G$31</f>
        <v>60</v>
      </c>
      <c r="AC33" s="11">
        <f>[29]Abril!$G$32</f>
        <v>54</v>
      </c>
      <c r="AD33" s="11">
        <f>[29]Abril!$G$33</f>
        <v>52</v>
      </c>
      <c r="AE33" s="11">
        <f>[29]Abril!$G$34</f>
        <v>50</v>
      </c>
      <c r="AF33" s="14">
        <f t="shared" si="1"/>
        <v>33</v>
      </c>
      <c r="AG33" s="70">
        <f t="shared" si="2"/>
        <v>52.233333333333334</v>
      </c>
      <c r="AI33" s="5" t="s">
        <v>35</v>
      </c>
    </row>
    <row r="34" spans="1:38" x14ac:dyDescent="0.25">
      <c r="A34" s="43" t="s">
        <v>13</v>
      </c>
      <c r="B34" s="11">
        <f>[30]Abril!$G$5</f>
        <v>49</v>
      </c>
      <c r="C34" s="11">
        <f>[30]Abril!$G$6</f>
        <v>43</v>
      </c>
      <c r="D34" s="11">
        <f>[30]Abril!$G$7</f>
        <v>49</v>
      </c>
      <c r="E34" s="11">
        <f>[30]Abril!$G$8</f>
        <v>47</v>
      </c>
      <c r="F34" s="11">
        <f>[30]Abril!$G$9</f>
        <v>76</v>
      </c>
      <c r="G34" s="11">
        <f>[30]Abril!$G$10</f>
        <v>58</v>
      </c>
      <c r="H34" s="11">
        <f>[30]Abril!$G$11</f>
        <v>67</v>
      </c>
      <c r="I34" s="11">
        <f>[30]Abril!$G$12</f>
        <v>62</v>
      </c>
      <c r="J34" s="11">
        <f>[30]Abril!$G$13</f>
        <v>51</v>
      </c>
      <c r="K34" s="11">
        <f>[30]Abril!$G$14</f>
        <v>55</v>
      </c>
      <c r="L34" s="11">
        <f>[30]Abril!$G$15</f>
        <v>54</v>
      </c>
      <c r="M34" s="11">
        <f>[30]Abril!$G$16</f>
        <v>56</v>
      </c>
      <c r="N34" s="11">
        <f>[30]Abril!$G$17</f>
        <v>53</v>
      </c>
      <c r="O34" s="11">
        <f>[30]Abril!$G$18</f>
        <v>76</v>
      </c>
      <c r="P34" s="11">
        <f>[30]Abril!$G$19</f>
        <v>63</v>
      </c>
      <c r="Q34" s="11">
        <f>[30]Abril!$G$20</f>
        <v>51</v>
      </c>
      <c r="R34" s="11">
        <f>[30]Abril!$G$21</f>
        <v>62</v>
      </c>
      <c r="S34" s="11">
        <f>[30]Abril!$G$22</f>
        <v>60</v>
      </c>
      <c r="T34" s="11">
        <f>[30]Abril!$G$23</f>
        <v>49</v>
      </c>
      <c r="U34" s="11">
        <f>[30]Abril!$G$24</f>
        <v>41</v>
      </c>
      <c r="V34" s="11">
        <f>[30]Abril!$G$25</f>
        <v>39</v>
      </c>
      <c r="W34" s="11">
        <f>[30]Abril!$G$26</f>
        <v>45</v>
      </c>
      <c r="X34" s="11">
        <f>[30]Abril!$G$27</f>
        <v>50</v>
      </c>
      <c r="Y34" s="11">
        <f>[30]Abril!$G$28</f>
        <v>54</v>
      </c>
      <c r="Z34" s="11">
        <f>[30]Abril!$G$29</f>
        <v>57</v>
      </c>
      <c r="AA34" s="11">
        <f>[30]Abril!$G$30</f>
        <v>57</v>
      </c>
      <c r="AB34" s="11">
        <f>[30]Abril!$G$31</f>
        <v>65</v>
      </c>
      <c r="AC34" s="11">
        <f>[30]Abril!$G$32</f>
        <v>54</v>
      </c>
      <c r="AD34" s="11">
        <f>[30]Abril!$G$33</f>
        <v>46</v>
      </c>
      <c r="AE34" s="11">
        <f>[30]Abril!$G$34</f>
        <v>49</v>
      </c>
      <c r="AF34" s="14">
        <f t="shared" si="1"/>
        <v>39</v>
      </c>
      <c r="AG34" s="70">
        <f t="shared" si="2"/>
        <v>54.6</v>
      </c>
      <c r="AJ34" t="s">
        <v>35</v>
      </c>
    </row>
    <row r="35" spans="1:38" x14ac:dyDescent="0.25">
      <c r="A35" s="43" t="s">
        <v>157</v>
      </c>
      <c r="B35" s="11">
        <f>[31]Abril!$G$5</f>
        <v>43</v>
      </c>
      <c r="C35" s="11">
        <f>[31]Abril!$G$6</f>
        <v>40</v>
      </c>
      <c r="D35" s="11">
        <f>[31]Abril!$G$7</f>
        <v>43</v>
      </c>
      <c r="E35" s="11">
        <f>[31]Abril!$G$8</f>
        <v>33</v>
      </c>
      <c r="F35" s="11">
        <f>[31]Abril!$G$9</f>
        <v>53</v>
      </c>
      <c r="G35" s="11">
        <f>[31]Abril!$G$10</f>
        <v>65</v>
      </c>
      <c r="H35" s="11">
        <f>[31]Abril!$G$11</f>
        <v>61</v>
      </c>
      <c r="I35" s="11">
        <f>[31]Abril!$G$12</f>
        <v>60</v>
      </c>
      <c r="J35" s="11">
        <f>[31]Abril!$G$13</f>
        <v>51</v>
      </c>
      <c r="K35" s="11">
        <f>[31]Abril!$G$14</f>
        <v>50</v>
      </c>
      <c r="L35" s="11">
        <f>[31]Abril!$G$15</f>
        <v>43</v>
      </c>
      <c r="M35" s="11">
        <f>[31]Abril!$G$16</f>
        <v>52</v>
      </c>
      <c r="N35" s="11">
        <f>[31]Abril!$G$17</f>
        <v>47</v>
      </c>
      <c r="O35" s="11">
        <f>[31]Abril!$G$18</f>
        <v>53</v>
      </c>
      <c r="P35" s="11">
        <f>[31]Abril!$G$19</f>
        <v>57</v>
      </c>
      <c r="Q35" s="11">
        <f>[31]Abril!$G$20</f>
        <v>49</v>
      </c>
      <c r="R35" s="11">
        <f>[31]Abril!$G$21</f>
        <v>55</v>
      </c>
      <c r="S35" s="11">
        <f>[31]Abril!$G$22</f>
        <v>77</v>
      </c>
      <c r="T35" s="11">
        <f>[31]Abril!$G$23</f>
        <v>38</v>
      </c>
      <c r="U35" s="11">
        <f>[31]Abril!$G$24</f>
        <v>40</v>
      </c>
      <c r="V35" s="11">
        <f>[31]Abril!$G$25</f>
        <v>39</v>
      </c>
      <c r="W35" s="11">
        <f>[31]Abril!$G$26</f>
        <v>48</v>
      </c>
      <c r="X35" s="11">
        <f>[31]Abril!$G$27</f>
        <v>53</v>
      </c>
      <c r="Y35" s="11">
        <f>[31]Abril!$G$28</f>
        <v>52</v>
      </c>
      <c r="Z35" s="11">
        <f>[31]Abril!$G$29</f>
        <v>59</v>
      </c>
      <c r="AA35" s="11">
        <f>[31]Abril!$G$30</f>
        <v>62</v>
      </c>
      <c r="AB35" s="11">
        <f>[31]Abril!$G$31</f>
        <v>58</v>
      </c>
      <c r="AC35" s="11">
        <f>[31]Abril!$G$32</f>
        <v>47</v>
      </c>
      <c r="AD35" s="11">
        <f>[31]Abril!$G$33</f>
        <v>47</v>
      </c>
      <c r="AE35" s="11">
        <f>[31]Abril!$G$34</f>
        <v>49</v>
      </c>
      <c r="AF35" s="14">
        <f t="shared" si="1"/>
        <v>33</v>
      </c>
      <c r="AG35" s="70">
        <f t="shared" si="2"/>
        <v>50.8</v>
      </c>
    </row>
    <row r="36" spans="1:38" hidden="1" x14ac:dyDescent="0.25">
      <c r="A36" s="43" t="s">
        <v>128</v>
      </c>
      <c r="B36" s="11" t="str">
        <f>[32]Abril!$G$5</f>
        <v>*</v>
      </c>
      <c r="C36" s="11" t="str">
        <f>[32]Abril!$G$6</f>
        <v>*</v>
      </c>
      <c r="D36" s="11" t="str">
        <f>[32]Abril!$G$7</f>
        <v>*</v>
      </c>
      <c r="E36" s="11" t="str">
        <f>[32]Abril!$G$8</f>
        <v>*</v>
      </c>
      <c r="F36" s="11" t="str">
        <f>[32]Abril!$G$9</f>
        <v>*</v>
      </c>
      <c r="G36" s="11" t="str">
        <f>[32]Abril!$G$10</f>
        <v>*</v>
      </c>
      <c r="H36" s="11" t="str">
        <f>[32]Abril!$G$11</f>
        <v>*</v>
      </c>
      <c r="I36" s="11" t="str">
        <f>[32]Abril!$G$12</f>
        <v>*</v>
      </c>
      <c r="J36" s="11" t="str">
        <f>[32]Abril!$G$13</f>
        <v>*</v>
      </c>
      <c r="K36" s="11" t="str">
        <f>[32]Abril!$G$14</f>
        <v>*</v>
      </c>
      <c r="L36" s="11" t="str">
        <f>[32]Abril!$G$15</f>
        <v>*</v>
      </c>
      <c r="M36" s="11" t="str">
        <f>[32]Abril!$G$16</f>
        <v>*</v>
      </c>
      <c r="N36" s="11" t="str">
        <f>[32]Abril!$G$17</f>
        <v>*</v>
      </c>
      <c r="O36" s="11" t="str">
        <f>[32]Abril!$G$18</f>
        <v>*</v>
      </c>
      <c r="P36" s="11" t="str">
        <f>[32]Abril!$G$19</f>
        <v>*</v>
      </c>
      <c r="Q36" s="11" t="str">
        <f>[32]Abril!$G$20</f>
        <v>*</v>
      </c>
      <c r="R36" s="11" t="str">
        <f>[32]Abril!$G$21</f>
        <v>*</v>
      </c>
      <c r="S36" s="11" t="str">
        <f>[32]Abril!$G$22</f>
        <v>*</v>
      </c>
      <c r="T36" s="11" t="str">
        <f>[32]Abril!$G$23</f>
        <v>*</v>
      </c>
      <c r="U36" s="11" t="str">
        <f>[32]Abril!$G$24</f>
        <v>*</v>
      </c>
      <c r="V36" s="11" t="str">
        <f>[32]Abril!$G$25</f>
        <v>*</v>
      </c>
      <c r="W36" s="11" t="str">
        <f>[32]Abril!$G$26</f>
        <v>*</v>
      </c>
      <c r="X36" s="11" t="str">
        <f>[32]Abril!$G$27</f>
        <v>*</v>
      </c>
      <c r="Y36" s="11" t="str">
        <f>[32]Abril!$G$28</f>
        <v>*</v>
      </c>
      <c r="Z36" s="11" t="str">
        <f>[32]Abril!$G$29</f>
        <v>*</v>
      </c>
      <c r="AA36" s="11" t="str">
        <f>[32]Abril!$G$30</f>
        <v>*</v>
      </c>
      <c r="AB36" s="11" t="str">
        <f>[32]Abril!$G$31</f>
        <v>*</v>
      </c>
      <c r="AC36" s="11" t="str">
        <f>[32]Abril!$G$32</f>
        <v>*</v>
      </c>
      <c r="AD36" s="11" t="str">
        <f>[32]Abril!$G$33</f>
        <v>*</v>
      </c>
      <c r="AE36" s="11" t="str">
        <f>[32]Abril!$G$34</f>
        <v>*</v>
      </c>
      <c r="AF36" s="14" t="s">
        <v>210</v>
      </c>
      <c r="AG36" s="70" t="s">
        <v>210</v>
      </c>
    </row>
    <row r="37" spans="1:38" x14ac:dyDescent="0.25">
      <c r="A37" s="43" t="s">
        <v>14</v>
      </c>
      <c r="B37" s="11">
        <f>[33]Abril!$G$5</f>
        <v>33</v>
      </c>
      <c r="C37" s="11">
        <f>[33]Abril!$G$6</f>
        <v>32</v>
      </c>
      <c r="D37" s="11">
        <f>[33]Abril!$G$7</f>
        <v>31</v>
      </c>
      <c r="E37" s="11">
        <f>[33]Abril!$G$8</f>
        <v>34</v>
      </c>
      <c r="F37" s="11">
        <f>[33]Abril!$G$9</f>
        <v>35</v>
      </c>
      <c r="G37" s="11">
        <f>[33]Abril!$G$10</f>
        <v>35</v>
      </c>
      <c r="H37" s="11">
        <f>[33]Abril!$G$11</f>
        <v>61</v>
      </c>
      <c r="I37" s="11">
        <f>[33]Abril!$G$12</f>
        <v>64</v>
      </c>
      <c r="J37" s="11">
        <f>[33]Abril!$G$13</f>
        <v>52</v>
      </c>
      <c r="K37" s="11">
        <f>[33]Abril!$G$14</f>
        <v>48</v>
      </c>
      <c r="L37" s="11">
        <f>[33]Abril!$G$15</f>
        <v>49</v>
      </c>
      <c r="M37" s="11">
        <f>[33]Abril!$G$16</f>
        <v>57</v>
      </c>
      <c r="N37" s="11">
        <f>[33]Abril!$G$17</f>
        <v>48</v>
      </c>
      <c r="O37" s="11">
        <f>[33]Abril!$G$18</f>
        <v>63</v>
      </c>
      <c r="P37" s="11">
        <f>[33]Abril!$G$19</f>
        <v>50</v>
      </c>
      <c r="Q37" s="11">
        <f>[33]Abril!$G$20</f>
        <v>47</v>
      </c>
      <c r="R37" s="11">
        <f>[33]Abril!$G$21</f>
        <v>41</v>
      </c>
      <c r="S37" s="11">
        <f>[33]Abril!$G$22</f>
        <v>50</v>
      </c>
      <c r="T37" s="11">
        <f>[33]Abril!$G$23</f>
        <v>52</v>
      </c>
      <c r="U37" s="11">
        <f>[33]Abril!$G$24</f>
        <v>39</v>
      </c>
      <c r="V37" s="11">
        <f>[33]Abril!$G$25</f>
        <v>36</v>
      </c>
      <c r="W37" s="11">
        <f>[33]Abril!$G$26</f>
        <v>46</v>
      </c>
      <c r="X37" s="11">
        <f>[33]Abril!$G$27</f>
        <v>49</v>
      </c>
      <c r="Y37" s="11">
        <f>[33]Abril!$G$28</f>
        <v>44</v>
      </c>
      <c r="Z37" s="11">
        <f>[33]Abril!$G$29</f>
        <v>47</v>
      </c>
      <c r="AA37" s="11">
        <f>[33]Abril!$G$30</f>
        <v>57</v>
      </c>
      <c r="AB37" s="11">
        <f>[33]Abril!$G$31</f>
        <v>56</v>
      </c>
      <c r="AC37" s="11">
        <f>[33]Abril!$G$32</f>
        <v>47</v>
      </c>
      <c r="AD37" s="11">
        <f>[33]Abril!$G$33</f>
        <v>40</v>
      </c>
      <c r="AE37" s="11">
        <f>[33]Abril!$G$34</f>
        <v>44</v>
      </c>
      <c r="AF37" s="14">
        <f t="shared" si="1"/>
        <v>31</v>
      </c>
      <c r="AG37" s="70">
        <f t="shared" si="2"/>
        <v>46.233333333333334</v>
      </c>
    </row>
    <row r="38" spans="1:38" hidden="1" x14ac:dyDescent="0.25">
      <c r="A38" s="43" t="s">
        <v>158</v>
      </c>
      <c r="B38" s="11" t="str">
        <f>[34]Abril!$G$5</f>
        <v>*</v>
      </c>
      <c r="C38" s="11" t="str">
        <f>[34]Abril!$G$6</f>
        <v>*</v>
      </c>
      <c r="D38" s="11" t="str">
        <f>[34]Abril!$G$7</f>
        <v>*</v>
      </c>
      <c r="E38" s="11" t="str">
        <f>[34]Abril!$G$8</f>
        <v>*</v>
      </c>
      <c r="F38" s="11" t="str">
        <f>[34]Abril!$G$9</f>
        <v>*</v>
      </c>
      <c r="G38" s="11" t="str">
        <f>[34]Abril!$G$10</f>
        <v>*</v>
      </c>
      <c r="H38" s="11" t="str">
        <f>[34]Abril!$G$11</f>
        <v>*</v>
      </c>
      <c r="I38" s="11" t="str">
        <f>[34]Abril!$G$12</f>
        <v>*</v>
      </c>
      <c r="J38" s="11" t="str">
        <f>[34]Abril!$G$13</f>
        <v>*</v>
      </c>
      <c r="K38" s="11" t="str">
        <f>[34]Abril!$G$14</f>
        <v>*</v>
      </c>
      <c r="L38" s="11" t="str">
        <f>[34]Abril!$G$15</f>
        <v>*</v>
      </c>
      <c r="M38" s="11" t="str">
        <f>[34]Abril!$G$16</f>
        <v>*</v>
      </c>
      <c r="N38" s="11" t="str">
        <f>[34]Abril!$G$17</f>
        <v>*</v>
      </c>
      <c r="O38" s="11" t="str">
        <f>[34]Abril!$G$18</f>
        <v>*</v>
      </c>
      <c r="P38" s="11" t="str">
        <f>[34]Abril!$G$19</f>
        <v>*</v>
      </c>
      <c r="Q38" s="11" t="str">
        <f>[34]Abril!$G$20</f>
        <v>*</v>
      </c>
      <c r="R38" s="11" t="str">
        <f>[34]Abril!$G$21</f>
        <v>*</v>
      </c>
      <c r="S38" s="11" t="str">
        <f>[34]Abril!$G$22</f>
        <v>*</v>
      </c>
      <c r="T38" s="11" t="str">
        <f>[34]Abril!$G$23</f>
        <v>*</v>
      </c>
      <c r="U38" s="11" t="str">
        <f>[34]Abril!$G$24</f>
        <v>*</v>
      </c>
      <c r="V38" s="11" t="str">
        <f>[34]Abril!$G$25</f>
        <v>*</v>
      </c>
      <c r="W38" s="11" t="str">
        <f>[34]Abril!$G$26</f>
        <v>*</v>
      </c>
      <c r="X38" s="11" t="str">
        <f>[34]Abril!$G$27</f>
        <v>*</v>
      </c>
      <c r="Y38" s="11" t="str">
        <f>[34]Abril!$G$28</f>
        <v>*</v>
      </c>
      <c r="Z38" s="11" t="str">
        <f>[34]Abril!$G$29</f>
        <v>*</v>
      </c>
      <c r="AA38" s="11" t="str">
        <f>[34]Abril!$G$30</f>
        <v>*</v>
      </c>
      <c r="AB38" s="11" t="str">
        <f>[34]Abril!$G$31</f>
        <v>*</v>
      </c>
      <c r="AC38" s="11" t="str">
        <f>[34]Abril!$G$32</f>
        <v>*</v>
      </c>
      <c r="AD38" s="11" t="str">
        <f>[34]Abril!$G$33</f>
        <v>*</v>
      </c>
      <c r="AE38" s="11" t="str">
        <f>[34]Abril!$G$34</f>
        <v>*</v>
      </c>
      <c r="AF38" s="14" t="s">
        <v>210</v>
      </c>
      <c r="AG38" s="70" t="s">
        <v>210</v>
      </c>
      <c r="AI38" t="s">
        <v>35</v>
      </c>
      <c r="AJ38" t="s">
        <v>35</v>
      </c>
    </row>
    <row r="39" spans="1:38" x14ac:dyDescent="0.25">
      <c r="A39" s="43" t="s">
        <v>15</v>
      </c>
      <c r="B39" s="11">
        <f>[35]Abril!$G$5</f>
        <v>44</v>
      </c>
      <c r="C39" s="11">
        <f>[35]Abril!$G$6</f>
        <v>37</v>
      </c>
      <c r="D39" s="11">
        <f>[35]Abril!$G$7</f>
        <v>39</v>
      </c>
      <c r="E39" s="11">
        <f>[35]Abril!$G$8</f>
        <v>41</v>
      </c>
      <c r="F39" s="11">
        <f>[35]Abril!$G$9</f>
        <v>64</v>
      </c>
      <c r="G39" s="11">
        <f>[35]Abril!$G$10</f>
        <v>54</v>
      </c>
      <c r="H39" s="11">
        <f>[35]Abril!$G$11</f>
        <v>62</v>
      </c>
      <c r="I39" s="11">
        <f>[35]Abril!$G$12</f>
        <v>52</v>
      </c>
      <c r="J39" s="11">
        <f>[35]Abril!$G$13</f>
        <v>50</v>
      </c>
      <c r="K39" s="11">
        <f>[35]Abril!$G$14</f>
        <v>43</v>
      </c>
      <c r="L39" s="11">
        <f>[35]Abril!$G$15</f>
        <v>42</v>
      </c>
      <c r="M39" s="11">
        <f>[35]Abril!$G$16</f>
        <v>52</v>
      </c>
      <c r="N39" s="11">
        <f>[35]Abril!$G$17</f>
        <v>55</v>
      </c>
      <c r="O39" s="11">
        <f>[35]Abril!$G$18</f>
        <v>63</v>
      </c>
      <c r="P39" s="11">
        <f>[35]Abril!$G$19</f>
        <v>68</v>
      </c>
      <c r="Q39" s="11">
        <f>[35]Abril!$G$20</f>
        <v>58</v>
      </c>
      <c r="R39" s="11">
        <f>[35]Abril!$G$21</f>
        <v>78</v>
      </c>
      <c r="S39" s="11">
        <f>[35]Abril!$G$22</f>
        <v>85</v>
      </c>
      <c r="T39" s="11">
        <f>[35]Abril!$G$23</f>
        <v>30</v>
      </c>
      <c r="U39" s="11">
        <f>[35]Abril!$G$24</f>
        <v>35</v>
      </c>
      <c r="V39" s="11">
        <f>[35]Abril!$G$25</f>
        <v>47</v>
      </c>
      <c r="W39" s="11">
        <f>[35]Abril!$G$26</f>
        <v>39</v>
      </c>
      <c r="X39" s="11">
        <f>[35]Abril!$G$27</f>
        <v>52</v>
      </c>
      <c r="Y39" s="11">
        <f>[35]Abril!$G$28</f>
        <v>74</v>
      </c>
      <c r="Z39" s="11">
        <f>[35]Abril!$G$29</f>
        <v>75</v>
      </c>
      <c r="AA39" s="11">
        <f>[35]Abril!$G$30</f>
        <v>68</v>
      </c>
      <c r="AB39" s="11">
        <f>[35]Abril!$G$31</f>
        <v>55</v>
      </c>
      <c r="AC39" s="11">
        <f>[35]Abril!$G$32</f>
        <v>49</v>
      </c>
      <c r="AD39" s="11">
        <f>[35]Abril!$G$33</f>
        <v>55</v>
      </c>
      <c r="AE39" s="11">
        <f>[35]Abril!$G$34</f>
        <v>57</v>
      </c>
      <c r="AF39" s="14">
        <f t="shared" si="1"/>
        <v>30</v>
      </c>
      <c r="AG39" s="70">
        <f t="shared" si="2"/>
        <v>54.1</v>
      </c>
      <c r="AH39" s="12" t="s">
        <v>35</v>
      </c>
      <c r="AJ39" t="s">
        <v>35</v>
      </c>
      <c r="AK39" t="s">
        <v>35</v>
      </c>
      <c r="AL39" t="s">
        <v>35</v>
      </c>
    </row>
    <row r="40" spans="1:38" x14ac:dyDescent="0.25">
      <c r="A40" s="43" t="s">
        <v>16</v>
      </c>
      <c r="B40" s="11">
        <f>[36]Abril!$G$5</f>
        <v>42</v>
      </c>
      <c r="C40" s="11">
        <f>[36]Abril!$G$6</f>
        <v>33</v>
      </c>
      <c r="D40" s="11">
        <f>[36]Abril!$G$7</f>
        <v>40</v>
      </c>
      <c r="E40" s="11">
        <f>[36]Abril!$G$8</f>
        <v>43</v>
      </c>
      <c r="F40" s="11">
        <f>[36]Abril!$G$9</f>
        <v>72</v>
      </c>
      <c r="G40" s="11">
        <f>[36]Abril!$G$10</f>
        <v>67</v>
      </c>
      <c r="H40" s="11">
        <f>[36]Abril!$G$11</f>
        <v>59</v>
      </c>
      <c r="I40" s="11">
        <f>[36]Abril!$G$12</f>
        <v>52</v>
      </c>
      <c r="J40" s="11">
        <f>[36]Abril!$G$13</f>
        <v>38</v>
      </c>
      <c r="K40" s="11">
        <f>[36]Abril!$G$14</f>
        <v>43</v>
      </c>
      <c r="L40" s="11">
        <f>[36]Abril!$G$15</f>
        <v>44</v>
      </c>
      <c r="M40" s="11">
        <f>[36]Abril!$G$16</f>
        <v>48</v>
      </c>
      <c r="N40" s="11">
        <f>[36]Abril!$G$17</f>
        <v>54</v>
      </c>
      <c r="O40" s="11">
        <f>[36]Abril!$G$18</f>
        <v>72</v>
      </c>
      <c r="P40" s="11">
        <f>[36]Abril!$G$19</f>
        <v>62</v>
      </c>
      <c r="Q40" s="11">
        <f>[36]Abril!$G$20</f>
        <v>52</v>
      </c>
      <c r="R40" s="11">
        <f>[36]Abril!$G$21</f>
        <v>77</v>
      </c>
      <c r="S40" s="11">
        <f>[36]Abril!$G$22</f>
        <v>76</v>
      </c>
      <c r="T40" s="11">
        <f>[36]Abril!$G$23</f>
        <v>34</v>
      </c>
      <c r="U40" s="11">
        <f>[36]Abril!$G$24</f>
        <v>34</v>
      </c>
      <c r="V40" s="11">
        <f>[36]Abril!$G$25</f>
        <v>38</v>
      </c>
      <c r="W40" s="11">
        <f>[36]Abril!$G$26</f>
        <v>38</v>
      </c>
      <c r="X40" s="11">
        <f>[36]Abril!$G$27</f>
        <v>38</v>
      </c>
      <c r="Y40" s="11">
        <f>[36]Abril!$G$28</f>
        <v>49</v>
      </c>
      <c r="Z40" s="11">
        <f>[36]Abril!$G$29</f>
        <v>65</v>
      </c>
      <c r="AA40" s="11">
        <f>[36]Abril!$G$30</f>
        <v>82</v>
      </c>
      <c r="AB40" s="11">
        <f>[36]Abril!$G$31</f>
        <v>49</v>
      </c>
      <c r="AC40" s="11">
        <f>[36]Abril!$G$32</f>
        <v>44</v>
      </c>
      <c r="AD40" s="11">
        <f>[36]Abril!$G$33</f>
        <v>49</v>
      </c>
      <c r="AE40" s="11">
        <f>[36]Abril!$G$34</f>
        <v>50</v>
      </c>
      <c r="AF40" s="14">
        <f t="shared" si="1"/>
        <v>33</v>
      </c>
      <c r="AG40" s="70">
        <f t="shared" si="2"/>
        <v>51.466666666666669</v>
      </c>
      <c r="AK40" t="s">
        <v>35</v>
      </c>
    </row>
    <row r="41" spans="1:38" x14ac:dyDescent="0.25">
      <c r="A41" s="43" t="s">
        <v>159</v>
      </c>
      <c r="B41" s="11">
        <f>[37]Abril!$G$5</f>
        <v>38</v>
      </c>
      <c r="C41" s="11">
        <f>[37]Abril!$G$6</f>
        <v>37</v>
      </c>
      <c r="D41" s="11">
        <f>[37]Abril!$G$7</f>
        <v>41</v>
      </c>
      <c r="E41" s="11">
        <f>[37]Abril!$G$8</f>
        <v>36</v>
      </c>
      <c r="F41" s="11">
        <f>[37]Abril!$G$9</f>
        <v>36</v>
      </c>
      <c r="G41" s="11">
        <f>[37]Abril!$G$10</f>
        <v>47</v>
      </c>
      <c r="H41" s="11">
        <f>[37]Abril!$G$11</f>
        <v>55</v>
      </c>
      <c r="I41" s="11">
        <f>[37]Abril!$G$12</f>
        <v>57</v>
      </c>
      <c r="J41" s="11">
        <f>[37]Abril!$G$13</f>
        <v>51</v>
      </c>
      <c r="K41" s="11">
        <f>[37]Abril!$G$14</f>
        <v>48</v>
      </c>
      <c r="L41" s="11">
        <f>[37]Abril!$G$15</f>
        <v>43</v>
      </c>
      <c r="M41" s="11">
        <f>[37]Abril!$G$16</f>
        <v>57</v>
      </c>
      <c r="N41" s="11">
        <f>[37]Abril!$G$17</f>
        <v>48</v>
      </c>
      <c r="O41" s="11">
        <f>[37]Abril!$G$18</f>
        <v>59</v>
      </c>
      <c r="P41" s="11">
        <f>[37]Abril!$E$19</f>
        <v>84.875</v>
      </c>
      <c r="Q41" s="11">
        <f>[37]Abril!$G$20</f>
        <v>51</v>
      </c>
      <c r="R41" s="11">
        <f>[37]Abril!$G$21</f>
        <v>50</v>
      </c>
      <c r="S41" s="11">
        <f>[37]Abril!$G$22</f>
        <v>70</v>
      </c>
      <c r="T41" s="11">
        <f>[37]Abril!$G$23</f>
        <v>31</v>
      </c>
      <c r="U41" s="11">
        <f>[37]Abril!$G$24</f>
        <v>40</v>
      </c>
      <c r="V41" s="11">
        <f>[37]Abril!$G$25</f>
        <v>41</v>
      </c>
      <c r="W41" s="11">
        <f>[37]Abril!$G$26</f>
        <v>46</v>
      </c>
      <c r="X41" s="11">
        <f>[37]Abril!$G$27</f>
        <v>49</v>
      </c>
      <c r="Y41" s="11">
        <f>[37]Abril!$G$28</f>
        <v>62</v>
      </c>
      <c r="Z41" s="11">
        <f>[37]Abril!$G$29</f>
        <v>59</v>
      </c>
      <c r="AA41" s="11">
        <f>[37]Abril!$G$30</f>
        <v>80</v>
      </c>
      <c r="AB41" s="11">
        <f>[37]Abril!$G$31</f>
        <v>54</v>
      </c>
      <c r="AC41" s="11">
        <f>[37]Abril!$G$32</f>
        <v>49</v>
      </c>
      <c r="AD41" s="11">
        <f>[37]Abril!$G$33</f>
        <v>48</v>
      </c>
      <c r="AE41" s="11">
        <f>[37]Abril!$G$34</f>
        <v>51</v>
      </c>
      <c r="AF41" s="14">
        <f t="shared" si="1"/>
        <v>31</v>
      </c>
      <c r="AG41" s="70">
        <f t="shared" si="2"/>
        <v>50.62916666666667</v>
      </c>
      <c r="AI41" t="s">
        <v>35</v>
      </c>
      <c r="AK41" t="s">
        <v>35</v>
      </c>
    </row>
    <row r="42" spans="1:38" x14ac:dyDescent="0.25">
      <c r="A42" s="43" t="s">
        <v>17</v>
      </c>
      <c r="B42" s="11">
        <f>[38]Abril!$G$5</f>
        <v>40</v>
      </c>
      <c r="C42" s="11">
        <f>[38]Abril!$G$6</f>
        <v>37</v>
      </c>
      <c r="D42" s="11">
        <f>[38]Abril!$G$7</f>
        <v>43</v>
      </c>
      <c r="E42" s="11">
        <f>[38]Abril!$G$8</f>
        <v>34</v>
      </c>
      <c r="F42" s="11">
        <f>[38]Abril!$G$9</f>
        <v>55</v>
      </c>
      <c r="G42" s="11">
        <f>[38]Abril!$G$10</f>
        <v>67</v>
      </c>
      <c r="H42" s="11">
        <f>[38]Abril!$G$11</f>
        <v>63</v>
      </c>
      <c r="I42" s="11">
        <f>[38]Abril!$G$12</f>
        <v>59</v>
      </c>
      <c r="J42" s="11">
        <f>[38]Abril!$G$13</f>
        <v>53</v>
      </c>
      <c r="K42" s="11">
        <f>[38]Abril!$G$14</f>
        <v>52</v>
      </c>
      <c r="L42" s="11">
        <f>[38]Abril!$G$15</f>
        <v>43</v>
      </c>
      <c r="M42" s="11">
        <f>[38]Abril!$G$16</f>
        <v>54</v>
      </c>
      <c r="N42" s="11">
        <f>[38]Abril!$G$17</f>
        <v>54</v>
      </c>
      <c r="O42" s="11">
        <f>[38]Abril!$G$18</f>
        <v>58</v>
      </c>
      <c r="P42" s="11">
        <f>[38]Abril!$G$19</f>
        <v>66</v>
      </c>
      <c r="Q42" s="11">
        <f>[38]Abril!$G$20</f>
        <v>51</v>
      </c>
      <c r="R42" s="11">
        <f>[38]Abril!$G$21</f>
        <v>66</v>
      </c>
      <c r="S42" s="11">
        <f>[38]Abril!$G$22</f>
        <v>84</v>
      </c>
      <c r="T42" s="11">
        <f>[38]Abril!$G$23</f>
        <v>38</v>
      </c>
      <c r="U42" s="11">
        <f>[38]Abril!$G$24</f>
        <v>43</v>
      </c>
      <c r="V42" s="11">
        <f>[38]Abril!$G$25</f>
        <v>43</v>
      </c>
      <c r="W42" s="11">
        <f>[38]Abril!$G$26</f>
        <v>50</v>
      </c>
      <c r="X42" s="11">
        <f>[38]Abril!$G$27</f>
        <v>58</v>
      </c>
      <c r="Y42" s="11">
        <f>[38]Abril!$G$28</f>
        <v>58</v>
      </c>
      <c r="Z42" s="11">
        <f>[38]Abril!$G$29</f>
        <v>62</v>
      </c>
      <c r="AA42" s="11">
        <f>[38]Abril!$G$30</f>
        <v>66</v>
      </c>
      <c r="AB42" s="11">
        <f>[38]Abril!$G$31</f>
        <v>61</v>
      </c>
      <c r="AC42" s="11">
        <f>[38]Abril!$G$32</f>
        <v>52</v>
      </c>
      <c r="AD42" s="11">
        <f>[38]Abril!$G$33</f>
        <v>52</v>
      </c>
      <c r="AE42" s="11">
        <f>[38]Abril!$G$34</f>
        <v>54</v>
      </c>
      <c r="AF42" s="14">
        <f t="shared" si="1"/>
        <v>34</v>
      </c>
      <c r="AG42" s="70">
        <f t="shared" si="2"/>
        <v>53.866666666666667</v>
      </c>
    </row>
    <row r="43" spans="1:38" x14ac:dyDescent="0.25">
      <c r="A43" s="43" t="s">
        <v>141</v>
      </c>
      <c r="B43" s="11">
        <f>[39]Abril!$G$5</f>
        <v>39</v>
      </c>
      <c r="C43" s="11">
        <f>[39]Abril!$G$6</f>
        <v>41</v>
      </c>
      <c r="D43" s="11">
        <f>[39]Abril!$G$7</f>
        <v>50</v>
      </c>
      <c r="E43" s="11">
        <f>[39]Abril!$G$8</f>
        <v>37</v>
      </c>
      <c r="F43" s="11">
        <f>[39]Abril!$G$9</f>
        <v>41</v>
      </c>
      <c r="G43" s="11">
        <f>[39]Abril!$G$10</f>
        <v>51</v>
      </c>
      <c r="H43" s="11">
        <f>[39]Abril!$G$11</f>
        <v>58</v>
      </c>
      <c r="I43" s="11">
        <f>[39]Abril!$G$12</f>
        <v>79</v>
      </c>
      <c r="J43" s="11">
        <f>[39]Abril!$G$13</f>
        <v>57</v>
      </c>
      <c r="K43" s="11">
        <f>[39]Abril!$G$14</f>
        <v>54</v>
      </c>
      <c r="L43" s="11">
        <f>[39]Abril!$G$15</f>
        <v>50</v>
      </c>
      <c r="M43" s="11">
        <f>[39]Abril!$G$16</f>
        <v>55</v>
      </c>
      <c r="N43" s="11">
        <f>[39]Abril!$G$17</f>
        <v>52</v>
      </c>
      <c r="O43" s="11">
        <f>[39]Abril!$G$18</f>
        <v>60</v>
      </c>
      <c r="P43" s="11">
        <f>[39]Abril!$G$19</f>
        <v>58</v>
      </c>
      <c r="Q43" s="11">
        <f>[39]Abril!$G$20</f>
        <v>57</v>
      </c>
      <c r="R43" s="11">
        <f>[39]Abril!$G$21</f>
        <v>53</v>
      </c>
      <c r="S43" s="11">
        <f>[39]Abril!$G$22</f>
        <v>87</v>
      </c>
      <c r="T43" s="11">
        <f>[39]Abril!$G$23</f>
        <v>33</v>
      </c>
      <c r="U43" s="11">
        <f>[39]Abril!$G$24</f>
        <v>45</v>
      </c>
      <c r="V43" s="11">
        <f>[39]Abril!$G$25</f>
        <v>41</v>
      </c>
      <c r="W43" s="11">
        <f>[39]Abril!$G$26</f>
        <v>51</v>
      </c>
      <c r="X43" s="11">
        <f>[39]Abril!$G$27</f>
        <v>61</v>
      </c>
      <c r="Y43" s="11">
        <f>[39]Abril!$G$28</f>
        <v>55</v>
      </c>
      <c r="Z43" s="11">
        <f>[39]Abril!$G$29</f>
        <v>68</v>
      </c>
      <c r="AA43" s="11">
        <f>[39]Abril!$G$30</f>
        <v>60</v>
      </c>
      <c r="AB43" s="11">
        <f>[39]Abril!$G$31</f>
        <v>59</v>
      </c>
      <c r="AC43" s="11">
        <f>[39]Abril!$G$32</f>
        <v>46</v>
      </c>
      <c r="AD43" s="11">
        <f>[39]Abril!$G$33</f>
        <v>51</v>
      </c>
      <c r="AE43" s="11">
        <f>[39]Abril!$G$34</f>
        <v>52</v>
      </c>
      <c r="AF43" s="14">
        <f t="shared" si="1"/>
        <v>33</v>
      </c>
      <c r="AG43" s="70">
        <f t="shared" si="2"/>
        <v>53.366666666666667</v>
      </c>
      <c r="AI43" t="s">
        <v>35</v>
      </c>
      <c r="AK43" t="s">
        <v>35</v>
      </c>
      <c r="AL43" t="s">
        <v>35</v>
      </c>
    </row>
    <row r="44" spans="1:38" x14ac:dyDescent="0.25">
      <c r="A44" s="43" t="s">
        <v>18</v>
      </c>
      <c r="B44" s="11">
        <f>[40]Abril!$G$5</f>
        <v>41</v>
      </c>
      <c r="C44" s="11">
        <f>[40]Abril!$G$6</f>
        <v>27</v>
      </c>
      <c r="D44" s="11">
        <f>[40]Abril!$G$7</f>
        <v>33</v>
      </c>
      <c r="E44" s="11">
        <f>[40]Abril!$G$8</f>
        <v>40</v>
      </c>
      <c r="F44" s="11">
        <f>[40]Abril!$G$9</f>
        <v>49</v>
      </c>
      <c r="G44" s="11">
        <f>[40]Abril!$G$10</f>
        <v>58</v>
      </c>
      <c r="H44" s="11">
        <f>[40]Abril!$G$11</f>
        <v>57</v>
      </c>
      <c r="I44" s="11">
        <f>[40]Abril!$G$12</f>
        <v>65</v>
      </c>
      <c r="J44" s="11">
        <f>[40]Abril!$G$13</f>
        <v>58</v>
      </c>
      <c r="K44" s="11">
        <f>[40]Abril!$G$14</f>
        <v>50</v>
      </c>
      <c r="L44" s="11">
        <f>[40]Abril!$G$15</f>
        <v>49</v>
      </c>
      <c r="M44" s="11">
        <f>[40]Abril!$G$16</f>
        <v>51</v>
      </c>
      <c r="N44" s="11">
        <f>[40]Abril!$G$17</f>
        <v>47</v>
      </c>
      <c r="O44" s="11">
        <f>[40]Abril!$G$18</f>
        <v>60</v>
      </c>
      <c r="P44" s="11">
        <f>[40]Abril!$G$19</f>
        <v>60</v>
      </c>
      <c r="Q44" s="11">
        <f>[40]Abril!$G$20</f>
        <v>54</v>
      </c>
      <c r="R44" s="11">
        <f>[40]Abril!$G$21</f>
        <v>50</v>
      </c>
      <c r="S44" s="11">
        <f>[40]Abril!$G$22</f>
        <v>60</v>
      </c>
      <c r="T44" s="11">
        <f>[40]Abril!$G$23</f>
        <v>42</v>
      </c>
      <c r="U44" s="11">
        <f>[40]Abril!$G$24</f>
        <v>44</v>
      </c>
      <c r="V44" s="11">
        <f>[40]Abril!$G$25</f>
        <v>43</v>
      </c>
      <c r="W44" s="11">
        <f>[40]Abril!$G$26</f>
        <v>45</v>
      </c>
      <c r="X44" s="11">
        <f>[40]Abril!$G$27</f>
        <v>52</v>
      </c>
      <c r="Y44" s="11">
        <f>[40]Abril!$G$28</f>
        <v>59</v>
      </c>
      <c r="Z44" s="11">
        <f>[40]Abril!$G$29</f>
        <v>60</v>
      </c>
      <c r="AA44" s="11">
        <f>[40]Abril!$G$30</f>
        <v>64</v>
      </c>
      <c r="AB44" s="11">
        <f>[40]Abril!$G$31</f>
        <v>68</v>
      </c>
      <c r="AC44" s="11">
        <f>[40]Abril!$G$32</f>
        <v>59</v>
      </c>
      <c r="AD44" s="11">
        <f>[40]Abril!$G$33</f>
        <v>49</v>
      </c>
      <c r="AE44" s="11">
        <f>[40]Abril!$G$34</f>
        <v>48</v>
      </c>
      <c r="AF44" s="14">
        <f t="shared" si="1"/>
        <v>27</v>
      </c>
      <c r="AG44" s="70">
        <f t="shared" si="2"/>
        <v>51.4</v>
      </c>
    </row>
    <row r="45" spans="1:38" hidden="1" x14ac:dyDescent="0.25">
      <c r="A45" s="43" t="s">
        <v>146</v>
      </c>
      <c r="B45" s="11" t="str">
        <f>[41]Abril!$G$5</f>
        <v>*</v>
      </c>
      <c r="C45" s="11" t="str">
        <f>[41]Abril!$G$6</f>
        <v>*</v>
      </c>
      <c r="D45" s="11" t="str">
        <f>[41]Abril!$G$7</f>
        <v>*</v>
      </c>
      <c r="E45" s="11" t="str">
        <f>[41]Abril!$G$8</f>
        <v>*</v>
      </c>
      <c r="F45" s="11" t="str">
        <f>[41]Abril!$G$9</f>
        <v>*</v>
      </c>
      <c r="G45" s="11" t="str">
        <f>[41]Abril!$G$10</f>
        <v>*</v>
      </c>
      <c r="H45" s="11" t="str">
        <f>[41]Abril!$G$11</f>
        <v>*</v>
      </c>
      <c r="I45" s="11" t="str">
        <f>[41]Abril!$G$12</f>
        <v>*</v>
      </c>
      <c r="J45" s="11" t="str">
        <f>[41]Abril!$G$13</f>
        <v>*</v>
      </c>
      <c r="K45" s="11" t="str">
        <f>[41]Abril!$G$14</f>
        <v>*</v>
      </c>
      <c r="L45" s="11" t="str">
        <f>[41]Abril!$G$15</f>
        <v>*</v>
      </c>
      <c r="M45" s="11" t="str">
        <f>[41]Abril!$G$16</f>
        <v>*</v>
      </c>
      <c r="N45" s="11" t="str">
        <f>[41]Abril!$G$17</f>
        <v>*</v>
      </c>
      <c r="O45" s="11" t="str">
        <f>[41]Abril!$G$18</f>
        <v>*</v>
      </c>
      <c r="P45" s="11" t="str">
        <f>[41]Abril!$G$19</f>
        <v>*</v>
      </c>
      <c r="Q45" s="11" t="str">
        <f>[41]Abril!$G$20</f>
        <v>*</v>
      </c>
      <c r="R45" s="11" t="str">
        <f>[41]Abril!$G$21</f>
        <v>*</v>
      </c>
      <c r="S45" s="11" t="str">
        <f>[41]Abril!$G$22</f>
        <v>*</v>
      </c>
      <c r="T45" s="11" t="str">
        <f>[41]Abril!$G$23</f>
        <v>*</v>
      </c>
      <c r="U45" s="11" t="str">
        <f>[41]Abril!$G$24</f>
        <v>*</v>
      </c>
      <c r="V45" s="11" t="str">
        <f>[41]Abril!$G$25</f>
        <v>*</v>
      </c>
      <c r="W45" s="11" t="str">
        <f>[41]Abril!$G$26</f>
        <v>*</v>
      </c>
      <c r="X45" s="11" t="str">
        <f>[41]Abril!$G$27</f>
        <v>*</v>
      </c>
      <c r="Y45" s="11" t="str">
        <f>[41]Abril!$G$28</f>
        <v>*</v>
      </c>
      <c r="Z45" s="11" t="str">
        <f>[41]Abril!$G$29</f>
        <v>*</v>
      </c>
      <c r="AA45" s="11" t="str">
        <f>[41]Abril!$G$30</f>
        <v>*</v>
      </c>
      <c r="AB45" s="11" t="str">
        <f>[41]Abril!$G$31</f>
        <v>*</v>
      </c>
      <c r="AC45" s="11" t="str">
        <f>[41]Abril!$G$32</f>
        <v>*</v>
      </c>
      <c r="AD45" s="11" t="str">
        <f>[41]Abril!$G$33</f>
        <v>*</v>
      </c>
      <c r="AE45" s="11" t="str">
        <f>[41]Abril!$G$34</f>
        <v>*</v>
      </c>
      <c r="AF45" s="14" t="s">
        <v>210</v>
      </c>
      <c r="AG45" s="70" t="s">
        <v>210</v>
      </c>
      <c r="AI45" s="12" t="s">
        <v>35</v>
      </c>
      <c r="AK45" t="s">
        <v>35</v>
      </c>
    </row>
    <row r="46" spans="1:38" x14ac:dyDescent="0.25">
      <c r="A46" s="43" t="s">
        <v>19</v>
      </c>
      <c r="B46" s="11">
        <f>[42]Abril!$G$5</f>
        <v>44</v>
      </c>
      <c r="C46" s="11">
        <f>[42]Abril!$G$6</f>
        <v>27</v>
      </c>
      <c r="D46" s="11">
        <f>[42]Abril!$G$7</f>
        <v>41</v>
      </c>
      <c r="E46" s="11">
        <f>[42]Abril!$G$8</f>
        <v>47</v>
      </c>
      <c r="F46" s="11">
        <f>[42]Abril!$G$9</f>
        <v>59</v>
      </c>
      <c r="G46" s="11">
        <f>[42]Abril!$G$10</f>
        <v>87</v>
      </c>
      <c r="H46" s="11">
        <f>[42]Abril!$G$11</f>
        <v>62</v>
      </c>
      <c r="I46" s="11">
        <f>[42]Abril!$G$12</f>
        <v>57</v>
      </c>
      <c r="J46" s="11">
        <f>[42]Abril!$G$13</f>
        <v>51</v>
      </c>
      <c r="K46" s="11">
        <f>[42]Abril!$G$14</f>
        <v>48</v>
      </c>
      <c r="L46" s="11">
        <f>[42]Abril!$G$15</f>
        <v>50</v>
      </c>
      <c r="M46" s="11">
        <f>[42]Abril!$G$16</f>
        <v>44</v>
      </c>
      <c r="N46" s="11">
        <f>[42]Abril!$G$17</f>
        <v>62</v>
      </c>
      <c r="O46" s="11">
        <f>[42]Abril!$G$18</f>
        <v>66</v>
      </c>
      <c r="P46" s="11">
        <f>[42]Abril!$G$19</f>
        <v>59</v>
      </c>
      <c r="Q46" s="11">
        <f>[42]Abril!$G$20</f>
        <v>57</v>
      </c>
      <c r="R46" s="11">
        <f>[42]Abril!$G$21</f>
        <v>90</v>
      </c>
      <c r="S46" s="11">
        <f>[42]Abril!$G$22</f>
        <v>54</v>
      </c>
      <c r="T46" s="11">
        <f>[42]Abril!$G$23</f>
        <v>43</v>
      </c>
      <c r="U46" s="11">
        <f>[42]Abril!$G$24</f>
        <v>32</v>
      </c>
      <c r="V46" s="11">
        <f>[42]Abril!$G$25</f>
        <v>43</v>
      </c>
      <c r="W46" s="11">
        <f>[42]Abril!$G$26</f>
        <v>44</v>
      </c>
      <c r="X46" s="11">
        <f>[42]Abril!$G$27</f>
        <v>52</v>
      </c>
      <c r="Y46" s="11">
        <f>[42]Abril!$G$28</f>
        <v>52</v>
      </c>
      <c r="Z46" s="11">
        <f>[42]Abril!$G$29</f>
        <v>60</v>
      </c>
      <c r="AA46" s="11">
        <f>[42]Abril!$G$30</f>
        <v>71</v>
      </c>
      <c r="AB46" s="11">
        <f>[42]Abril!$G$31</f>
        <v>50</v>
      </c>
      <c r="AC46" s="11">
        <f>[42]Abril!$G$32</f>
        <v>48</v>
      </c>
      <c r="AD46" s="11">
        <f>[42]Abril!$G$33</f>
        <v>59</v>
      </c>
      <c r="AE46" s="11">
        <f>[42]Abril!$G$34</f>
        <v>56</v>
      </c>
      <c r="AF46" s="14">
        <f t="shared" si="1"/>
        <v>27</v>
      </c>
      <c r="AG46" s="70">
        <f t="shared" si="2"/>
        <v>53.833333333333336</v>
      </c>
      <c r="AH46" s="12" t="s">
        <v>35</v>
      </c>
      <c r="AI46" t="s">
        <v>35</v>
      </c>
      <c r="AJ46" t="s">
        <v>35</v>
      </c>
      <c r="AK46" t="s">
        <v>35</v>
      </c>
    </row>
    <row r="47" spans="1:38" x14ac:dyDescent="0.25">
      <c r="A47" s="43" t="s">
        <v>23</v>
      </c>
      <c r="B47" s="11">
        <f>[43]Abril!$G$5</f>
        <v>28</v>
      </c>
      <c r="C47" s="11">
        <f>[43]Abril!$G$6</f>
        <v>29</v>
      </c>
      <c r="D47" s="11">
        <f>[43]Abril!$G$7</f>
        <v>36</v>
      </c>
      <c r="E47" s="11">
        <f>[43]Abril!$G$8</f>
        <v>36</v>
      </c>
      <c r="F47" s="11">
        <f>[43]Abril!$G$9</f>
        <v>58</v>
      </c>
      <c r="G47" s="11">
        <f>[43]Abril!$G$10</f>
        <v>54</v>
      </c>
      <c r="H47" s="11">
        <f>[43]Abril!$G$11</f>
        <v>63</v>
      </c>
      <c r="I47" s="11">
        <f>[43]Abril!$G$12</f>
        <v>58</v>
      </c>
      <c r="J47" s="11">
        <f>[43]Abril!$G$13</f>
        <v>51</v>
      </c>
      <c r="K47" s="11">
        <f>[43]Abril!$G$14</f>
        <v>43</v>
      </c>
      <c r="L47" s="11">
        <f>[43]Abril!$G$15</f>
        <v>40</v>
      </c>
      <c r="M47" s="11">
        <f>[43]Abril!$G$16</f>
        <v>49</v>
      </c>
      <c r="N47" s="11">
        <f>[43]Abril!$G$17</f>
        <v>47</v>
      </c>
      <c r="O47" s="11">
        <f>[43]Abril!$G$18</f>
        <v>60</v>
      </c>
      <c r="P47" s="11">
        <f>[43]Abril!$G$19</f>
        <v>58</v>
      </c>
      <c r="Q47" s="11">
        <f>[43]Abril!$G$20</f>
        <v>48</v>
      </c>
      <c r="R47" s="11">
        <f>[43]Abril!$G$21</f>
        <v>52</v>
      </c>
      <c r="S47" s="11">
        <f>[43]Abril!$G$22</f>
        <v>80</v>
      </c>
      <c r="T47" s="11">
        <f>[43]Abril!$G$23</f>
        <v>34</v>
      </c>
      <c r="U47" s="11">
        <f>[43]Abril!$G$24</f>
        <v>34</v>
      </c>
      <c r="V47" s="11">
        <f>[43]Abril!$G$25</f>
        <v>36</v>
      </c>
      <c r="W47" s="11">
        <f>[43]Abril!$G$26</f>
        <v>45</v>
      </c>
      <c r="X47" s="11">
        <f>[43]Abril!$G$27</f>
        <v>45</v>
      </c>
      <c r="Y47" s="11">
        <f>[43]Abril!$G$28</f>
        <v>53</v>
      </c>
      <c r="Z47" s="11">
        <f>[43]Abril!$G$29</f>
        <v>58</v>
      </c>
      <c r="AA47" s="11">
        <f>[43]Abril!$G$30</f>
        <v>68</v>
      </c>
      <c r="AB47" s="11">
        <f>[43]Abril!$G$31</f>
        <v>57</v>
      </c>
      <c r="AC47" s="11">
        <f>[43]Abril!$G$32</f>
        <v>47</v>
      </c>
      <c r="AD47" s="11">
        <f>[43]Abril!$G$33</f>
        <v>46</v>
      </c>
      <c r="AE47" s="11">
        <f>[43]Abril!$G$34</f>
        <v>45</v>
      </c>
      <c r="AF47" s="14">
        <f t="shared" si="1"/>
        <v>28</v>
      </c>
      <c r="AG47" s="70">
        <f t="shared" si="2"/>
        <v>48.6</v>
      </c>
      <c r="AK47" t="s">
        <v>35</v>
      </c>
    </row>
    <row r="48" spans="1:38" x14ac:dyDescent="0.25">
      <c r="A48" s="43" t="s">
        <v>34</v>
      </c>
      <c r="B48" s="11">
        <f>[44]Abril!$G$5</f>
        <v>49</v>
      </c>
      <c r="C48" s="11">
        <f>[44]Abril!$G$6</f>
        <v>38</v>
      </c>
      <c r="D48" s="11">
        <f>[44]Abril!$G$7</f>
        <v>33</v>
      </c>
      <c r="E48" s="11">
        <f>[44]Abril!$G$8</f>
        <v>45</v>
      </c>
      <c r="F48" s="11">
        <f>[44]Abril!$G$9</f>
        <v>43</v>
      </c>
      <c r="G48" s="11">
        <f>[44]Abril!$G$10</f>
        <v>56</v>
      </c>
      <c r="H48" s="11">
        <f>[44]Abril!$G$11</f>
        <v>60</v>
      </c>
      <c r="I48" s="11">
        <f>[44]Abril!$G$12</f>
        <v>61</v>
      </c>
      <c r="J48" s="11">
        <f>[44]Abril!$G$13</f>
        <v>60</v>
      </c>
      <c r="K48" s="11">
        <f>[44]Abril!$G$14</f>
        <v>54</v>
      </c>
      <c r="L48" s="11">
        <f>[44]Abril!$G$15</f>
        <v>56</v>
      </c>
      <c r="M48" s="11">
        <f>[44]Abril!$G$16</f>
        <v>51</v>
      </c>
      <c r="N48" s="11">
        <f>[44]Abril!$G$17</f>
        <v>46</v>
      </c>
      <c r="O48" s="11">
        <f>[44]Abril!$G$18</f>
        <v>72</v>
      </c>
      <c r="P48" s="11">
        <f>[44]Abril!$G$19</f>
        <v>53</v>
      </c>
      <c r="Q48" s="11">
        <f>[44]Abril!$G$20</f>
        <v>46</v>
      </c>
      <c r="R48" s="11">
        <f>[44]Abril!$G$21</f>
        <v>54</v>
      </c>
      <c r="S48" s="11">
        <f>[44]Abril!$G$22</f>
        <v>62</v>
      </c>
      <c r="T48" s="11">
        <f>[44]Abril!$G$23</f>
        <v>83</v>
      </c>
      <c r="U48" s="11">
        <f>[44]Abril!$G$24</f>
        <v>39</v>
      </c>
      <c r="V48" s="11">
        <f>[44]Abril!$G$25</f>
        <v>37</v>
      </c>
      <c r="W48" s="11">
        <f>[44]Abril!$G$26</f>
        <v>46</v>
      </c>
      <c r="X48" s="11">
        <f>[44]Abril!$G$27</f>
        <v>50</v>
      </c>
      <c r="Y48" s="11">
        <f>[44]Abril!$G$28</f>
        <v>47</v>
      </c>
      <c r="Z48" s="11">
        <f>[44]Abril!$G$29</f>
        <v>60</v>
      </c>
      <c r="AA48" s="11">
        <f>[44]Abril!$G$30</f>
        <v>54</v>
      </c>
      <c r="AB48" s="11">
        <f>[44]Abril!$G$31</f>
        <v>59</v>
      </c>
      <c r="AC48" s="11">
        <f>[44]Abril!$G$32</f>
        <v>51</v>
      </c>
      <c r="AD48" s="11">
        <f>[44]Abril!$G$33</f>
        <v>38</v>
      </c>
      <c r="AE48" s="11">
        <f>[44]Abril!$G$34</f>
        <v>41</v>
      </c>
      <c r="AF48" s="14">
        <f t="shared" si="1"/>
        <v>33</v>
      </c>
      <c r="AG48" s="70">
        <f t="shared" si="2"/>
        <v>51.466666666666669</v>
      </c>
      <c r="AH48" s="12" t="s">
        <v>35</v>
      </c>
      <c r="AI48" t="s">
        <v>35</v>
      </c>
      <c r="AJ48" t="s">
        <v>35</v>
      </c>
    </row>
    <row r="49" spans="1:37" ht="13.8" thickBot="1" x14ac:dyDescent="0.3">
      <c r="A49" s="43" t="s">
        <v>20</v>
      </c>
      <c r="B49" s="11">
        <f>[45]Abril!$G$5</f>
        <v>25</v>
      </c>
      <c r="C49" s="11">
        <f>[45]Abril!$G$6</f>
        <v>31</v>
      </c>
      <c r="D49" s="11">
        <f>[45]Abril!$G$7</f>
        <v>37</v>
      </c>
      <c r="E49" s="11">
        <f>[45]Abril!$G$8</f>
        <v>29</v>
      </c>
      <c r="F49" s="11">
        <f>[45]Abril!$G$9</f>
        <v>31</v>
      </c>
      <c r="G49" s="11">
        <f>[45]Abril!$G$10</f>
        <v>32</v>
      </c>
      <c r="H49" s="11">
        <f>[45]Abril!$G$11</f>
        <v>50</v>
      </c>
      <c r="I49" s="11">
        <f>[45]Abril!$G$12</f>
        <v>53</v>
      </c>
      <c r="J49" s="11">
        <f>[45]Abril!$G$13</f>
        <v>45</v>
      </c>
      <c r="K49" s="11">
        <f>[45]Abril!$G$14</f>
        <v>39</v>
      </c>
      <c r="L49" s="11">
        <f>[45]Abril!$G$15</f>
        <v>32</v>
      </c>
      <c r="M49" s="11">
        <f>[45]Abril!$G$16</f>
        <v>51</v>
      </c>
      <c r="N49" s="11">
        <f>[45]Abril!$G$17</f>
        <v>41</v>
      </c>
      <c r="O49" s="11">
        <f>[45]Abril!$G$18</f>
        <v>53</v>
      </c>
      <c r="P49" s="11">
        <f>[45]Abril!$G$19</f>
        <v>41</v>
      </c>
      <c r="Q49" s="11">
        <f>[45]Abril!$G$20</f>
        <v>41</v>
      </c>
      <c r="R49" s="11">
        <f>[45]Abril!$G$21</f>
        <v>45</v>
      </c>
      <c r="S49" s="11">
        <f>[45]Abril!$G$22</f>
        <v>60</v>
      </c>
      <c r="T49" s="11">
        <f>[45]Abril!$G$23</f>
        <v>33</v>
      </c>
      <c r="U49" s="11">
        <f>[45]Abril!$G$24</f>
        <v>33</v>
      </c>
      <c r="V49" s="11">
        <f>[45]Abril!$G$25</f>
        <v>30</v>
      </c>
      <c r="W49" s="11">
        <f>[45]Abril!$G$26</f>
        <v>39</v>
      </c>
      <c r="X49" s="11">
        <f>[45]Abril!$G$27</f>
        <v>45</v>
      </c>
      <c r="Y49" s="11">
        <f>[45]Abril!$G$28</f>
        <v>39</v>
      </c>
      <c r="Z49" s="11">
        <f>[45]Abril!$G$29</f>
        <v>49</v>
      </c>
      <c r="AA49" s="11">
        <f>[45]Abril!$G$30</f>
        <v>60</v>
      </c>
      <c r="AB49" s="11">
        <f>[45]Abril!$G$31</f>
        <v>52</v>
      </c>
      <c r="AC49" s="11">
        <f>[45]Abril!$G$32</f>
        <v>42</v>
      </c>
      <c r="AD49" s="11">
        <f>[45]Abril!$G$33</f>
        <v>43</v>
      </c>
      <c r="AE49" s="11">
        <f>[45]Abril!$G$34</f>
        <v>41</v>
      </c>
      <c r="AF49" s="14">
        <f t="shared" si="1"/>
        <v>25</v>
      </c>
      <c r="AG49" s="70">
        <f t="shared" si="2"/>
        <v>41.4</v>
      </c>
      <c r="AI49" t="s">
        <v>35</v>
      </c>
    </row>
    <row r="50" spans="1:37" s="5" customFormat="1" ht="17.100000000000001" customHeight="1" thickBot="1" x14ac:dyDescent="0.3">
      <c r="A50" s="79" t="s">
        <v>212</v>
      </c>
      <c r="B50" s="13">
        <f t="shared" ref="B50:AF50" si="3">MIN(B5:B49)</f>
        <v>23</v>
      </c>
      <c r="C50" s="13">
        <f t="shared" si="3"/>
        <v>25</v>
      </c>
      <c r="D50" s="13">
        <f t="shared" si="3"/>
        <v>30</v>
      </c>
      <c r="E50" s="13">
        <f t="shared" si="3"/>
        <v>29</v>
      </c>
      <c r="F50" s="13">
        <f t="shared" si="3"/>
        <v>31</v>
      </c>
      <c r="G50" s="13">
        <f t="shared" si="3"/>
        <v>32</v>
      </c>
      <c r="H50" s="13">
        <f t="shared" si="3"/>
        <v>50</v>
      </c>
      <c r="I50" s="13">
        <f t="shared" si="3"/>
        <v>48</v>
      </c>
      <c r="J50" s="13">
        <f t="shared" si="3"/>
        <v>38</v>
      </c>
      <c r="K50" s="13">
        <f t="shared" si="3"/>
        <v>39</v>
      </c>
      <c r="L50" s="13">
        <f t="shared" si="3"/>
        <v>32</v>
      </c>
      <c r="M50" s="13">
        <f t="shared" si="3"/>
        <v>41</v>
      </c>
      <c r="N50" s="13">
        <f t="shared" si="3"/>
        <v>41</v>
      </c>
      <c r="O50" s="13">
        <f t="shared" si="3"/>
        <v>49</v>
      </c>
      <c r="P50" s="13">
        <f t="shared" si="3"/>
        <v>41</v>
      </c>
      <c r="Q50" s="13">
        <f t="shared" si="3"/>
        <v>41</v>
      </c>
      <c r="R50" s="13">
        <f t="shared" si="3"/>
        <v>41</v>
      </c>
      <c r="S50" s="13">
        <f t="shared" si="3"/>
        <v>50</v>
      </c>
      <c r="T50" s="13">
        <f t="shared" si="3"/>
        <v>23</v>
      </c>
      <c r="U50" s="13">
        <f t="shared" si="3"/>
        <v>28</v>
      </c>
      <c r="V50" s="13">
        <f t="shared" si="3"/>
        <v>30</v>
      </c>
      <c r="W50" s="13">
        <f t="shared" si="3"/>
        <v>34</v>
      </c>
      <c r="X50" s="13">
        <f t="shared" si="3"/>
        <v>38</v>
      </c>
      <c r="Y50" s="13">
        <f t="shared" si="3"/>
        <v>39</v>
      </c>
      <c r="Z50" s="13">
        <f t="shared" si="3"/>
        <v>47</v>
      </c>
      <c r="AA50" s="13">
        <f t="shared" si="3"/>
        <v>52</v>
      </c>
      <c r="AB50" s="13">
        <f t="shared" si="3"/>
        <v>43</v>
      </c>
      <c r="AC50" s="13">
        <f t="shared" si="3"/>
        <v>40</v>
      </c>
      <c r="AD50" s="13">
        <f t="shared" si="3"/>
        <v>36</v>
      </c>
      <c r="AE50" s="13">
        <f t="shared" si="3"/>
        <v>39</v>
      </c>
      <c r="AF50" s="14">
        <f t="shared" si="3"/>
        <v>23</v>
      </c>
      <c r="AG50" s="157"/>
      <c r="AK50" s="5" t="s">
        <v>35</v>
      </c>
    </row>
    <row r="51" spans="1:37" x14ac:dyDescent="0.25">
      <c r="A51" s="97" t="s">
        <v>240</v>
      </c>
      <c r="B51" s="143"/>
      <c r="C51" s="143"/>
      <c r="D51" s="143"/>
      <c r="E51" s="143"/>
      <c r="F51" s="143"/>
      <c r="G51" s="143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5"/>
      <c r="AE51" s="153"/>
      <c r="AF51" s="146"/>
      <c r="AG51" s="40"/>
    </row>
    <row r="52" spans="1:37" x14ac:dyDescent="0.25">
      <c r="A52" s="97" t="s">
        <v>241</v>
      </c>
      <c r="B52" s="147"/>
      <c r="C52" s="147"/>
      <c r="D52" s="147"/>
      <c r="E52" s="147"/>
      <c r="F52" s="147"/>
      <c r="G52" s="147"/>
      <c r="H52" s="147"/>
      <c r="I52" s="147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8"/>
      <c r="U52" s="148"/>
      <c r="V52" s="148"/>
      <c r="W52" s="148"/>
      <c r="X52" s="148"/>
      <c r="Y52" s="144"/>
      <c r="Z52" s="144"/>
      <c r="AA52" s="144"/>
      <c r="AB52" s="144"/>
      <c r="AC52" s="144"/>
      <c r="AD52" s="144"/>
      <c r="AE52" s="144"/>
      <c r="AF52" s="146"/>
      <c r="AG52" s="38"/>
      <c r="AI52" s="12" t="s">
        <v>35</v>
      </c>
      <c r="AK52" t="s">
        <v>35</v>
      </c>
    </row>
    <row r="53" spans="1:37" x14ac:dyDescent="0.25">
      <c r="A53" s="37"/>
      <c r="B53" s="144"/>
      <c r="C53" s="144"/>
      <c r="D53" s="144"/>
      <c r="E53" s="144"/>
      <c r="F53" s="144"/>
      <c r="G53" s="144"/>
      <c r="H53" s="144"/>
      <c r="I53" s="144"/>
      <c r="J53" s="149"/>
      <c r="K53" s="149"/>
      <c r="L53" s="149"/>
      <c r="M53" s="149"/>
      <c r="N53" s="149"/>
      <c r="O53" s="149"/>
      <c r="P53" s="149"/>
      <c r="Q53" s="144"/>
      <c r="R53" s="144"/>
      <c r="S53" s="144"/>
      <c r="T53" s="150"/>
      <c r="U53" s="150"/>
      <c r="V53" s="150"/>
      <c r="W53" s="150"/>
      <c r="X53" s="150"/>
      <c r="Y53" s="144"/>
      <c r="Z53" s="144"/>
      <c r="AA53" s="144"/>
      <c r="AB53" s="144"/>
      <c r="AC53" s="144"/>
      <c r="AD53" s="145"/>
      <c r="AE53" s="145"/>
      <c r="AF53" s="146"/>
      <c r="AG53" s="38"/>
    </row>
    <row r="54" spans="1:37" x14ac:dyDescent="0.25">
      <c r="A54" s="34"/>
      <c r="B54" s="143"/>
      <c r="C54" s="143"/>
      <c r="D54" s="143"/>
      <c r="E54" s="143"/>
      <c r="F54" s="143"/>
      <c r="G54" s="143"/>
      <c r="H54" s="143"/>
      <c r="I54" s="143"/>
      <c r="J54" s="143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5"/>
      <c r="AE54" s="145"/>
      <c r="AF54" s="146"/>
      <c r="AG54" s="71"/>
    </row>
    <row r="55" spans="1:37" x14ac:dyDescent="0.25">
      <c r="A55" s="37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5"/>
      <c r="AF55" s="146"/>
      <c r="AG55" s="40"/>
      <c r="AK55" t="s">
        <v>35</v>
      </c>
    </row>
    <row r="56" spans="1:37" x14ac:dyDescent="0.25">
      <c r="A56" s="37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54"/>
      <c r="AF56" s="146"/>
      <c r="AG56" s="40"/>
    </row>
    <row r="57" spans="1:37" ht="13.8" thickBot="1" x14ac:dyDescent="0.3">
      <c r="A57" s="46"/>
      <c r="B57" s="47"/>
      <c r="C57" s="47"/>
      <c r="D57" s="47"/>
      <c r="E57" s="47"/>
      <c r="F57" s="47"/>
      <c r="G57" s="47" t="s">
        <v>35</v>
      </c>
      <c r="H57" s="47"/>
      <c r="I57" s="47"/>
      <c r="J57" s="47"/>
      <c r="K57" s="47"/>
      <c r="L57" s="47" t="s">
        <v>35</v>
      </c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8"/>
      <c r="AG57" s="72"/>
    </row>
    <row r="58" spans="1:37" x14ac:dyDescent="0.25">
      <c r="AF58" s="7"/>
    </row>
    <row r="63" spans="1:37" x14ac:dyDescent="0.25">
      <c r="P63" s="2" t="s">
        <v>35</v>
      </c>
      <c r="AE63" s="2" t="s">
        <v>35</v>
      </c>
      <c r="AH63" t="s">
        <v>35</v>
      </c>
    </row>
    <row r="64" spans="1:37" x14ac:dyDescent="0.25">
      <c r="T64" s="2" t="s">
        <v>35</v>
      </c>
      <c r="Z64" s="2" t="s">
        <v>35</v>
      </c>
    </row>
    <row r="66" spans="7:28" x14ac:dyDescent="0.25">
      <c r="N66" s="2" t="s">
        <v>35</v>
      </c>
    </row>
    <row r="67" spans="7:28" x14ac:dyDescent="0.25">
      <c r="G67" s="2" t="s">
        <v>35</v>
      </c>
    </row>
    <row r="69" spans="7:28" x14ac:dyDescent="0.25">
      <c r="J69" s="2" t="s">
        <v>35</v>
      </c>
      <c r="AA69" s="2" t="s">
        <v>35</v>
      </c>
      <c r="AB69" s="2" t="s">
        <v>35</v>
      </c>
    </row>
    <row r="70" spans="7:28" x14ac:dyDescent="0.25">
      <c r="AB70" s="2" t="s">
        <v>35</v>
      </c>
    </row>
  </sheetData>
  <mergeCells count="35">
    <mergeCell ref="A2:A4"/>
    <mergeCell ref="B3:B4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C3:C4"/>
    <mergeCell ref="D3:D4"/>
    <mergeCell ref="E3:E4"/>
    <mergeCell ref="F3:F4"/>
    <mergeCell ref="G3:G4"/>
    <mergeCell ref="H3:H4"/>
    <mergeCell ref="B2:AF2"/>
    <mergeCell ref="A1:AF1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72"/>
  <sheetViews>
    <sheetView zoomScale="90" zoomScaleNormal="90" workbookViewId="0">
      <selection activeCell="AG50" sqref="B5:AG50"/>
    </sheetView>
  </sheetViews>
  <sheetFormatPr defaultRowHeight="13.2" x14ac:dyDescent="0.25"/>
  <cols>
    <col min="1" max="1" width="19.109375" style="2" bestFit="1" customWidth="1"/>
    <col min="2" max="2" width="5.44140625" style="3" bestFit="1" customWidth="1"/>
    <col min="3" max="3" width="6.44140625" style="3" bestFit="1" customWidth="1"/>
    <col min="4" max="30" width="5.44140625" style="3" bestFit="1" customWidth="1"/>
    <col min="31" max="31" width="5.44140625" style="3" customWidth="1"/>
    <col min="32" max="32" width="7.44140625" style="7" bestFit="1" customWidth="1"/>
  </cols>
  <sheetData>
    <row r="1" spans="1:33" ht="20.100000000000001" customHeight="1" x14ac:dyDescent="0.25">
      <c r="A1" s="106" t="s">
        <v>217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10"/>
    </row>
    <row r="2" spans="1:33" s="4" customFormat="1" ht="20.100000000000001" customHeight="1" x14ac:dyDescent="0.25">
      <c r="A2" s="108" t="s">
        <v>21</v>
      </c>
      <c r="B2" s="104" t="s">
        <v>214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41"/>
    </row>
    <row r="3" spans="1:33" s="5" customFormat="1" ht="20.100000000000001" customHeight="1" x14ac:dyDescent="0.25">
      <c r="A3" s="108"/>
      <c r="B3" s="109">
        <v>1</v>
      </c>
      <c r="C3" s="109">
        <f>SUM(B3+1)</f>
        <v>2</v>
      </c>
      <c r="D3" s="109">
        <f t="shared" ref="D3:AD3" si="0">SUM(C3+1)</f>
        <v>3</v>
      </c>
      <c r="E3" s="109">
        <f t="shared" si="0"/>
        <v>4</v>
      </c>
      <c r="F3" s="109">
        <f t="shared" si="0"/>
        <v>5</v>
      </c>
      <c r="G3" s="109">
        <f t="shared" si="0"/>
        <v>6</v>
      </c>
      <c r="H3" s="109">
        <f t="shared" si="0"/>
        <v>7</v>
      </c>
      <c r="I3" s="109">
        <f t="shared" si="0"/>
        <v>8</v>
      </c>
      <c r="J3" s="109">
        <f t="shared" si="0"/>
        <v>9</v>
      </c>
      <c r="K3" s="109">
        <f t="shared" si="0"/>
        <v>10</v>
      </c>
      <c r="L3" s="109">
        <f t="shared" si="0"/>
        <v>11</v>
      </c>
      <c r="M3" s="109">
        <f t="shared" si="0"/>
        <v>12</v>
      </c>
      <c r="N3" s="109">
        <f t="shared" si="0"/>
        <v>13</v>
      </c>
      <c r="O3" s="109">
        <f t="shared" si="0"/>
        <v>14</v>
      </c>
      <c r="P3" s="109">
        <f t="shared" si="0"/>
        <v>15</v>
      </c>
      <c r="Q3" s="109">
        <f t="shared" si="0"/>
        <v>16</v>
      </c>
      <c r="R3" s="109">
        <f t="shared" si="0"/>
        <v>17</v>
      </c>
      <c r="S3" s="109">
        <f t="shared" si="0"/>
        <v>18</v>
      </c>
      <c r="T3" s="109">
        <f t="shared" si="0"/>
        <v>19</v>
      </c>
      <c r="U3" s="109">
        <f t="shared" si="0"/>
        <v>20</v>
      </c>
      <c r="V3" s="109">
        <f t="shared" si="0"/>
        <v>21</v>
      </c>
      <c r="W3" s="109">
        <f t="shared" si="0"/>
        <v>22</v>
      </c>
      <c r="X3" s="109">
        <f t="shared" si="0"/>
        <v>23</v>
      </c>
      <c r="Y3" s="109">
        <f t="shared" si="0"/>
        <v>24</v>
      </c>
      <c r="Z3" s="109">
        <f t="shared" si="0"/>
        <v>25</v>
      </c>
      <c r="AA3" s="109">
        <f t="shared" si="0"/>
        <v>26</v>
      </c>
      <c r="AB3" s="109">
        <f t="shared" si="0"/>
        <v>27</v>
      </c>
      <c r="AC3" s="109">
        <f t="shared" si="0"/>
        <v>28</v>
      </c>
      <c r="AD3" s="109">
        <f t="shared" si="0"/>
        <v>29</v>
      </c>
      <c r="AE3" s="109">
        <v>30</v>
      </c>
      <c r="AF3" s="98" t="s">
        <v>27</v>
      </c>
      <c r="AG3" s="142" t="s">
        <v>26</v>
      </c>
    </row>
    <row r="4" spans="1:33" s="5" customFormat="1" ht="20.100000000000001" customHeight="1" x14ac:dyDescent="0.25">
      <c r="A4" s="108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98" t="s">
        <v>25</v>
      </c>
      <c r="AG4" s="142" t="s">
        <v>25</v>
      </c>
    </row>
    <row r="5" spans="1:33" s="5" customFormat="1" x14ac:dyDescent="0.25">
      <c r="A5" s="43" t="s">
        <v>30</v>
      </c>
      <c r="B5" s="158">
        <f>[1]Abril!$H$5</f>
        <v>10.08</v>
      </c>
      <c r="C5" s="158">
        <f>[1]Abril!$H$6</f>
        <v>6.12</v>
      </c>
      <c r="D5" s="158">
        <f>[1]Abril!$H$7</f>
        <v>8.2799999999999994</v>
      </c>
      <c r="E5" s="158">
        <f>[1]Abril!$H$8</f>
        <v>10.08</v>
      </c>
      <c r="F5" s="158">
        <f>[1]Abril!$H$9</f>
        <v>9</v>
      </c>
      <c r="G5" s="158">
        <f>[1]Abril!$H$10</f>
        <v>14.76</v>
      </c>
      <c r="H5" s="158">
        <f>[1]Abril!$H$11</f>
        <v>12.6</v>
      </c>
      <c r="I5" s="158">
        <f>[1]Abril!$H$12</f>
        <v>8.2799999999999994</v>
      </c>
      <c r="J5" s="158">
        <f>[1]Abril!$H$13</f>
        <v>7.5600000000000005</v>
      </c>
      <c r="K5" s="158">
        <f>[1]Abril!$H$14</f>
        <v>6.48</v>
      </c>
      <c r="L5" s="158">
        <f>[1]Abril!$H$15</f>
        <v>9.3600000000000012</v>
      </c>
      <c r="M5" s="158">
        <f>[1]Abril!$H$16</f>
        <v>7.5600000000000005</v>
      </c>
      <c r="N5" s="158">
        <f>[1]Abril!$H$17</f>
        <v>11.16</v>
      </c>
      <c r="O5" s="158">
        <f>[1]Abril!$H$18</f>
        <v>12.6</v>
      </c>
      <c r="P5" s="158">
        <f>[1]Abril!$H$19</f>
        <v>7.2</v>
      </c>
      <c r="Q5" s="158">
        <f>[1]Abril!$H$20</f>
        <v>8.2799999999999994</v>
      </c>
      <c r="R5" s="158">
        <f>[1]Abril!$H$21</f>
        <v>12.6</v>
      </c>
      <c r="S5" s="158">
        <f>[1]Abril!$H$22</f>
        <v>16.2</v>
      </c>
      <c r="T5" s="158">
        <f>[1]Abril!$H$23</f>
        <v>12.6</v>
      </c>
      <c r="U5" s="158">
        <f>[1]Abril!$H$24</f>
        <v>8.2799999999999994</v>
      </c>
      <c r="V5" s="158">
        <f>[1]Abril!$H$25</f>
        <v>12.6</v>
      </c>
      <c r="W5" s="158">
        <f>[1]Abril!$H$26</f>
        <v>8.2799999999999994</v>
      </c>
      <c r="X5" s="158">
        <f>[1]Abril!$H$27</f>
        <v>10.44</v>
      </c>
      <c r="Y5" s="158">
        <f>[1]Abril!$H$28</f>
        <v>13.68</v>
      </c>
      <c r="Z5" s="158">
        <f>[1]Abril!$H$29</f>
        <v>9.3600000000000012</v>
      </c>
      <c r="AA5" s="158">
        <f>[1]Abril!$H$30</f>
        <v>5.7600000000000007</v>
      </c>
      <c r="AB5" s="158">
        <f>[1]Abril!$H$31</f>
        <v>7.9200000000000008</v>
      </c>
      <c r="AC5" s="158">
        <f>[1]Abril!$H$32</f>
        <v>7.2</v>
      </c>
      <c r="AD5" s="158">
        <f>[1]Abril!$H$33</f>
        <v>7.5600000000000005</v>
      </c>
      <c r="AE5" s="158">
        <f>[1]Abril!$H$34</f>
        <v>6.12</v>
      </c>
      <c r="AF5" s="159">
        <f>MAX(B5:AE5)</f>
        <v>16.2</v>
      </c>
      <c r="AG5" s="160">
        <f>AVERAGE(B5:AE5)</f>
        <v>9.6</v>
      </c>
    </row>
    <row r="6" spans="1:33" x14ac:dyDescent="0.25">
      <c r="A6" s="43" t="s">
        <v>0</v>
      </c>
      <c r="B6" s="161">
        <f>[2]Abril!$H$5</f>
        <v>6.84</v>
      </c>
      <c r="C6" s="161">
        <f>[2]Abril!$H$6</f>
        <v>5.4</v>
      </c>
      <c r="D6" s="161">
        <f>[2]Abril!$H$7</f>
        <v>11.879999999999999</v>
      </c>
      <c r="E6" s="161">
        <f>[2]Abril!$H$8</f>
        <v>9.3600000000000012</v>
      </c>
      <c r="F6" s="161">
        <f>[2]Abril!$H$9</f>
        <v>7.9200000000000008</v>
      </c>
      <c r="G6" s="161">
        <f>[2]Abril!$H$10</f>
        <v>1.4400000000000002</v>
      </c>
      <c r="H6" s="161">
        <f>[2]Abril!$H$11</f>
        <v>3.9600000000000004</v>
      </c>
      <c r="I6" s="161">
        <f>[2]Abril!$H$12</f>
        <v>4.6800000000000006</v>
      </c>
      <c r="J6" s="161">
        <f>[2]Abril!$H$13</f>
        <v>9.7200000000000006</v>
      </c>
      <c r="K6" s="161">
        <f>[2]Abril!$H$14</f>
        <v>11.16</v>
      </c>
      <c r="L6" s="161">
        <f>[2]Abril!$H$15</f>
        <v>14.4</v>
      </c>
      <c r="M6" s="161">
        <f>[2]Abril!$H$16</f>
        <v>10.44</v>
      </c>
      <c r="N6" s="161">
        <f>[2]Abril!$H$17</f>
        <v>11.520000000000001</v>
      </c>
      <c r="O6" s="161">
        <f>[2]Abril!$H$18</f>
        <v>6.48</v>
      </c>
      <c r="P6" s="161">
        <f>[2]Abril!$H$19</f>
        <v>2.8800000000000003</v>
      </c>
      <c r="Q6" s="161">
        <f>[2]Abril!$H$20</f>
        <v>9.7200000000000006</v>
      </c>
      <c r="R6" s="161">
        <f>[2]Abril!$H$21</f>
        <v>7.5600000000000005</v>
      </c>
      <c r="S6" s="161">
        <f>[2]Abril!$H$22</f>
        <v>7.2</v>
      </c>
      <c r="T6" s="161">
        <f>[2]Abril!$H$23</f>
        <v>9.3600000000000012</v>
      </c>
      <c r="U6" s="161">
        <f>[2]Abril!$H$24</f>
        <v>5.7600000000000007</v>
      </c>
      <c r="V6" s="161">
        <f>[2]Abril!$H$25</f>
        <v>16.920000000000002</v>
      </c>
      <c r="W6" s="161">
        <f>[2]Abril!$H$26</f>
        <v>8.2799999999999994</v>
      </c>
      <c r="X6" s="161">
        <f>[2]Abril!$H$27</f>
        <v>10.08</v>
      </c>
      <c r="Y6" s="161">
        <f>[2]Abril!$H$28</f>
        <v>12.96</v>
      </c>
      <c r="Z6" s="161">
        <f>[2]Abril!$H$29</f>
        <v>11.520000000000001</v>
      </c>
      <c r="AA6" s="161">
        <f>[2]Abril!$H$30</f>
        <v>6.84</v>
      </c>
      <c r="AB6" s="161">
        <f>[2]Abril!$H$31</f>
        <v>0</v>
      </c>
      <c r="AC6" s="161">
        <f>[2]Abril!$H$32</f>
        <v>0</v>
      </c>
      <c r="AD6" s="161">
        <f>[2]Abril!$H$33</f>
        <v>11.16</v>
      </c>
      <c r="AE6" s="161">
        <f>[2]Abril!$H$34</f>
        <v>12.6</v>
      </c>
      <c r="AF6" s="159">
        <f t="shared" ref="AF6:AF49" si="1">MAX(B6:AE6)</f>
        <v>16.920000000000002</v>
      </c>
      <c r="AG6" s="160">
        <f t="shared" ref="AG6:AG49" si="2">AVERAGE(B6:AE6)</f>
        <v>8.2679999999999989</v>
      </c>
    </row>
    <row r="7" spans="1:33" x14ac:dyDescent="0.25">
      <c r="A7" s="43" t="s">
        <v>88</v>
      </c>
      <c r="B7" s="161">
        <f>[3]Abril!$H$5</f>
        <v>9.7200000000000006</v>
      </c>
      <c r="C7" s="161">
        <f>[3]Abril!$H$6</f>
        <v>9.3600000000000012</v>
      </c>
      <c r="D7" s="161">
        <f>[3]Abril!$H$7</f>
        <v>16.920000000000002</v>
      </c>
      <c r="E7" s="161">
        <f>[3]Abril!$H$8</f>
        <v>11.520000000000001</v>
      </c>
      <c r="F7" s="161">
        <f>[3]Abril!$H$9</f>
        <v>17.28</v>
      </c>
      <c r="G7" s="161">
        <f>[3]Abril!$H$10</f>
        <v>13.68</v>
      </c>
      <c r="H7" s="161">
        <f>[3]Abril!$H$11</f>
        <v>12.6</v>
      </c>
      <c r="I7" s="161">
        <f>[3]Abril!$H$12</f>
        <v>19.079999999999998</v>
      </c>
      <c r="J7" s="161">
        <f>[3]Abril!$H$13</f>
        <v>10.44</v>
      </c>
      <c r="K7" s="161">
        <f>[3]Abril!$H$14</f>
        <v>14.04</v>
      </c>
      <c r="L7" s="161">
        <f>[3]Abril!$H$15</f>
        <v>16.2</v>
      </c>
      <c r="M7" s="161">
        <f>[3]Abril!$H$16</f>
        <v>14.76</v>
      </c>
      <c r="N7" s="161">
        <f>[3]Abril!$H$17</f>
        <v>17.64</v>
      </c>
      <c r="O7" s="161">
        <f>[3]Abril!$H$18</f>
        <v>12.6</v>
      </c>
      <c r="P7" s="161">
        <f>[3]Abril!$H$19</f>
        <v>8.2799999999999994</v>
      </c>
      <c r="Q7" s="161">
        <f>[3]Abril!$H$20</f>
        <v>16.559999999999999</v>
      </c>
      <c r="R7" s="161">
        <f>[3]Abril!$H$21</f>
        <v>14.4</v>
      </c>
      <c r="S7" s="161">
        <f>[3]Abril!$H$22</f>
        <v>18</v>
      </c>
      <c r="T7" s="161">
        <f>[3]Abril!$H$23</f>
        <v>11.879999999999999</v>
      </c>
      <c r="U7" s="161">
        <f>[3]Abril!$H$24</f>
        <v>12.96</v>
      </c>
      <c r="V7" s="161">
        <f>[3]Abril!$H$25</f>
        <v>16.920000000000002</v>
      </c>
      <c r="W7" s="161">
        <f>[3]Abril!$H$26</f>
        <v>13.32</v>
      </c>
      <c r="X7" s="161">
        <f>[3]Abril!$H$27</f>
        <v>16.2</v>
      </c>
      <c r="Y7" s="161">
        <f>[3]Abril!$H$28</f>
        <v>19.440000000000001</v>
      </c>
      <c r="Z7" s="161">
        <f>[3]Abril!$H$29</f>
        <v>21.240000000000002</v>
      </c>
      <c r="AA7" s="161">
        <f>[3]Abril!$H$30</f>
        <v>19.440000000000001</v>
      </c>
      <c r="AB7" s="161">
        <f>[3]Abril!$H$31</f>
        <v>10.44</v>
      </c>
      <c r="AC7" s="161">
        <f>[3]Abril!$H$32</f>
        <v>10.08</v>
      </c>
      <c r="AD7" s="161">
        <f>[3]Abril!$H$33</f>
        <v>12.96</v>
      </c>
      <c r="AE7" s="161">
        <f>[3]Abril!$H$34</f>
        <v>13.32</v>
      </c>
      <c r="AF7" s="159">
        <f t="shared" si="1"/>
        <v>21.240000000000002</v>
      </c>
      <c r="AG7" s="160">
        <f t="shared" si="2"/>
        <v>14.375999999999999</v>
      </c>
    </row>
    <row r="8" spans="1:33" x14ac:dyDescent="0.25">
      <c r="A8" s="43" t="s">
        <v>1</v>
      </c>
      <c r="B8" s="161">
        <f>[4]Abril!$H$5</f>
        <v>8.2799999999999994</v>
      </c>
      <c r="C8" s="161">
        <f>[4]Abril!$H$6</f>
        <v>9.3600000000000012</v>
      </c>
      <c r="D8" s="161">
        <f>[4]Abril!$H$7</f>
        <v>9.7200000000000006</v>
      </c>
      <c r="E8" s="161">
        <f>[4]Abril!$H$8</f>
        <v>6.12</v>
      </c>
      <c r="F8" s="161">
        <f>[4]Abril!$H$9</f>
        <v>9.7200000000000006</v>
      </c>
      <c r="G8" s="161">
        <f>[4]Abril!$H$10</f>
        <v>5.7600000000000007</v>
      </c>
      <c r="H8" s="161">
        <f>[4]Abril!$H$11</f>
        <v>5.4</v>
      </c>
      <c r="I8" s="161">
        <f>[4]Abril!$H$12</f>
        <v>6.12</v>
      </c>
      <c r="J8" s="161">
        <f>[4]Abril!$H$13</f>
        <v>3.9600000000000004</v>
      </c>
      <c r="K8" s="161">
        <f>[4]Abril!$H$14</f>
        <v>2.52</v>
      </c>
      <c r="L8" s="161">
        <f>[4]Abril!$H$15</f>
        <v>10.44</v>
      </c>
      <c r="M8" s="161">
        <f>[4]Abril!$H$16</f>
        <v>9.7200000000000006</v>
      </c>
      <c r="N8" s="161">
        <f>[4]Abril!$H$17</f>
        <v>13.68</v>
      </c>
      <c r="O8" s="161">
        <f>[4]Abril!$H$18</f>
        <v>10.44</v>
      </c>
      <c r="P8" s="161">
        <f>[4]Abril!$H$19</f>
        <v>4.6800000000000006</v>
      </c>
      <c r="Q8" s="161">
        <f>[4]Abril!$H$20</f>
        <v>8.2799999999999994</v>
      </c>
      <c r="R8" s="161">
        <f>[4]Abril!$H$21</f>
        <v>15.120000000000001</v>
      </c>
      <c r="S8" s="161">
        <f>[4]Abril!$H$22</f>
        <v>10.44</v>
      </c>
      <c r="T8" s="161">
        <f>[4]Abril!$H$23</f>
        <v>7.9200000000000008</v>
      </c>
      <c r="U8" s="161">
        <f>[4]Abril!$H$24</f>
        <v>5.04</v>
      </c>
      <c r="V8" s="161">
        <f>[4]Abril!$H$25</f>
        <v>12.6</v>
      </c>
      <c r="W8" s="161">
        <f>[4]Abril!$H$26</f>
        <v>10.08</v>
      </c>
      <c r="X8" s="161">
        <f>[4]Abril!$H$27</f>
        <v>8.2799999999999994</v>
      </c>
      <c r="Y8" s="161">
        <f>[4]Abril!$H$28</f>
        <v>10.44</v>
      </c>
      <c r="Z8" s="161">
        <f>[4]Abril!$H$29</f>
        <v>13.68</v>
      </c>
      <c r="AA8" s="161">
        <f>[4]Abril!$H$30</f>
        <v>7.2</v>
      </c>
      <c r="AB8" s="161">
        <f>[4]Abril!$H$31</f>
        <v>4.32</v>
      </c>
      <c r="AC8" s="161">
        <f>[4]Abril!$H$32</f>
        <v>5.7600000000000007</v>
      </c>
      <c r="AD8" s="161">
        <f>[4]Abril!$H$33</f>
        <v>3.9600000000000004</v>
      </c>
      <c r="AE8" s="161">
        <f>[4]Abril!$H$34</f>
        <v>9.7200000000000006</v>
      </c>
      <c r="AF8" s="159">
        <f t="shared" si="1"/>
        <v>15.120000000000001</v>
      </c>
      <c r="AG8" s="160">
        <f t="shared" si="2"/>
        <v>8.291999999999998</v>
      </c>
    </row>
    <row r="9" spans="1:33" hidden="1" x14ac:dyDescent="0.25">
      <c r="A9" s="43" t="s">
        <v>151</v>
      </c>
      <c r="B9" s="161" t="str">
        <f>[5]Abril!$H$5</f>
        <v>*</v>
      </c>
      <c r="C9" s="161" t="str">
        <f>[5]Abril!$H$6</f>
        <v>*</v>
      </c>
      <c r="D9" s="161" t="str">
        <f>[5]Abril!$H$7</f>
        <v>*</v>
      </c>
      <c r="E9" s="161" t="str">
        <f>[5]Abril!$H$8</f>
        <v>*</v>
      </c>
      <c r="F9" s="161" t="str">
        <f>[5]Abril!$H$9</f>
        <v>*</v>
      </c>
      <c r="G9" s="161" t="str">
        <f>[5]Abril!$H$10</f>
        <v>*</v>
      </c>
      <c r="H9" s="161" t="str">
        <f>[5]Abril!$H$11</f>
        <v>*</v>
      </c>
      <c r="I9" s="161" t="str">
        <f>[5]Abril!$H$12</f>
        <v>*</v>
      </c>
      <c r="J9" s="161" t="str">
        <f>[5]Abril!$H$13</f>
        <v>*</v>
      </c>
      <c r="K9" s="161" t="str">
        <f>[5]Abril!$H$14</f>
        <v>*</v>
      </c>
      <c r="L9" s="161" t="str">
        <f>[5]Abril!$H$15</f>
        <v>*</v>
      </c>
      <c r="M9" s="161" t="str">
        <f>[5]Abril!$H$16</f>
        <v>*</v>
      </c>
      <c r="N9" s="161" t="str">
        <f>[5]Abril!$H$17</f>
        <v>*</v>
      </c>
      <c r="O9" s="161" t="str">
        <f>[5]Abril!$H$18</f>
        <v>*</v>
      </c>
      <c r="P9" s="161" t="str">
        <f>[5]Abril!$H$19</f>
        <v>*</v>
      </c>
      <c r="Q9" s="161" t="str">
        <f>[5]Abril!$H$20</f>
        <v>*</v>
      </c>
      <c r="R9" s="161" t="str">
        <f>[5]Abril!$H$21</f>
        <v>*</v>
      </c>
      <c r="S9" s="161" t="str">
        <f>[5]Abril!$H$22</f>
        <v>*</v>
      </c>
      <c r="T9" s="161" t="str">
        <f>[5]Abril!$H$23</f>
        <v>*</v>
      </c>
      <c r="U9" s="161" t="str">
        <f>[5]Abril!$H$24</f>
        <v>*</v>
      </c>
      <c r="V9" s="161" t="str">
        <f>[5]Abril!$H$25</f>
        <v>*</v>
      </c>
      <c r="W9" s="161" t="str">
        <f>[5]Abril!$H$26</f>
        <v>*</v>
      </c>
      <c r="X9" s="161" t="str">
        <f>[5]Abril!$H$27</f>
        <v>*</v>
      </c>
      <c r="Y9" s="161" t="str">
        <f>[5]Abril!$H$28</f>
        <v>*</v>
      </c>
      <c r="Z9" s="161" t="str">
        <f>[5]Abril!$H$29</f>
        <v>*</v>
      </c>
      <c r="AA9" s="161" t="str">
        <f>[5]Abril!$H$30</f>
        <v>*</v>
      </c>
      <c r="AB9" s="161" t="str">
        <f>[5]Abril!$H$31</f>
        <v>*</v>
      </c>
      <c r="AC9" s="161" t="str">
        <f>[5]Abril!$H$32</f>
        <v>*</v>
      </c>
      <c r="AD9" s="161" t="str">
        <f>[5]Abril!$H$33</f>
        <v>*</v>
      </c>
      <c r="AE9" s="161" t="str">
        <f>[5]Abril!$H$34</f>
        <v>*</v>
      </c>
      <c r="AF9" s="159" t="s">
        <v>210</v>
      </c>
      <c r="AG9" s="160" t="s">
        <v>210</v>
      </c>
    </row>
    <row r="10" spans="1:33" x14ac:dyDescent="0.25">
      <c r="A10" s="43" t="s">
        <v>95</v>
      </c>
      <c r="B10" s="161">
        <f>[6]Abril!$H$5</f>
        <v>25.2</v>
      </c>
      <c r="C10" s="161">
        <f>[6]Abril!$H$6</f>
        <v>11.879999999999999</v>
      </c>
      <c r="D10" s="161">
        <f>[6]Abril!$H$7</f>
        <v>13.68</v>
      </c>
      <c r="E10" s="161">
        <f>[6]Abril!$H$8</f>
        <v>14.4</v>
      </c>
      <c r="F10" s="161">
        <f>[6]Abril!$H$9</f>
        <v>17.64</v>
      </c>
      <c r="G10" s="161">
        <f>[6]Abril!$H$10</f>
        <v>14.76</v>
      </c>
      <c r="H10" s="161">
        <f>[6]Abril!$H$11</f>
        <v>11.520000000000001</v>
      </c>
      <c r="I10" s="161">
        <f>[6]Abril!$H$12</f>
        <v>9</v>
      </c>
      <c r="J10" s="161">
        <f>[6]Abril!$H$13</f>
        <v>13.32</v>
      </c>
      <c r="K10" s="161">
        <f>[6]Abril!$H$14</f>
        <v>18.720000000000002</v>
      </c>
      <c r="L10" s="161">
        <f>[6]Abril!$H$15</f>
        <v>17.64</v>
      </c>
      <c r="M10" s="161">
        <f>[6]Abril!$H$16</f>
        <v>14.76</v>
      </c>
      <c r="N10" s="161">
        <f>[6]Abril!$H$17</f>
        <v>17.28</v>
      </c>
      <c r="O10" s="161">
        <f>[6]Abril!$H$18</f>
        <v>20.88</v>
      </c>
      <c r="P10" s="161">
        <f>[6]Abril!$H$19</f>
        <v>8.64</v>
      </c>
      <c r="Q10" s="161">
        <f>[6]Abril!$H$20</f>
        <v>16.559999999999999</v>
      </c>
      <c r="R10" s="161">
        <f>[6]Abril!$H$21</f>
        <v>19.440000000000001</v>
      </c>
      <c r="S10" s="161">
        <f>[6]Abril!$H$22</f>
        <v>23.759999999999998</v>
      </c>
      <c r="T10" s="161">
        <f>[6]Abril!$H$23</f>
        <v>27</v>
      </c>
      <c r="U10" s="161">
        <f>[6]Abril!$H$24</f>
        <v>17.28</v>
      </c>
      <c r="V10" s="161">
        <f>[6]Abril!$H$25</f>
        <v>21.240000000000002</v>
      </c>
      <c r="W10" s="161">
        <f>[6]Abril!$H$26</f>
        <v>17.28</v>
      </c>
      <c r="X10" s="161">
        <f>[6]Abril!$H$27</f>
        <v>16.920000000000002</v>
      </c>
      <c r="Y10" s="161">
        <f>[6]Abril!$H$28</f>
        <v>16.920000000000002</v>
      </c>
      <c r="Z10" s="161">
        <f>[6]Abril!$H$29</f>
        <v>26.28</v>
      </c>
      <c r="AA10" s="161">
        <f>[6]Abril!$H$30</f>
        <v>20.88</v>
      </c>
      <c r="AB10" s="161">
        <f>[6]Abril!$H$31</f>
        <v>14.04</v>
      </c>
      <c r="AC10" s="161">
        <f>[6]Abril!$H$32</f>
        <v>15.120000000000001</v>
      </c>
      <c r="AD10" s="161">
        <f>[6]Abril!$H$33</f>
        <v>11.520000000000001</v>
      </c>
      <c r="AE10" s="161">
        <f>[6]Abril!$H$34</f>
        <v>12.96</v>
      </c>
      <c r="AF10" s="159">
        <f t="shared" si="1"/>
        <v>27</v>
      </c>
      <c r="AG10" s="160">
        <f t="shared" si="2"/>
        <v>16.884</v>
      </c>
    </row>
    <row r="11" spans="1:33" x14ac:dyDescent="0.25">
      <c r="A11" s="43" t="s">
        <v>52</v>
      </c>
      <c r="B11" s="161">
        <f>[7]Abril!$H$5</f>
        <v>13.68</v>
      </c>
      <c r="C11" s="161">
        <f>[7]Abril!$H$6</f>
        <v>16.920000000000002</v>
      </c>
      <c r="D11" s="161">
        <f>[7]Abril!$H$7</f>
        <v>21.6</v>
      </c>
      <c r="E11" s="161">
        <f>[7]Abril!$H$8</f>
        <v>12.6</v>
      </c>
      <c r="F11" s="161">
        <f>[7]Abril!$H$9</f>
        <v>16.2</v>
      </c>
      <c r="G11" s="161">
        <f>[7]Abril!$H$10</f>
        <v>22.32</v>
      </c>
      <c r="H11" s="161">
        <f>[7]Abril!$H$11</f>
        <v>14.76</v>
      </c>
      <c r="I11" s="161">
        <f>[7]Abril!$H$12</f>
        <v>12.6</v>
      </c>
      <c r="J11" s="161">
        <f>[7]Abril!$H$13</f>
        <v>15.120000000000001</v>
      </c>
      <c r="K11" s="161">
        <f>[7]Abril!$H$14</f>
        <v>16.2</v>
      </c>
      <c r="L11" s="161">
        <f>[7]Abril!$H$15</f>
        <v>18</v>
      </c>
      <c r="M11" s="161">
        <f>[7]Abril!$H$16</f>
        <v>22.68</v>
      </c>
      <c r="N11" s="161">
        <f>[7]Abril!$H$17</f>
        <v>11.16</v>
      </c>
      <c r="O11" s="161">
        <f>[7]Abril!$H$18</f>
        <v>26.64</v>
      </c>
      <c r="P11" s="161">
        <f>[7]Abril!$H$19</f>
        <v>9.7200000000000006</v>
      </c>
      <c r="Q11" s="161">
        <f>[7]Abril!$H$20</f>
        <v>19.079999999999998</v>
      </c>
      <c r="R11" s="161">
        <f>[7]Abril!$H$21</f>
        <v>39.6</v>
      </c>
      <c r="S11" s="161">
        <f>[7]Abril!$H$22</f>
        <v>16.559999999999999</v>
      </c>
      <c r="T11" s="161">
        <f>[7]Abril!$H$23</f>
        <v>16.920000000000002</v>
      </c>
      <c r="U11" s="161">
        <f>[7]Abril!$H$24</f>
        <v>13.32</v>
      </c>
      <c r="V11" s="161">
        <f>[7]Abril!$H$25</f>
        <v>18.36</v>
      </c>
      <c r="W11" s="161">
        <f>[7]Abril!$H$26</f>
        <v>19.8</v>
      </c>
      <c r="X11" s="161">
        <f>[7]Abril!$H$27</f>
        <v>18.36</v>
      </c>
      <c r="Y11" s="161">
        <f>[7]Abril!$H$28</f>
        <v>20.16</v>
      </c>
      <c r="Z11" s="161">
        <f>[7]Abril!$H$29</f>
        <v>22.68</v>
      </c>
      <c r="AA11" s="161">
        <f>[7]Abril!$H$30</f>
        <v>18.720000000000002</v>
      </c>
      <c r="AB11" s="161">
        <f>[7]Abril!$H$31</f>
        <v>12.6</v>
      </c>
      <c r="AC11" s="161">
        <f>[7]Abril!$H$32</f>
        <v>9.7200000000000006</v>
      </c>
      <c r="AD11" s="161">
        <f>[7]Abril!$H$33</f>
        <v>18.720000000000002</v>
      </c>
      <c r="AE11" s="161">
        <f>[7]Abril!$H$34</f>
        <v>15.48</v>
      </c>
      <c r="AF11" s="159">
        <f t="shared" si="1"/>
        <v>39.6</v>
      </c>
      <c r="AG11" s="160">
        <f t="shared" si="2"/>
        <v>17.676000000000005</v>
      </c>
    </row>
    <row r="12" spans="1:33" hidden="1" x14ac:dyDescent="0.25">
      <c r="A12" s="43" t="s">
        <v>31</v>
      </c>
      <c r="B12" s="161" t="str">
        <f>[8]Abril!$H$5</f>
        <v>*</v>
      </c>
      <c r="C12" s="161" t="str">
        <f>[8]Abril!$H$6</f>
        <v>*</v>
      </c>
      <c r="D12" s="161" t="str">
        <f>[8]Abril!$H$7</f>
        <v>*</v>
      </c>
      <c r="E12" s="161" t="str">
        <f>[8]Abril!$H$8</f>
        <v>*</v>
      </c>
      <c r="F12" s="161" t="str">
        <f>[8]Abril!$H$9</f>
        <v>*</v>
      </c>
      <c r="G12" s="161" t="str">
        <f>[8]Abril!$H$10</f>
        <v>*</v>
      </c>
      <c r="H12" s="161" t="str">
        <f>[8]Abril!$H$11</f>
        <v>*</v>
      </c>
      <c r="I12" s="161" t="str">
        <f>[8]Abril!$H$12</f>
        <v>*</v>
      </c>
      <c r="J12" s="161" t="str">
        <f>[8]Abril!$H$13</f>
        <v>*</v>
      </c>
      <c r="K12" s="161" t="str">
        <f>[8]Abril!$H$14</f>
        <v>*</v>
      </c>
      <c r="L12" s="161" t="str">
        <f>[8]Abril!$H$15</f>
        <v>*</v>
      </c>
      <c r="M12" s="161" t="str">
        <f>[8]Abril!$H$16</f>
        <v>*</v>
      </c>
      <c r="N12" s="161" t="str">
        <f>[8]Abril!$H$17</f>
        <v>*</v>
      </c>
      <c r="O12" s="161" t="str">
        <f>[8]Abril!$H$18</f>
        <v>*</v>
      </c>
      <c r="P12" s="161" t="str">
        <f>[8]Abril!$H$19</f>
        <v>*</v>
      </c>
      <c r="Q12" s="161" t="str">
        <f>[8]Abril!$H$20</f>
        <v>*</v>
      </c>
      <c r="R12" s="161" t="str">
        <f>[8]Abril!$H$21</f>
        <v>*</v>
      </c>
      <c r="S12" s="161" t="str">
        <f>[8]Abril!$H$22</f>
        <v>*</v>
      </c>
      <c r="T12" s="161" t="str">
        <f>[8]Abril!$H$23</f>
        <v>*</v>
      </c>
      <c r="U12" s="161" t="str">
        <f>[8]Abril!$H$24</f>
        <v>*</v>
      </c>
      <c r="V12" s="161" t="str">
        <f>[8]Abril!$H$25</f>
        <v>*</v>
      </c>
      <c r="W12" s="161" t="str">
        <f>[8]Abril!$H$26</f>
        <v>*</v>
      </c>
      <c r="X12" s="161" t="str">
        <f>[8]Abril!$H$27</f>
        <v>*</v>
      </c>
      <c r="Y12" s="161" t="str">
        <f>[8]Abril!$H$28</f>
        <v>*</v>
      </c>
      <c r="Z12" s="161" t="str">
        <f>[8]Abril!$H$29</f>
        <v>*</v>
      </c>
      <c r="AA12" s="161" t="str">
        <f>[8]Abril!$H$30</f>
        <v>*</v>
      </c>
      <c r="AB12" s="161" t="str">
        <f>[8]Abril!$H$31</f>
        <v>*</v>
      </c>
      <c r="AC12" s="161" t="str">
        <f>[8]Abril!$H$32</f>
        <v>*</v>
      </c>
      <c r="AD12" s="161" t="str">
        <f>[8]Abril!$H$33</f>
        <v>*</v>
      </c>
      <c r="AE12" s="161" t="str">
        <f>[8]Abril!$H$34</f>
        <v>*</v>
      </c>
      <c r="AF12" s="159" t="s">
        <v>210</v>
      </c>
      <c r="AG12" s="160" t="s">
        <v>210</v>
      </c>
    </row>
    <row r="13" spans="1:33" x14ac:dyDescent="0.25">
      <c r="A13" s="43" t="s">
        <v>98</v>
      </c>
      <c r="B13" s="161">
        <f>[9]Abril!$H$5</f>
        <v>18.36</v>
      </c>
      <c r="C13" s="161">
        <f>[9]Abril!$H$6</f>
        <v>11.520000000000001</v>
      </c>
      <c r="D13" s="161">
        <f>[9]Abril!$H$7</f>
        <v>13.32</v>
      </c>
      <c r="E13" s="161">
        <f>[9]Abril!$H$8</f>
        <v>14.76</v>
      </c>
      <c r="F13" s="161">
        <f>[9]Abril!$H$9</f>
        <v>16.920000000000002</v>
      </c>
      <c r="G13" s="161">
        <f>[9]Abril!$H$10</f>
        <v>16.2</v>
      </c>
      <c r="H13" s="161">
        <f>[9]Abril!$H$11</f>
        <v>18</v>
      </c>
      <c r="I13" s="161">
        <f>[9]Abril!$H$12</f>
        <v>14.76</v>
      </c>
      <c r="J13" s="161">
        <f>[9]Abril!$H$13</f>
        <v>10.08</v>
      </c>
      <c r="K13" s="161">
        <f>[9]Abril!$H$14</f>
        <v>11.16</v>
      </c>
      <c r="L13" s="161">
        <f>[9]Abril!$H$15</f>
        <v>14.4</v>
      </c>
      <c r="M13" s="161">
        <f>[9]Abril!$H$16</f>
        <v>17.64</v>
      </c>
      <c r="N13" s="161">
        <f>[9]Abril!$H$17</f>
        <v>29.880000000000003</v>
      </c>
      <c r="O13" s="161">
        <f>[9]Abril!$H$18</f>
        <v>23.040000000000003</v>
      </c>
      <c r="P13" s="161">
        <f>[9]Abril!$H$19</f>
        <v>9.3600000000000012</v>
      </c>
      <c r="Q13" s="161">
        <f>[9]Abril!$H$20</f>
        <v>16.920000000000002</v>
      </c>
      <c r="R13" s="161">
        <f>[9]Abril!$H$21</f>
        <v>19.8</v>
      </c>
      <c r="S13" s="161">
        <f>[9]Abril!$H$22</f>
        <v>22.68</v>
      </c>
      <c r="T13" s="161">
        <f>[9]Abril!$H$23</f>
        <v>18.36</v>
      </c>
      <c r="U13" s="161">
        <f>[9]Abril!$H$24</f>
        <v>20.88</v>
      </c>
      <c r="V13" s="161">
        <f>[9]Abril!$H$25</f>
        <v>13.68</v>
      </c>
      <c r="W13" s="161">
        <f>[9]Abril!$H$26</f>
        <v>12.24</v>
      </c>
      <c r="X13" s="161">
        <f>[9]Abril!$H$27</f>
        <v>9.3600000000000012</v>
      </c>
      <c r="Y13" s="161">
        <f>[9]Abril!$H$28</f>
        <v>26.64</v>
      </c>
      <c r="Z13" s="161">
        <f>[9]Abril!$H$29</f>
        <v>20.52</v>
      </c>
      <c r="AA13" s="161">
        <f>[9]Abril!$H$30</f>
        <v>15.120000000000001</v>
      </c>
      <c r="AB13" s="161">
        <f>[9]Abril!$H$31</f>
        <v>17.64</v>
      </c>
      <c r="AC13" s="161">
        <f>[9]Abril!$H$32</f>
        <v>9.7200000000000006</v>
      </c>
      <c r="AD13" s="161">
        <f>[9]Abril!$H$33</f>
        <v>13.68</v>
      </c>
      <c r="AE13" s="161">
        <f>[9]Abril!$H$34</f>
        <v>16.2</v>
      </c>
      <c r="AF13" s="159">
        <f t="shared" si="1"/>
        <v>29.880000000000003</v>
      </c>
      <c r="AG13" s="160">
        <f t="shared" si="2"/>
        <v>16.428000000000001</v>
      </c>
    </row>
    <row r="14" spans="1:33" hidden="1" x14ac:dyDescent="0.25">
      <c r="A14" s="43" t="s">
        <v>102</v>
      </c>
      <c r="B14" s="161" t="str">
        <f>[10]Abril!$H$5</f>
        <v>*</v>
      </c>
      <c r="C14" s="161" t="str">
        <f>[10]Abril!$H$6</f>
        <v>*</v>
      </c>
      <c r="D14" s="161" t="str">
        <f>[10]Abril!$H$7</f>
        <v>*</v>
      </c>
      <c r="E14" s="161" t="str">
        <f>[10]Abril!$H$8</f>
        <v>*</v>
      </c>
      <c r="F14" s="161" t="str">
        <f>[10]Abril!$H$9</f>
        <v>*</v>
      </c>
      <c r="G14" s="161" t="str">
        <f>[10]Abril!$H$10</f>
        <v>*</v>
      </c>
      <c r="H14" s="161" t="str">
        <f>[10]Abril!$H$11</f>
        <v>*</v>
      </c>
      <c r="I14" s="161" t="str">
        <f>[10]Abril!$H$12</f>
        <v>*</v>
      </c>
      <c r="J14" s="161" t="str">
        <f>[10]Abril!$H$13</f>
        <v>*</v>
      </c>
      <c r="K14" s="161" t="str">
        <f>[10]Abril!$H$14</f>
        <v>*</v>
      </c>
      <c r="L14" s="161" t="str">
        <f>[10]Abril!$H$15</f>
        <v>*</v>
      </c>
      <c r="M14" s="161" t="str">
        <f>[10]Abril!$H$16</f>
        <v>*</v>
      </c>
      <c r="N14" s="161" t="str">
        <f>[10]Abril!$H$17</f>
        <v>*</v>
      </c>
      <c r="O14" s="161" t="str">
        <f>[10]Abril!$H$18</f>
        <v>*</v>
      </c>
      <c r="P14" s="161" t="str">
        <f>[10]Abril!$H$19</f>
        <v>*</v>
      </c>
      <c r="Q14" s="161" t="str">
        <f>[10]Abril!$H$20</f>
        <v>*</v>
      </c>
      <c r="R14" s="161" t="str">
        <f>[10]Abril!$H$21</f>
        <v>*</v>
      </c>
      <c r="S14" s="161" t="str">
        <f>[10]Abril!$H$22</f>
        <v>*</v>
      </c>
      <c r="T14" s="161" t="str">
        <f>[10]Abril!$H$23</f>
        <v>*</v>
      </c>
      <c r="U14" s="161" t="str">
        <f>[10]Abril!$H$24</f>
        <v>*</v>
      </c>
      <c r="V14" s="161" t="str">
        <f>[10]Abril!$H$25</f>
        <v>*</v>
      </c>
      <c r="W14" s="161" t="str">
        <f>[10]Abril!$H$26</f>
        <v>*</v>
      </c>
      <c r="X14" s="161" t="str">
        <f>[10]Abril!$H$27</f>
        <v>*</v>
      </c>
      <c r="Y14" s="161" t="str">
        <f>[10]Abril!$H$28</f>
        <v>*</v>
      </c>
      <c r="Z14" s="161" t="str">
        <f>[10]Abril!$H$29</f>
        <v>*</v>
      </c>
      <c r="AA14" s="161" t="str">
        <f>[10]Abril!$H$30</f>
        <v>*</v>
      </c>
      <c r="AB14" s="161" t="str">
        <f>[10]Abril!$H$31</f>
        <v>*</v>
      </c>
      <c r="AC14" s="161" t="str">
        <f>[10]Abril!$H$32</f>
        <v>*</v>
      </c>
      <c r="AD14" s="161" t="str">
        <f>[10]Abril!$H$33</f>
        <v>*</v>
      </c>
      <c r="AE14" s="161" t="str">
        <f>[10]Abril!$H$34</f>
        <v>*</v>
      </c>
      <c r="AF14" s="159" t="s">
        <v>210</v>
      </c>
      <c r="AG14" s="160" t="s">
        <v>210</v>
      </c>
    </row>
    <row r="15" spans="1:33" x14ac:dyDescent="0.25">
      <c r="A15" s="43" t="s">
        <v>105</v>
      </c>
      <c r="B15" s="161">
        <f>[11]Abril!$H$5</f>
        <v>13.32</v>
      </c>
      <c r="C15" s="161">
        <f>[11]Abril!$H$6</f>
        <v>10.08</v>
      </c>
      <c r="D15" s="161">
        <f>[11]Abril!$H$7</f>
        <v>17.28</v>
      </c>
      <c r="E15" s="161">
        <f>[11]Abril!$H$8</f>
        <v>13.68</v>
      </c>
      <c r="F15" s="161">
        <f>[11]Abril!$H$9</f>
        <v>18.36</v>
      </c>
      <c r="G15" s="161">
        <f>[11]Abril!$H$10</f>
        <v>12.96</v>
      </c>
      <c r="H15" s="161">
        <f>[11]Abril!$H$11</f>
        <v>13.32</v>
      </c>
      <c r="I15" s="161">
        <f>[11]Abril!$H$12</f>
        <v>8.2799999999999994</v>
      </c>
      <c r="J15" s="161">
        <f>[11]Abril!$H$13</f>
        <v>12.96</v>
      </c>
      <c r="K15" s="161">
        <f>[11]Abril!$H$14</f>
        <v>15.840000000000002</v>
      </c>
      <c r="L15" s="161">
        <f>[11]Abril!$H$15</f>
        <v>18.36</v>
      </c>
      <c r="M15" s="161">
        <f>[11]Abril!$H$16</f>
        <v>14.4</v>
      </c>
      <c r="N15" s="161">
        <f>[11]Abril!$H$17</f>
        <v>29.16</v>
      </c>
      <c r="O15" s="161">
        <f>[11]Abril!$H$18</f>
        <v>9.7200000000000006</v>
      </c>
      <c r="P15" s="161">
        <f>[11]Abril!$H$19</f>
        <v>10.08</v>
      </c>
      <c r="Q15" s="161">
        <f>[11]Abril!$H$20</f>
        <v>14.04</v>
      </c>
      <c r="R15" s="161">
        <f>[11]Abril!$H$21</f>
        <v>12.6</v>
      </c>
      <c r="S15" s="161">
        <f>[11]Abril!$H$22</f>
        <v>19.8</v>
      </c>
      <c r="T15" s="161">
        <f>[11]Abril!$H$23</f>
        <v>14.04</v>
      </c>
      <c r="U15" s="161">
        <f>[11]Abril!$H$24</f>
        <v>12.6</v>
      </c>
      <c r="V15" s="161">
        <f>[11]Abril!$H$25</f>
        <v>18.36</v>
      </c>
      <c r="W15" s="161">
        <f>[11]Abril!$H$26</f>
        <v>13.32</v>
      </c>
      <c r="X15" s="161">
        <f>[11]Abril!$H$27</f>
        <v>15.48</v>
      </c>
      <c r="Y15" s="161">
        <f>[11]Abril!$H$28</f>
        <v>21.6</v>
      </c>
      <c r="Z15" s="161">
        <f>[11]Abril!$H$29</f>
        <v>19.8</v>
      </c>
      <c r="AA15" s="161">
        <f>[11]Abril!$H$30</f>
        <v>15.840000000000002</v>
      </c>
      <c r="AB15" s="161">
        <f>[11]Abril!$H$31</f>
        <v>12.24</v>
      </c>
      <c r="AC15" s="161">
        <f>[11]Abril!$H$32</f>
        <v>9.7200000000000006</v>
      </c>
      <c r="AD15" s="161">
        <f>[11]Abril!$H$33</f>
        <v>16.920000000000002</v>
      </c>
      <c r="AE15" s="161">
        <f>[11]Abril!$H$34</f>
        <v>16.2</v>
      </c>
      <c r="AF15" s="159">
        <f t="shared" si="1"/>
        <v>29.16</v>
      </c>
      <c r="AG15" s="160">
        <f t="shared" si="2"/>
        <v>15.012000000000004</v>
      </c>
    </row>
    <row r="16" spans="1:33" x14ac:dyDescent="0.25">
      <c r="A16" s="43" t="s">
        <v>152</v>
      </c>
      <c r="B16" s="161">
        <f>[12]Abril!$H$5</f>
        <v>20.16</v>
      </c>
      <c r="C16" s="161">
        <f>[12]Abril!$H$6</f>
        <v>11.520000000000001</v>
      </c>
      <c r="D16" s="161">
        <f>[12]Abril!$H$7</f>
        <v>14.04</v>
      </c>
      <c r="E16" s="161">
        <f>[12]Abril!$H$8</f>
        <v>12.24</v>
      </c>
      <c r="F16" s="161">
        <f>[12]Abril!$H$9</f>
        <v>19.440000000000001</v>
      </c>
      <c r="G16" s="161">
        <f>[12]Abril!$H$10</f>
        <v>16.2</v>
      </c>
      <c r="H16" s="161">
        <f>[12]Abril!$H$11</f>
        <v>13.68</v>
      </c>
      <c r="I16" s="161">
        <f>[12]Abril!$H$12</f>
        <v>9</v>
      </c>
      <c r="J16" s="161">
        <f>[12]Abril!$H$13</f>
        <v>12.96</v>
      </c>
      <c r="K16" s="161">
        <f>[12]Abril!$H$14</f>
        <v>19.079999999999998</v>
      </c>
      <c r="L16" s="161">
        <f>[12]Abril!$H$15</f>
        <v>12.24</v>
      </c>
      <c r="M16" s="161">
        <f>[12]Abril!$H$16</f>
        <v>11.879999999999999</v>
      </c>
      <c r="N16" s="161">
        <f>[12]Abril!$H$17</f>
        <v>12.6</v>
      </c>
      <c r="O16" s="161">
        <f>[12]Abril!$H$18</f>
        <v>19.440000000000001</v>
      </c>
      <c r="P16" s="161">
        <f>[12]Abril!$H$19</f>
        <v>10.08</v>
      </c>
      <c r="Q16" s="161">
        <f>[12]Abril!$H$20</f>
        <v>10.8</v>
      </c>
      <c r="R16" s="161">
        <f>[12]Abril!$H$21</f>
        <v>16.920000000000002</v>
      </c>
      <c r="S16" s="161">
        <f>[12]Abril!$H$22</f>
        <v>19.440000000000001</v>
      </c>
      <c r="T16" s="161">
        <f>[12]Abril!$H$23</f>
        <v>19.079999999999998</v>
      </c>
      <c r="U16" s="161">
        <f>[12]Abril!$H$24</f>
        <v>14.76</v>
      </c>
      <c r="V16" s="161">
        <f>[12]Abril!$H$25</f>
        <v>15.840000000000002</v>
      </c>
      <c r="W16" s="161">
        <f>[12]Abril!$H$26</f>
        <v>15.120000000000001</v>
      </c>
      <c r="X16" s="161">
        <f>[12]Abril!$H$27</f>
        <v>16.920000000000002</v>
      </c>
      <c r="Y16" s="161">
        <f>[12]Abril!$H$28</f>
        <v>16.920000000000002</v>
      </c>
      <c r="Z16" s="161">
        <f>[12]Abril!$H$29</f>
        <v>16.559999999999999</v>
      </c>
      <c r="AA16" s="161">
        <f>[12]Abril!$H$30</f>
        <v>19.8</v>
      </c>
      <c r="AB16" s="161">
        <f>[12]Abril!$H$31</f>
        <v>21.240000000000002</v>
      </c>
      <c r="AC16" s="161">
        <f>[12]Abril!$H$32</f>
        <v>13.32</v>
      </c>
      <c r="AD16" s="161">
        <f>[12]Abril!$H$33</f>
        <v>10.44</v>
      </c>
      <c r="AE16" s="161">
        <f>[12]Abril!$H$34</f>
        <v>14.04</v>
      </c>
      <c r="AF16" s="159">
        <f t="shared" si="1"/>
        <v>21.240000000000002</v>
      </c>
      <c r="AG16" s="160">
        <f t="shared" si="2"/>
        <v>15.192000000000002</v>
      </c>
    </row>
    <row r="17" spans="1:37" x14ac:dyDescent="0.25">
      <c r="A17" s="43" t="s">
        <v>2</v>
      </c>
      <c r="B17" s="161">
        <f>[13]Abril!$H$5</f>
        <v>20.52</v>
      </c>
      <c r="C17" s="161">
        <f>[13]Abril!$H$6</f>
        <v>12.24</v>
      </c>
      <c r="D17" s="161">
        <f>[13]Abril!$H$7</f>
        <v>13.32</v>
      </c>
      <c r="E17" s="161">
        <f>[13]Abril!$H$8</f>
        <v>14.76</v>
      </c>
      <c r="F17" s="161">
        <f>[13]Abril!$H$9</f>
        <v>20.88</v>
      </c>
      <c r="G17" s="161">
        <f>[13]Abril!$H$10</f>
        <v>11.16</v>
      </c>
      <c r="H17" s="161">
        <f>[13]Abril!$H$11</f>
        <v>10.8</v>
      </c>
      <c r="I17" s="161">
        <f>[13]Abril!$H$12</f>
        <v>9.3600000000000012</v>
      </c>
      <c r="J17" s="161">
        <f>[13]Abril!$H$13</f>
        <v>10.44</v>
      </c>
      <c r="K17" s="161">
        <f>[13]Abril!$H$14</f>
        <v>12.96</v>
      </c>
      <c r="L17" s="161">
        <f>[13]Abril!$H$15</f>
        <v>16.920000000000002</v>
      </c>
      <c r="M17" s="161">
        <f>[13]Abril!$H$16</f>
        <v>12.96</v>
      </c>
      <c r="N17" s="161">
        <f>[13]Abril!$H$17</f>
        <v>12.6</v>
      </c>
      <c r="O17" s="161">
        <f>[13]Abril!$H$18</f>
        <v>19.440000000000001</v>
      </c>
      <c r="P17" s="161">
        <f>[13]Abril!$H$19</f>
        <v>6.48</v>
      </c>
      <c r="Q17" s="161">
        <f>[13]Abril!$H$20</f>
        <v>16.920000000000002</v>
      </c>
      <c r="R17" s="161">
        <f>[13]Abril!$H$21</f>
        <v>17.28</v>
      </c>
      <c r="S17" s="161">
        <f>[13]Abril!$H$22</f>
        <v>15.48</v>
      </c>
      <c r="T17" s="161">
        <f>[13]Abril!$H$23</f>
        <v>25.2</v>
      </c>
      <c r="U17" s="161">
        <f>[13]Abril!$H$24</f>
        <v>12.6</v>
      </c>
      <c r="V17" s="161">
        <f>[13]Abril!$H$25</f>
        <v>17.64</v>
      </c>
      <c r="W17" s="161">
        <f>[13]Abril!$H$26</f>
        <v>15.120000000000001</v>
      </c>
      <c r="X17" s="161">
        <f>[13]Abril!$H$27</f>
        <v>15.48</v>
      </c>
      <c r="Y17" s="161">
        <f>[13]Abril!$H$28</f>
        <v>19.079999999999998</v>
      </c>
      <c r="Z17" s="161">
        <f>[13]Abril!$H$29</f>
        <v>21.240000000000002</v>
      </c>
      <c r="AA17" s="161">
        <f>[13]Abril!$H$30</f>
        <v>9.3600000000000012</v>
      </c>
      <c r="AB17" s="161">
        <f>[13]Abril!$H$31</f>
        <v>9.7200000000000006</v>
      </c>
      <c r="AC17" s="161">
        <f>[13]Abril!$H$32</f>
        <v>11.520000000000001</v>
      </c>
      <c r="AD17" s="161">
        <f>[13]Abril!$H$33</f>
        <v>11.16</v>
      </c>
      <c r="AE17" s="161">
        <f>[13]Abril!$H$34</f>
        <v>17.28</v>
      </c>
      <c r="AF17" s="159">
        <f t="shared" si="1"/>
        <v>25.2</v>
      </c>
      <c r="AG17" s="160">
        <f t="shared" si="2"/>
        <v>14.664000000000003</v>
      </c>
      <c r="AI17" s="12" t="s">
        <v>35</v>
      </c>
    </row>
    <row r="18" spans="1:37" hidden="1" x14ac:dyDescent="0.25">
      <c r="A18" s="43" t="s">
        <v>3</v>
      </c>
      <c r="B18" s="161" t="str">
        <f>[14]Abril!$H$5</f>
        <v>*</v>
      </c>
      <c r="C18" s="161" t="str">
        <f>[14]Abril!$H$6</f>
        <v>*</v>
      </c>
      <c r="D18" s="161" t="str">
        <f>[14]Abril!$H$7</f>
        <v>*</v>
      </c>
      <c r="E18" s="161" t="str">
        <f>[14]Abril!$H$8</f>
        <v>*</v>
      </c>
      <c r="F18" s="161" t="str">
        <f>[14]Abril!$H$9</f>
        <v>*</v>
      </c>
      <c r="G18" s="161" t="str">
        <f>[14]Abril!$H$10</f>
        <v>*</v>
      </c>
      <c r="H18" s="161" t="str">
        <f>[14]Abril!$H$11</f>
        <v>*</v>
      </c>
      <c r="I18" s="161" t="str">
        <f>[14]Abril!$H$12</f>
        <v>*</v>
      </c>
      <c r="J18" s="161" t="str">
        <f>[14]Abril!$H$13</f>
        <v>*</v>
      </c>
      <c r="K18" s="161" t="str">
        <f>[14]Abril!$H$14</f>
        <v>*</v>
      </c>
      <c r="L18" s="161" t="str">
        <f>[14]Abril!$H$15</f>
        <v>*</v>
      </c>
      <c r="M18" s="161" t="str">
        <f>[14]Abril!$H$16</f>
        <v>*</v>
      </c>
      <c r="N18" s="161" t="str">
        <f>[14]Abril!$H$17</f>
        <v>*</v>
      </c>
      <c r="O18" s="161" t="str">
        <f>[14]Abril!$H$18</f>
        <v>*</v>
      </c>
      <c r="P18" s="161" t="str">
        <f>[14]Abril!$H$19</f>
        <v>*</v>
      </c>
      <c r="Q18" s="161" t="str">
        <f>[14]Abril!$H$20</f>
        <v>*</v>
      </c>
      <c r="R18" s="161" t="str">
        <f>[14]Abril!$H$21</f>
        <v>*</v>
      </c>
      <c r="S18" s="161" t="str">
        <f>[14]Abril!$H$22</f>
        <v>*</v>
      </c>
      <c r="T18" s="161" t="str">
        <f>[14]Abril!$H$23</f>
        <v>*</v>
      </c>
      <c r="U18" s="161" t="str">
        <f>[14]Abril!$H$24</f>
        <v>*</v>
      </c>
      <c r="V18" s="161" t="str">
        <f>[14]Abril!$H$25</f>
        <v>*</v>
      </c>
      <c r="W18" s="161" t="str">
        <f>[14]Abril!$H$26</f>
        <v>*</v>
      </c>
      <c r="X18" s="161" t="str">
        <f>[14]Abril!$H$27</f>
        <v>*</v>
      </c>
      <c r="Y18" s="161" t="str">
        <f>[14]Abril!$H$28</f>
        <v>*</v>
      </c>
      <c r="Z18" s="161" t="str">
        <f>[14]Abril!$H$29</f>
        <v>*</v>
      </c>
      <c r="AA18" s="161" t="str">
        <f>[14]Abril!$H$30</f>
        <v>*</v>
      </c>
      <c r="AB18" s="161" t="str">
        <f>[14]Abril!$H$31</f>
        <v>*</v>
      </c>
      <c r="AC18" s="161" t="str">
        <f>[14]Abril!$H$32</f>
        <v>*</v>
      </c>
      <c r="AD18" s="161" t="str">
        <f>[14]Abril!$H$33</f>
        <v>*</v>
      </c>
      <c r="AE18" s="161" t="str">
        <f>[14]Abril!$H$34</f>
        <v>*</v>
      </c>
      <c r="AF18" s="159" t="s">
        <v>210</v>
      </c>
      <c r="AG18" s="160" t="s">
        <v>210</v>
      </c>
      <c r="AH18" s="12" t="s">
        <v>35</v>
      </c>
      <c r="AI18" s="12" t="s">
        <v>35</v>
      </c>
    </row>
    <row r="19" spans="1:37" x14ac:dyDescent="0.25">
      <c r="A19" s="43" t="s">
        <v>4</v>
      </c>
      <c r="B19" s="161">
        <f>[15]Abril!$H$5</f>
        <v>10.8</v>
      </c>
      <c r="C19" s="161">
        <f>[15]Abril!$H$6</f>
        <v>9.7200000000000006</v>
      </c>
      <c r="D19" s="161">
        <f>[15]Abril!$H$7</f>
        <v>13.68</v>
      </c>
      <c r="E19" s="161">
        <f>[15]Abril!$H$8</f>
        <v>11.879999999999999</v>
      </c>
      <c r="F19" s="161">
        <f>[15]Abril!$H$9</f>
        <v>14.4</v>
      </c>
      <c r="G19" s="161">
        <f>[15]Abril!$H$10</f>
        <v>13.68</v>
      </c>
      <c r="H19" s="161">
        <f>[15]Abril!$H$11</f>
        <v>8.2799999999999994</v>
      </c>
      <c r="I19" s="161">
        <f>[15]Abril!$H$12</f>
        <v>5.7600000000000007</v>
      </c>
      <c r="J19" s="161">
        <f>[15]Abril!$H$13</f>
        <v>10.44</v>
      </c>
      <c r="K19" s="161">
        <f>[15]Abril!$H$14</f>
        <v>9.3600000000000012</v>
      </c>
      <c r="L19" s="161">
        <f>[15]Abril!$H$15</f>
        <v>12.96</v>
      </c>
      <c r="M19" s="161">
        <f>[15]Abril!$H$16</f>
        <v>11.16</v>
      </c>
      <c r="N19" s="161">
        <f>[15]Abril!$H$17</f>
        <v>15.48</v>
      </c>
      <c r="O19" s="161">
        <f>[15]Abril!$H$18</f>
        <v>16.920000000000002</v>
      </c>
      <c r="P19" s="161">
        <f>[15]Abril!$H$19</f>
        <v>7.9200000000000008</v>
      </c>
      <c r="Q19" s="161">
        <f>[15]Abril!$H$20</f>
        <v>12.24</v>
      </c>
      <c r="R19" s="161">
        <f>[15]Abril!$H$21</f>
        <v>15.48</v>
      </c>
      <c r="S19" s="161">
        <f>[15]Abril!$H$22</f>
        <v>17.28</v>
      </c>
      <c r="T19" s="161">
        <f>[15]Abril!$H$23</f>
        <v>13.32</v>
      </c>
      <c r="U19" s="161">
        <f>[15]Abril!$H$24</f>
        <v>9.7200000000000006</v>
      </c>
      <c r="V19" s="161">
        <f>[15]Abril!$H$25</f>
        <v>19.8</v>
      </c>
      <c r="W19" s="161">
        <f>[15]Abril!$H$26</f>
        <v>12.96</v>
      </c>
      <c r="X19" s="161">
        <f>[15]Abril!$H$27</f>
        <v>13.68</v>
      </c>
      <c r="Y19" s="161">
        <f>[15]Abril!$H$28</f>
        <v>14.04</v>
      </c>
      <c r="Z19" s="161">
        <f>[15]Abril!$H$29</f>
        <v>26.28</v>
      </c>
      <c r="AA19" s="161">
        <f>[15]Abril!$H$30</f>
        <v>13.68</v>
      </c>
      <c r="AB19" s="161">
        <f>[15]Abril!$H$31</f>
        <v>9.7200000000000006</v>
      </c>
      <c r="AC19" s="161">
        <f>[15]Abril!$H$32</f>
        <v>11.16</v>
      </c>
      <c r="AD19" s="161">
        <f>[15]Abril!$H$33</f>
        <v>10.08</v>
      </c>
      <c r="AE19" s="161">
        <f>[15]Abril!$H$34</f>
        <v>12.24</v>
      </c>
      <c r="AF19" s="159">
        <f t="shared" si="1"/>
        <v>26.28</v>
      </c>
      <c r="AG19" s="160">
        <f t="shared" si="2"/>
        <v>12.804000000000002</v>
      </c>
      <c r="AI19" t="s">
        <v>35</v>
      </c>
    </row>
    <row r="20" spans="1:37" x14ac:dyDescent="0.25">
      <c r="A20" s="43" t="s">
        <v>5</v>
      </c>
      <c r="B20" s="161">
        <f>[16]Abril!$H$5</f>
        <v>10.44</v>
      </c>
      <c r="C20" s="161">
        <f>[16]Abril!$H$6</f>
        <v>7.2</v>
      </c>
      <c r="D20" s="161">
        <f>[16]Abril!$H$7</f>
        <v>8.64</v>
      </c>
      <c r="E20" s="161">
        <f>[16]Abril!$H$8</f>
        <v>7.9200000000000008</v>
      </c>
      <c r="F20" s="161">
        <f>[16]Abril!$H$9</f>
        <v>19.440000000000001</v>
      </c>
      <c r="G20" s="161">
        <f>[16]Abril!$H$10</f>
        <v>7.9200000000000008</v>
      </c>
      <c r="H20" s="161">
        <f>[16]Abril!$H$11</f>
        <v>11.879999999999999</v>
      </c>
      <c r="I20" s="161">
        <f>[16]Abril!$H$12</f>
        <v>10.44</v>
      </c>
      <c r="J20" s="161">
        <f>[16]Abril!$H$13</f>
        <v>10.44</v>
      </c>
      <c r="K20" s="161">
        <f>[16]Abril!$H$14</f>
        <v>19.8</v>
      </c>
      <c r="L20" s="161">
        <f>[16]Abril!$H$15</f>
        <v>17.28</v>
      </c>
      <c r="M20" s="161">
        <f>[16]Abril!$H$16</f>
        <v>10.8</v>
      </c>
      <c r="N20" s="161">
        <f>[16]Abril!$H$17</f>
        <v>18.720000000000002</v>
      </c>
      <c r="O20" s="161">
        <f>[16]Abril!$H$18</f>
        <v>16.2</v>
      </c>
      <c r="P20" s="161">
        <f>[16]Abril!$H$19</f>
        <v>8.2799999999999994</v>
      </c>
      <c r="Q20" s="161">
        <f>[16]Abril!$H$20</f>
        <v>10.08</v>
      </c>
      <c r="R20" s="161">
        <f>[16]Abril!$H$21</f>
        <v>5.7600000000000007</v>
      </c>
      <c r="S20" s="161">
        <f>[16]Abril!$H$22</f>
        <v>18.720000000000002</v>
      </c>
      <c r="T20" s="161">
        <f>[16]Abril!$H$23</f>
        <v>11.520000000000001</v>
      </c>
      <c r="U20" s="161">
        <f>[16]Abril!$H$24</f>
        <v>12.6</v>
      </c>
      <c r="V20" s="161">
        <f>[16]Abril!$H$25</f>
        <v>10.8</v>
      </c>
      <c r="W20" s="161">
        <f>[16]Abril!$H$26</f>
        <v>11.16</v>
      </c>
      <c r="X20" s="161">
        <f>[16]Abril!$H$27</f>
        <v>7.9200000000000008</v>
      </c>
      <c r="Y20" s="161">
        <f>[16]Abril!$H$28</f>
        <v>9.3600000000000012</v>
      </c>
      <c r="Z20" s="161">
        <f>[16]Abril!$H$29</f>
        <v>12.6</v>
      </c>
      <c r="AA20" s="161">
        <f>[16]Abril!$H$30</f>
        <v>12.24</v>
      </c>
      <c r="AB20" s="161">
        <f>[16]Abril!$H$31</f>
        <v>12.6</v>
      </c>
      <c r="AC20" s="161">
        <f>[16]Abril!$H$32</f>
        <v>9</v>
      </c>
      <c r="AD20" s="161">
        <f>[16]Abril!$H$33</f>
        <v>12.24</v>
      </c>
      <c r="AE20" s="161">
        <f>[16]Abril!$H$34</f>
        <v>9.3600000000000012</v>
      </c>
      <c r="AF20" s="159">
        <f t="shared" si="1"/>
        <v>19.8</v>
      </c>
      <c r="AG20" s="160">
        <f t="shared" si="2"/>
        <v>11.712000000000005</v>
      </c>
      <c r="AH20" s="12" t="s">
        <v>35</v>
      </c>
      <c r="AJ20" t="s">
        <v>35</v>
      </c>
    </row>
    <row r="21" spans="1:37" x14ac:dyDescent="0.25">
      <c r="A21" s="43" t="s">
        <v>33</v>
      </c>
      <c r="B21" s="161">
        <f>[17]Abril!$H$5</f>
        <v>24.12</v>
      </c>
      <c r="C21" s="161">
        <f>[17]Abril!$H$6</f>
        <v>17.64</v>
      </c>
      <c r="D21" s="161">
        <f>[17]Abril!$H$7</f>
        <v>20.88</v>
      </c>
      <c r="E21" s="161">
        <f>[17]Abril!$H$8</f>
        <v>28.08</v>
      </c>
      <c r="F21" s="161">
        <f>[17]Abril!$H$9</f>
        <v>25.2</v>
      </c>
      <c r="G21" s="161">
        <f>[17]Abril!$H$10</f>
        <v>28.8</v>
      </c>
      <c r="H21" s="161">
        <f>[17]Abril!$H$11</f>
        <v>11.879999999999999</v>
      </c>
      <c r="I21" s="161">
        <f>[17]Abril!$H$12</f>
        <v>12.96</v>
      </c>
      <c r="J21" s="161">
        <f>[17]Abril!$H$13</f>
        <v>13.68</v>
      </c>
      <c r="K21" s="161">
        <f>[17]Abril!$H$14</f>
        <v>13.68</v>
      </c>
      <c r="L21" s="161">
        <f>[17]Abril!$H$15</f>
        <v>15.48</v>
      </c>
      <c r="M21" s="161">
        <f>[17]Abril!$H$16</f>
        <v>16.559999999999999</v>
      </c>
      <c r="N21" s="161">
        <f>[17]Abril!$H$17</f>
        <v>17.64</v>
      </c>
      <c r="O21" s="161">
        <f>[17]Abril!$H$18</f>
        <v>18.720000000000002</v>
      </c>
      <c r="P21" s="161">
        <f>[17]Abril!$H$19</f>
        <v>13.68</v>
      </c>
      <c r="Q21" s="161">
        <f>[17]Abril!$H$20</f>
        <v>17.28</v>
      </c>
      <c r="R21" s="161">
        <f>[17]Abril!$H$21</f>
        <v>20.88</v>
      </c>
      <c r="S21" s="161">
        <f>[17]Abril!$H$22</f>
        <v>32.04</v>
      </c>
      <c r="T21" s="161">
        <f>[17]Abril!$H$23</f>
        <v>23.400000000000002</v>
      </c>
      <c r="U21" s="161">
        <f>[17]Abril!$H$24</f>
        <v>15.840000000000002</v>
      </c>
      <c r="V21" s="161">
        <f>[17]Abril!$H$25</f>
        <v>18</v>
      </c>
      <c r="W21" s="161">
        <f>[17]Abril!$H$26</f>
        <v>19.440000000000001</v>
      </c>
      <c r="X21" s="161">
        <f>[17]Abril!$H$27</f>
        <v>20.16</v>
      </c>
      <c r="Y21" s="161">
        <f>[17]Abril!$H$28</f>
        <v>20.88</v>
      </c>
      <c r="Z21" s="161">
        <f>[17]Abril!$H$29</f>
        <v>20.88</v>
      </c>
      <c r="AA21" s="161">
        <f>[17]Abril!$H$30</f>
        <v>15.120000000000001</v>
      </c>
      <c r="AB21" s="161">
        <f>[17]Abril!$H$31</f>
        <v>17.64</v>
      </c>
      <c r="AC21" s="161">
        <f>[17]Abril!$H$32</f>
        <v>17.64</v>
      </c>
      <c r="AD21" s="161">
        <f>[17]Abril!$H$33</f>
        <v>14.76</v>
      </c>
      <c r="AE21" s="161">
        <f>[17]Abril!$H$34</f>
        <v>20.16</v>
      </c>
      <c r="AF21" s="159">
        <f t="shared" si="1"/>
        <v>32.04</v>
      </c>
      <c r="AG21" s="160">
        <f t="shared" si="2"/>
        <v>19.103999999999999</v>
      </c>
    </row>
    <row r="22" spans="1:37" x14ac:dyDescent="0.25">
      <c r="A22" s="43" t="s">
        <v>6</v>
      </c>
      <c r="B22" s="161">
        <f>[18]Abril!$H$5</f>
        <v>8.64</v>
      </c>
      <c r="C22" s="161">
        <f>[18]Abril!$H$6</f>
        <v>12.6</v>
      </c>
      <c r="D22" s="161">
        <f>[18]Abril!$H$7</f>
        <v>7.2</v>
      </c>
      <c r="E22" s="161">
        <f>[18]Abril!$H$8</f>
        <v>7.2</v>
      </c>
      <c r="F22" s="161">
        <f>[18]Abril!$H$9</f>
        <v>18</v>
      </c>
      <c r="G22" s="161">
        <f>[18]Abril!$H$10</f>
        <v>14.04</v>
      </c>
      <c r="H22" s="161">
        <f>[18]Abril!$H$11</f>
        <v>10.44</v>
      </c>
      <c r="I22" s="161">
        <f>[18]Abril!$H$12</f>
        <v>7.2</v>
      </c>
      <c r="J22" s="161">
        <f>[18]Abril!$H$13</f>
        <v>9.3600000000000012</v>
      </c>
      <c r="K22" s="161">
        <f>[18]Abril!$H$14</f>
        <v>8.64</v>
      </c>
      <c r="L22" s="161">
        <f>[18]Abril!$H$15</f>
        <v>12.96</v>
      </c>
      <c r="M22" s="161">
        <f>[18]Abril!$H$16</f>
        <v>11.16</v>
      </c>
      <c r="N22" s="161">
        <f>[18]Abril!$H$17</f>
        <v>11.16</v>
      </c>
      <c r="O22" s="161">
        <f>[18]Abril!$H$18</f>
        <v>12.96</v>
      </c>
      <c r="P22" s="161">
        <f>[18]Abril!$H$19</f>
        <v>6.48</v>
      </c>
      <c r="Q22" s="161">
        <f>[18]Abril!$H$20</f>
        <v>8.64</v>
      </c>
      <c r="R22" s="161">
        <f>[18]Abril!$H$21</f>
        <v>12.24</v>
      </c>
      <c r="S22" s="161">
        <f>[18]Abril!$H$22</f>
        <v>19.079999999999998</v>
      </c>
      <c r="T22" s="161">
        <f>[18]Abril!$H$23</f>
        <v>9.3600000000000012</v>
      </c>
      <c r="U22" s="161">
        <f>[18]Abril!$H$24</f>
        <v>10.8</v>
      </c>
      <c r="V22" s="161">
        <f>[18]Abril!$H$25</f>
        <v>10.08</v>
      </c>
      <c r="W22" s="161">
        <f>[18]Abril!$H$26</f>
        <v>7.2</v>
      </c>
      <c r="X22" s="161">
        <f>[18]Abril!$H$27</f>
        <v>9.7200000000000006</v>
      </c>
      <c r="Y22" s="161">
        <f>[18]Abril!$H$28</f>
        <v>14.04</v>
      </c>
      <c r="Z22" s="161">
        <f>[18]Abril!$H$29</f>
        <v>8.2799999999999994</v>
      </c>
      <c r="AA22" s="161">
        <f>[18]Abril!$H$30</f>
        <v>11.879999999999999</v>
      </c>
      <c r="AB22" s="161">
        <f>[18]Abril!$H$31</f>
        <v>14.76</v>
      </c>
      <c r="AC22" s="161">
        <f>[18]Abril!$H$32</f>
        <v>7.9200000000000008</v>
      </c>
      <c r="AD22" s="161">
        <f>[18]Abril!$H$33</f>
        <v>7.2</v>
      </c>
      <c r="AE22" s="161">
        <f>[18]Abril!$H$34</f>
        <v>6.12</v>
      </c>
      <c r="AF22" s="159">
        <f t="shared" si="1"/>
        <v>19.079999999999998</v>
      </c>
      <c r="AG22" s="160">
        <f t="shared" si="2"/>
        <v>10.512</v>
      </c>
    </row>
    <row r="23" spans="1:37" x14ac:dyDescent="0.25">
      <c r="A23" s="43" t="s">
        <v>7</v>
      </c>
      <c r="B23" s="161">
        <f>[19]Abril!$H$5</f>
        <v>11.879999999999999</v>
      </c>
      <c r="C23" s="161">
        <f>[19]Abril!$H$6</f>
        <v>10.8</v>
      </c>
      <c r="D23" s="161">
        <f>[19]Abril!$H$7</f>
        <v>13.68</v>
      </c>
      <c r="E23" s="161">
        <f>[19]Abril!$H$8</f>
        <v>10.8</v>
      </c>
      <c r="F23" s="161">
        <f>[19]Abril!$H$9</f>
        <v>13.32</v>
      </c>
      <c r="G23" s="161">
        <f>[19]Abril!$H$10</f>
        <v>9.3600000000000012</v>
      </c>
      <c r="H23" s="161">
        <f>[19]Abril!$H$11</f>
        <v>11.879999999999999</v>
      </c>
      <c r="I23" s="161">
        <f>[19]Abril!$H$12</f>
        <v>9.3600000000000012</v>
      </c>
      <c r="J23" s="161">
        <f>[19]Abril!$H$13</f>
        <v>10.08</v>
      </c>
      <c r="K23" s="161">
        <f>[19]Abril!$H$14</f>
        <v>12.24</v>
      </c>
      <c r="L23" s="161">
        <f>[19]Abril!$H$15</f>
        <v>11.879999999999999</v>
      </c>
      <c r="M23" s="161">
        <f>[19]Abril!$H$16</f>
        <v>13.68</v>
      </c>
      <c r="N23" s="161">
        <f>[19]Abril!$H$17</f>
        <v>18.36</v>
      </c>
      <c r="O23" s="161">
        <f>[19]Abril!$H$18</f>
        <v>9</v>
      </c>
      <c r="P23" s="161">
        <f>[19]Abril!$H$19</f>
        <v>9</v>
      </c>
      <c r="Q23" s="161">
        <f>[19]Abril!$H$20</f>
        <v>13.32</v>
      </c>
      <c r="R23" s="161">
        <f>[19]Abril!$H$21</f>
        <v>15.48</v>
      </c>
      <c r="S23" s="161">
        <f>[19]Abril!$H$22</f>
        <v>12.96</v>
      </c>
      <c r="T23" s="161">
        <f>[19]Abril!$H$23</f>
        <v>11.16</v>
      </c>
      <c r="U23" s="161">
        <f>[19]Abril!$H$24</f>
        <v>10.44</v>
      </c>
      <c r="V23" s="161">
        <f>[19]Abril!$H$25</f>
        <v>17.64</v>
      </c>
      <c r="W23" s="161">
        <f>[19]Abril!$H$26</f>
        <v>16.559999999999999</v>
      </c>
      <c r="X23" s="161">
        <f>[19]Abril!$H$27</f>
        <v>11.879999999999999</v>
      </c>
      <c r="Y23" s="161">
        <f>[19]Abril!$H$28</f>
        <v>14.4</v>
      </c>
      <c r="Z23" s="161">
        <f>[19]Abril!$H$29</f>
        <v>18</v>
      </c>
      <c r="AA23" s="161">
        <f>[19]Abril!$H$30</f>
        <v>11.520000000000001</v>
      </c>
      <c r="AB23" s="161">
        <f>[19]Abril!$H$31</f>
        <v>11.520000000000001</v>
      </c>
      <c r="AC23" s="161">
        <f>[19]Abril!$H$32</f>
        <v>9.3600000000000012</v>
      </c>
      <c r="AD23" s="161">
        <f>[19]Abril!$H$33</f>
        <v>11.879999999999999</v>
      </c>
      <c r="AE23" s="161">
        <f>[19]Abril!$H$34</f>
        <v>14.04</v>
      </c>
      <c r="AF23" s="159">
        <f t="shared" si="1"/>
        <v>18.36</v>
      </c>
      <c r="AG23" s="160">
        <f t="shared" si="2"/>
        <v>12.515999999999998</v>
      </c>
    </row>
    <row r="24" spans="1:37" hidden="1" x14ac:dyDescent="0.25">
      <c r="A24" s="43" t="s">
        <v>153</v>
      </c>
      <c r="B24" s="161" t="str">
        <f>[20]Abril!$H$5</f>
        <v>*</v>
      </c>
      <c r="C24" s="161" t="str">
        <f>[20]Abril!$H$6</f>
        <v>*</v>
      </c>
      <c r="D24" s="161" t="str">
        <f>[20]Abril!$H$7</f>
        <v>*</v>
      </c>
      <c r="E24" s="161" t="str">
        <f>[20]Abril!$H$8</f>
        <v>*</v>
      </c>
      <c r="F24" s="161" t="str">
        <f>[20]Abril!$H$9</f>
        <v>*</v>
      </c>
      <c r="G24" s="161" t="str">
        <f>[20]Abril!$H$10</f>
        <v>*</v>
      </c>
      <c r="H24" s="161" t="str">
        <f>[20]Abril!$H$11</f>
        <v>*</v>
      </c>
      <c r="I24" s="161" t="str">
        <f>[20]Abril!$H$12</f>
        <v>*</v>
      </c>
      <c r="J24" s="161" t="str">
        <f>[20]Abril!$H$13</f>
        <v>*</v>
      </c>
      <c r="K24" s="161" t="str">
        <f>[20]Abril!$H$14</f>
        <v>*</v>
      </c>
      <c r="L24" s="161" t="str">
        <f>[20]Abril!$H$15</f>
        <v>*</v>
      </c>
      <c r="M24" s="161" t="str">
        <f>[20]Abril!$H$16</f>
        <v>*</v>
      </c>
      <c r="N24" s="161" t="str">
        <f>[20]Abril!$H$17</f>
        <v>*</v>
      </c>
      <c r="O24" s="161" t="str">
        <f>[20]Abril!$H$18</f>
        <v>*</v>
      </c>
      <c r="P24" s="161" t="str">
        <f>[20]Abril!$H$19</f>
        <v>*</v>
      </c>
      <c r="Q24" s="161" t="str">
        <f>[20]Abril!$H$20</f>
        <v>*</v>
      </c>
      <c r="R24" s="161" t="str">
        <f>[20]Abril!$H$21</f>
        <v>*</v>
      </c>
      <c r="S24" s="161" t="str">
        <f>[20]Abril!$H$22</f>
        <v>*</v>
      </c>
      <c r="T24" s="161" t="str">
        <f>[20]Abril!$H$23</f>
        <v>*</v>
      </c>
      <c r="U24" s="161" t="str">
        <f>[20]Abril!$H$24</f>
        <v>*</v>
      </c>
      <c r="V24" s="161" t="str">
        <f>[20]Abril!$H$25</f>
        <v>*</v>
      </c>
      <c r="W24" s="161" t="str">
        <f>[20]Abril!$H$25</f>
        <v>*</v>
      </c>
      <c r="X24" s="161" t="str">
        <f>[20]Abril!$H$27</f>
        <v>*</v>
      </c>
      <c r="Y24" s="161" t="str">
        <f>[20]Abril!$H$28</f>
        <v>*</v>
      </c>
      <c r="Z24" s="161" t="str">
        <f>[20]Abril!$H$29</f>
        <v>*</v>
      </c>
      <c r="AA24" s="161" t="str">
        <f>[20]Abril!$H$30</f>
        <v>*</v>
      </c>
      <c r="AB24" s="161" t="str">
        <f>[20]Abril!$H$31</f>
        <v>*</v>
      </c>
      <c r="AC24" s="161" t="str">
        <f>[20]Abril!$H$32</f>
        <v>*</v>
      </c>
      <c r="AD24" s="161" t="str">
        <f>[20]Abril!$H$33</f>
        <v>*</v>
      </c>
      <c r="AE24" s="161" t="str">
        <f>[20]Abril!$H$34</f>
        <v>*</v>
      </c>
      <c r="AF24" s="159" t="s">
        <v>210</v>
      </c>
      <c r="AG24" s="160" t="s">
        <v>210</v>
      </c>
      <c r="AJ24" t="s">
        <v>35</v>
      </c>
      <c r="AK24" t="s">
        <v>35</v>
      </c>
    </row>
    <row r="25" spans="1:37" hidden="1" x14ac:dyDescent="0.25">
      <c r="A25" s="43" t="s">
        <v>154</v>
      </c>
      <c r="B25" s="161" t="str">
        <f>[21]Abril!$H$5</f>
        <v>*</v>
      </c>
      <c r="C25" s="161" t="str">
        <f>[21]Abril!$H$6</f>
        <v>*</v>
      </c>
      <c r="D25" s="161" t="str">
        <f>[21]Abril!$H$7</f>
        <v>*</v>
      </c>
      <c r="E25" s="161" t="str">
        <f>[21]Abril!$H$8</f>
        <v>*</v>
      </c>
      <c r="F25" s="161" t="str">
        <f>[21]Abril!$H$9</f>
        <v>*</v>
      </c>
      <c r="G25" s="161" t="str">
        <f>[21]Abril!$H$10</f>
        <v>*</v>
      </c>
      <c r="H25" s="161" t="str">
        <f>[21]Abril!$H$11</f>
        <v>*</v>
      </c>
      <c r="I25" s="161" t="str">
        <f>[21]Abril!$H$12</f>
        <v>*</v>
      </c>
      <c r="J25" s="161" t="str">
        <f>[21]Abril!$H$13</f>
        <v>*</v>
      </c>
      <c r="K25" s="161" t="str">
        <f>[21]Abril!$H$14</f>
        <v>*</v>
      </c>
      <c r="L25" s="161" t="str">
        <f>[21]Abril!$H$15</f>
        <v>*</v>
      </c>
      <c r="M25" s="161" t="str">
        <f>[21]Abril!$H$16</f>
        <v>*</v>
      </c>
      <c r="N25" s="161" t="str">
        <f>[21]Abril!$H$17</f>
        <v>*</v>
      </c>
      <c r="O25" s="161" t="str">
        <f>[21]Abril!$H$18</f>
        <v>*</v>
      </c>
      <c r="P25" s="161" t="str">
        <f>[21]Abril!$H$19</f>
        <v>*</v>
      </c>
      <c r="Q25" s="161" t="str">
        <f>[21]Abril!$H$20</f>
        <v>*</v>
      </c>
      <c r="R25" s="161" t="str">
        <f>[21]Abril!$H$21</f>
        <v>*</v>
      </c>
      <c r="S25" s="161" t="str">
        <f>[21]Abril!$H$22</f>
        <v>*</v>
      </c>
      <c r="T25" s="161" t="str">
        <f>[21]Abril!$H$23</f>
        <v>*</v>
      </c>
      <c r="U25" s="161" t="str">
        <f>[21]Abril!$H$24</f>
        <v>*</v>
      </c>
      <c r="V25" s="161" t="str">
        <f>[21]Abril!$H$25</f>
        <v>*</v>
      </c>
      <c r="W25" s="161" t="str">
        <f>[21]Abril!$H$26</f>
        <v>*</v>
      </c>
      <c r="X25" s="161" t="str">
        <f>[21]Abril!$H$27</f>
        <v>*</v>
      </c>
      <c r="Y25" s="161" t="str">
        <f>[21]Abril!$H$28</f>
        <v>*</v>
      </c>
      <c r="Z25" s="161" t="str">
        <f>[21]Abril!$H$29</f>
        <v>*</v>
      </c>
      <c r="AA25" s="161" t="str">
        <f>[21]Abril!$H$30</f>
        <v>*</v>
      </c>
      <c r="AB25" s="161" t="str">
        <f>[21]Abril!$H$31</f>
        <v>*</v>
      </c>
      <c r="AC25" s="161" t="str">
        <f>[21]Abril!$H$32</f>
        <v>*</v>
      </c>
      <c r="AD25" s="161" t="str">
        <f>[21]Abril!$H$33</f>
        <v>*</v>
      </c>
      <c r="AE25" s="161" t="str">
        <f>[21]Abril!$H$34</f>
        <v>*</v>
      </c>
      <c r="AF25" s="159" t="s">
        <v>210</v>
      </c>
      <c r="AG25" s="160" t="s">
        <v>210</v>
      </c>
      <c r="AH25" s="12" t="s">
        <v>35</v>
      </c>
    </row>
    <row r="26" spans="1:37" x14ac:dyDescent="0.25">
      <c r="A26" s="43" t="s">
        <v>155</v>
      </c>
      <c r="B26" s="161">
        <f>[22]Abril!$H$5</f>
        <v>13.32</v>
      </c>
      <c r="C26" s="161">
        <f>[22]Abril!$H$6</f>
        <v>16.920000000000002</v>
      </c>
      <c r="D26" s="161">
        <f>[22]Abril!$H$7</f>
        <v>13.32</v>
      </c>
      <c r="E26" s="161">
        <f>[22]Abril!$H$8</f>
        <v>10.8</v>
      </c>
      <c r="F26" s="161">
        <f>[22]Abril!$H$9</f>
        <v>12.96</v>
      </c>
      <c r="G26" s="161">
        <f>[22]Abril!$H$10</f>
        <v>12.24</v>
      </c>
      <c r="H26" s="161">
        <f>[22]Abril!$H$11</f>
        <v>8.64</v>
      </c>
      <c r="I26" s="161">
        <f>[22]Abril!$H$12</f>
        <v>10.08</v>
      </c>
      <c r="J26" s="161">
        <f>[22]Abril!$H$13</f>
        <v>14.04</v>
      </c>
      <c r="K26" s="161">
        <f>[22]Abril!$H$14</f>
        <v>11.879999999999999</v>
      </c>
      <c r="L26" s="161">
        <f>[22]Abril!$H$15</f>
        <v>12.96</v>
      </c>
      <c r="M26" s="161">
        <f>[22]Abril!$H$16</f>
        <v>10.8</v>
      </c>
      <c r="N26" s="161">
        <f>[22]Abril!$H$17</f>
        <v>25.92</v>
      </c>
      <c r="O26" s="161">
        <f>[22]Abril!$H$18</f>
        <v>10.8</v>
      </c>
      <c r="P26" s="161">
        <f>[22]Abril!$H$19</f>
        <v>8.64</v>
      </c>
      <c r="Q26" s="161">
        <f>[22]Abril!$H$20</f>
        <v>16.2</v>
      </c>
      <c r="R26" s="161">
        <f>[22]Abril!$H$21</f>
        <v>20.52</v>
      </c>
      <c r="S26" s="161">
        <f>[22]Abril!$H$22</f>
        <v>20.88</v>
      </c>
      <c r="T26" s="161">
        <f>[22]Abril!$H$23</f>
        <v>11.520000000000001</v>
      </c>
      <c r="U26" s="161">
        <f>[22]Abril!$H$24</f>
        <v>10.44</v>
      </c>
      <c r="V26" s="161">
        <f>[22]Abril!$H$25</f>
        <v>14.04</v>
      </c>
      <c r="W26" s="161">
        <f>[22]Abril!$H$26</f>
        <v>10.8</v>
      </c>
      <c r="X26" s="161">
        <f>[22]Abril!$H$27</f>
        <v>14.04</v>
      </c>
      <c r="Y26" s="161">
        <f>[22]Abril!$H$28</f>
        <v>17.64</v>
      </c>
      <c r="Z26" s="161">
        <f>[22]Abril!$H$29</f>
        <v>15.120000000000001</v>
      </c>
      <c r="AA26" s="161">
        <f>[22]Abril!$H$30</f>
        <v>10.44</v>
      </c>
      <c r="AB26" s="161">
        <f>[22]Abril!$H$31</f>
        <v>10.44</v>
      </c>
      <c r="AC26" s="161">
        <f>[22]Abril!$H$32</f>
        <v>10.08</v>
      </c>
      <c r="AD26" s="161">
        <f>[22]Abril!$H$33</f>
        <v>10.08</v>
      </c>
      <c r="AE26" s="161">
        <f>[22]Abril!$H$34</f>
        <v>10.44</v>
      </c>
      <c r="AF26" s="159">
        <f t="shared" si="1"/>
        <v>25.92</v>
      </c>
      <c r="AG26" s="160">
        <f t="shared" si="2"/>
        <v>13.2</v>
      </c>
      <c r="AH26" t="s">
        <v>35</v>
      </c>
      <c r="AI26" t="s">
        <v>35</v>
      </c>
      <c r="AJ26" t="s">
        <v>35</v>
      </c>
      <c r="AK26" t="s">
        <v>35</v>
      </c>
    </row>
    <row r="27" spans="1:37" x14ac:dyDescent="0.25">
      <c r="A27" s="43" t="s">
        <v>8</v>
      </c>
      <c r="B27" s="161">
        <f>[23]Abril!$H$5</f>
        <v>15.840000000000002</v>
      </c>
      <c r="C27" s="161">
        <f>[23]Abril!$H$6</f>
        <v>11.879999999999999</v>
      </c>
      <c r="D27" s="161">
        <f>[23]Abril!$H$7</f>
        <v>11.520000000000001</v>
      </c>
      <c r="E27" s="161">
        <f>[23]Abril!$H$8</f>
        <v>7.9200000000000008</v>
      </c>
      <c r="F27" s="161">
        <f>[23]Abril!$H$9</f>
        <v>16.559999999999999</v>
      </c>
      <c r="G27" s="161">
        <f>[23]Abril!$H$10</f>
        <v>15.120000000000001</v>
      </c>
      <c r="H27" s="161">
        <f>[23]Abril!$H$11</f>
        <v>7.5600000000000005</v>
      </c>
      <c r="I27" s="161">
        <f>[23]Abril!$H$12</f>
        <v>7.2</v>
      </c>
      <c r="J27" s="161">
        <f>[23]Abril!$H$13</f>
        <v>8.64</v>
      </c>
      <c r="K27" s="161">
        <f>[23]Abril!$H$14</f>
        <v>13.32</v>
      </c>
      <c r="L27" s="161">
        <f>[23]Abril!$H$15</f>
        <v>13.68</v>
      </c>
      <c r="M27" s="161">
        <f>[23]Abril!$H$16</f>
        <v>7.9200000000000008</v>
      </c>
      <c r="N27" s="161">
        <f>[23]Abril!$H$17</f>
        <v>11.879999999999999</v>
      </c>
      <c r="O27" s="161">
        <f>[23]Abril!$H$18</f>
        <v>9</v>
      </c>
      <c r="P27" s="161">
        <f>[23]Abril!$H$19</f>
        <v>4.32</v>
      </c>
      <c r="Q27" s="161">
        <f>[23]Abril!$H$20</f>
        <v>12.24</v>
      </c>
      <c r="R27" s="161">
        <f>[23]Abril!$H$21</f>
        <v>24.48</v>
      </c>
      <c r="S27" s="161">
        <f>[23]Abril!$H$22</f>
        <v>12.24</v>
      </c>
      <c r="T27" s="161">
        <f>[23]Abril!$H$23</f>
        <v>12.96</v>
      </c>
      <c r="U27" s="161">
        <f>[23]Abril!$H$24</f>
        <v>14.04</v>
      </c>
      <c r="V27" s="161">
        <f>[23]Abril!$H$25</f>
        <v>15.48</v>
      </c>
      <c r="W27" s="161">
        <f>[23]Abril!$H$26</f>
        <v>11.520000000000001</v>
      </c>
      <c r="X27" s="161">
        <f>[23]Abril!$H$27</f>
        <v>15.840000000000002</v>
      </c>
      <c r="Y27" s="161">
        <f>[23]Abril!$H$28</f>
        <v>18.36</v>
      </c>
      <c r="Z27" s="161">
        <f>[23]Abril!$H$29</f>
        <v>17.64</v>
      </c>
      <c r="AA27" s="161">
        <f>[23]Abril!$H$30</f>
        <v>10.44</v>
      </c>
      <c r="AB27" s="161">
        <f>[23]Abril!$H$31</f>
        <v>10.8</v>
      </c>
      <c r="AC27" s="161">
        <f>[23]Abril!$H$32</f>
        <v>7.9200000000000008</v>
      </c>
      <c r="AD27" s="161">
        <f>[23]Abril!$H$33</f>
        <v>14.4</v>
      </c>
      <c r="AE27" s="161">
        <f>[23]Abril!$H$34</f>
        <v>15.120000000000001</v>
      </c>
      <c r="AF27" s="159">
        <f t="shared" si="1"/>
        <v>24.48</v>
      </c>
      <c r="AG27" s="160">
        <f t="shared" si="2"/>
        <v>12.527999999999999</v>
      </c>
      <c r="AJ27" t="s">
        <v>35</v>
      </c>
    </row>
    <row r="28" spans="1:37" x14ac:dyDescent="0.25">
      <c r="A28" s="43" t="s">
        <v>9</v>
      </c>
      <c r="B28" s="161">
        <f>[24]Abril!$H$5</f>
        <v>15.120000000000001</v>
      </c>
      <c r="C28" s="161">
        <f>[24]Abril!$H$6</f>
        <v>15.840000000000002</v>
      </c>
      <c r="D28" s="161">
        <f>[24]Abril!$H$7</f>
        <v>14.4</v>
      </c>
      <c r="E28" s="161">
        <f>[24]Abril!$H$8</f>
        <v>11.879999999999999</v>
      </c>
      <c r="F28" s="161">
        <f>[24]Abril!$H$9</f>
        <v>13.32</v>
      </c>
      <c r="G28" s="161">
        <f>[24]Abril!$H$10</f>
        <v>20.16</v>
      </c>
      <c r="H28" s="161">
        <f>[24]Abril!$H$11</f>
        <v>10.8</v>
      </c>
      <c r="I28" s="161">
        <f>[24]Abril!$H$12</f>
        <v>12.96</v>
      </c>
      <c r="J28" s="161">
        <f>[24]Abril!$H$13</f>
        <v>9.3600000000000012</v>
      </c>
      <c r="K28" s="161">
        <f>[24]Abril!$H$14</f>
        <v>11.16</v>
      </c>
      <c r="L28" s="161">
        <f>[24]Abril!$H$15</f>
        <v>12.6</v>
      </c>
      <c r="M28" s="161">
        <f>[24]Abril!$H$16</f>
        <v>11.879999999999999</v>
      </c>
      <c r="N28" s="161">
        <f>[24]Abril!$H$17</f>
        <v>26.28</v>
      </c>
      <c r="O28" s="161">
        <f>[24]Abril!$H$18</f>
        <v>12.96</v>
      </c>
      <c r="P28" s="161">
        <f>[24]Abril!$H$19</f>
        <v>10.44</v>
      </c>
      <c r="Q28" s="161">
        <f>[24]Abril!$H$20</f>
        <v>11.520000000000001</v>
      </c>
      <c r="R28" s="161">
        <f>[24]Abril!$H$21</f>
        <v>16.2</v>
      </c>
      <c r="S28" s="161">
        <f>[24]Abril!$H$22</f>
        <v>22.68</v>
      </c>
      <c r="T28" s="161">
        <f>[24]Abril!$H$23</f>
        <v>15.48</v>
      </c>
      <c r="U28" s="161">
        <f>[24]Abril!$H$24</f>
        <v>14.4</v>
      </c>
      <c r="V28" s="161">
        <f>[24]Abril!$H$25</f>
        <v>14.4</v>
      </c>
      <c r="W28" s="161">
        <f>[24]Abril!$H$26</f>
        <v>12.96</v>
      </c>
      <c r="X28" s="161">
        <f>[24]Abril!$H$27</f>
        <v>14.76</v>
      </c>
      <c r="Y28" s="161">
        <f>[24]Abril!$H$28</f>
        <v>12.24</v>
      </c>
      <c r="Z28" s="161">
        <f>[24]Abril!$H$29</f>
        <v>17.28</v>
      </c>
      <c r="AA28" s="161">
        <f>[24]Abril!$H$30</f>
        <v>12.24</v>
      </c>
      <c r="AB28" s="161">
        <f>[24]Abril!$H$31</f>
        <v>14.04</v>
      </c>
      <c r="AC28" s="161">
        <f>[24]Abril!$H$32</f>
        <v>9</v>
      </c>
      <c r="AD28" s="161">
        <f>[24]Abril!$H$33</f>
        <v>10.08</v>
      </c>
      <c r="AE28" s="161">
        <f>[24]Abril!$H$34</f>
        <v>10.8</v>
      </c>
      <c r="AF28" s="159">
        <f t="shared" si="1"/>
        <v>26.28</v>
      </c>
      <c r="AG28" s="160">
        <f t="shared" si="2"/>
        <v>13.907999999999998</v>
      </c>
      <c r="AJ28" t="s">
        <v>35</v>
      </c>
    </row>
    <row r="29" spans="1:37" hidden="1" x14ac:dyDescent="0.25">
      <c r="A29" s="43" t="s">
        <v>32</v>
      </c>
      <c r="B29" s="161" t="str">
        <f>[25]Abril!$H$5</f>
        <v>*</v>
      </c>
      <c r="C29" s="161" t="str">
        <f>[25]Abril!$H$6</f>
        <v>*</v>
      </c>
      <c r="D29" s="161" t="str">
        <f>[25]Abril!$H$7</f>
        <v>*</v>
      </c>
      <c r="E29" s="161" t="str">
        <f>[25]Abril!$H$8</f>
        <v>*</v>
      </c>
      <c r="F29" s="161" t="str">
        <f>[25]Abril!$H$9</f>
        <v>*</v>
      </c>
      <c r="G29" s="161" t="str">
        <f>[25]Abril!$H$10</f>
        <v>*</v>
      </c>
      <c r="H29" s="161" t="str">
        <f>[25]Abril!$H$11</f>
        <v>*</v>
      </c>
      <c r="I29" s="161" t="str">
        <f>[25]Abril!$H$12</f>
        <v>*</v>
      </c>
      <c r="J29" s="161" t="str">
        <f>[25]Abril!$H$13</f>
        <v>*</v>
      </c>
      <c r="K29" s="161" t="str">
        <f>[25]Abril!$H$14</f>
        <v>*</v>
      </c>
      <c r="L29" s="161" t="str">
        <f>[25]Abril!$H$15</f>
        <v>*</v>
      </c>
      <c r="M29" s="161" t="str">
        <f>[25]Abril!$H$16</f>
        <v>*</v>
      </c>
      <c r="N29" s="161" t="str">
        <f>[25]Abril!$H$17</f>
        <v>*</v>
      </c>
      <c r="O29" s="161" t="str">
        <f>[25]Abril!$H$18</f>
        <v>*</v>
      </c>
      <c r="P29" s="161" t="str">
        <f>[25]Abril!$H$19</f>
        <v>*</v>
      </c>
      <c r="Q29" s="161" t="str">
        <f>[25]Abril!$H$20</f>
        <v>*</v>
      </c>
      <c r="R29" s="161" t="str">
        <f>[25]Abril!$H$21</f>
        <v>*</v>
      </c>
      <c r="S29" s="161" t="str">
        <f>[25]Abril!$H$22</f>
        <v>*</v>
      </c>
      <c r="T29" s="161" t="str">
        <f>[25]Abril!$H$23</f>
        <v>*</v>
      </c>
      <c r="U29" s="161" t="str">
        <f>[25]Abril!$H$24</f>
        <v>*</v>
      </c>
      <c r="V29" s="161" t="str">
        <f>[25]Abril!$H$25</f>
        <v>*</v>
      </c>
      <c r="W29" s="161" t="str">
        <f>[25]Abril!$H$26</f>
        <v>*</v>
      </c>
      <c r="X29" s="161" t="str">
        <f>[25]Abril!$H$27</f>
        <v>*</v>
      </c>
      <c r="Y29" s="161" t="str">
        <f>[25]Abril!$H$28</f>
        <v>*</v>
      </c>
      <c r="Z29" s="161" t="str">
        <f>[25]Abril!$H$29</f>
        <v>*</v>
      </c>
      <c r="AA29" s="161" t="str">
        <f>[25]Abril!$H$30</f>
        <v>*</v>
      </c>
      <c r="AB29" s="161" t="str">
        <f>[25]Abril!$H$31</f>
        <v>*</v>
      </c>
      <c r="AC29" s="161" t="str">
        <f>[25]Abril!$H$32</f>
        <v>*</v>
      </c>
      <c r="AD29" s="161" t="str">
        <f>[25]Abril!$H$33</f>
        <v>*</v>
      </c>
      <c r="AE29" s="161" t="str">
        <f>[25]Abril!$H$34</f>
        <v>*</v>
      </c>
      <c r="AF29" s="159" t="s">
        <v>210</v>
      </c>
      <c r="AG29" s="160" t="s">
        <v>210</v>
      </c>
      <c r="AI29" t="s">
        <v>35</v>
      </c>
    </row>
    <row r="30" spans="1:37" hidden="1" x14ac:dyDescent="0.25">
      <c r="A30" s="43" t="s">
        <v>10</v>
      </c>
      <c r="B30" s="161" t="str">
        <f>[26]Abril!$H$5</f>
        <v>*</v>
      </c>
      <c r="C30" s="161" t="str">
        <f>[26]Abril!$H$6</f>
        <v>*</v>
      </c>
      <c r="D30" s="161" t="str">
        <f>[26]Abril!$H$7</f>
        <v>*</v>
      </c>
      <c r="E30" s="161" t="str">
        <f>[26]Abril!$H$8</f>
        <v>*</v>
      </c>
      <c r="F30" s="161" t="str">
        <f>[26]Abril!$H$9</f>
        <v>*</v>
      </c>
      <c r="G30" s="161" t="str">
        <f>[26]Abril!$H$10</f>
        <v>*</v>
      </c>
      <c r="H30" s="161" t="str">
        <f>[26]Abril!$H$11</f>
        <v>*</v>
      </c>
      <c r="I30" s="161" t="str">
        <f>[26]Abril!$H$12</f>
        <v>*</v>
      </c>
      <c r="J30" s="161" t="str">
        <f>[26]Abril!$H$13</f>
        <v>*</v>
      </c>
      <c r="K30" s="161" t="str">
        <f>[26]Abril!$H$14</f>
        <v>*</v>
      </c>
      <c r="L30" s="161" t="str">
        <f>[26]Abril!$H$15</f>
        <v>*</v>
      </c>
      <c r="M30" s="161" t="str">
        <f>[26]Abril!$H$16</f>
        <v>*</v>
      </c>
      <c r="N30" s="161" t="str">
        <f>[26]Abril!$H$17</f>
        <v>*</v>
      </c>
      <c r="O30" s="161" t="str">
        <f>[26]Abril!$H$18</f>
        <v>*</v>
      </c>
      <c r="P30" s="161" t="str">
        <f>[26]Abril!$H$19</f>
        <v>*</v>
      </c>
      <c r="Q30" s="161" t="str">
        <f>[26]Abril!$H$20</f>
        <v>*</v>
      </c>
      <c r="R30" s="161" t="str">
        <f>[26]Abril!$H$21</f>
        <v>*</v>
      </c>
      <c r="S30" s="161" t="str">
        <f>[26]Abril!$H$22</f>
        <v>*</v>
      </c>
      <c r="T30" s="161" t="str">
        <f>[26]Abril!$H$23</f>
        <v>*</v>
      </c>
      <c r="U30" s="161" t="str">
        <f>[26]Abril!$H$24</f>
        <v>*</v>
      </c>
      <c r="V30" s="161" t="str">
        <f>[26]Abril!$H$25</f>
        <v>*</v>
      </c>
      <c r="W30" s="161" t="str">
        <f>[26]Abril!$H$26</f>
        <v>*</v>
      </c>
      <c r="X30" s="161" t="str">
        <f>[26]Abril!$H$27</f>
        <v>*</v>
      </c>
      <c r="Y30" s="161" t="str">
        <f>[26]Abril!$H$28</f>
        <v>*</v>
      </c>
      <c r="Z30" s="161" t="str">
        <f>[26]Abril!$H$29</f>
        <v>*</v>
      </c>
      <c r="AA30" s="161" t="str">
        <f>[26]Abril!$H$30</f>
        <v>*</v>
      </c>
      <c r="AB30" s="161" t="str">
        <f>[26]Abril!$H$31</f>
        <v>*</v>
      </c>
      <c r="AC30" s="161" t="str">
        <f>[26]Abril!$H$32</f>
        <v>*</v>
      </c>
      <c r="AD30" s="161" t="str">
        <f>[26]Abril!$H$33</f>
        <v>*</v>
      </c>
      <c r="AE30" s="161" t="str">
        <f>[26]Abril!$H$34</f>
        <v>*</v>
      </c>
      <c r="AF30" s="159" t="s">
        <v>210</v>
      </c>
      <c r="AG30" s="160" t="s">
        <v>210</v>
      </c>
      <c r="AK30" t="s">
        <v>35</v>
      </c>
    </row>
    <row r="31" spans="1:37" hidden="1" x14ac:dyDescent="0.25">
      <c r="A31" s="43" t="s">
        <v>156</v>
      </c>
      <c r="B31" s="161" t="str">
        <f>[27]Abril!$H$5</f>
        <v>*</v>
      </c>
      <c r="C31" s="161" t="str">
        <f>[27]Abril!$H$6</f>
        <v>*</v>
      </c>
      <c r="D31" s="161" t="str">
        <f>[27]Abril!$H$7</f>
        <v>*</v>
      </c>
      <c r="E31" s="161" t="str">
        <f>[27]Abril!$H$8</f>
        <v>*</v>
      </c>
      <c r="F31" s="161" t="str">
        <f>[27]Abril!$H$9</f>
        <v>*</v>
      </c>
      <c r="G31" s="161" t="str">
        <f>[27]Abril!$H$10</f>
        <v>*</v>
      </c>
      <c r="H31" s="161" t="str">
        <f>[27]Abril!$H$11</f>
        <v>*</v>
      </c>
      <c r="I31" s="161" t="str">
        <f>[27]Abril!$H$12</f>
        <v>*</v>
      </c>
      <c r="J31" s="161" t="str">
        <f>[27]Abril!$H$13</f>
        <v>*</v>
      </c>
      <c r="K31" s="161" t="str">
        <f>[27]Abril!$H$14</f>
        <v>*</v>
      </c>
      <c r="L31" s="161" t="str">
        <f>[27]Abril!$H$15</f>
        <v>*</v>
      </c>
      <c r="M31" s="161" t="str">
        <f>[27]Abril!$H$16</f>
        <v>*</v>
      </c>
      <c r="N31" s="161" t="str">
        <f>[27]Abril!$H$17</f>
        <v>*</v>
      </c>
      <c r="O31" s="161" t="str">
        <f>[27]Abril!$H$18</f>
        <v>*</v>
      </c>
      <c r="P31" s="161" t="str">
        <f>[27]Abril!$H$19</f>
        <v>*</v>
      </c>
      <c r="Q31" s="161" t="str">
        <f>[27]Abril!$H$20</f>
        <v>*</v>
      </c>
      <c r="R31" s="161" t="str">
        <f>[27]Abril!$H$21</f>
        <v>*</v>
      </c>
      <c r="S31" s="161" t="str">
        <f>[27]Abril!$H$22</f>
        <v>*</v>
      </c>
      <c r="T31" s="161" t="str">
        <f>[27]Abril!$H$23</f>
        <v>*</v>
      </c>
      <c r="U31" s="161" t="str">
        <f>[27]Abril!$H$24</f>
        <v>*</v>
      </c>
      <c r="V31" s="161" t="str">
        <f>[27]Abril!$H$25</f>
        <v>*</v>
      </c>
      <c r="W31" s="161" t="str">
        <f>[27]Abril!$H$26</f>
        <v>*</v>
      </c>
      <c r="X31" s="161" t="str">
        <f>[27]Abril!$H$27</f>
        <v>*</v>
      </c>
      <c r="Y31" s="161" t="str">
        <f>[27]Abril!$H$28</f>
        <v>*</v>
      </c>
      <c r="Z31" s="161" t="str">
        <f>[27]Abril!$H$29</f>
        <v>*</v>
      </c>
      <c r="AA31" s="161" t="str">
        <f>[27]Abril!$H$30</f>
        <v>*</v>
      </c>
      <c r="AB31" s="161" t="str">
        <f>[27]Abril!$H$31</f>
        <v>*</v>
      </c>
      <c r="AC31" s="161" t="str">
        <f>[27]Abril!$H$32</f>
        <v>*</v>
      </c>
      <c r="AD31" s="161" t="str">
        <f>[27]Abril!$H$33</f>
        <v>*</v>
      </c>
      <c r="AE31" s="161" t="str">
        <f>[27]Abril!$H$34</f>
        <v>*</v>
      </c>
      <c r="AF31" s="159" t="s">
        <v>210</v>
      </c>
      <c r="AG31" s="160" t="s">
        <v>210</v>
      </c>
      <c r="AH31" s="12" t="s">
        <v>35</v>
      </c>
      <c r="AJ31" t="s">
        <v>35</v>
      </c>
    </row>
    <row r="32" spans="1:37" hidden="1" x14ac:dyDescent="0.25">
      <c r="A32" s="43" t="s">
        <v>11</v>
      </c>
      <c r="B32" s="161" t="str">
        <f>[28]Abril!$H$5</f>
        <v>*</v>
      </c>
      <c r="C32" s="161" t="str">
        <f>[28]Abril!$H$6</f>
        <v>*</v>
      </c>
      <c r="D32" s="161" t="str">
        <f>[28]Abril!$H$7</f>
        <v>*</v>
      </c>
      <c r="E32" s="161" t="str">
        <f>[28]Abril!$H$8</f>
        <v>*</v>
      </c>
      <c r="F32" s="161" t="str">
        <f>[28]Abril!$H$9</f>
        <v>*</v>
      </c>
      <c r="G32" s="161" t="str">
        <f>[28]Abril!$H$10</f>
        <v>*</v>
      </c>
      <c r="H32" s="161" t="str">
        <f>[28]Abril!$H$11</f>
        <v>*</v>
      </c>
      <c r="I32" s="161" t="str">
        <f>[28]Abril!$H$12</f>
        <v>*</v>
      </c>
      <c r="J32" s="161" t="str">
        <f>[28]Abril!$H$13</f>
        <v>*</v>
      </c>
      <c r="K32" s="161" t="str">
        <f>[28]Abril!$H$14</f>
        <v>*</v>
      </c>
      <c r="L32" s="161" t="str">
        <f>[28]Abril!$H$15</f>
        <v>*</v>
      </c>
      <c r="M32" s="161" t="str">
        <f>[28]Abril!$H$16</f>
        <v>*</v>
      </c>
      <c r="N32" s="161" t="str">
        <f>[28]Abril!$H$17</f>
        <v>*</v>
      </c>
      <c r="O32" s="161" t="str">
        <f>[28]Abril!$H$18</f>
        <v>*</v>
      </c>
      <c r="P32" s="161" t="str">
        <f>[28]Abril!$H$19</f>
        <v>*</v>
      </c>
      <c r="Q32" s="161" t="str">
        <f>[28]Abril!$H$20</f>
        <v>*</v>
      </c>
      <c r="R32" s="161" t="str">
        <f>[28]Abril!$H$21</f>
        <v>*</v>
      </c>
      <c r="S32" s="161" t="str">
        <f>[28]Abril!$H$22</f>
        <v>*</v>
      </c>
      <c r="T32" s="161" t="str">
        <f>[28]Abril!$H$23</f>
        <v>*</v>
      </c>
      <c r="U32" s="161" t="str">
        <f>[28]Abril!$H$24</f>
        <v>*</v>
      </c>
      <c r="V32" s="161" t="str">
        <f>[28]Abril!$H$25</f>
        <v>*</v>
      </c>
      <c r="W32" s="161" t="str">
        <f>[28]Abril!$H$26</f>
        <v>*</v>
      </c>
      <c r="X32" s="161" t="str">
        <f>[28]Abril!$H$27</f>
        <v>*</v>
      </c>
      <c r="Y32" s="161" t="str">
        <f>[28]Abril!$H$28</f>
        <v>*</v>
      </c>
      <c r="Z32" s="161" t="str">
        <f>[28]Abril!$H$29</f>
        <v>*</v>
      </c>
      <c r="AA32" s="161" t="str">
        <f>[28]Abril!$H$30</f>
        <v>*</v>
      </c>
      <c r="AB32" s="161" t="str">
        <f>[28]Abril!$H$31</f>
        <v>*</v>
      </c>
      <c r="AC32" s="161" t="str">
        <f>[28]Abril!$H$32</f>
        <v>*</v>
      </c>
      <c r="AD32" s="161" t="str">
        <f>[28]Abril!$H$33</f>
        <v>*</v>
      </c>
      <c r="AE32" s="161" t="str">
        <f>[28]Abril!$H$34</f>
        <v>*</v>
      </c>
      <c r="AF32" s="159" t="s">
        <v>210</v>
      </c>
      <c r="AG32" s="160" t="s">
        <v>210</v>
      </c>
      <c r="AJ32" t="s">
        <v>35</v>
      </c>
      <c r="AK32" t="s">
        <v>35</v>
      </c>
    </row>
    <row r="33" spans="1:37" s="5" customFormat="1" x14ac:dyDescent="0.25">
      <c r="A33" s="43" t="s">
        <v>12</v>
      </c>
      <c r="B33" s="161">
        <f>[29]Abril!$H$5</f>
        <v>5.7600000000000007</v>
      </c>
      <c r="C33" s="161">
        <f>[29]Abril!$H$6</f>
        <v>5.4</v>
      </c>
      <c r="D33" s="161">
        <f>[29]Abril!$H$7</f>
        <v>8.2799999999999994</v>
      </c>
      <c r="E33" s="161">
        <f>[29]Abril!$H$8</f>
        <v>6.48</v>
      </c>
      <c r="F33" s="161">
        <f>[29]Abril!$H$9</f>
        <v>7.9200000000000008</v>
      </c>
      <c r="G33" s="161">
        <f>[29]Abril!$H$10</f>
        <v>4.32</v>
      </c>
      <c r="H33" s="161">
        <f>[29]Abril!$H$11</f>
        <v>6.12</v>
      </c>
      <c r="I33" s="161">
        <f>[29]Abril!$H$12</f>
        <v>8.2799999999999994</v>
      </c>
      <c r="J33" s="161">
        <f>[29]Abril!$H$13</f>
        <v>6.48</v>
      </c>
      <c r="K33" s="161">
        <f>[29]Abril!$H$14</f>
        <v>7.5600000000000005</v>
      </c>
      <c r="L33" s="161">
        <f>[29]Abril!$H$15</f>
        <v>8.64</v>
      </c>
      <c r="M33" s="161">
        <f>[29]Abril!$H$16</f>
        <v>8.2799999999999994</v>
      </c>
      <c r="N33" s="161">
        <f>[29]Abril!$H$17</f>
        <v>16.559999999999999</v>
      </c>
      <c r="O33" s="161">
        <f>[29]Abril!$H$18</f>
        <v>9</v>
      </c>
      <c r="P33" s="161">
        <f>[29]Abril!$H$19</f>
        <v>2.8800000000000003</v>
      </c>
      <c r="Q33" s="161">
        <f>[29]Abril!$H$20</f>
        <v>8.2799999999999994</v>
      </c>
      <c r="R33" s="161">
        <f>[29]Abril!$H$21</f>
        <v>8.64</v>
      </c>
      <c r="S33" s="161">
        <f>[29]Abril!$H$22</f>
        <v>12.96</v>
      </c>
      <c r="T33" s="161">
        <f>[29]Abril!$H$23</f>
        <v>8.64</v>
      </c>
      <c r="U33" s="161">
        <f>[29]Abril!$H$24</f>
        <v>3.9600000000000004</v>
      </c>
      <c r="V33" s="161">
        <f>[29]Abril!$H$25</f>
        <v>6.48</v>
      </c>
      <c r="W33" s="161">
        <f>[29]Abril!$H$26</f>
        <v>6.84</v>
      </c>
      <c r="X33" s="161">
        <f>[29]Abril!$H$27</f>
        <v>4.32</v>
      </c>
      <c r="Y33" s="161">
        <f>[29]Abril!$H$28</f>
        <v>3.24</v>
      </c>
      <c r="Z33" s="161">
        <f>[29]Abril!$H$29</f>
        <v>10.08</v>
      </c>
      <c r="AA33" s="161">
        <f>[29]Abril!$H$30</f>
        <v>5.7600000000000007</v>
      </c>
      <c r="AB33" s="161">
        <f>[29]Abril!$H$31</f>
        <v>6.12</v>
      </c>
      <c r="AC33" s="161">
        <f>[29]Abril!$H$32</f>
        <v>5.7600000000000007</v>
      </c>
      <c r="AD33" s="161">
        <f>[29]Abril!$H$33</f>
        <v>7.9200000000000008</v>
      </c>
      <c r="AE33" s="161">
        <f>[29]Abril!$H$34</f>
        <v>7.2</v>
      </c>
      <c r="AF33" s="159">
        <f t="shared" si="1"/>
        <v>16.559999999999999</v>
      </c>
      <c r="AG33" s="160">
        <f t="shared" si="2"/>
        <v>7.2720000000000002</v>
      </c>
      <c r="AJ33" s="5" t="s">
        <v>35</v>
      </c>
      <c r="AK33" s="5" t="s">
        <v>35</v>
      </c>
    </row>
    <row r="34" spans="1:37" x14ac:dyDescent="0.25">
      <c r="A34" s="43" t="s">
        <v>13</v>
      </c>
      <c r="B34" s="161">
        <f>[30]Abril!$H$5</f>
        <v>13.32</v>
      </c>
      <c r="C34" s="161">
        <f>[30]Abril!$H$6</f>
        <v>10.44</v>
      </c>
      <c r="D34" s="161">
        <f>[30]Abril!$H$7</f>
        <v>16.920000000000002</v>
      </c>
      <c r="E34" s="161">
        <f>[30]Abril!$H$8</f>
        <v>11.520000000000001</v>
      </c>
      <c r="F34" s="161">
        <f>[30]Abril!$H$9</f>
        <v>24.840000000000003</v>
      </c>
      <c r="G34" s="161">
        <f>[30]Abril!$H$10</f>
        <v>12.24</v>
      </c>
      <c r="H34" s="161">
        <f>[30]Abril!$H$11</f>
        <v>10.08</v>
      </c>
      <c r="I34" s="161">
        <f>[30]Abril!$H$12</f>
        <v>11.520000000000001</v>
      </c>
      <c r="J34" s="161">
        <f>[30]Abril!$H$13</f>
        <v>9.3600000000000012</v>
      </c>
      <c r="K34" s="161">
        <f>[30]Abril!$H$14</f>
        <v>17.64</v>
      </c>
      <c r="L34" s="161">
        <f>[30]Abril!$H$15</f>
        <v>13.32</v>
      </c>
      <c r="M34" s="161">
        <f>[30]Abril!$H$16</f>
        <v>16.2</v>
      </c>
      <c r="N34" s="161">
        <f>[30]Abril!$H$17</f>
        <v>14.4</v>
      </c>
      <c r="O34" s="161">
        <f>[30]Abril!$H$18</f>
        <v>24.12</v>
      </c>
      <c r="P34" s="161">
        <f>[30]Abril!$H$19</f>
        <v>8.2799999999999994</v>
      </c>
      <c r="Q34" s="161">
        <f>[30]Abril!$H$20</f>
        <v>8.2799999999999994</v>
      </c>
      <c r="R34" s="161">
        <f>[30]Abril!$H$21</f>
        <v>13.68</v>
      </c>
      <c r="S34" s="161">
        <f>[30]Abril!$H$22</f>
        <v>24.48</v>
      </c>
      <c r="T34" s="161">
        <f>[30]Abril!$H$23</f>
        <v>15.840000000000002</v>
      </c>
      <c r="U34" s="161">
        <f>[30]Abril!$H$24</f>
        <v>14.4</v>
      </c>
      <c r="V34" s="161">
        <f>[30]Abril!$H$25</f>
        <v>13.68</v>
      </c>
      <c r="W34" s="161">
        <f>[30]Abril!$H$26</f>
        <v>13.32</v>
      </c>
      <c r="X34" s="161">
        <f>[30]Abril!$H$27</f>
        <v>9</v>
      </c>
      <c r="Y34" s="161">
        <f>[30]Abril!$H$28</f>
        <v>19.440000000000001</v>
      </c>
      <c r="Z34" s="161">
        <f>[30]Abril!$H$29</f>
        <v>17.64</v>
      </c>
      <c r="AA34" s="161">
        <f>[30]Abril!$H$30</f>
        <v>11.16</v>
      </c>
      <c r="AB34" s="161">
        <f>[30]Abril!$H$31</f>
        <v>14.04</v>
      </c>
      <c r="AC34" s="161">
        <f>[30]Abril!$H$32</f>
        <v>9.3600000000000012</v>
      </c>
      <c r="AD34" s="161">
        <f>[30]Abril!$H$33</f>
        <v>16.2</v>
      </c>
      <c r="AE34" s="161">
        <f>[30]Abril!$H$34</f>
        <v>17.28</v>
      </c>
      <c r="AF34" s="159">
        <f t="shared" si="1"/>
        <v>24.840000000000003</v>
      </c>
      <c r="AG34" s="160">
        <f t="shared" si="2"/>
        <v>14.4</v>
      </c>
      <c r="AJ34" t="s">
        <v>35</v>
      </c>
      <c r="AK34" t="s">
        <v>35</v>
      </c>
    </row>
    <row r="35" spans="1:37" x14ac:dyDescent="0.25">
      <c r="A35" s="43" t="s">
        <v>157</v>
      </c>
      <c r="B35" s="161">
        <f>[31]Abril!$H$5</f>
        <v>11.16</v>
      </c>
      <c r="C35" s="161">
        <f>[31]Abril!$H$6</f>
        <v>9.3600000000000012</v>
      </c>
      <c r="D35" s="161">
        <f>[31]Abril!$H$7</f>
        <v>13.68</v>
      </c>
      <c r="E35" s="161">
        <f>[31]Abril!$H$8</f>
        <v>13.32</v>
      </c>
      <c r="F35" s="161">
        <f>[31]Abril!$H$9</f>
        <v>14.04</v>
      </c>
      <c r="G35" s="161">
        <f>[31]Abril!$H$10</f>
        <v>18.36</v>
      </c>
      <c r="H35" s="161">
        <f>[31]Abril!$H$11</f>
        <v>8.64</v>
      </c>
      <c r="I35" s="161">
        <f>[31]Abril!$H$12</f>
        <v>7.2</v>
      </c>
      <c r="J35" s="161">
        <f>[31]Abril!$H$13</f>
        <v>9</v>
      </c>
      <c r="K35" s="161">
        <f>[31]Abril!$H$14</f>
        <v>12.24</v>
      </c>
      <c r="L35" s="161">
        <f>[31]Abril!$H$15</f>
        <v>13.32</v>
      </c>
      <c r="M35" s="161">
        <f>[31]Abril!$H$16</f>
        <v>9</v>
      </c>
      <c r="N35" s="161">
        <f>[31]Abril!$H$17</f>
        <v>17.28</v>
      </c>
      <c r="O35" s="161">
        <f>[31]Abril!$H$18</f>
        <v>8.64</v>
      </c>
      <c r="P35" s="161">
        <f>[31]Abril!$H$19</f>
        <v>6.48</v>
      </c>
      <c r="Q35" s="161">
        <f>[31]Abril!$H$20</f>
        <v>15.48</v>
      </c>
      <c r="R35" s="161">
        <f>[31]Abril!$H$21</f>
        <v>12.6</v>
      </c>
      <c r="S35" s="161">
        <f>[31]Abril!$H$22</f>
        <v>18.36</v>
      </c>
      <c r="T35" s="161">
        <f>[31]Abril!$H$23</f>
        <v>12.6</v>
      </c>
      <c r="U35" s="161">
        <f>[31]Abril!$H$24</f>
        <v>9.3600000000000012</v>
      </c>
      <c r="V35" s="161">
        <f>[31]Abril!$H$25</f>
        <v>12.24</v>
      </c>
      <c r="W35" s="161">
        <f>[31]Abril!$H$26</f>
        <v>10.44</v>
      </c>
      <c r="X35" s="161">
        <f>[31]Abril!$H$27</f>
        <v>11.520000000000001</v>
      </c>
      <c r="Y35" s="161">
        <f>[31]Abril!$H$28</f>
        <v>12.96</v>
      </c>
      <c r="Z35" s="161">
        <f>[31]Abril!$H$29</f>
        <v>18.720000000000002</v>
      </c>
      <c r="AA35" s="161">
        <f>[31]Abril!$H$30</f>
        <v>17.64</v>
      </c>
      <c r="AB35" s="161">
        <f>[31]Abril!$H$31</f>
        <v>10.8</v>
      </c>
      <c r="AC35" s="161">
        <f>[31]Abril!$H$32</f>
        <v>7.5600000000000005</v>
      </c>
      <c r="AD35" s="161">
        <f>[31]Abril!$H$33</f>
        <v>12.96</v>
      </c>
      <c r="AE35" s="161">
        <f>[31]Abril!$H$34</f>
        <v>13.68</v>
      </c>
      <c r="AF35" s="159">
        <f t="shared" si="1"/>
        <v>18.720000000000002</v>
      </c>
      <c r="AG35" s="160">
        <f t="shared" si="2"/>
        <v>12.288</v>
      </c>
      <c r="AJ35" t="s">
        <v>35</v>
      </c>
    </row>
    <row r="36" spans="1:37" hidden="1" x14ac:dyDescent="0.25">
      <c r="A36" s="43" t="s">
        <v>128</v>
      </c>
      <c r="B36" s="161" t="str">
        <f>[32]Abril!$H$5</f>
        <v>*</v>
      </c>
      <c r="C36" s="161" t="str">
        <f>[32]Abril!$H$6</f>
        <v>*</v>
      </c>
      <c r="D36" s="161" t="str">
        <f>[32]Abril!$H$7</f>
        <v>*</v>
      </c>
      <c r="E36" s="161" t="str">
        <f>[32]Abril!$H$8</f>
        <v>*</v>
      </c>
      <c r="F36" s="161" t="str">
        <f>[32]Abril!$H$9</f>
        <v>*</v>
      </c>
      <c r="G36" s="161" t="str">
        <f>[32]Abril!$H$10</f>
        <v>*</v>
      </c>
      <c r="H36" s="161" t="str">
        <f>[32]Abril!$H$11</f>
        <v>*</v>
      </c>
      <c r="I36" s="161" t="str">
        <f>[32]Abril!$H$12</f>
        <v>*</v>
      </c>
      <c r="J36" s="161" t="str">
        <f>[32]Abril!$H$13</f>
        <v>*</v>
      </c>
      <c r="K36" s="161" t="str">
        <f>[32]Abril!$H$14</f>
        <v>*</v>
      </c>
      <c r="L36" s="161" t="str">
        <f>[32]Abril!$H$15</f>
        <v>*</v>
      </c>
      <c r="M36" s="161" t="str">
        <f>[32]Abril!$H$16</f>
        <v>*</v>
      </c>
      <c r="N36" s="161" t="str">
        <f>[32]Abril!$H$17</f>
        <v>*</v>
      </c>
      <c r="O36" s="161" t="str">
        <f>[32]Abril!$H$18</f>
        <v>*</v>
      </c>
      <c r="P36" s="161" t="str">
        <f>[32]Abril!$H$19</f>
        <v>*</v>
      </c>
      <c r="Q36" s="161" t="str">
        <f>[32]Abril!$H$20</f>
        <v>*</v>
      </c>
      <c r="R36" s="161" t="str">
        <f>[32]Abril!$H$21</f>
        <v>*</v>
      </c>
      <c r="S36" s="161" t="str">
        <f>[32]Abril!$H$22</f>
        <v>*</v>
      </c>
      <c r="T36" s="161" t="str">
        <f>[32]Abril!$H$23</f>
        <v>*</v>
      </c>
      <c r="U36" s="161" t="str">
        <f>[32]Abril!$H$24</f>
        <v>*</v>
      </c>
      <c r="V36" s="161" t="str">
        <f>[32]Abril!$H$25</f>
        <v>*</v>
      </c>
      <c r="W36" s="161" t="str">
        <f>[32]Abril!$H$26</f>
        <v>*</v>
      </c>
      <c r="X36" s="161" t="str">
        <f>[32]Abril!$H$27</f>
        <v>*</v>
      </c>
      <c r="Y36" s="161" t="str">
        <f>[32]Abril!$H$28</f>
        <v>*</v>
      </c>
      <c r="Z36" s="161" t="str">
        <f>[32]Abril!$H$29</f>
        <v>*</v>
      </c>
      <c r="AA36" s="161" t="str">
        <f>[32]Abril!$H$30</f>
        <v>*</v>
      </c>
      <c r="AB36" s="161" t="str">
        <f>[32]Abril!$H$31</f>
        <v>*</v>
      </c>
      <c r="AC36" s="161" t="str">
        <f>[32]Abril!$H$32</f>
        <v>*</v>
      </c>
      <c r="AD36" s="161" t="str">
        <f>[32]Abril!$H$33</f>
        <v>*</v>
      </c>
      <c r="AE36" s="161" t="str">
        <f>[32]Abril!$H$34</f>
        <v>*</v>
      </c>
      <c r="AF36" s="159" t="s">
        <v>210</v>
      </c>
      <c r="AG36" s="160" t="s">
        <v>210</v>
      </c>
      <c r="AJ36" t="s">
        <v>35</v>
      </c>
    </row>
    <row r="37" spans="1:37" x14ac:dyDescent="0.25">
      <c r="A37" s="43" t="s">
        <v>14</v>
      </c>
      <c r="B37" s="161">
        <f>[33]Abril!$H$5</f>
        <v>0</v>
      </c>
      <c r="C37" s="161">
        <f>[33]Abril!$H$6</f>
        <v>1.4400000000000002</v>
      </c>
      <c r="D37" s="161">
        <f>[33]Abril!$H$7</f>
        <v>0.36000000000000004</v>
      </c>
      <c r="E37" s="161">
        <f>[33]Abril!$H$8</f>
        <v>0.36000000000000004</v>
      </c>
      <c r="F37" s="161">
        <f>[33]Abril!$H$9</f>
        <v>0</v>
      </c>
      <c r="G37" s="161">
        <f>[33]Abril!$H$10</f>
        <v>2.16</v>
      </c>
      <c r="H37" s="161">
        <f>[33]Abril!$H$11</f>
        <v>6.84</v>
      </c>
      <c r="I37" s="161">
        <f>[33]Abril!$H$12</f>
        <v>0</v>
      </c>
      <c r="J37" s="161">
        <f>[33]Abril!$H$13</f>
        <v>0</v>
      </c>
      <c r="K37" s="161">
        <f>[33]Abril!$H$14</f>
        <v>0</v>
      </c>
      <c r="L37" s="161">
        <f>[33]Abril!$H$15</f>
        <v>0.72000000000000008</v>
      </c>
      <c r="M37" s="161">
        <f>[33]Abril!$H$16</f>
        <v>14.04</v>
      </c>
      <c r="N37" s="161">
        <f>[33]Abril!$H$17</f>
        <v>3.9600000000000004</v>
      </c>
      <c r="O37" s="161">
        <f>[33]Abril!$H$18</f>
        <v>0</v>
      </c>
      <c r="P37" s="161">
        <f>[33]Abril!$H$19</f>
        <v>0</v>
      </c>
      <c r="Q37" s="161">
        <f>[33]Abril!$H$20</f>
        <v>0</v>
      </c>
      <c r="R37" s="161">
        <f>[33]Abril!$H$21</f>
        <v>5.04</v>
      </c>
      <c r="S37" s="161">
        <f>[33]Abril!$H$22</f>
        <v>6.12</v>
      </c>
      <c r="T37" s="161">
        <f>[33]Abril!$H$23</f>
        <v>11.879999999999999</v>
      </c>
      <c r="U37" s="161">
        <f>[33]Abril!$H$24</f>
        <v>0</v>
      </c>
      <c r="V37" s="161">
        <f>[33]Abril!$H$25</f>
        <v>1.8</v>
      </c>
      <c r="W37" s="161">
        <f>[33]Abril!$H$26</f>
        <v>0</v>
      </c>
      <c r="X37" s="161">
        <f>[33]Abril!$H$27</f>
        <v>0.36000000000000004</v>
      </c>
      <c r="Y37" s="161">
        <f>[33]Abril!$H$28</f>
        <v>1.8</v>
      </c>
      <c r="Z37" s="161">
        <f>[33]Abril!$H$29</f>
        <v>0</v>
      </c>
      <c r="AA37" s="161">
        <f>[33]Abril!$H$30</f>
        <v>5.4</v>
      </c>
      <c r="AB37" s="161">
        <f>[33]Abril!$H$31</f>
        <v>1.4400000000000002</v>
      </c>
      <c r="AC37" s="161">
        <f>[33]Abril!$H$32</f>
        <v>0.36000000000000004</v>
      </c>
      <c r="AD37" s="161">
        <f>[33]Abril!$H$33</f>
        <v>0</v>
      </c>
      <c r="AE37" s="161">
        <f>[33]Abril!$H$34</f>
        <v>0</v>
      </c>
      <c r="AF37" s="159">
        <f t="shared" si="1"/>
        <v>14.04</v>
      </c>
      <c r="AG37" s="160">
        <f t="shared" si="2"/>
        <v>2.1360000000000001</v>
      </c>
      <c r="AJ37" t="s">
        <v>35</v>
      </c>
    </row>
    <row r="38" spans="1:37" hidden="1" x14ac:dyDescent="0.25">
      <c r="A38" s="43" t="s">
        <v>158</v>
      </c>
      <c r="B38" s="161" t="str">
        <f>[34]Abril!$H$5</f>
        <v>*</v>
      </c>
      <c r="C38" s="161" t="str">
        <f>[34]Abril!$H$6</f>
        <v>*</v>
      </c>
      <c r="D38" s="161" t="str">
        <f>[34]Abril!$H$7</f>
        <v>*</v>
      </c>
      <c r="E38" s="161" t="str">
        <f>[34]Abril!$H$8</f>
        <v>*</v>
      </c>
      <c r="F38" s="161" t="str">
        <f>[34]Abril!$H$9</f>
        <v>*</v>
      </c>
      <c r="G38" s="161" t="str">
        <f>[34]Abril!$H$10</f>
        <v>*</v>
      </c>
      <c r="H38" s="161" t="str">
        <f>[34]Abril!$H$11</f>
        <v>*</v>
      </c>
      <c r="I38" s="161" t="str">
        <f>[34]Abril!$H$12</f>
        <v>*</v>
      </c>
      <c r="J38" s="161" t="str">
        <f>[34]Abril!$H$13</f>
        <v>*</v>
      </c>
      <c r="K38" s="161" t="str">
        <f>[34]Abril!$H$14</f>
        <v>*</v>
      </c>
      <c r="L38" s="161" t="str">
        <f>[34]Abril!$H$15</f>
        <v>*</v>
      </c>
      <c r="M38" s="161" t="str">
        <f>[34]Abril!$H$16</f>
        <v>*</v>
      </c>
      <c r="N38" s="161" t="str">
        <f>[34]Abril!$H$17</f>
        <v>*</v>
      </c>
      <c r="O38" s="161" t="str">
        <f>[34]Abril!$H$18</f>
        <v>*</v>
      </c>
      <c r="P38" s="161" t="str">
        <f>[34]Abril!$H$19</f>
        <v>*</v>
      </c>
      <c r="Q38" s="161" t="str">
        <f>[34]Abril!$H$20</f>
        <v>*</v>
      </c>
      <c r="R38" s="161" t="str">
        <f>[34]Abril!$H$21</f>
        <v>*</v>
      </c>
      <c r="S38" s="161" t="str">
        <f>[34]Abril!$H$22</f>
        <v>*</v>
      </c>
      <c r="T38" s="161" t="str">
        <f>[34]Abril!$H$23</f>
        <v>*</v>
      </c>
      <c r="U38" s="161" t="str">
        <f>[34]Abril!$H$24</f>
        <v>*</v>
      </c>
      <c r="V38" s="161" t="str">
        <f>[34]Abril!$H$25</f>
        <v>*</v>
      </c>
      <c r="W38" s="161" t="str">
        <f>[34]Abril!$H$26</f>
        <v>*</v>
      </c>
      <c r="X38" s="161" t="str">
        <f>[34]Abril!$H$27</f>
        <v>*</v>
      </c>
      <c r="Y38" s="161" t="str">
        <f>[34]Abril!$H$28</f>
        <v>*</v>
      </c>
      <c r="Z38" s="161" t="str">
        <f>[34]Abril!$H$29</f>
        <v>*</v>
      </c>
      <c r="AA38" s="161" t="str">
        <f>[34]Abril!$H$30</f>
        <v>*</v>
      </c>
      <c r="AB38" s="161" t="str">
        <f>[34]Abril!$H$31</f>
        <v>*</v>
      </c>
      <c r="AC38" s="161" t="str">
        <f>[34]Abril!$H$32</f>
        <v>*</v>
      </c>
      <c r="AD38" s="161" t="str">
        <f>[34]Abril!$H$33</f>
        <v>*</v>
      </c>
      <c r="AE38" s="161" t="str">
        <f>[34]Abril!$H$34</f>
        <v>*</v>
      </c>
      <c r="AF38" s="159" t="s">
        <v>210</v>
      </c>
      <c r="AG38" s="160" t="s">
        <v>210</v>
      </c>
    </row>
    <row r="39" spans="1:37" x14ac:dyDescent="0.25">
      <c r="A39" s="43" t="s">
        <v>15</v>
      </c>
      <c r="B39" s="161">
        <f>[35]Abril!$H$5</f>
        <v>12.6</v>
      </c>
      <c r="C39" s="161">
        <f>[35]Abril!$H$6</f>
        <v>10.44</v>
      </c>
      <c r="D39" s="161">
        <f>[35]Abril!$H$7</f>
        <v>14.4</v>
      </c>
      <c r="E39" s="161">
        <f>[35]Abril!$H$8</f>
        <v>15.48</v>
      </c>
      <c r="F39" s="161">
        <f>[35]Abril!$H$9</f>
        <v>10.44</v>
      </c>
      <c r="G39" s="161">
        <f>[35]Abril!$H$10</f>
        <v>10.8</v>
      </c>
      <c r="H39" s="161">
        <f>[35]Abril!$H$11</f>
        <v>11.16</v>
      </c>
      <c r="I39" s="161">
        <f>[35]Abril!$H$12</f>
        <v>12.6</v>
      </c>
      <c r="J39" s="161">
        <f>[35]Abril!$H$13</f>
        <v>12.6</v>
      </c>
      <c r="K39" s="161">
        <f>[35]Abril!$H$14</f>
        <v>17.28</v>
      </c>
      <c r="L39" s="161">
        <f>[35]Abril!$H$15</f>
        <v>20.88</v>
      </c>
      <c r="M39" s="161">
        <f>[35]Abril!$H$16</f>
        <v>14.04</v>
      </c>
      <c r="N39" s="161">
        <f>[35]Abril!$H$17</f>
        <v>23.400000000000002</v>
      </c>
      <c r="O39" s="161">
        <f>[35]Abril!$H$18</f>
        <v>10.44</v>
      </c>
      <c r="P39" s="161">
        <f>[35]Abril!$H$19</f>
        <v>6.48</v>
      </c>
      <c r="Q39" s="161">
        <f>[35]Abril!$H$20</f>
        <v>16.2</v>
      </c>
      <c r="R39" s="161">
        <f>[35]Abril!$H$21</f>
        <v>10.44</v>
      </c>
      <c r="S39" s="161">
        <f>[35]Abril!$H$22</f>
        <v>15.840000000000002</v>
      </c>
      <c r="T39" s="161">
        <f>[35]Abril!$H$23</f>
        <v>12.6</v>
      </c>
      <c r="U39" s="161">
        <f>[35]Abril!$H$24</f>
        <v>10.44</v>
      </c>
      <c r="V39" s="161">
        <f>[35]Abril!$H$25</f>
        <v>20.88</v>
      </c>
      <c r="W39" s="161">
        <f>[35]Abril!$H$26</f>
        <v>12.96</v>
      </c>
      <c r="X39" s="161">
        <f>[35]Abril!$H$27</f>
        <v>12.6</v>
      </c>
      <c r="Y39" s="161">
        <f>[35]Abril!$H$28</f>
        <v>22.68</v>
      </c>
      <c r="Z39" s="161">
        <f>[35]Abril!$H$29</f>
        <v>19.8</v>
      </c>
      <c r="AA39" s="161">
        <f>[35]Abril!$H$30</f>
        <v>13.68</v>
      </c>
      <c r="AB39" s="161">
        <f>[35]Abril!$H$31</f>
        <v>8.64</v>
      </c>
      <c r="AC39" s="161">
        <f>[35]Abril!$H$32</f>
        <v>9.3600000000000012</v>
      </c>
      <c r="AD39" s="161">
        <f>[35]Abril!$H$33</f>
        <v>14.76</v>
      </c>
      <c r="AE39" s="161">
        <f>[35]Abril!$H$34</f>
        <v>20.52</v>
      </c>
      <c r="AF39" s="159">
        <f t="shared" si="1"/>
        <v>23.400000000000002</v>
      </c>
      <c r="AG39" s="160">
        <f t="shared" si="2"/>
        <v>14.147999999999998</v>
      </c>
      <c r="AH39" s="12" t="s">
        <v>35</v>
      </c>
      <c r="AJ39" t="s">
        <v>35</v>
      </c>
    </row>
    <row r="40" spans="1:37" x14ac:dyDescent="0.25">
      <c r="A40" s="43" t="s">
        <v>16</v>
      </c>
      <c r="B40" s="161">
        <f>[36]Abril!$H$5</f>
        <v>7.9200000000000008</v>
      </c>
      <c r="C40" s="161">
        <f>[36]Abril!$H$6</f>
        <v>6.84</v>
      </c>
      <c r="D40" s="161">
        <f>[36]Abril!$H$7</f>
        <v>7.5600000000000005</v>
      </c>
      <c r="E40" s="161">
        <f>[36]Abril!$H$8</f>
        <v>7.5600000000000005</v>
      </c>
      <c r="F40" s="161">
        <f>[36]Abril!$H$9</f>
        <v>15.120000000000001</v>
      </c>
      <c r="G40" s="161">
        <f>[36]Abril!$H$10</f>
        <v>12.6</v>
      </c>
      <c r="H40" s="161">
        <f>[36]Abril!$H$11</f>
        <v>11.16</v>
      </c>
      <c r="I40" s="161">
        <f>[36]Abril!$H$12</f>
        <v>11.520000000000001</v>
      </c>
      <c r="J40" s="161">
        <f>[36]Abril!$H$13</f>
        <v>7.5600000000000005</v>
      </c>
      <c r="K40" s="161">
        <f>[36]Abril!$H$14</f>
        <v>6.84</v>
      </c>
      <c r="L40" s="161">
        <f>[36]Abril!$H$15</f>
        <v>10.8</v>
      </c>
      <c r="M40" s="161">
        <f>[36]Abril!$H$16</f>
        <v>11.879999999999999</v>
      </c>
      <c r="N40" s="161">
        <f>[36]Abril!$H$17</f>
        <v>37.080000000000005</v>
      </c>
      <c r="O40" s="161">
        <f>[36]Abril!$H$18</f>
        <v>13.32</v>
      </c>
      <c r="P40" s="161">
        <f>[36]Abril!$H$19</f>
        <v>8.64</v>
      </c>
      <c r="Q40" s="161">
        <f>[36]Abril!$H$20</f>
        <v>9.3600000000000012</v>
      </c>
      <c r="R40" s="161">
        <f>[36]Abril!$H$21</f>
        <v>7.2</v>
      </c>
      <c r="S40" s="161">
        <f>[36]Abril!$H$22</f>
        <v>10.44</v>
      </c>
      <c r="T40" s="161">
        <f>[36]Abril!$H$23</f>
        <v>12.6</v>
      </c>
      <c r="U40" s="161">
        <f>[36]Abril!$H$24</f>
        <v>10.08</v>
      </c>
      <c r="V40" s="161">
        <f>[36]Abril!$H$25</f>
        <v>9.7200000000000006</v>
      </c>
      <c r="W40" s="161">
        <f>[36]Abril!$H$26</f>
        <v>9</v>
      </c>
      <c r="X40" s="161">
        <f>[36]Abril!$H$27</f>
        <v>5.7600000000000007</v>
      </c>
      <c r="Y40" s="161">
        <f>[36]Abril!$H$28</f>
        <v>8.64</v>
      </c>
      <c r="Z40" s="161">
        <f>[36]Abril!$H$29</f>
        <v>10.44</v>
      </c>
      <c r="AA40" s="161">
        <f>[36]Abril!$H$30</f>
        <v>6.84</v>
      </c>
      <c r="AB40" s="161">
        <f>[36]Abril!$H$31</f>
        <v>10.44</v>
      </c>
      <c r="AC40" s="161">
        <f>[36]Abril!$H$32</f>
        <v>7.5600000000000005</v>
      </c>
      <c r="AD40" s="161">
        <f>[36]Abril!$H$33</f>
        <v>11.520000000000001</v>
      </c>
      <c r="AE40" s="161">
        <f>[36]Abril!$H$34</f>
        <v>12.96</v>
      </c>
      <c r="AF40" s="159">
        <f t="shared" si="1"/>
        <v>37.080000000000005</v>
      </c>
      <c r="AG40" s="160">
        <f t="shared" si="2"/>
        <v>10.631999999999998</v>
      </c>
      <c r="AJ40" t="s">
        <v>35</v>
      </c>
    </row>
    <row r="41" spans="1:37" x14ac:dyDescent="0.25">
      <c r="A41" s="43" t="s">
        <v>159</v>
      </c>
      <c r="B41" s="161">
        <f>[37]Abril!$H$5</f>
        <v>18.720000000000002</v>
      </c>
      <c r="C41" s="161">
        <f>[37]Abril!$H$6</f>
        <v>7.2</v>
      </c>
      <c r="D41" s="161">
        <f>[37]Abril!$H$7</f>
        <v>10.08</v>
      </c>
      <c r="E41" s="161">
        <f>[37]Abril!$H$8</f>
        <v>10.08</v>
      </c>
      <c r="F41" s="161">
        <f>[37]Abril!$H$9</f>
        <v>12.24</v>
      </c>
      <c r="G41" s="161">
        <f>[37]Abril!$H$10</f>
        <v>15.840000000000002</v>
      </c>
      <c r="H41" s="161">
        <f>[37]Abril!$H$11</f>
        <v>11.16</v>
      </c>
      <c r="I41" s="161">
        <f>[37]Abril!$H$12</f>
        <v>9.3600000000000012</v>
      </c>
      <c r="J41" s="161">
        <f>[37]Abril!$H$13</f>
        <v>10.08</v>
      </c>
      <c r="K41" s="161">
        <f>[37]Abril!$H$14</f>
        <v>11.520000000000001</v>
      </c>
      <c r="L41" s="161">
        <f>[37]Abril!$H$15</f>
        <v>10.44</v>
      </c>
      <c r="M41" s="161">
        <f>[37]Abril!$H$16</f>
        <v>16.559999999999999</v>
      </c>
      <c r="N41" s="161">
        <f>[37]Abril!$H$17</f>
        <v>14.4</v>
      </c>
      <c r="O41" s="161">
        <f>[37]Abril!$H$18</f>
        <v>17.28</v>
      </c>
      <c r="P41" s="161">
        <f>[37]Abril!$H$19</f>
        <v>7.9200000000000008</v>
      </c>
      <c r="Q41" s="161">
        <f>[37]Abril!$H$20</f>
        <v>13.68</v>
      </c>
      <c r="R41" s="161">
        <f>[37]Abril!$H$21</f>
        <v>15.48</v>
      </c>
      <c r="S41" s="161">
        <f>[37]Abril!$H$22</f>
        <v>22.32</v>
      </c>
      <c r="T41" s="161">
        <f>[37]Abril!$H$23</f>
        <v>18.720000000000002</v>
      </c>
      <c r="U41" s="161">
        <f>[37]Abril!$H$24</f>
        <v>13.32</v>
      </c>
      <c r="V41" s="161">
        <f>[37]Abril!$H$25</f>
        <v>15.840000000000002</v>
      </c>
      <c r="W41" s="161">
        <f>[37]Abril!$H$26</f>
        <v>14.04</v>
      </c>
      <c r="X41" s="161">
        <f>[37]Abril!$H$27</f>
        <v>11.16</v>
      </c>
      <c r="Y41" s="161">
        <f>[37]Abril!$H$28</f>
        <v>22.68</v>
      </c>
      <c r="Z41" s="161">
        <f>[37]Abril!$H$29</f>
        <v>17.28</v>
      </c>
      <c r="AA41" s="161">
        <f>[37]Abril!$H$30</f>
        <v>24.48</v>
      </c>
      <c r="AB41" s="161">
        <f>[37]Abril!$H$31</f>
        <v>13.32</v>
      </c>
      <c r="AC41" s="161">
        <f>[37]Abril!$H$32</f>
        <v>7.9200000000000008</v>
      </c>
      <c r="AD41" s="161">
        <f>[37]Abril!$H$33</f>
        <v>8.64</v>
      </c>
      <c r="AE41" s="161">
        <f>[37]Abril!$H$34</f>
        <v>10.8</v>
      </c>
      <c r="AF41" s="159">
        <f t="shared" si="1"/>
        <v>24.48</v>
      </c>
      <c r="AG41" s="160">
        <f t="shared" si="2"/>
        <v>13.752000000000001</v>
      </c>
      <c r="AJ41" t="s">
        <v>35</v>
      </c>
    </row>
    <row r="42" spans="1:37" x14ac:dyDescent="0.25">
      <c r="A42" s="43" t="s">
        <v>17</v>
      </c>
      <c r="B42" s="161">
        <f>[38]Abril!$H$5</f>
        <v>10.44</v>
      </c>
      <c r="C42" s="161">
        <f>[38]Abril!$H$6</f>
        <v>4.32</v>
      </c>
      <c r="D42" s="161">
        <f>[38]Abril!$H$7</f>
        <v>10.8</v>
      </c>
      <c r="E42" s="161">
        <f>[38]Abril!$H$8</f>
        <v>10.44</v>
      </c>
      <c r="F42" s="161">
        <f>[38]Abril!$H$9</f>
        <v>14.04</v>
      </c>
      <c r="G42" s="161">
        <f>[38]Abril!$H$10</f>
        <v>6.48</v>
      </c>
      <c r="H42" s="161">
        <f>[38]Abril!$H$11</f>
        <v>4.6800000000000006</v>
      </c>
      <c r="I42" s="161">
        <f>[38]Abril!$H$12</f>
        <v>6.48</v>
      </c>
      <c r="J42" s="161">
        <f>[38]Abril!$H$13</f>
        <v>10.44</v>
      </c>
      <c r="K42" s="161">
        <f>[38]Abril!$H$14</f>
        <v>9.7200000000000006</v>
      </c>
      <c r="L42" s="161">
        <f>[38]Abril!$H$15</f>
        <v>11.879999999999999</v>
      </c>
      <c r="M42" s="161">
        <f>[38]Abril!$H$16</f>
        <v>5.7600000000000007</v>
      </c>
      <c r="N42" s="161">
        <f>[38]Abril!$H$17</f>
        <v>17.28</v>
      </c>
      <c r="O42" s="161">
        <f>[38]Abril!$H$18</f>
        <v>10.44</v>
      </c>
      <c r="P42" s="161">
        <f>[38]Abril!$H$19</f>
        <v>4.32</v>
      </c>
      <c r="Q42" s="161">
        <f>[38]Abril!$H$20</f>
        <v>13.68</v>
      </c>
      <c r="R42" s="161">
        <f>[38]Abril!$H$21</f>
        <v>13.32</v>
      </c>
      <c r="S42" s="161">
        <f>[38]Abril!$H$22</f>
        <v>18.720000000000002</v>
      </c>
      <c r="T42" s="161">
        <f>[38]Abril!$H$23</f>
        <v>8.2799999999999994</v>
      </c>
      <c r="U42" s="161">
        <f>[38]Abril!$H$24</f>
        <v>8.2799999999999994</v>
      </c>
      <c r="V42" s="161">
        <f>[38]Abril!$H$25</f>
        <v>10.08</v>
      </c>
      <c r="W42" s="161">
        <f>[38]Abril!$H$26</f>
        <v>7.2</v>
      </c>
      <c r="X42" s="161">
        <f>[38]Abril!$H$27</f>
        <v>6.84</v>
      </c>
      <c r="Y42" s="161">
        <f>[38]Abril!$H$28</f>
        <v>10.44</v>
      </c>
      <c r="Z42" s="161">
        <f>[38]Abril!$H$29</f>
        <v>16.920000000000002</v>
      </c>
      <c r="AA42" s="161">
        <f>[38]Abril!$H$30</f>
        <v>7.5600000000000005</v>
      </c>
      <c r="AB42" s="161">
        <f>[38]Abril!$H$31</f>
        <v>7.5600000000000005</v>
      </c>
      <c r="AC42" s="161">
        <f>[38]Abril!$H$32</f>
        <v>4.32</v>
      </c>
      <c r="AD42" s="161">
        <f>[38]Abril!$H$33</f>
        <v>9</v>
      </c>
      <c r="AE42" s="161">
        <f>[38]Abril!$H$34</f>
        <v>11.16</v>
      </c>
      <c r="AF42" s="159">
        <f t="shared" si="1"/>
        <v>18.720000000000002</v>
      </c>
      <c r="AG42" s="160">
        <f t="shared" si="2"/>
        <v>9.6959999999999997</v>
      </c>
      <c r="AJ42" t="s">
        <v>35</v>
      </c>
      <c r="AK42" t="s">
        <v>35</v>
      </c>
    </row>
    <row r="43" spans="1:37" x14ac:dyDescent="0.25">
      <c r="A43" s="43" t="s">
        <v>141</v>
      </c>
      <c r="B43" s="161">
        <f>[39]Abril!$H$5</f>
        <v>13.68</v>
      </c>
      <c r="C43" s="161">
        <f>[39]Abril!$H$6</f>
        <v>10.08</v>
      </c>
      <c r="D43" s="161">
        <f>[39]Abril!$H$7</f>
        <v>22.68</v>
      </c>
      <c r="E43" s="161">
        <f>[39]Abril!$H$8</f>
        <v>15.120000000000001</v>
      </c>
      <c r="F43" s="161">
        <f>[39]Abril!$H$9</f>
        <v>14.76</v>
      </c>
      <c r="G43" s="161">
        <f>[39]Abril!$H$10</f>
        <v>24.48</v>
      </c>
      <c r="H43" s="161">
        <f>[39]Abril!$H$11</f>
        <v>9</v>
      </c>
      <c r="I43" s="161">
        <f>[39]Abril!$H$12</f>
        <v>13.68</v>
      </c>
      <c r="J43" s="161">
        <f>[39]Abril!$H$13</f>
        <v>14.04</v>
      </c>
      <c r="K43" s="161">
        <f>[39]Abril!$H$14</f>
        <v>18.36</v>
      </c>
      <c r="L43" s="161">
        <f>[39]Abril!$H$15</f>
        <v>23.040000000000003</v>
      </c>
      <c r="M43" s="161">
        <f>[39]Abril!$H$16</f>
        <v>18.36</v>
      </c>
      <c r="N43" s="161">
        <f>[39]Abril!$H$17</f>
        <v>19.440000000000001</v>
      </c>
      <c r="O43" s="161">
        <f>[39]Abril!$H$18</f>
        <v>18.720000000000002</v>
      </c>
      <c r="P43" s="161">
        <f>[39]Abril!$H$19</f>
        <v>19.079999999999998</v>
      </c>
      <c r="Q43" s="161">
        <f>[39]Abril!$H$20</f>
        <v>20.88</v>
      </c>
      <c r="R43" s="161">
        <f>[39]Abril!$H$21</f>
        <v>15.48</v>
      </c>
      <c r="S43" s="161">
        <f>[39]Abril!$H$22</f>
        <v>24.12</v>
      </c>
      <c r="T43" s="161">
        <f>[39]Abril!$H$23</f>
        <v>16.920000000000002</v>
      </c>
      <c r="U43" s="161">
        <f>[39]Abril!$H$24</f>
        <v>9.3600000000000012</v>
      </c>
      <c r="V43" s="161">
        <f>[39]Abril!$H$25</f>
        <v>19.440000000000001</v>
      </c>
      <c r="W43" s="161">
        <f>[39]Abril!$H$26</f>
        <v>15.840000000000002</v>
      </c>
      <c r="X43" s="161">
        <f>[39]Abril!$H$27</f>
        <v>18.720000000000002</v>
      </c>
      <c r="Y43" s="161">
        <f>[39]Abril!$H$28</f>
        <v>23.759999999999998</v>
      </c>
      <c r="Z43" s="161">
        <f>[39]Abril!$H$29</f>
        <v>27</v>
      </c>
      <c r="AA43" s="161">
        <f>[39]Abril!$H$30</f>
        <v>27</v>
      </c>
      <c r="AB43" s="161">
        <f>[39]Abril!$H$31</f>
        <v>18</v>
      </c>
      <c r="AC43" s="161">
        <f>[39]Abril!$H$32</f>
        <v>9.3600000000000012</v>
      </c>
      <c r="AD43" s="161">
        <f>[39]Abril!$H$33</f>
        <v>16.920000000000002</v>
      </c>
      <c r="AE43" s="161">
        <f>[39]Abril!$H$34</f>
        <v>16.920000000000002</v>
      </c>
      <c r="AF43" s="159">
        <f t="shared" si="1"/>
        <v>27</v>
      </c>
      <c r="AG43" s="160">
        <f t="shared" si="2"/>
        <v>17.808</v>
      </c>
      <c r="AJ43" t="s">
        <v>35</v>
      </c>
      <c r="AK43" t="s">
        <v>35</v>
      </c>
    </row>
    <row r="44" spans="1:37" x14ac:dyDescent="0.25">
      <c r="A44" s="43" t="s">
        <v>18</v>
      </c>
      <c r="B44" s="161">
        <f>[40]Abril!$H$5</f>
        <v>24.840000000000003</v>
      </c>
      <c r="C44" s="161">
        <f>[40]Abril!$H$6</f>
        <v>9.3600000000000012</v>
      </c>
      <c r="D44" s="161">
        <f>[40]Abril!$H$7</f>
        <v>10.44</v>
      </c>
      <c r="E44" s="161">
        <f>[40]Abril!$H$8</f>
        <v>15.120000000000001</v>
      </c>
      <c r="F44" s="161">
        <f>[40]Abril!$H$9</f>
        <v>20.52</v>
      </c>
      <c r="G44" s="161">
        <f>[40]Abril!$H$10</f>
        <v>12.96</v>
      </c>
      <c r="H44" s="161">
        <f>[40]Abril!$H$11</f>
        <v>21.96</v>
      </c>
      <c r="I44" s="161">
        <f>[40]Abril!$H$12</f>
        <v>12.24</v>
      </c>
      <c r="J44" s="161">
        <f>[40]Abril!$H$13</f>
        <v>13.68</v>
      </c>
      <c r="K44" s="161">
        <f>[40]Abril!$H$14</f>
        <v>15.120000000000001</v>
      </c>
      <c r="L44" s="161">
        <f>[40]Abril!$H$15</f>
        <v>11.879999999999999</v>
      </c>
      <c r="M44" s="161">
        <f>[40]Abril!$H$16</f>
        <v>8.64</v>
      </c>
      <c r="N44" s="161">
        <f>[40]Abril!$H$17</f>
        <v>15.48</v>
      </c>
      <c r="O44" s="161">
        <f>[40]Abril!$H$18</f>
        <v>23.400000000000002</v>
      </c>
      <c r="P44" s="161">
        <f>[40]Abril!$H$19</f>
        <v>7.5600000000000005</v>
      </c>
      <c r="Q44" s="161">
        <f>[40]Abril!$H$20</f>
        <v>13.68</v>
      </c>
      <c r="R44" s="161">
        <f>[40]Abril!$H$21</f>
        <v>23.759999999999998</v>
      </c>
      <c r="S44" s="161">
        <f>[40]Abril!$H$22</f>
        <v>30.240000000000002</v>
      </c>
      <c r="T44" s="161">
        <f>[40]Abril!$H$23</f>
        <v>15.120000000000001</v>
      </c>
      <c r="U44" s="161">
        <f>[40]Abril!$H$24</f>
        <v>12.6</v>
      </c>
      <c r="V44" s="161">
        <f>[40]Abril!$H$25</f>
        <v>12.96</v>
      </c>
      <c r="W44" s="161">
        <f>[40]Abril!$H$26</f>
        <v>12.96</v>
      </c>
      <c r="X44" s="161">
        <f>[40]Abril!$H$27</f>
        <v>11.879999999999999</v>
      </c>
      <c r="Y44" s="161">
        <f>[40]Abril!$H$28</f>
        <v>10.08</v>
      </c>
      <c r="Z44" s="161">
        <f>[40]Abril!$H$29</f>
        <v>12.24</v>
      </c>
      <c r="AA44" s="161">
        <f>[40]Abril!$H$30</f>
        <v>11.520000000000001</v>
      </c>
      <c r="AB44" s="161">
        <f>[40]Abril!$H$31</f>
        <v>17.64</v>
      </c>
      <c r="AC44" s="161">
        <f>[40]Abril!$H$32</f>
        <v>19.8</v>
      </c>
      <c r="AD44" s="161">
        <f>[40]Abril!$H$33</f>
        <v>6.84</v>
      </c>
      <c r="AE44" s="161">
        <f>[40]Abril!$H$34</f>
        <v>10.44</v>
      </c>
      <c r="AF44" s="159">
        <f t="shared" si="1"/>
        <v>30.240000000000002</v>
      </c>
      <c r="AG44" s="160">
        <f t="shared" si="2"/>
        <v>14.831999999999997</v>
      </c>
      <c r="AI44" t="s">
        <v>35</v>
      </c>
      <c r="AJ44" t="s">
        <v>35</v>
      </c>
      <c r="AK44" t="s">
        <v>35</v>
      </c>
    </row>
    <row r="45" spans="1:37" hidden="1" x14ac:dyDescent="0.25">
      <c r="A45" s="43" t="s">
        <v>146</v>
      </c>
      <c r="B45" s="161" t="str">
        <f>[41]Abril!$H$5</f>
        <v>*</v>
      </c>
      <c r="C45" s="161" t="str">
        <f>[41]Abril!$H$6</f>
        <v>*</v>
      </c>
      <c r="D45" s="161" t="str">
        <f>[41]Abril!$H$7</f>
        <v>*</v>
      </c>
      <c r="E45" s="161" t="str">
        <f>[41]Abril!$H$8</f>
        <v>*</v>
      </c>
      <c r="F45" s="161" t="str">
        <f>[41]Abril!$H$9</f>
        <v>*</v>
      </c>
      <c r="G45" s="161" t="str">
        <f>[41]Abril!$H$10</f>
        <v>*</v>
      </c>
      <c r="H45" s="161" t="str">
        <f>[41]Abril!$H$11</f>
        <v>*</v>
      </c>
      <c r="I45" s="161" t="str">
        <f>[41]Abril!$H$12</f>
        <v>*</v>
      </c>
      <c r="J45" s="161" t="str">
        <f>[41]Abril!$H$13</f>
        <v>*</v>
      </c>
      <c r="K45" s="161" t="str">
        <f>[41]Abril!$H$14</f>
        <v>*</v>
      </c>
      <c r="L45" s="161" t="str">
        <f>[41]Abril!$H$15</f>
        <v>*</v>
      </c>
      <c r="M45" s="161" t="str">
        <f>[41]Abril!$H$16</f>
        <v>*</v>
      </c>
      <c r="N45" s="161" t="str">
        <f>[41]Abril!$H$17</f>
        <v>*</v>
      </c>
      <c r="O45" s="161" t="str">
        <f>[41]Abril!$H$18</f>
        <v>*</v>
      </c>
      <c r="P45" s="161" t="str">
        <f>[41]Abril!$H$19</f>
        <v>*</v>
      </c>
      <c r="Q45" s="161" t="str">
        <f>[41]Abril!$H$20</f>
        <v>*</v>
      </c>
      <c r="R45" s="161" t="str">
        <f>[41]Abril!$H$21</f>
        <v>*</v>
      </c>
      <c r="S45" s="161" t="str">
        <f>[41]Abril!$H$22</f>
        <v>*</v>
      </c>
      <c r="T45" s="161" t="str">
        <f>[41]Abril!$H$23</f>
        <v>*</v>
      </c>
      <c r="U45" s="161" t="str">
        <f>[41]Abril!$H$24</f>
        <v>*</v>
      </c>
      <c r="V45" s="161" t="str">
        <f>[41]Abril!$H$25</f>
        <v>*</v>
      </c>
      <c r="W45" s="161" t="str">
        <f>[41]Abril!$H$26</f>
        <v>*</v>
      </c>
      <c r="X45" s="161" t="str">
        <f>[41]Abril!$H$27</f>
        <v>*</v>
      </c>
      <c r="Y45" s="161" t="str">
        <f>[41]Abril!$H$28</f>
        <v>*</v>
      </c>
      <c r="Z45" s="161" t="str">
        <f>[41]Abril!$H$29</f>
        <v>*</v>
      </c>
      <c r="AA45" s="161" t="str">
        <f>[41]Abril!$H$30</f>
        <v>*</v>
      </c>
      <c r="AB45" s="161" t="str">
        <f>[41]Abril!$H$31</f>
        <v>*</v>
      </c>
      <c r="AC45" s="161" t="str">
        <f>[41]Abril!$H$32</f>
        <v>*</v>
      </c>
      <c r="AD45" s="161" t="str">
        <f>[41]Abril!$H$33</f>
        <v>*</v>
      </c>
      <c r="AE45" s="161" t="str">
        <f>[41]Abril!$H$34</f>
        <v>*</v>
      </c>
      <c r="AF45" s="159" t="s">
        <v>210</v>
      </c>
      <c r="AG45" s="160" t="s">
        <v>210</v>
      </c>
    </row>
    <row r="46" spans="1:37" x14ac:dyDescent="0.25">
      <c r="A46" s="43" t="s">
        <v>19</v>
      </c>
      <c r="B46" s="161">
        <f>[42]Abril!$H$5</f>
        <v>1.08</v>
      </c>
      <c r="C46" s="161">
        <f>[42]Abril!$H$6</f>
        <v>0</v>
      </c>
      <c r="D46" s="161">
        <f>[42]Abril!$H$7</f>
        <v>5.7600000000000007</v>
      </c>
      <c r="E46" s="161">
        <f>[42]Abril!$H$8</f>
        <v>0.72000000000000008</v>
      </c>
      <c r="F46" s="161">
        <f>[42]Abril!$H$9</f>
        <v>0.36000000000000004</v>
      </c>
      <c r="G46" s="161">
        <f>[42]Abril!$H$10</f>
        <v>1.08</v>
      </c>
      <c r="H46" s="161">
        <f>[42]Abril!$H$11</f>
        <v>0</v>
      </c>
      <c r="I46" s="161">
        <f>[42]Abril!$H$12</f>
        <v>0.36000000000000004</v>
      </c>
      <c r="J46" s="161">
        <f>[42]Abril!$H$13</f>
        <v>0</v>
      </c>
      <c r="K46" s="161">
        <f>[42]Abril!$H$14</f>
        <v>1.8</v>
      </c>
      <c r="L46" s="161">
        <f>[42]Abril!$H$15</f>
        <v>6.84</v>
      </c>
      <c r="M46" s="161">
        <f>[42]Abril!$H$16</f>
        <v>0.72000000000000008</v>
      </c>
      <c r="N46" s="161">
        <f>[42]Abril!$H$17</f>
        <v>0.36000000000000004</v>
      </c>
      <c r="O46" s="161">
        <f>[42]Abril!$H$18</f>
        <v>1.4400000000000002</v>
      </c>
      <c r="P46" s="161">
        <f>[42]Abril!$H$19</f>
        <v>0</v>
      </c>
      <c r="Q46" s="161">
        <f>[42]Abril!$H$20</f>
        <v>3.24</v>
      </c>
      <c r="R46" s="161">
        <f>[42]Abril!$H$21</f>
        <v>0</v>
      </c>
      <c r="S46" s="161">
        <f>[42]Abril!$H$22</f>
        <v>0.36000000000000004</v>
      </c>
      <c r="T46" s="161">
        <f>[42]Abril!$H$23</f>
        <v>1.08</v>
      </c>
      <c r="U46" s="161">
        <f>[42]Abril!$H$24</f>
        <v>0</v>
      </c>
      <c r="V46" s="161">
        <f>[42]Abril!$H$25</f>
        <v>7.5600000000000005</v>
      </c>
      <c r="W46" s="161">
        <f>[42]Abril!$H$26</f>
        <v>0</v>
      </c>
      <c r="X46" s="161">
        <f>[42]Abril!$H$27</f>
        <v>1.08</v>
      </c>
      <c r="Y46" s="161">
        <f>[42]Abril!$H$28</f>
        <v>8.2799999999999994</v>
      </c>
      <c r="Z46" s="161">
        <f>[42]Abril!$H$29</f>
        <v>18.720000000000002</v>
      </c>
      <c r="AA46" s="161">
        <f>[42]Abril!$H$30</f>
        <v>0</v>
      </c>
      <c r="AB46" s="161">
        <f>[42]Abril!$H$31</f>
        <v>0</v>
      </c>
      <c r="AC46" s="161">
        <f>[42]Abril!$H$32</f>
        <v>0.36000000000000004</v>
      </c>
      <c r="AD46" s="161">
        <f>[42]Abril!$H$33</f>
        <v>4.6800000000000006</v>
      </c>
      <c r="AE46" s="161">
        <f>[42]Abril!$H$34</f>
        <v>3.24</v>
      </c>
      <c r="AF46" s="159">
        <f t="shared" si="1"/>
        <v>18.720000000000002</v>
      </c>
      <c r="AG46" s="160">
        <f t="shared" si="2"/>
        <v>2.3040000000000003</v>
      </c>
      <c r="AH46" s="12" t="s">
        <v>35</v>
      </c>
    </row>
    <row r="47" spans="1:37" x14ac:dyDescent="0.25">
      <c r="A47" s="43" t="s">
        <v>23</v>
      </c>
      <c r="B47" s="161">
        <f>[43]Abril!$H$5</f>
        <v>14.4</v>
      </c>
      <c r="C47" s="161">
        <f>[43]Abril!$H$6</f>
        <v>11.520000000000001</v>
      </c>
      <c r="D47" s="161">
        <f>[43]Abril!$H$7</f>
        <v>12.24</v>
      </c>
      <c r="E47" s="161">
        <f>[43]Abril!$H$8</f>
        <v>13.68</v>
      </c>
      <c r="F47" s="161">
        <f>[43]Abril!$H$9</f>
        <v>10.8</v>
      </c>
      <c r="G47" s="161">
        <f>[43]Abril!$H$10</f>
        <v>10.8</v>
      </c>
      <c r="H47" s="161">
        <f>[43]Abril!$H$11</f>
        <v>8.2799999999999994</v>
      </c>
      <c r="I47" s="161">
        <f>[43]Abril!$H$12</f>
        <v>11.16</v>
      </c>
      <c r="J47" s="161">
        <f>[43]Abril!$H$13</f>
        <v>10.8</v>
      </c>
      <c r="K47" s="161">
        <f>[43]Abril!$H$14</f>
        <v>13.68</v>
      </c>
      <c r="L47" s="161">
        <f>[43]Abril!$H$15</f>
        <v>12.24</v>
      </c>
      <c r="M47" s="161">
        <f>[43]Abril!$H$16</f>
        <v>10.8</v>
      </c>
      <c r="N47" s="161">
        <f>[43]Abril!$H$17</f>
        <v>13.32</v>
      </c>
      <c r="O47" s="161">
        <f>[43]Abril!$H$18</f>
        <v>15.120000000000001</v>
      </c>
      <c r="P47" s="161">
        <f>[43]Abril!$H$19</f>
        <v>9.3600000000000012</v>
      </c>
      <c r="Q47" s="161">
        <f>[43]Abril!$H$20</f>
        <v>11.16</v>
      </c>
      <c r="R47" s="161">
        <f>[43]Abril!$H$21</f>
        <v>15.120000000000001</v>
      </c>
      <c r="S47" s="161">
        <f>[43]Abril!$H$22</f>
        <v>18.720000000000002</v>
      </c>
      <c r="T47" s="161">
        <f>[43]Abril!$H$23</f>
        <v>19.440000000000001</v>
      </c>
      <c r="U47" s="161">
        <f>[43]Abril!$H$24</f>
        <v>10.08</v>
      </c>
      <c r="V47" s="161">
        <f>[43]Abril!$H$25</f>
        <v>15.120000000000001</v>
      </c>
      <c r="W47" s="161">
        <f>[43]Abril!$H$26</f>
        <v>12.6</v>
      </c>
      <c r="X47" s="161">
        <f>[43]Abril!$H$27</f>
        <v>11.16</v>
      </c>
      <c r="Y47" s="161">
        <f>[43]Abril!$H$28</f>
        <v>13.68</v>
      </c>
      <c r="Z47" s="161">
        <f>[43]Abril!$H$29</f>
        <v>13.68</v>
      </c>
      <c r="AA47" s="161">
        <f>[43]Abril!$H$30</f>
        <v>12.6</v>
      </c>
      <c r="AB47" s="161">
        <f>[43]Abril!$H$31</f>
        <v>10.08</v>
      </c>
      <c r="AC47" s="161">
        <f>[43]Abril!$H$32</f>
        <v>10.44</v>
      </c>
      <c r="AD47" s="161">
        <f>[43]Abril!$H$33</f>
        <v>6.48</v>
      </c>
      <c r="AE47" s="161">
        <f>[43]Abril!$H$34</f>
        <v>15.120000000000001</v>
      </c>
      <c r="AF47" s="159">
        <f t="shared" si="1"/>
        <v>19.440000000000001</v>
      </c>
      <c r="AG47" s="160">
        <f t="shared" si="2"/>
        <v>12.456000000000005</v>
      </c>
    </row>
    <row r="48" spans="1:37" x14ac:dyDescent="0.25">
      <c r="A48" s="43" t="s">
        <v>34</v>
      </c>
      <c r="B48" s="161">
        <f>[44]Abril!$H$5</f>
        <v>18.720000000000002</v>
      </c>
      <c r="C48" s="161">
        <f>[44]Abril!$H$6</f>
        <v>20.88</v>
      </c>
      <c r="D48" s="161">
        <f>[44]Abril!$H$7</f>
        <v>20.88</v>
      </c>
      <c r="E48" s="161">
        <f>[44]Abril!$H$8</f>
        <v>20.52</v>
      </c>
      <c r="F48" s="161">
        <f>[44]Abril!$H$9</f>
        <v>31.680000000000003</v>
      </c>
      <c r="G48" s="161">
        <f>[44]Abril!$H$10</f>
        <v>12.6</v>
      </c>
      <c r="H48" s="161">
        <f>[44]Abril!$H$11</f>
        <v>11.879999999999999</v>
      </c>
      <c r="I48" s="161">
        <f>[44]Abril!$H$12</f>
        <v>10.08</v>
      </c>
      <c r="J48" s="161">
        <f>[44]Abril!$H$13</f>
        <v>11.16</v>
      </c>
      <c r="K48" s="161">
        <f>[44]Abril!$H$14</f>
        <v>11.16</v>
      </c>
      <c r="L48" s="161">
        <f>[44]Abril!$H$15</f>
        <v>15.120000000000001</v>
      </c>
      <c r="M48" s="161">
        <f>[44]Abril!$H$16</f>
        <v>15.840000000000002</v>
      </c>
      <c r="N48" s="161">
        <f>[44]Abril!$H$17</f>
        <v>15.840000000000002</v>
      </c>
      <c r="O48" s="161">
        <f>[44]Abril!$H$18</f>
        <v>22.68</v>
      </c>
      <c r="P48" s="161">
        <f>[44]Abril!$H$19</f>
        <v>13.32</v>
      </c>
      <c r="Q48" s="161">
        <f>[44]Abril!$H$20</f>
        <v>16.2</v>
      </c>
      <c r="R48" s="161">
        <f>[44]Abril!$H$21</f>
        <v>15.48</v>
      </c>
      <c r="S48" s="161">
        <f>[44]Abril!$H$22</f>
        <v>24.840000000000003</v>
      </c>
      <c r="T48" s="161">
        <f>[44]Abril!$H$23</f>
        <v>17.64</v>
      </c>
      <c r="U48" s="161">
        <f>[44]Abril!$H$24</f>
        <v>25.56</v>
      </c>
      <c r="V48" s="161">
        <f>[44]Abril!$H$25</f>
        <v>16.559999999999999</v>
      </c>
      <c r="W48" s="161">
        <f>[44]Abril!$H$26</f>
        <v>14.4</v>
      </c>
      <c r="X48" s="161">
        <f>[44]Abril!$H$27</f>
        <v>19.079999999999998</v>
      </c>
      <c r="Y48" s="161">
        <f>[44]Abril!$H$28</f>
        <v>19.8</v>
      </c>
      <c r="Z48" s="161">
        <f>[44]Abril!$H$29</f>
        <v>17.28</v>
      </c>
      <c r="AA48" s="161">
        <f>[44]Abril!$H$30</f>
        <v>15.840000000000002</v>
      </c>
      <c r="AB48" s="161">
        <f>[44]Abril!$H$31</f>
        <v>11.879999999999999</v>
      </c>
      <c r="AC48" s="161">
        <f>[44]Abril!$H$32</f>
        <v>11.879999999999999</v>
      </c>
      <c r="AD48" s="161">
        <f>[44]Abril!$H$33</f>
        <v>13.32</v>
      </c>
      <c r="AE48" s="161">
        <f>[44]Abril!$H$34</f>
        <v>13.32</v>
      </c>
      <c r="AF48" s="159">
        <f t="shared" si="1"/>
        <v>31.680000000000003</v>
      </c>
      <c r="AG48" s="160">
        <f t="shared" si="2"/>
        <v>16.847999999999995</v>
      </c>
      <c r="AH48" s="12" t="s">
        <v>35</v>
      </c>
    </row>
    <row r="49" spans="1:37" ht="13.8" thickBot="1" x14ac:dyDescent="0.3">
      <c r="A49" s="43" t="s">
        <v>20</v>
      </c>
      <c r="B49" s="161">
        <f>[45]Abril!$H$5</f>
        <v>9.7200000000000006</v>
      </c>
      <c r="C49" s="161">
        <f>[45]Abril!$H$6</f>
        <v>4.6800000000000006</v>
      </c>
      <c r="D49" s="161">
        <f>[45]Abril!$H$7</f>
        <v>8.64</v>
      </c>
      <c r="E49" s="161">
        <f>[45]Abril!$H$8</f>
        <v>7.2</v>
      </c>
      <c r="F49" s="161">
        <f>[45]Abril!$H$9</f>
        <v>7.5600000000000005</v>
      </c>
      <c r="G49" s="161">
        <f>[45]Abril!$H$10</f>
        <v>14.04</v>
      </c>
      <c r="H49" s="161">
        <f>[45]Abril!$H$11</f>
        <v>12.24</v>
      </c>
      <c r="I49" s="161">
        <f>[45]Abril!$H$12</f>
        <v>8.2799999999999994</v>
      </c>
      <c r="J49" s="161">
        <f>[45]Abril!$H$13</f>
        <v>5.4</v>
      </c>
      <c r="K49" s="161">
        <f>[45]Abril!$H$14</f>
        <v>7.2</v>
      </c>
      <c r="L49" s="161">
        <f>[45]Abril!$H$15</f>
        <v>6.84</v>
      </c>
      <c r="M49" s="161">
        <f>[45]Abril!$H$16</f>
        <v>11.879999999999999</v>
      </c>
      <c r="N49" s="161">
        <f>[45]Abril!$H$17</f>
        <v>16.559999999999999</v>
      </c>
      <c r="O49" s="161">
        <f>[45]Abril!$H$18</f>
        <v>11.16</v>
      </c>
      <c r="P49" s="161">
        <f>[45]Abril!$H$19</f>
        <v>6.48</v>
      </c>
      <c r="Q49" s="161">
        <f>[45]Abril!$H$20</f>
        <v>8.2799999999999994</v>
      </c>
      <c r="R49" s="161">
        <f>[45]Abril!$H$21</f>
        <v>11.520000000000001</v>
      </c>
      <c r="S49" s="161">
        <f>[45]Abril!$H$22</f>
        <v>15.840000000000002</v>
      </c>
      <c r="T49" s="161">
        <f>[45]Abril!$H$23</f>
        <v>9.7200000000000006</v>
      </c>
      <c r="U49" s="161">
        <f>[45]Abril!$H$24</f>
        <v>7.2</v>
      </c>
      <c r="V49" s="161">
        <f>[45]Abril!$H$25</f>
        <v>7.5600000000000005</v>
      </c>
      <c r="W49" s="161">
        <f>[45]Abril!$H$26</f>
        <v>7.5600000000000005</v>
      </c>
      <c r="X49" s="161">
        <f>[45]Abril!$H$27</f>
        <v>9</v>
      </c>
      <c r="Y49" s="161">
        <f>[45]Abril!$H$28</f>
        <v>7.2</v>
      </c>
      <c r="Z49" s="161">
        <f>[45]Abril!$H$29</f>
        <v>9</v>
      </c>
      <c r="AA49" s="161">
        <f>[45]Abril!$H$30</f>
        <v>12.96</v>
      </c>
      <c r="AB49" s="161">
        <f>[45]Abril!$H$31</f>
        <v>9</v>
      </c>
      <c r="AC49" s="161">
        <f>[45]Abril!$H$32</f>
        <v>6.84</v>
      </c>
      <c r="AD49" s="161">
        <f>[45]Abril!$H$33</f>
        <v>5.7600000000000007</v>
      </c>
      <c r="AE49" s="161">
        <f>[45]Abril!$H$34</f>
        <v>5.7600000000000007</v>
      </c>
      <c r="AF49" s="159">
        <f t="shared" si="1"/>
        <v>16.559999999999999</v>
      </c>
      <c r="AG49" s="160">
        <f t="shared" si="2"/>
        <v>9.0359999999999996</v>
      </c>
    </row>
    <row r="50" spans="1:37" s="5" customFormat="1" ht="17.100000000000001" customHeight="1" thickBot="1" x14ac:dyDescent="0.3">
      <c r="A50" s="44" t="s">
        <v>24</v>
      </c>
      <c r="B50" s="162">
        <f t="shared" ref="B50:AE50" si="3">MAX(B5:B49)</f>
        <v>25.2</v>
      </c>
      <c r="C50" s="162">
        <f t="shared" si="3"/>
        <v>20.88</v>
      </c>
      <c r="D50" s="162">
        <f t="shared" si="3"/>
        <v>22.68</v>
      </c>
      <c r="E50" s="162">
        <f t="shared" si="3"/>
        <v>28.08</v>
      </c>
      <c r="F50" s="162">
        <f t="shared" si="3"/>
        <v>31.680000000000003</v>
      </c>
      <c r="G50" s="162">
        <f t="shared" si="3"/>
        <v>28.8</v>
      </c>
      <c r="H50" s="162">
        <f t="shared" si="3"/>
        <v>21.96</v>
      </c>
      <c r="I50" s="162">
        <f t="shared" si="3"/>
        <v>19.079999999999998</v>
      </c>
      <c r="J50" s="162">
        <f t="shared" si="3"/>
        <v>15.120000000000001</v>
      </c>
      <c r="K50" s="162">
        <f t="shared" si="3"/>
        <v>19.8</v>
      </c>
      <c r="L50" s="162">
        <f t="shared" si="3"/>
        <v>23.040000000000003</v>
      </c>
      <c r="M50" s="162">
        <f t="shared" si="3"/>
        <v>22.68</v>
      </c>
      <c r="N50" s="162">
        <f t="shared" si="3"/>
        <v>37.080000000000005</v>
      </c>
      <c r="O50" s="162">
        <f t="shared" si="3"/>
        <v>26.64</v>
      </c>
      <c r="P50" s="162">
        <f t="shared" si="3"/>
        <v>19.079999999999998</v>
      </c>
      <c r="Q50" s="162">
        <f t="shared" si="3"/>
        <v>20.88</v>
      </c>
      <c r="R50" s="162">
        <f t="shared" si="3"/>
        <v>39.6</v>
      </c>
      <c r="S50" s="162">
        <f t="shared" si="3"/>
        <v>32.04</v>
      </c>
      <c r="T50" s="162">
        <f t="shared" si="3"/>
        <v>27</v>
      </c>
      <c r="U50" s="162">
        <f t="shared" si="3"/>
        <v>25.56</v>
      </c>
      <c r="V50" s="162">
        <f t="shared" si="3"/>
        <v>21.240000000000002</v>
      </c>
      <c r="W50" s="162">
        <f t="shared" si="3"/>
        <v>19.8</v>
      </c>
      <c r="X50" s="162">
        <f t="shared" si="3"/>
        <v>20.16</v>
      </c>
      <c r="Y50" s="162">
        <f t="shared" si="3"/>
        <v>26.64</v>
      </c>
      <c r="Z50" s="162">
        <f t="shared" si="3"/>
        <v>27</v>
      </c>
      <c r="AA50" s="162">
        <f t="shared" si="3"/>
        <v>27</v>
      </c>
      <c r="AB50" s="162">
        <f t="shared" si="3"/>
        <v>21.240000000000002</v>
      </c>
      <c r="AC50" s="162">
        <f t="shared" si="3"/>
        <v>19.8</v>
      </c>
      <c r="AD50" s="162">
        <f t="shared" si="3"/>
        <v>18.720000000000002</v>
      </c>
      <c r="AE50" s="162">
        <f t="shared" si="3"/>
        <v>20.52</v>
      </c>
      <c r="AF50" s="159">
        <f>MAX(AF5:AF49)</f>
        <v>39.6</v>
      </c>
      <c r="AG50" s="163"/>
      <c r="AJ50" s="5" t="s">
        <v>35</v>
      </c>
      <c r="AK50" s="5" t="s">
        <v>35</v>
      </c>
    </row>
    <row r="51" spans="1:37" x14ac:dyDescent="0.25">
      <c r="A51" s="97" t="s">
        <v>240</v>
      </c>
      <c r="B51" s="143"/>
      <c r="C51" s="143"/>
      <c r="D51" s="143"/>
      <c r="E51" s="143"/>
      <c r="F51" s="143"/>
      <c r="G51" s="143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5"/>
      <c r="AE51" s="153" t="s">
        <v>35</v>
      </c>
      <c r="AF51" s="146"/>
      <c r="AG51" s="40"/>
      <c r="AJ51" t="s">
        <v>35</v>
      </c>
    </row>
    <row r="52" spans="1:37" x14ac:dyDescent="0.25">
      <c r="A52" s="97" t="s">
        <v>241</v>
      </c>
      <c r="B52" s="147"/>
      <c r="C52" s="147"/>
      <c r="D52" s="147"/>
      <c r="E52" s="147"/>
      <c r="F52" s="147"/>
      <c r="G52" s="147"/>
      <c r="H52" s="147"/>
      <c r="I52" s="147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8"/>
      <c r="U52" s="148"/>
      <c r="V52" s="148"/>
      <c r="W52" s="148"/>
      <c r="X52" s="148"/>
      <c r="Y52" s="144"/>
      <c r="Z52" s="144"/>
      <c r="AA52" s="144"/>
      <c r="AB52" s="144"/>
      <c r="AC52" s="144"/>
      <c r="AD52" s="144"/>
      <c r="AE52" s="144"/>
      <c r="AF52" s="146"/>
      <c r="AG52" s="38"/>
      <c r="AI52" t="s">
        <v>35</v>
      </c>
      <c r="AJ52" t="s">
        <v>35</v>
      </c>
      <c r="AK52" t="s">
        <v>35</v>
      </c>
    </row>
    <row r="53" spans="1:37" x14ac:dyDescent="0.25">
      <c r="A53" s="37"/>
      <c r="B53" s="144"/>
      <c r="C53" s="144"/>
      <c r="D53" s="144"/>
      <c r="E53" s="144"/>
      <c r="F53" s="144"/>
      <c r="G53" s="144"/>
      <c r="H53" s="144"/>
      <c r="I53" s="144"/>
      <c r="J53" s="149"/>
      <c r="K53" s="149"/>
      <c r="L53" s="149"/>
      <c r="M53" s="149"/>
      <c r="N53" s="149"/>
      <c r="O53" s="149"/>
      <c r="P53" s="149"/>
      <c r="Q53" s="144"/>
      <c r="R53" s="144"/>
      <c r="S53" s="144"/>
      <c r="T53" s="150"/>
      <c r="U53" s="150"/>
      <c r="V53" s="150"/>
      <c r="W53" s="150"/>
      <c r="X53" s="150"/>
      <c r="Y53" s="144"/>
      <c r="Z53" s="144"/>
      <c r="AA53" s="144"/>
      <c r="AB53" s="144"/>
      <c r="AC53" s="144"/>
      <c r="AD53" s="145"/>
      <c r="AE53" s="145"/>
      <c r="AF53" s="146"/>
      <c r="AG53" s="38"/>
    </row>
    <row r="54" spans="1:37" x14ac:dyDescent="0.25">
      <c r="A54" s="34"/>
      <c r="B54" s="143"/>
      <c r="C54" s="143"/>
      <c r="D54" s="143"/>
      <c r="E54" s="143"/>
      <c r="F54" s="143"/>
      <c r="G54" s="143"/>
      <c r="H54" s="143"/>
      <c r="I54" s="143"/>
      <c r="J54" s="143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5"/>
      <c r="AE54" s="145"/>
      <c r="AF54" s="146"/>
      <c r="AG54" s="71"/>
      <c r="AK54" t="s">
        <v>35</v>
      </c>
    </row>
    <row r="55" spans="1:37" x14ac:dyDescent="0.25">
      <c r="A55" s="37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5"/>
      <c r="AF55" s="146"/>
      <c r="AG55" s="40"/>
    </row>
    <row r="56" spans="1:37" x14ac:dyDescent="0.25">
      <c r="A56" s="37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54"/>
      <c r="AF56" s="146"/>
      <c r="AG56" s="40"/>
      <c r="AJ56" t="s">
        <v>35</v>
      </c>
    </row>
    <row r="57" spans="1:37" ht="13.8" thickBot="1" x14ac:dyDescent="0.3">
      <c r="A57" s="46"/>
      <c r="B57" s="47"/>
      <c r="C57" s="47"/>
      <c r="D57" s="47"/>
      <c r="E57" s="47"/>
      <c r="F57" s="47"/>
      <c r="G57" s="47" t="s">
        <v>35</v>
      </c>
      <c r="H57" s="47"/>
      <c r="I57" s="47"/>
      <c r="J57" s="47"/>
      <c r="K57" s="47"/>
      <c r="L57" s="47" t="s">
        <v>35</v>
      </c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8"/>
      <c r="AG57" s="72"/>
    </row>
    <row r="58" spans="1:37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G58" s="1"/>
      <c r="AJ58" t="s">
        <v>35</v>
      </c>
    </row>
    <row r="60" spans="1:37" x14ac:dyDescent="0.25">
      <c r="AA60" s="3" t="s">
        <v>35</v>
      </c>
      <c r="AG60" t="s">
        <v>35</v>
      </c>
      <c r="AJ60" t="s">
        <v>35</v>
      </c>
    </row>
    <row r="61" spans="1:37" x14ac:dyDescent="0.25">
      <c r="U61" s="3" t="s">
        <v>35</v>
      </c>
      <c r="AK61" t="s">
        <v>35</v>
      </c>
    </row>
    <row r="62" spans="1:37" x14ac:dyDescent="0.25">
      <c r="J62" s="3" t="s">
        <v>35</v>
      </c>
      <c r="N62" s="3" t="s">
        <v>35</v>
      </c>
      <c r="S62" s="3" t="s">
        <v>35</v>
      </c>
      <c r="V62" s="3" t="s">
        <v>35</v>
      </c>
    </row>
    <row r="63" spans="1:37" x14ac:dyDescent="0.25">
      <c r="G63" s="3" t="s">
        <v>35</v>
      </c>
      <c r="H63" s="3" t="s">
        <v>213</v>
      </c>
      <c r="P63" s="3" t="s">
        <v>35</v>
      </c>
      <c r="S63" s="3" t="s">
        <v>35</v>
      </c>
      <c r="U63" s="3" t="s">
        <v>35</v>
      </c>
      <c r="V63" s="3" t="s">
        <v>35</v>
      </c>
      <c r="AC63" s="3" t="s">
        <v>35</v>
      </c>
    </row>
    <row r="64" spans="1:37" x14ac:dyDescent="0.25">
      <c r="T64" s="3" t="s">
        <v>35</v>
      </c>
      <c r="W64" s="3" t="s">
        <v>35</v>
      </c>
      <c r="X64" s="3" t="s">
        <v>35</v>
      </c>
      <c r="AA64" s="3" t="s">
        <v>35</v>
      </c>
      <c r="AE64" s="3" t="s">
        <v>35</v>
      </c>
    </row>
    <row r="65" spans="7:31" x14ac:dyDescent="0.25">
      <c r="W65" s="3" t="s">
        <v>35</v>
      </c>
      <c r="Z65" s="3" t="s">
        <v>35</v>
      </c>
      <c r="AB65" s="3" t="s">
        <v>35</v>
      </c>
      <c r="AC65" s="3" t="s">
        <v>35</v>
      </c>
    </row>
    <row r="66" spans="7:31" x14ac:dyDescent="0.25">
      <c r="P66" s="3" t="s">
        <v>35</v>
      </c>
      <c r="Q66" s="3" t="s">
        <v>35</v>
      </c>
      <c r="AA66" s="3" t="s">
        <v>35</v>
      </c>
      <c r="AE66" s="3" t="s">
        <v>35</v>
      </c>
    </row>
    <row r="68" spans="7:31" x14ac:dyDescent="0.25">
      <c r="K68" s="3" t="s">
        <v>35</v>
      </c>
      <c r="M68" s="3" t="s">
        <v>35</v>
      </c>
    </row>
    <row r="69" spans="7:31" x14ac:dyDescent="0.25">
      <c r="G69" s="3" t="s">
        <v>35</v>
      </c>
    </row>
    <row r="70" spans="7:31" x14ac:dyDescent="0.25">
      <c r="M70" s="3" t="s">
        <v>35</v>
      </c>
    </row>
    <row r="72" spans="7:31" x14ac:dyDescent="0.25">
      <c r="R72" s="3" t="s">
        <v>35</v>
      </c>
    </row>
  </sheetData>
  <mergeCells count="35">
    <mergeCell ref="A2:A4"/>
    <mergeCell ref="B3:B4"/>
    <mergeCell ref="C3:C4"/>
    <mergeCell ref="D3:D4"/>
    <mergeCell ref="E3:E4"/>
    <mergeCell ref="R3:R4"/>
    <mergeCell ref="S3:S4"/>
    <mergeCell ref="T3:T4"/>
    <mergeCell ref="N3:N4"/>
    <mergeCell ref="B2:AG2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A1:AG1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82"/>
  <sheetViews>
    <sheetView workbookViewId="0">
      <selection activeCell="AF52" sqref="AF52"/>
    </sheetView>
  </sheetViews>
  <sheetFormatPr defaultRowHeight="13.2" x14ac:dyDescent="0.25"/>
  <cols>
    <col min="1" max="1" width="23.6640625" style="2" customWidth="1"/>
    <col min="2" max="4" width="3.5546875" style="2" bestFit="1" customWidth="1"/>
    <col min="5" max="5" width="3.44140625" style="2" bestFit="1" customWidth="1"/>
    <col min="6" max="10" width="3.5546875" style="2" bestFit="1" customWidth="1"/>
    <col min="11" max="11" width="3.44140625" style="2" bestFit="1" customWidth="1"/>
    <col min="12" max="20" width="3.5546875" style="2" bestFit="1" customWidth="1"/>
    <col min="21" max="25" width="3.44140625" style="2" bestFit="1" customWidth="1"/>
    <col min="26" max="30" width="3.5546875" style="2" bestFit="1" customWidth="1"/>
    <col min="31" max="31" width="3.5546875" style="2" customWidth="1"/>
    <col min="32" max="32" width="18.109375" style="6" bestFit="1" customWidth="1"/>
  </cols>
  <sheetData>
    <row r="1" spans="1:37" ht="20.100000000000001" customHeight="1" thickBot="1" x14ac:dyDescent="0.3">
      <c r="A1" s="116" t="s">
        <v>22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8"/>
    </row>
    <row r="2" spans="1:37" s="4" customFormat="1" ht="16.5" customHeight="1" x14ac:dyDescent="0.25">
      <c r="A2" s="119" t="s">
        <v>21</v>
      </c>
      <c r="B2" s="123" t="s">
        <v>214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5"/>
    </row>
    <row r="3" spans="1:37" s="5" customFormat="1" ht="12" customHeight="1" x14ac:dyDescent="0.25">
      <c r="A3" s="120"/>
      <c r="B3" s="121">
        <v>1</v>
      </c>
      <c r="C3" s="111">
        <f>SUM(B3+1)</f>
        <v>2</v>
      </c>
      <c r="D3" s="111">
        <f t="shared" ref="D3:AD3" si="0">SUM(C3+1)</f>
        <v>3</v>
      </c>
      <c r="E3" s="111">
        <f t="shared" si="0"/>
        <v>4</v>
      </c>
      <c r="F3" s="111">
        <f t="shared" si="0"/>
        <v>5</v>
      </c>
      <c r="G3" s="111">
        <f t="shared" si="0"/>
        <v>6</v>
      </c>
      <c r="H3" s="111">
        <f t="shared" si="0"/>
        <v>7</v>
      </c>
      <c r="I3" s="111">
        <f t="shared" si="0"/>
        <v>8</v>
      </c>
      <c r="J3" s="111">
        <f t="shared" si="0"/>
        <v>9</v>
      </c>
      <c r="K3" s="111">
        <f t="shared" si="0"/>
        <v>10</v>
      </c>
      <c r="L3" s="111">
        <f t="shared" si="0"/>
        <v>11</v>
      </c>
      <c r="M3" s="111">
        <f t="shared" si="0"/>
        <v>12</v>
      </c>
      <c r="N3" s="111">
        <f t="shared" si="0"/>
        <v>13</v>
      </c>
      <c r="O3" s="111">
        <f t="shared" si="0"/>
        <v>14</v>
      </c>
      <c r="P3" s="111">
        <f t="shared" si="0"/>
        <v>15</v>
      </c>
      <c r="Q3" s="111">
        <f t="shared" si="0"/>
        <v>16</v>
      </c>
      <c r="R3" s="111">
        <f t="shared" si="0"/>
        <v>17</v>
      </c>
      <c r="S3" s="111">
        <f t="shared" si="0"/>
        <v>18</v>
      </c>
      <c r="T3" s="111">
        <f t="shared" si="0"/>
        <v>19</v>
      </c>
      <c r="U3" s="111">
        <f t="shared" si="0"/>
        <v>20</v>
      </c>
      <c r="V3" s="111">
        <f t="shared" si="0"/>
        <v>21</v>
      </c>
      <c r="W3" s="111">
        <f t="shared" si="0"/>
        <v>22</v>
      </c>
      <c r="X3" s="111">
        <f t="shared" si="0"/>
        <v>23</v>
      </c>
      <c r="Y3" s="111">
        <f t="shared" si="0"/>
        <v>24</v>
      </c>
      <c r="Z3" s="111">
        <f t="shared" si="0"/>
        <v>25</v>
      </c>
      <c r="AA3" s="111">
        <f t="shared" si="0"/>
        <v>26</v>
      </c>
      <c r="AB3" s="111">
        <f t="shared" si="0"/>
        <v>27</v>
      </c>
      <c r="AC3" s="111">
        <f t="shared" si="0"/>
        <v>28</v>
      </c>
      <c r="AD3" s="111">
        <f t="shared" si="0"/>
        <v>29</v>
      </c>
      <c r="AE3" s="126">
        <v>30</v>
      </c>
      <c r="AF3" s="80" t="s">
        <v>206</v>
      </c>
    </row>
    <row r="4" spans="1:37" s="5" customFormat="1" ht="13.5" customHeight="1" x14ac:dyDescent="0.25">
      <c r="A4" s="120"/>
      <c r="B4" s="12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27"/>
      <c r="AF4" s="81" t="s">
        <v>25</v>
      </c>
    </row>
    <row r="5" spans="1:37" s="5" customFormat="1" x14ac:dyDescent="0.25">
      <c r="A5" s="74" t="s">
        <v>30</v>
      </c>
      <c r="B5" s="88" t="str">
        <f>[1]Abril!$I$5</f>
        <v>*</v>
      </c>
      <c r="C5" s="88" t="str">
        <f>[1]Abril!$I$6</f>
        <v>*</v>
      </c>
      <c r="D5" s="88" t="str">
        <f>[1]Abril!$I$7</f>
        <v>*</v>
      </c>
      <c r="E5" s="88" t="str">
        <f>[1]Abril!$I$8</f>
        <v>*</v>
      </c>
      <c r="F5" s="88" t="str">
        <f>[1]Abril!$I$9</f>
        <v>*</v>
      </c>
      <c r="G5" s="88" t="str">
        <f>[1]Abril!$I$10</f>
        <v>*</v>
      </c>
      <c r="H5" s="88" t="str">
        <f>[1]Abril!$I$11</f>
        <v>*</v>
      </c>
      <c r="I5" s="88" t="str">
        <f>[1]Abril!$I$12</f>
        <v>*</v>
      </c>
      <c r="J5" s="88" t="str">
        <f>[1]Abril!$I$13</f>
        <v>*</v>
      </c>
      <c r="K5" s="88" t="str">
        <f>[1]Abril!$I$14</f>
        <v>*</v>
      </c>
      <c r="L5" s="88" t="str">
        <f>[1]Abril!$I$15</f>
        <v>*</v>
      </c>
      <c r="M5" s="88" t="str">
        <f>[1]Abril!$I$16</f>
        <v>*</v>
      </c>
      <c r="N5" s="88" t="str">
        <f>[1]Abril!$I$17</f>
        <v>*</v>
      </c>
      <c r="O5" s="88" t="str">
        <f>[1]Abril!$I$18</f>
        <v>*</v>
      </c>
      <c r="P5" s="88" t="str">
        <f>[1]Abril!$I$19</f>
        <v>*</v>
      </c>
      <c r="Q5" s="88" t="str">
        <f>[1]Abril!$I$20</f>
        <v>*</v>
      </c>
      <c r="R5" s="88" t="str">
        <f>[1]Abril!$I$21</f>
        <v>*</v>
      </c>
      <c r="S5" s="88" t="str">
        <f>[1]Abril!$I$22</f>
        <v>*</v>
      </c>
      <c r="T5" s="88" t="str">
        <f>[1]Abril!$I$23</f>
        <v>*</v>
      </c>
      <c r="U5" s="88" t="str">
        <f>[1]Abril!$I$24</f>
        <v>*</v>
      </c>
      <c r="V5" s="88" t="str">
        <f>[1]Abril!$I$25</f>
        <v>*</v>
      </c>
      <c r="W5" s="88" t="str">
        <f>[1]Abril!$I$26</f>
        <v>*</v>
      </c>
      <c r="X5" s="88" t="str">
        <f>[1]Abril!$I$27</f>
        <v>*</v>
      </c>
      <c r="Y5" s="88" t="str">
        <f>[1]Abril!$I$28</f>
        <v>*</v>
      </c>
      <c r="Z5" s="88" t="str">
        <f>[1]Abril!$I$29</f>
        <v>*</v>
      </c>
      <c r="AA5" s="88" t="str">
        <f>[1]Abril!$I$30</f>
        <v>*</v>
      </c>
      <c r="AB5" s="88" t="str">
        <f>[1]Abril!$I$31</f>
        <v>*</v>
      </c>
      <c r="AC5" s="88" t="str">
        <f>[1]Abril!$I$32</f>
        <v>*</v>
      </c>
      <c r="AD5" s="88" t="str">
        <f>[1]Abril!$I$33</f>
        <v>*</v>
      </c>
      <c r="AE5" s="88" t="str">
        <f>[1]Abril!$I$34</f>
        <v>*</v>
      </c>
      <c r="AF5" s="90" t="str">
        <f>[1]Abril!$I$35</f>
        <v>*</v>
      </c>
    </row>
    <row r="6" spans="1:37" x14ac:dyDescent="0.25">
      <c r="A6" s="74" t="s">
        <v>0</v>
      </c>
      <c r="B6" s="11" t="str">
        <f>[2]Abril!$I$5</f>
        <v>*</v>
      </c>
      <c r="C6" s="11" t="str">
        <f>[2]Abril!$I$6</f>
        <v>*</v>
      </c>
      <c r="D6" s="11" t="str">
        <f>[2]Abril!$I$7</f>
        <v>*</v>
      </c>
      <c r="E6" s="11" t="str">
        <f>[2]Abril!$I$8</f>
        <v>*</v>
      </c>
      <c r="F6" s="11" t="str">
        <f>[2]Abril!$I$9</f>
        <v>*</v>
      </c>
      <c r="G6" s="11" t="str">
        <f>[2]Abril!$I$10</f>
        <v>*</v>
      </c>
      <c r="H6" s="11" t="str">
        <f>[2]Abril!$I$11</f>
        <v>*</v>
      </c>
      <c r="I6" s="11" t="str">
        <f>[2]Abril!$I$12</f>
        <v>*</v>
      </c>
      <c r="J6" s="11" t="str">
        <f>[2]Abril!$I$13</f>
        <v>*</v>
      </c>
      <c r="K6" s="11" t="str">
        <f>[2]Abril!$I$14</f>
        <v>*</v>
      </c>
      <c r="L6" s="11" t="str">
        <f>[2]Abril!$I$15</f>
        <v>*</v>
      </c>
      <c r="M6" s="11" t="str">
        <f>[2]Abril!$I$16</f>
        <v>*</v>
      </c>
      <c r="N6" s="11" t="str">
        <f>[2]Abril!$I$17</f>
        <v>*</v>
      </c>
      <c r="O6" s="11" t="str">
        <f>[2]Abril!$I$18</f>
        <v>*</v>
      </c>
      <c r="P6" s="11" t="str">
        <f>[2]Abril!$I$19</f>
        <v>*</v>
      </c>
      <c r="Q6" s="11" t="str">
        <f>[2]Abril!$I$20</f>
        <v>*</v>
      </c>
      <c r="R6" s="11" t="str">
        <f>[2]Abril!$I$21</f>
        <v>*</v>
      </c>
      <c r="S6" s="11" t="str">
        <f>[2]Abril!$I$22</f>
        <v>*</v>
      </c>
      <c r="T6" s="86" t="str">
        <f>[2]Abril!$I$23</f>
        <v>*</v>
      </c>
      <c r="U6" s="86" t="str">
        <f>[2]Abril!$I$24</f>
        <v>*</v>
      </c>
      <c r="V6" s="86" t="str">
        <f>[2]Abril!$I$25</f>
        <v>*</v>
      </c>
      <c r="W6" s="86" t="str">
        <f>[2]Abril!$I$26</f>
        <v>*</v>
      </c>
      <c r="X6" s="86" t="str">
        <f>[2]Abril!$I$27</f>
        <v>*</v>
      </c>
      <c r="Y6" s="86" t="str">
        <f>[2]Abril!$I$28</f>
        <v>*</v>
      </c>
      <c r="Z6" s="86" t="str">
        <f>[2]Abril!$I$29</f>
        <v>*</v>
      </c>
      <c r="AA6" s="86" t="str">
        <f>[2]Abril!$I$30</f>
        <v>*</v>
      </c>
      <c r="AB6" s="86" t="str">
        <f>[2]Abril!$I$31</f>
        <v>*</v>
      </c>
      <c r="AC6" s="86" t="str">
        <f>[2]Abril!$I$32</f>
        <v>*</v>
      </c>
      <c r="AD6" s="86" t="str">
        <f>[2]Abril!$I$33</f>
        <v>*</v>
      </c>
      <c r="AE6" s="86" t="str">
        <f>[2]Abril!$I$34</f>
        <v>*</v>
      </c>
      <c r="AF6" s="83" t="str">
        <f>[2]Abril!$I$35</f>
        <v>*</v>
      </c>
    </row>
    <row r="7" spans="1:37" x14ac:dyDescent="0.25">
      <c r="A7" s="74" t="s">
        <v>88</v>
      </c>
      <c r="B7" s="86" t="str">
        <f>[3]Abril!$I$5</f>
        <v>*</v>
      </c>
      <c r="C7" s="86" t="str">
        <f>[3]Abril!$I$6</f>
        <v>*</v>
      </c>
      <c r="D7" s="86" t="str">
        <f>[3]Abril!$I$7</f>
        <v>*</v>
      </c>
      <c r="E7" s="86" t="str">
        <f>[3]Abril!$I$8</f>
        <v>*</v>
      </c>
      <c r="F7" s="86" t="str">
        <f>[3]Abril!$I$9</f>
        <v>*</v>
      </c>
      <c r="G7" s="86" t="str">
        <f>[3]Abril!$I$10</f>
        <v>*</v>
      </c>
      <c r="H7" s="86" t="str">
        <f>[3]Abril!$I$11</f>
        <v>*</v>
      </c>
      <c r="I7" s="86" t="str">
        <f>[3]Abril!$I$12</f>
        <v>*</v>
      </c>
      <c r="J7" s="86" t="str">
        <f>[3]Abril!$I$13</f>
        <v>*</v>
      </c>
      <c r="K7" s="86" t="str">
        <f>[3]Abril!$I$14</f>
        <v>*</v>
      </c>
      <c r="L7" s="86" t="str">
        <f>[3]Abril!$I$15</f>
        <v>*</v>
      </c>
      <c r="M7" s="86" t="str">
        <f>[3]Abril!$I$16</f>
        <v>*</v>
      </c>
      <c r="N7" s="86" t="str">
        <f>[3]Abril!$I$17</f>
        <v>*</v>
      </c>
      <c r="O7" s="86" t="str">
        <f>[3]Abril!$I$18</f>
        <v>*</v>
      </c>
      <c r="P7" s="86" t="str">
        <f>[3]Abril!$I$19</f>
        <v>*</v>
      </c>
      <c r="Q7" s="86" t="str">
        <f>[3]Abril!$I$20</f>
        <v>*</v>
      </c>
      <c r="R7" s="86" t="str">
        <f>[3]Abril!$I$21</f>
        <v>*</v>
      </c>
      <c r="S7" s="86" t="str">
        <f>[3]Abril!$I$22</f>
        <v>*</v>
      </c>
      <c r="T7" s="86" t="str">
        <f>[3]Abril!$I$23</f>
        <v>*</v>
      </c>
      <c r="U7" s="86" t="str">
        <f>[3]Abril!$I$24</f>
        <v>*</v>
      </c>
      <c r="V7" s="86" t="str">
        <f>[3]Abril!$I$25</f>
        <v>*</v>
      </c>
      <c r="W7" s="86" t="str">
        <f>[3]Abril!$I$26</f>
        <v>*</v>
      </c>
      <c r="X7" s="86" t="str">
        <f>[3]Abril!$I$27</f>
        <v>*</v>
      </c>
      <c r="Y7" s="86" t="str">
        <f>[3]Abril!$I$28</f>
        <v>*</v>
      </c>
      <c r="Z7" s="86" t="str">
        <f>[3]Abril!$I$29</f>
        <v>*</v>
      </c>
      <c r="AA7" s="86" t="str">
        <f>[3]Abril!$I$30</f>
        <v>*</v>
      </c>
      <c r="AB7" s="86" t="str">
        <f>[3]Abril!$I$31</f>
        <v>*</v>
      </c>
      <c r="AC7" s="86" t="str">
        <f>[3]Abril!$I$32</f>
        <v>*</v>
      </c>
      <c r="AD7" s="86" t="str">
        <f>[3]Abril!$I$33</f>
        <v>*</v>
      </c>
      <c r="AE7" s="86" t="str">
        <f>[3]Abril!$I$34</f>
        <v>*</v>
      </c>
      <c r="AF7" s="83" t="str">
        <f>[3]Abril!$I$35</f>
        <v>*</v>
      </c>
    </row>
    <row r="8" spans="1:37" x14ac:dyDescent="0.25">
      <c r="A8" s="74" t="s">
        <v>1</v>
      </c>
      <c r="B8" s="11" t="str">
        <f>[4]Abril!$I$5</f>
        <v>*</v>
      </c>
      <c r="C8" s="11" t="str">
        <f>[4]Abril!$I$6</f>
        <v>*</v>
      </c>
      <c r="D8" s="11" t="str">
        <f>[4]Abril!$I$7</f>
        <v>*</v>
      </c>
      <c r="E8" s="11" t="str">
        <f>[4]Abril!$I$8</f>
        <v>*</v>
      </c>
      <c r="F8" s="11" t="str">
        <f>[4]Abril!$I$9</f>
        <v>*</v>
      </c>
      <c r="G8" s="11" t="str">
        <f>[4]Abril!$I$10</f>
        <v>*</v>
      </c>
      <c r="H8" s="11" t="str">
        <f>[4]Abril!$I$11</f>
        <v>*</v>
      </c>
      <c r="I8" s="11" t="str">
        <f>[4]Abril!$I$12</f>
        <v>*</v>
      </c>
      <c r="J8" s="11" t="str">
        <f>[4]Abril!$I$13</f>
        <v>*</v>
      </c>
      <c r="K8" s="11" t="str">
        <f>[4]Abril!$I$14</f>
        <v>*</v>
      </c>
      <c r="L8" s="11" t="str">
        <f>[4]Abril!$I$15</f>
        <v>*</v>
      </c>
      <c r="M8" s="11" t="str">
        <f>[4]Abril!$I$16</f>
        <v>*</v>
      </c>
      <c r="N8" s="11" t="str">
        <f>[4]Abril!$I$17</f>
        <v>*</v>
      </c>
      <c r="O8" s="11" t="str">
        <f>[4]Abril!$I$18</f>
        <v>*</v>
      </c>
      <c r="P8" s="11" t="str">
        <f>[4]Abril!$I$19</f>
        <v>*</v>
      </c>
      <c r="Q8" s="11" t="str">
        <f>[4]Abril!$I$20</f>
        <v>*</v>
      </c>
      <c r="R8" s="11" t="str">
        <f>[4]Abril!$I$21</f>
        <v>*</v>
      </c>
      <c r="S8" s="11" t="str">
        <f>[4]Abril!$I$22</f>
        <v>*</v>
      </c>
      <c r="T8" s="86" t="str">
        <f>[4]Abril!$I$23</f>
        <v>*</v>
      </c>
      <c r="U8" s="86" t="str">
        <f>[4]Abril!$I$24</f>
        <v>*</v>
      </c>
      <c r="V8" s="86" t="str">
        <f>[4]Abril!$I$25</f>
        <v>*</v>
      </c>
      <c r="W8" s="86" t="str">
        <f>[4]Abril!$I$26</f>
        <v>*</v>
      </c>
      <c r="X8" s="86" t="str">
        <f>[4]Abril!$I$27</f>
        <v>*</v>
      </c>
      <c r="Y8" s="86" t="str">
        <f>[4]Abril!$I$28</f>
        <v>*</v>
      </c>
      <c r="Z8" s="86" t="str">
        <f>[4]Abril!$I$29</f>
        <v>*</v>
      </c>
      <c r="AA8" s="86" t="str">
        <f>[4]Abril!$I$30</f>
        <v>*</v>
      </c>
      <c r="AB8" s="86" t="str">
        <f>[4]Abril!$I$31</f>
        <v>*</v>
      </c>
      <c r="AC8" s="86" t="str">
        <f>[4]Abril!$I$32</f>
        <v>*</v>
      </c>
      <c r="AD8" s="86" t="str">
        <f>[4]Abril!$I$33</f>
        <v>*</v>
      </c>
      <c r="AE8" s="86" t="str">
        <f>[4]Abril!$I$34</f>
        <v>*</v>
      </c>
      <c r="AF8" s="83" t="str">
        <f>[4]Abril!$I$35</f>
        <v>*</v>
      </c>
    </row>
    <row r="9" spans="1:37" x14ac:dyDescent="0.25">
      <c r="A9" s="74" t="s">
        <v>151</v>
      </c>
      <c r="B9" s="11" t="str">
        <f>[5]Abril!$I$5</f>
        <v>*</v>
      </c>
      <c r="C9" s="11" t="str">
        <f>[5]Abril!$I$6</f>
        <v>*</v>
      </c>
      <c r="D9" s="11" t="str">
        <f>[5]Abril!$I$7</f>
        <v>*</v>
      </c>
      <c r="E9" s="11" t="str">
        <f>[5]Abril!$I$8</f>
        <v>*</v>
      </c>
      <c r="F9" s="11" t="str">
        <f>[5]Abril!$I$9</f>
        <v>*</v>
      </c>
      <c r="G9" s="11" t="str">
        <f>[5]Abril!$I$10</f>
        <v>*</v>
      </c>
      <c r="H9" s="11" t="str">
        <f>[5]Abril!$I$11</f>
        <v>*</v>
      </c>
      <c r="I9" s="11" t="str">
        <f>[5]Abril!$I$12</f>
        <v>*</v>
      </c>
      <c r="J9" s="11" t="str">
        <f>[5]Abril!$I$13</f>
        <v>*</v>
      </c>
      <c r="K9" s="11" t="str">
        <f>[5]Abril!$I$14</f>
        <v>*</v>
      </c>
      <c r="L9" s="11" t="str">
        <f>[5]Abril!$I$15</f>
        <v>*</v>
      </c>
      <c r="M9" s="11" t="str">
        <f>[5]Abril!$I$16</f>
        <v>*</v>
      </c>
      <c r="N9" s="11" t="str">
        <f>[5]Abril!$I$17</f>
        <v>*</v>
      </c>
      <c r="O9" s="11" t="str">
        <f>[5]Abril!$I$18</f>
        <v>*</v>
      </c>
      <c r="P9" s="11" t="str">
        <f>[5]Abril!$I$19</f>
        <v>*</v>
      </c>
      <c r="Q9" s="11" t="str">
        <f>[5]Abril!$I$20</f>
        <v>*</v>
      </c>
      <c r="R9" s="11" t="str">
        <f>[5]Abril!$I$21</f>
        <v>*</v>
      </c>
      <c r="S9" s="11" t="str">
        <f>[5]Abril!$I$22</f>
        <v>*</v>
      </c>
      <c r="T9" s="86" t="str">
        <f>[5]Abril!$I$23</f>
        <v>*</v>
      </c>
      <c r="U9" s="86" t="str">
        <f>[5]Abril!$I$24</f>
        <v>*</v>
      </c>
      <c r="V9" s="86" t="str">
        <f>[5]Abril!$I$25</f>
        <v>*</v>
      </c>
      <c r="W9" s="86" t="str">
        <f>[5]Abril!$I$26</f>
        <v>*</v>
      </c>
      <c r="X9" s="86" t="str">
        <f>[5]Abril!$I$27</f>
        <v>*</v>
      </c>
      <c r="Y9" s="86" t="str">
        <f>[5]Abril!$I$28</f>
        <v>*</v>
      </c>
      <c r="Z9" s="86" t="str">
        <f>[5]Abril!$I$29</f>
        <v>*</v>
      </c>
      <c r="AA9" s="86" t="str">
        <f>[5]Abril!$I$30</f>
        <v>*</v>
      </c>
      <c r="AB9" s="86" t="str">
        <f>[5]Abril!$I$31</f>
        <v>*</v>
      </c>
      <c r="AC9" s="86" t="str">
        <f>[5]Abril!$I$32</f>
        <v>*</v>
      </c>
      <c r="AD9" s="86" t="str">
        <f>[5]Abril!$I$33</f>
        <v>*</v>
      </c>
      <c r="AE9" s="86" t="str">
        <f>[5]Abril!$I$34</f>
        <v>*</v>
      </c>
      <c r="AF9" s="90" t="str">
        <f>[5]Abril!$I$35</f>
        <v>*</v>
      </c>
    </row>
    <row r="10" spans="1:37" x14ac:dyDescent="0.25">
      <c r="A10" s="74" t="s">
        <v>95</v>
      </c>
      <c r="B10" s="11" t="str">
        <f>[6]Abril!$I$5</f>
        <v>*</v>
      </c>
      <c r="C10" s="11" t="str">
        <f>[6]Abril!$I$6</f>
        <v>*</v>
      </c>
      <c r="D10" s="11" t="str">
        <f>[6]Abril!$I$7</f>
        <v>*</v>
      </c>
      <c r="E10" s="11" t="str">
        <f>[6]Abril!$I$8</f>
        <v>*</v>
      </c>
      <c r="F10" s="11" t="str">
        <f>[6]Abril!$I$9</f>
        <v>*</v>
      </c>
      <c r="G10" s="11" t="str">
        <f>[6]Abril!$I$10</f>
        <v>*</v>
      </c>
      <c r="H10" s="11" t="str">
        <f>[6]Abril!$I$11</f>
        <v>*</v>
      </c>
      <c r="I10" s="11" t="str">
        <f>[6]Abril!$I$12</f>
        <v>*</v>
      </c>
      <c r="J10" s="11" t="str">
        <f>[6]Abril!$I$13</f>
        <v>*</v>
      </c>
      <c r="K10" s="11" t="str">
        <f>[6]Abril!$I$14</f>
        <v>*</v>
      </c>
      <c r="L10" s="11" t="str">
        <f>[6]Abril!$I$15</f>
        <v>*</v>
      </c>
      <c r="M10" s="11" t="str">
        <f>[6]Abril!$I$16</f>
        <v>*</v>
      </c>
      <c r="N10" s="11" t="str">
        <f>[6]Abril!$I$17</f>
        <v>*</v>
      </c>
      <c r="O10" s="11" t="str">
        <f>[6]Abril!$I$18</f>
        <v>*</v>
      </c>
      <c r="P10" s="11" t="str">
        <f>[6]Abril!$I$19</f>
        <v>*</v>
      </c>
      <c r="Q10" s="11" t="str">
        <f>[6]Abril!$I$20</f>
        <v>*</v>
      </c>
      <c r="R10" s="11" t="str">
        <f>[6]Abril!$I$21</f>
        <v>*</v>
      </c>
      <c r="S10" s="11" t="str">
        <f>[6]Abril!$I$22</f>
        <v>*</v>
      </c>
      <c r="T10" s="86" t="str">
        <f>[6]Abril!$I$23</f>
        <v>*</v>
      </c>
      <c r="U10" s="86" t="str">
        <f>[6]Abril!$I$24</f>
        <v>*</v>
      </c>
      <c r="V10" s="86" t="str">
        <f>[6]Abril!$I$25</f>
        <v>*</v>
      </c>
      <c r="W10" s="86" t="str">
        <f>[6]Abril!$I$26</f>
        <v>*</v>
      </c>
      <c r="X10" s="86" t="str">
        <f>[6]Abril!$I$27</f>
        <v>*</v>
      </c>
      <c r="Y10" s="86" t="str">
        <f>[6]Abril!$I$28</f>
        <v>*</v>
      </c>
      <c r="Z10" s="86" t="str">
        <f>[6]Abril!$I$29</f>
        <v>*</v>
      </c>
      <c r="AA10" s="86" t="str">
        <f>[6]Abril!$I$30</f>
        <v>*</v>
      </c>
      <c r="AB10" s="86" t="str">
        <f>[6]Abril!$I$31</f>
        <v>*</v>
      </c>
      <c r="AC10" s="86" t="str">
        <f>[6]Abril!$I$32</f>
        <v>*</v>
      </c>
      <c r="AD10" s="86" t="str">
        <f>[6]Abril!$I$33</f>
        <v>*</v>
      </c>
      <c r="AE10" s="86" t="str">
        <f>[6]Abril!$I$34</f>
        <v>*</v>
      </c>
      <c r="AF10" s="90" t="str">
        <f>[6]Abril!$I$35</f>
        <v>*</v>
      </c>
    </row>
    <row r="11" spans="1:37" x14ac:dyDescent="0.25">
      <c r="A11" s="74" t="s">
        <v>52</v>
      </c>
      <c r="B11" s="11" t="str">
        <f>[7]Abril!$I$5</f>
        <v>*</v>
      </c>
      <c r="C11" s="11" t="str">
        <f>[7]Abril!$I$6</f>
        <v>*</v>
      </c>
      <c r="D11" s="11" t="str">
        <f>[7]Abril!$I$7</f>
        <v>*</v>
      </c>
      <c r="E11" s="11" t="str">
        <f>[7]Abril!$I$8</f>
        <v>*</v>
      </c>
      <c r="F11" s="11" t="str">
        <f>[7]Abril!$I$9</f>
        <v>*</v>
      </c>
      <c r="G11" s="11" t="str">
        <f>[7]Abril!$I$10</f>
        <v>*</v>
      </c>
      <c r="H11" s="11" t="str">
        <f>[7]Abril!$I$11</f>
        <v>*</v>
      </c>
      <c r="I11" s="11" t="str">
        <f>[7]Abril!$I$12</f>
        <v>*</v>
      </c>
      <c r="J11" s="11" t="str">
        <f>[7]Abril!$I$13</f>
        <v>*</v>
      </c>
      <c r="K11" s="11" t="str">
        <f>[7]Abril!$I$14</f>
        <v>*</v>
      </c>
      <c r="L11" s="11" t="str">
        <f>[7]Abril!$I$15</f>
        <v>*</v>
      </c>
      <c r="M11" s="11" t="str">
        <f>[7]Abril!$I$16</f>
        <v>*</v>
      </c>
      <c r="N11" s="11" t="str">
        <f>[7]Abril!$I$17</f>
        <v>*</v>
      </c>
      <c r="O11" s="11" t="str">
        <f>[7]Abril!$I$18</f>
        <v>*</v>
      </c>
      <c r="P11" s="11" t="str">
        <f>[7]Abril!$I$19</f>
        <v>*</v>
      </c>
      <c r="Q11" s="11" t="str">
        <f>[7]Abril!$I$20</f>
        <v>*</v>
      </c>
      <c r="R11" s="11" t="str">
        <f>[7]Abril!$I$21</f>
        <v>*</v>
      </c>
      <c r="S11" s="11" t="str">
        <f>[7]Abril!$I$22</f>
        <v>*</v>
      </c>
      <c r="T11" s="86" t="str">
        <f>[7]Abril!$I$23</f>
        <v>*</v>
      </c>
      <c r="U11" s="86" t="str">
        <f>[7]Abril!$I$24</f>
        <v>*</v>
      </c>
      <c r="V11" s="86" t="str">
        <f>[7]Abril!$I$25</f>
        <v>*</v>
      </c>
      <c r="W11" s="86" t="str">
        <f>[7]Abril!$I$26</f>
        <v>*</v>
      </c>
      <c r="X11" s="86" t="str">
        <f>[7]Abril!$I$27</f>
        <v>*</v>
      </c>
      <c r="Y11" s="86" t="str">
        <f>[7]Abril!$I$28</f>
        <v>*</v>
      </c>
      <c r="Z11" s="86" t="str">
        <f>[7]Abril!$I$29</f>
        <v>*</v>
      </c>
      <c r="AA11" s="86" t="str">
        <f>[7]Abril!$I$30</f>
        <v>*</v>
      </c>
      <c r="AB11" s="86" t="str">
        <f>[7]Abril!$I$31</f>
        <v>*</v>
      </c>
      <c r="AC11" s="86" t="str">
        <f>[7]Abril!$I$32</f>
        <v>*</v>
      </c>
      <c r="AD11" s="86" t="str">
        <f>[7]Abril!$I$33</f>
        <v>*</v>
      </c>
      <c r="AE11" s="86" t="str">
        <f>[7]Abril!$I$34</f>
        <v>*</v>
      </c>
      <c r="AF11" s="83" t="str">
        <f>[7]Abril!$I$35</f>
        <v>*</v>
      </c>
    </row>
    <row r="12" spans="1:37" x14ac:dyDescent="0.25">
      <c r="A12" s="74" t="s">
        <v>31</v>
      </c>
      <c r="B12" s="89" t="str">
        <f>[8]Abril!$I$5</f>
        <v>*</v>
      </c>
      <c r="C12" s="89" t="str">
        <f>[8]Abril!$I$6</f>
        <v>*</v>
      </c>
      <c r="D12" s="89" t="str">
        <f>[8]Abril!$I$7</f>
        <v>*</v>
      </c>
      <c r="E12" s="89" t="str">
        <f>[8]Abril!$I$8</f>
        <v>*</v>
      </c>
      <c r="F12" s="89" t="str">
        <f>[8]Abril!$I$9</f>
        <v>*</v>
      </c>
      <c r="G12" s="89" t="str">
        <f>[8]Abril!$I$10</f>
        <v>*</v>
      </c>
      <c r="H12" s="89" t="str">
        <f>[8]Abril!$I$11</f>
        <v>*</v>
      </c>
      <c r="I12" s="89" t="str">
        <f>[8]Abril!$I$12</f>
        <v>*</v>
      </c>
      <c r="J12" s="89" t="str">
        <f>[8]Abril!$I$13</f>
        <v>*</v>
      </c>
      <c r="K12" s="89" t="str">
        <f>[8]Abril!$I$14</f>
        <v>*</v>
      </c>
      <c r="L12" s="89" t="str">
        <f>[8]Abril!$I$15</f>
        <v>*</v>
      </c>
      <c r="M12" s="89" t="str">
        <f>[8]Abril!$I$16</f>
        <v>*</v>
      </c>
      <c r="N12" s="89" t="str">
        <f>[8]Abril!$I$17</f>
        <v>*</v>
      </c>
      <c r="O12" s="89" t="str">
        <f>[8]Abril!$I$18</f>
        <v>*</v>
      </c>
      <c r="P12" s="89" t="str">
        <f>[8]Abril!$I$19</f>
        <v>*</v>
      </c>
      <c r="Q12" s="89" t="str">
        <f>[8]Abril!$I$20</f>
        <v>*</v>
      </c>
      <c r="R12" s="89" t="str">
        <f>[8]Abril!$I$21</f>
        <v>*</v>
      </c>
      <c r="S12" s="89" t="str">
        <f>[8]Abril!$I$22</f>
        <v>*</v>
      </c>
      <c r="T12" s="86" t="str">
        <f>[8]Abril!$I$23</f>
        <v>*</v>
      </c>
      <c r="U12" s="86" t="str">
        <f>[8]Abril!$I$24</f>
        <v>*</v>
      </c>
      <c r="V12" s="86" t="str">
        <f>[8]Abril!$I$25</f>
        <v>*</v>
      </c>
      <c r="W12" s="86" t="str">
        <f>[8]Abril!$I$26</f>
        <v>*</v>
      </c>
      <c r="X12" s="86" t="str">
        <f>[8]Abril!$I$27</f>
        <v>*</v>
      </c>
      <c r="Y12" s="86" t="str">
        <f>[8]Abril!$I$28</f>
        <v>*</v>
      </c>
      <c r="Z12" s="86" t="str">
        <f>[8]Abril!$I$29</f>
        <v>*</v>
      </c>
      <c r="AA12" s="86" t="str">
        <f>[8]Abril!$I$30</f>
        <v>*</v>
      </c>
      <c r="AB12" s="86" t="str">
        <f>[8]Abril!$I$31</f>
        <v>*</v>
      </c>
      <c r="AC12" s="86" t="str">
        <f>[8]Abril!$I$32</f>
        <v>*</v>
      </c>
      <c r="AD12" s="86" t="str">
        <f>[8]Abril!$I$33</f>
        <v>*</v>
      </c>
      <c r="AE12" s="86" t="str">
        <f>[8]Abril!$I$34</f>
        <v>*</v>
      </c>
      <c r="AF12" s="83" t="str">
        <f>[8]Abril!$I$35</f>
        <v>N</v>
      </c>
      <c r="AI12" t="s">
        <v>35</v>
      </c>
    </row>
    <row r="13" spans="1:37" x14ac:dyDescent="0.25">
      <c r="A13" s="74" t="s">
        <v>98</v>
      </c>
      <c r="B13" s="11" t="str">
        <f>[9]Abril!$I$5</f>
        <v>*</v>
      </c>
      <c r="C13" s="11" t="str">
        <f>[9]Abril!$I$6</f>
        <v>*</v>
      </c>
      <c r="D13" s="11" t="str">
        <f>[9]Abril!$I$7</f>
        <v>*</v>
      </c>
      <c r="E13" s="11" t="str">
        <f>[9]Abril!$I$8</f>
        <v>*</v>
      </c>
      <c r="F13" s="11" t="str">
        <f>[9]Abril!$I$9</f>
        <v>*</v>
      </c>
      <c r="G13" s="11" t="str">
        <f>[9]Abril!$I$10</f>
        <v>*</v>
      </c>
      <c r="H13" s="11" t="str">
        <f>[9]Abril!$I$11</f>
        <v>*</v>
      </c>
      <c r="I13" s="11" t="str">
        <f>[9]Abril!$I$12</f>
        <v>*</v>
      </c>
      <c r="J13" s="11" t="str">
        <f>[9]Abril!$I$13</f>
        <v>*</v>
      </c>
      <c r="K13" s="11" t="str">
        <f>[9]Abril!$I$14</f>
        <v>*</v>
      </c>
      <c r="L13" s="11" t="str">
        <f>[9]Abril!$I$15</f>
        <v>*</v>
      </c>
      <c r="M13" s="11" t="str">
        <f>[9]Abril!$I$16</f>
        <v>*</v>
      </c>
      <c r="N13" s="11" t="str">
        <f>[9]Abril!$I$17</f>
        <v>*</v>
      </c>
      <c r="O13" s="11" t="str">
        <f>[9]Abril!$I$18</f>
        <v>*</v>
      </c>
      <c r="P13" s="11" t="str">
        <f>[9]Abril!$I$19</f>
        <v>*</v>
      </c>
      <c r="Q13" s="11" t="str">
        <f>[9]Abril!$I$20</f>
        <v>*</v>
      </c>
      <c r="R13" s="11" t="str">
        <f>[9]Abril!$I$21</f>
        <v>*</v>
      </c>
      <c r="S13" s="11" t="str">
        <f>[9]Abril!$I$22</f>
        <v>*</v>
      </c>
      <c r="T13" s="11" t="str">
        <f>[9]Abril!$I$23</f>
        <v>*</v>
      </c>
      <c r="U13" s="11" t="str">
        <f>[9]Abril!$I$24</f>
        <v>*</v>
      </c>
      <c r="V13" s="11" t="str">
        <f>[9]Abril!$I$25</f>
        <v>*</v>
      </c>
      <c r="W13" s="11" t="str">
        <f>[9]Abril!$I$26</f>
        <v>*</v>
      </c>
      <c r="X13" s="11" t="str">
        <f>[9]Abril!$I$27</f>
        <v>*</v>
      </c>
      <c r="Y13" s="11" t="str">
        <f>[9]Abril!$I$28</f>
        <v>*</v>
      </c>
      <c r="Z13" s="11" t="str">
        <f>[9]Abril!$I$29</f>
        <v>*</v>
      </c>
      <c r="AA13" s="11" t="str">
        <f>[9]Abril!$I$30</f>
        <v>*</v>
      </c>
      <c r="AB13" s="11" t="str">
        <f>[9]Abril!$I$31</f>
        <v>*</v>
      </c>
      <c r="AC13" s="11" t="str">
        <f>[9]Abril!$I$32</f>
        <v>*</v>
      </c>
      <c r="AD13" s="11" t="str">
        <f>[9]Abril!$I$33</f>
        <v>*</v>
      </c>
      <c r="AE13" s="11" t="str">
        <f>[9]Abril!$I$34</f>
        <v>*</v>
      </c>
      <c r="AF13" s="90" t="str">
        <f>[9]Abril!$I$35</f>
        <v>*</v>
      </c>
      <c r="AK13" t="s">
        <v>35</v>
      </c>
    </row>
    <row r="14" spans="1:37" x14ac:dyDescent="0.25">
      <c r="A14" s="74" t="s">
        <v>102</v>
      </c>
      <c r="B14" s="89" t="str">
        <f>[10]Abril!$I$5</f>
        <v>*</v>
      </c>
      <c r="C14" s="89" t="str">
        <f>[10]Abril!$I$6</f>
        <v>*</v>
      </c>
      <c r="D14" s="89" t="str">
        <f>[10]Abril!$I$7</f>
        <v>*</v>
      </c>
      <c r="E14" s="89" t="str">
        <f>[10]Abril!$I$8</f>
        <v>*</v>
      </c>
      <c r="F14" s="89" t="str">
        <f>[10]Abril!$I$9</f>
        <v>*</v>
      </c>
      <c r="G14" s="89" t="str">
        <f>[10]Abril!$I$10</f>
        <v>*</v>
      </c>
      <c r="H14" s="89" t="str">
        <f>[10]Abril!$I$11</f>
        <v>*</v>
      </c>
      <c r="I14" s="89" t="str">
        <f>[10]Abril!$I$12</f>
        <v>*</v>
      </c>
      <c r="J14" s="89" t="str">
        <f>[10]Abril!$I$13</f>
        <v>*</v>
      </c>
      <c r="K14" s="89" t="str">
        <f>[10]Abril!$I$14</f>
        <v>*</v>
      </c>
      <c r="L14" s="89" t="str">
        <f>[10]Abril!$I$15</f>
        <v>*</v>
      </c>
      <c r="M14" s="89" t="str">
        <f>[10]Abril!$I$16</f>
        <v>*</v>
      </c>
      <c r="N14" s="89" t="str">
        <f>[10]Abril!$I$17</f>
        <v>*</v>
      </c>
      <c r="O14" s="89" t="str">
        <f>[10]Abril!$I$18</f>
        <v>*</v>
      </c>
      <c r="P14" s="89" t="str">
        <f>[10]Abril!$I$19</f>
        <v>*</v>
      </c>
      <c r="Q14" s="89" t="str">
        <f>[10]Abril!$I$20</f>
        <v>*</v>
      </c>
      <c r="R14" s="89" t="str">
        <f>[10]Abril!$I$21</f>
        <v>*</v>
      </c>
      <c r="S14" s="89" t="str">
        <f>[10]Abril!$I$22</f>
        <v>*</v>
      </c>
      <c r="T14" s="86" t="str">
        <f>[10]Abril!$I$23</f>
        <v>*</v>
      </c>
      <c r="U14" s="86" t="str">
        <f>[10]Abril!$I$24</f>
        <v>*</v>
      </c>
      <c r="V14" s="86" t="str">
        <f>[10]Abril!$I$25</f>
        <v>*</v>
      </c>
      <c r="W14" s="86" t="str">
        <f>[10]Abril!$I$26</f>
        <v>*</v>
      </c>
      <c r="X14" s="86" t="str">
        <f>[10]Abril!$I$27</f>
        <v>*</v>
      </c>
      <c r="Y14" s="86" t="str">
        <f>[10]Abril!$I$28</f>
        <v>*</v>
      </c>
      <c r="Z14" s="86" t="str">
        <f>[10]Abril!$I$29</f>
        <v>*</v>
      </c>
      <c r="AA14" s="86" t="str">
        <f>[10]Abril!$I$30</f>
        <v>*</v>
      </c>
      <c r="AB14" s="86" t="str">
        <f>[10]Abril!$I$31</f>
        <v>*</v>
      </c>
      <c r="AC14" s="86" t="str">
        <f>[10]Abril!$I$32</f>
        <v>*</v>
      </c>
      <c r="AD14" s="86" t="str">
        <f>[10]Abril!$I$33</f>
        <v>*</v>
      </c>
      <c r="AE14" s="86" t="str">
        <f>[10]Abril!$I$34</f>
        <v>*</v>
      </c>
      <c r="AF14" s="90" t="str">
        <f>[10]Abril!$I$35</f>
        <v>*</v>
      </c>
    </row>
    <row r="15" spans="1:37" x14ac:dyDescent="0.25">
      <c r="A15" s="74" t="s">
        <v>105</v>
      </c>
      <c r="B15" s="89" t="str">
        <f>[11]Abril!$I$5</f>
        <v>*</v>
      </c>
      <c r="C15" s="89" t="str">
        <f>[11]Abril!$I$6</f>
        <v>*</v>
      </c>
      <c r="D15" s="89" t="str">
        <f>[11]Abril!$I$7</f>
        <v>*</v>
      </c>
      <c r="E15" s="89" t="str">
        <f>[11]Abril!$I$8</f>
        <v>*</v>
      </c>
      <c r="F15" s="89" t="str">
        <f>[11]Abril!$I$9</f>
        <v>*</v>
      </c>
      <c r="G15" s="89" t="str">
        <f>[11]Abril!$I$10</f>
        <v>*</v>
      </c>
      <c r="H15" s="89" t="str">
        <f>[11]Abril!$I$11</f>
        <v>*</v>
      </c>
      <c r="I15" s="89" t="str">
        <f>[11]Abril!$I$12</f>
        <v>*</v>
      </c>
      <c r="J15" s="89" t="str">
        <f>[11]Abril!$I$13</f>
        <v>*</v>
      </c>
      <c r="K15" s="89" t="str">
        <f>[11]Abril!$I$14</f>
        <v>*</v>
      </c>
      <c r="L15" s="89" t="str">
        <f>[11]Abril!$I$15</f>
        <v>*</v>
      </c>
      <c r="M15" s="89" t="str">
        <f>[11]Abril!$I$16</f>
        <v>*</v>
      </c>
      <c r="N15" s="89" t="str">
        <f>[11]Abril!$I$17</f>
        <v>*</v>
      </c>
      <c r="O15" s="89" t="str">
        <f>[11]Abril!$I$18</f>
        <v>*</v>
      </c>
      <c r="P15" s="89" t="str">
        <f>[11]Abril!$I$19</f>
        <v>*</v>
      </c>
      <c r="Q15" s="89" t="str">
        <f>[11]Abril!$I$20</f>
        <v>*</v>
      </c>
      <c r="R15" s="89" t="str">
        <f>[11]Abril!$I$21</f>
        <v>*</v>
      </c>
      <c r="S15" s="89" t="str">
        <f>[11]Abril!$I$22</f>
        <v>*</v>
      </c>
      <c r="T15" s="86" t="str">
        <f>[11]Abril!$I$23</f>
        <v>*</v>
      </c>
      <c r="U15" s="86" t="str">
        <f>[11]Abril!$I$24</f>
        <v>*</v>
      </c>
      <c r="V15" s="89" t="str">
        <f>[11]Abril!$I$25</f>
        <v>*</v>
      </c>
      <c r="W15" s="86" t="str">
        <f>[11]Abril!$I$26</f>
        <v>*</v>
      </c>
      <c r="X15" s="86" t="str">
        <f>[11]Abril!$I$27</f>
        <v>*</v>
      </c>
      <c r="Y15" s="86" t="str">
        <f>[11]Abril!$I$28</f>
        <v>*</v>
      </c>
      <c r="Z15" s="86" t="str">
        <f>[11]Abril!$I$29</f>
        <v>*</v>
      </c>
      <c r="AA15" s="86" t="str">
        <f>[11]Abril!$I$30</f>
        <v>*</v>
      </c>
      <c r="AB15" s="86" t="str">
        <f>[11]Abril!$I$31</f>
        <v>*</v>
      </c>
      <c r="AC15" s="86" t="str">
        <f>[11]Abril!$I$32</f>
        <v>*</v>
      </c>
      <c r="AD15" s="86" t="str">
        <f>[11]Abril!$I$33</f>
        <v>*</v>
      </c>
      <c r="AE15" s="86" t="str">
        <f>[11]Abril!$I$34</f>
        <v>*</v>
      </c>
      <c r="AF15" s="90" t="str">
        <f>[11]Abril!$I$35</f>
        <v>*</v>
      </c>
    </row>
    <row r="16" spans="1:37" x14ac:dyDescent="0.25">
      <c r="A16" s="74" t="s">
        <v>152</v>
      </c>
      <c r="B16" s="89" t="str">
        <f>[12]Abril!$I$5</f>
        <v>*</v>
      </c>
      <c r="C16" s="89" t="str">
        <f>[12]Abril!$I$6</f>
        <v>*</v>
      </c>
      <c r="D16" s="89" t="str">
        <f>[12]Abril!$I$7</f>
        <v>*</v>
      </c>
      <c r="E16" s="89" t="str">
        <f>[12]Abril!$I$8</f>
        <v>*</v>
      </c>
      <c r="F16" s="89" t="str">
        <f>[12]Abril!$I$9</f>
        <v>*</v>
      </c>
      <c r="G16" s="89" t="str">
        <f>[12]Abril!$I$10</f>
        <v>*</v>
      </c>
      <c r="H16" s="89" t="str">
        <f>[12]Abril!$I$11</f>
        <v>*</v>
      </c>
      <c r="I16" s="89" t="str">
        <f>[12]Abril!$I$12</f>
        <v>*</v>
      </c>
      <c r="J16" s="89" t="str">
        <f>[12]Abril!$I$13</f>
        <v>*</v>
      </c>
      <c r="K16" s="89" t="str">
        <f>[12]Abril!$I$14</f>
        <v>*</v>
      </c>
      <c r="L16" s="89" t="str">
        <f>[12]Abril!$I$15</f>
        <v>*</v>
      </c>
      <c r="M16" s="89" t="str">
        <f>[12]Abril!$I$16</f>
        <v>*</v>
      </c>
      <c r="N16" s="89" t="str">
        <f>[12]Abril!$I$17</f>
        <v>*</v>
      </c>
      <c r="O16" s="89" t="str">
        <f>[12]Abril!$I$18</f>
        <v>*</v>
      </c>
      <c r="P16" s="89" t="str">
        <f>[12]Abril!$I$19</f>
        <v>*</v>
      </c>
      <c r="Q16" s="89" t="str">
        <f>[12]Abril!$I$20</f>
        <v>*</v>
      </c>
      <c r="R16" s="89" t="str">
        <f>[12]Abril!$I$21</f>
        <v>*</v>
      </c>
      <c r="S16" s="89" t="str">
        <f>[12]Abril!$I$22</f>
        <v>*</v>
      </c>
      <c r="T16" s="86" t="str">
        <f>[12]Abril!$I$23</f>
        <v>*</v>
      </c>
      <c r="U16" s="86" t="str">
        <f>[12]Abril!$I$24</f>
        <v>*</v>
      </c>
      <c r="V16" s="86" t="str">
        <f>[12]Abril!$I$25</f>
        <v>*</v>
      </c>
      <c r="W16" s="86" t="str">
        <f>[12]Abril!$I$26</f>
        <v>*</v>
      </c>
      <c r="X16" s="86" t="str">
        <f>[12]Abril!$I$27</f>
        <v>*</v>
      </c>
      <c r="Y16" s="86" t="str">
        <f>[12]Abril!$I$28</f>
        <v>*</v>
      </c>
      <c r="Z16" s="86" t="str">
        <f>[12]Abril!$I$29</f>
        <v>*</v>
      </c>
      <c r="AA16" s="86" t="str">
        <f>[12]Abril!$I$30</f>
        <v>*</v>
      </c>
      <c r="AB16" s="86" t="str">
        <f>[12]Abril!$I$31</f>
        <v>*</v>
      </c>
      <c r="AC16" s="86" t="str">
        <f>[12]Abril!$I$32</f>
        <v>*</v>
      </c>
      <c r="AD16" s="86" t="str">
        <f>[12]Abril!$I$33</f>
        <v>*</v>
      </c>
      <c r="AE16" s="86" t="str">
        <f>[12]Abril!$I$34</f>
        <v>*</v>
      </c>
      <c r="AF16" s="90" t="str">
        <f>[12]Abril!$I$35</f>
        <v>*</v>
      </c>
      <c r="AI16" t="s">
        <v>35</v>
      </c>
    </row>
    <row r="17" spans="1:39" x14ac:dyDescent="0.25">
      <c r="A17" s="74" t="s">
        <v>2</v>
      </c>
      <c r="B17" s="89" t="str">
        <f>[13]Abril!$I$5</f>
        <v>*</v>
      </c>
      <c r="C17" s="89" t="str">
        <f>[13]Abril!$I$6</f>
        <v>*</v>
      </c>
      <c r="D17" s="89" t="str">
        <f>[13]Abril!$I$7</f>
        <v>*</v>
      </c>
      <c r="E17" s="89" t="str">
        <f>[13]Abril!$I$8</f>
        <v>*</v>
      </c>
      <c r="F17" s="89" t="str">
        <f>[13]Abril!$I$9</f>
        <v>*</v>
      </c>
      <c r="G17" s="89" t="str">
        <f>[13]Abril!$I$10</f>
        <v>*</v>
      </c>
      <c r="H17" s="89" t="str">
        <f>[13]Abril!$I$11</f>
        <v>*</v>
      </c>
      <c r="I17" s="89" t="str">
        <f>[13]Abril!$I$12</f>
        <v>*</v>
      </c>
      <c r="J17" s="89" t="str">
        <f>[13]Abril!$I$13</f>
        <v>*</v>
      </c>
      <c r="K17" s="89" t="str">
        <f>[13]Abril!$I$14</f>
        <v>*</v>
      </c>
      <c r="L17" s="89" t="str">
        <f>[13]Abril!$I$15</f>
        <v>*</v>
      </c>
      <c r="M17" s="89" t="str">
        <f>[13]Abril!$I$16</f>
        <v>*</v>
      </c>
      <c r="N17" s="89" t="str">
        <f>[13]Abril!$I$17</f>
        <v>*</v>
      </c>
      <c r="O17" s="89" t="str">
        <f>[13]Abril!$I$18</f>
        <v>*</v>
      </c>
      <c r="P17" s="89" t="str">
        <f>[13]Abril!$I$19</f>
        <v>*</v>
      </c>
      <c r="Q17" s="89" t="str">
        <f>[13]Abril!$I$20</f>
        <v>*</v>
      </c>
      <c r="R17" s="89" t="str">
        <f>[13]Abril!$I$21</f>
        <v>*</v>
      </c>
      <c r="S17" s="89" t="str">
        <f>[13]Abril!$I$22</f>
        <v>*</v>
      </c>
      <c r="T17" s="86" t="str">
        <f>[13]Abril!$I$23</f>
        <v>*</v>
      </c>
      <c r="U17" s="86" t="str">
        <f>[13]Abril!$I$24</f>
        <v>*</v>
      </c>
      <c r="V17" s="89" t="str">
        <f>[13]Abril!$I$25</f>
        <v>*</v>
      </c>
      <c r="W17" s="86" t="str">
        <f>[13]Abril!$I$26</f>
        <v>*</v>
      </c>
      <c r="X17" s="86" t="str">
        <f>[13]Abril!$I$27</f>
        <v>*</v>
      </c>
      <c r="Y17" s="86" t="str">
        <f>[13]Abril!$I$28</f>
        <v>*</v>
      </c>
      <c r="Z17" s="86" t="str">
        <f>[13]Abril!$I$29</f>
        <v>*</v>
      </c>
      <c r="AA17" s="86" t="str">
        <f>[13]Abril!$I$30</f>
        <v>*</v>
      </c>
      <c r="AB17" s="86" t="str">
        <f>[13]Abril!$I$31</f>
        <v>*</v>
      </c>
      <c r="AC17" s="86" t="str">
        <f>[13]Abril!$I$32</f>
        <v>*</v>
      </c>
      <c r="AD17" s="86" t="str">
        <f>[13]Abril!$I$33</f>
        <v>*</v>
      </c>
      <c r="AE17" s="86" t="str">
        <f>[13]Abril!$I$34</f>
        <v>*</v>
      </c>
      <c r="AF17" s="83" t="str">
        <f>[13]Abril!$I$35</f>
        <v>*</v>
      </c>
      <c r="AH17" s="12" t="s">
        <v>35</v>
      </c>
      <c r="AI17" t="s">
        <v>35</v>
      </c>
    </row>
    <row r="18" spans="1:39" x14ac:dyDescent="0.25">
      <c r="A18" s="74" t="s">
        <v>3</v>
      </c>
      <c r="B18" s="89" t="str">
        <f>[14]Abril!$I$5</f>
        <v>*</v>
      </c>
      <c r="C18" s="89" t="str">
        <f>[14]Abril!$I$6</f>
        <v>*</v>
      </c>
      <c r="D18" s="89" t="str">
        <f>[14]Abril!$I$7</f>
        <v>*</v>
      </c>
      <c r="E18" s="89" t="str">
        <f>[14]Abril!$I$8</f>
        <v>*</v>
      </c>
      <c r="F18" s="89" t="str">
        <f>[14]Abril!$I$9</f>
        <v>*</v>
      </c>
      <c r="G18" s="89" t="str">
        <f>[14]Abril!$I$10</f>
        <v>*</v>
      </c>
      <c r="H18" s="89" t="str">
        <f>[14]Abril!$I$11</f>
        <v>*</v>
      </c>
      <c r="I18" s="89" t="str">
        <f>[14]Abril!$I$12</f>
        <v>*</v>
      </c>
      <c r="J18" s="89" t="str">
        <f>[14]Abril!$I$13</f>
        <v>*</v>
      </c>
      <c r="K18" s="89" t="str">
        <f>[14]Abril!$I$14</f>
        <v>*</v>
      </c>
      <c r="L18" s="89" t="str">
        <f>[14]Abril!$I$15</f>
        <v>*</v>
      </c>
      <c r="M18" s="89" t="str">
        <f>[14]Abril!$I$16</f>
        <v>*</v>
      </c>
      <c r="N18" s="89" t="str">
        <f>[14]Abril!$I$17</f>
        <v>*</v>
      </c>
      <c r="O18" s="89" t="str">
        <f>[14]Abril!$I$18</f>
        <v>*</v>
      </c>
      <c r="P18" s="89" t="str">
        <f>[14]Abril!$I$19</f>
        <v>*</v>
      </c>
      <c r="Q18" s="89" t="str">
        <f>[14]Abril!$I$20</f>
        <v>*</v>
      </c>
      <c r="R18" s="89" t="str">
        <f>[14]Abril!$I$21</f>
        <v>*</v>
      </c>
      <c r="S18" s="89" t="str">
        <f>[14]Abril!$I$22</f>
        <v>*</v>
      </c>
      <c r="T18" s="86" t="str">
        <f>[14]Abril!$I$23</f>
        <v>*</v>
      </c>
      <c r="U18" s="86" t="str">
        <f>[14]Abril!$I$24</f>
        <v>*</v>
      </c>
      <c r="V18" s="86" t="str">
        <f>[14]Abril!$I$25</f>
        <v>*</v>
      </c>
      <c r="W18" s="86" t="str">
        <f>[14]Abril!$I$26</f>
        <v>*</v>
      </c>
      <c r="X18" s="86" t="str">
        <f>[14]Abril!$I$27</f>
        <v>*</v>
      </c>
      <c r="Y18" s="86" t="str">
        <f>[14]Abril!$I$28</f>
        <v>*</v>
      </c>
      <c r="Z18" s="86" t="str">
        <f>[14]Abril!$I$29</f>
        <v>*</v>
      </c>
      <c r="AA18" s="86" t="str">
        <f>[14]Abril!$I$30</f>
        <v>*</v>
      </c>
      <c r="AB18" s="86" t="str">
        <f>[14]Abril!$I$31</f>
        <v>*</v>
      </c>
      <c r="AC18" s="86" t="str">
        <f>[14]Abril!$I$32</f>
        <v>*</v>
      </c>
      <c r="AD18" s="86" t="str">
        <f>[14]Abril!$I$33</f>
        <v>*</v>
      </c>
      <c r="AE18" s="86" t="str">
        <f>[14]Abril!$I$34</f>
        <v>*</v>
      </c>
      <c r="AF18" s="83" t="str">
        <f>[14]Abril!$I$35</f>
        <v>N</v>
      </c>
      <c r="AG18" s="12" t="s">
        <v>35</v>
      </c>
      <c r="AH18" s="12" t="s">
        <v>35</v>
      </c>
      <c r="AI18" t="s">
        <v>35</v>
      </c>
    </row>
    <row r="19" spans="1:39" x14ac:dyDescent="0.25">
      <c r="A19" s="74" t="s">
        <v>4</v>
      </c>
      <c r="B19" s="89" t="str">
        <f>[15]Abril!$I$5</f>
        <v>*</v>
      </c>
      <c r="C19" s="89" t="str">
        <f>[15]Abril!$I$6</f>
        <v>*</v>
      </c>
      <c r="D19" s="89" t="str">
        <f>[15]Abril!$I$7</f>
        <v>*</v>
      </c>
      <c r="E19" s="89" t="str">
        <f>[15]Abril!$I$8</f>
        <v>*</v>
      </c>
      <c r="F19" s="89" t="str">
        <f>[15]Abril!$I$9</f>
        <v>*</v>
      </c>
      <c r="G19" s="89" t="str">
        <f>[15]Abril!$I$10</f>
        <v>*</v>
      </c>
      <c r="H19" s="89" t="str">
        <f>[15]Abril!$I$11</f>
        <v>*</v>
      </c>
      <c r="I19" s="89" t="str">
        <f>[15]Abril!$I$12</f>
        <v>*</v>
      </c>
      <c r="J19" s="89" t="str">
        <f>[15]Abril!$I$13</f>
        <v>*</v>
      </c>
      <c r="K19" s="89" t="str">
        <f>[15]Abril!$I$14</f>
        <v>*</v>
      </c>
      <c r="L19" s="89" t="str">
        <f>[15]Abril!$I$15</f>
        <v>*</v>
      </c>
      <c r="M19" s="89" t="str">
        <f>[15]Abril!$I$16</f>
        <v>*</v>
      </c>
      <c r="N19" s="89" t="str">
        <f>[15]Abril!$I$17</f>
        <v>*</v>
      </c>
      <c r="O19" s="89" t="str">
        <f>[15]Abril!$I$18</f>
        <v>*</v>
      </c>
      <c r="P19" s="89" t="str">
        <f>[15]Abril!$I$19</f>
        <v>*</v>
      </c>
      <c r="Q19" s="89" t="str">
        <f>[15]Abril!$I$20</f>
        <v>*</v>
      </c>
      <c r="R19" s="89" t="str">
        <f>[15]Abril!$I$21</f>
        <v>*</v>
      </c>
      <c r="S19" s="89" t="str">
        <f>[15]Abril!$I$22</f>
        <v>*</v>
      </c>
      <c r="T19" s="86" t="str">
        <f>[15]Abril!$I$23</f>
        <v>*</v>
      </c>
      <c r="U19" s="86" t="str">
        <f>[15]Abril!$I$24</f>
        <v>*</v>
      </c>
      <c r="V19" s="86" t="str">
        <f>[15]Abril!$I$25</f>
        <v>*</v>
      </c>
      <c r="W19" s="86" t="str">
        <f>[15]Abril!$I$26</f>
        <v>*</v>
      </c>
      <c r="X19" s="86" t="str">
        <f>[15]Abril!$I$27</f>
        <v>*</v>
      </c>
      <c r="Y19" s="86" t="str">
        <f>[15]Abril!$I$28</f>
        <v>*</v>
      </c>
      <c r="Z19" s="86" t="str">
        <f>[15]Abril!$I$29</f>
        <v>*</v>
      </c>
      <c r="AA19" s="86" t="str">
        <f>[15]Abril!$I$30</f>
        <v>*</v>
      </c>
      <c r="AB19" s="86" t="str">
        <f>[15]Abril!$I$31</f>
        <v>*</v>
      </c>
      <c r="AC19" s="86" t="str">
        <f>[15]Abril!$I$32</f>
        <v>*</v>
      </c>
      <c r="AD19" s="86" t="str">
        <f>[15]Abril!$I$33</f>
        <v>*</v>
      </c>
      <c r="AE19" s="86" t="str">
        <f>[15]Abril!$I$34</f>
        <v>*</v>
      </c>
      <c r="AF19" s="83" t="str">
        <f>[15]Abril!$I$35</f>
        <v>*</v>
      </c>
      <c r="AI19" t="s">
        <v>35</v>
      </c>
    </row>
    <row r="20" spans="1:39" x14ac:dyDescent="0.25">
      <c r="A20" s="74" t="s">
        <v>5</v>
      </c>
      <c r="B20" s="86" t="str">
        <f>[16]Abril!$I$5</f>
        <v>*</v>
      </c>
      <c r="C20" s="86" t="str">
        <f>[16]Abril!$I$6</f>
        <v>*</v>
      </c>
      <c r="D20" s="86" t="str">
        <f>[16]Abril!$I$7</f>
        <v>*</v>
      </c>
      <c r="E20" s="86" t="str">
        <f>[16]Abril!$I$8</f>
        <v>*</v>
      </c>
      <c r="F20" s="86" t="str">
        <f>[16]Abril!$I$9</f>
        <v>*</v>
      </c>
      <c r="G20" s="86" t="str">
        <f>[16]Abril!$I$10</f>
        <v>*</v>
      </c>
      <c r="H20" s="86" t="str">
        <f>[16]Abril!$I$11</f>
        <v>*</v>
      </c>
      <c r="I20" s="86" t="str">
        <f>[16]Abril!$I$12</f>
        <v>*</v>
      </c>
      <c r="J20" s="86" t="str">
        <f>[16]Abril!$I$13</f>
        <v>*</v>
      </c>
      <c r="K20" s="86" t="str">
        <f>[16]Abril!$I$14</f>
        <v>*</v>
      </c>
      <c r="L20" s="86" t="str">
        <f>[16]Abril!$I$15</f>
        <v>*</v>
      </c>
      <c r="M20" s="86" t="str">
        <f>[16]Abril!$I$16</f>
        <v>*</v>
      </c>
      <c r="N20" s="86" t="str">
        <f>[16]Abril!$I$17</f>
        <v>*</v>
      </c>
      <c r="O20" s="86" t="str">
        <f>[16]Abril!$I$18</f>
        <v>*</v>
      </c>
      <c r="P20" s="86" t="str">
        <f>[16]Abril!$I$19</f>
        <v>*</v>
      </c>
      <c r="Q20" s="86" t="str">
        <f>[16]Abril!$I$20</f>
        <v>*</v>
      </c>
      <c r="R20" s="86" t="str">
        <f>[16]Abril!$I$21</f>
        <v>*</v>
      </c>
      <c r="S20" s="86" t="str">
        <f>[16]Abril!$I$22</f>
        <v>*</v>
      </c>
      <c r="T20" s="86" t="str">
        <f>[16]Abril!$I$23</f>
        <v>*</v>
      </c>
      <c r="U20" s="86" t="str">
        <f>[16]Abril!$I$24</f>
        <v>*</v>
      </c>
      <c r="V20" s="86" t="str">
        <f>[16]Abril!$I$25</f>
        <v>*</v>
      </c>
      <c r="W20" s="86" t="str">
        <f>[16]Abril!$I$26</f>
        <v>*</v>
      </c>
      <c r="X20" s="86" t="str">
        <f>[16]Abril!$I$27</f>
        <v>*</v>
      </c>
      <c r="Y20" s="86" t="str">
        <f>[16]Abril!$I$28</f>
        <v>*</v>
      </c>
      <c r="Z20" s="86" t="str">
        <f>[16]Abril!$I$29</f>
        <v>*</v>
      </c>
      <c r="AA20" s="86" t="str">
        <f>[16]Abril!$I$30</f>
        <v>*</v>
      </c>
      <c r="AB20" s="86" t="str">
        <f>[16]Abril!$I$31</f>
        <v>*</v>
      </c>
      <c r="AC20" s="86" t="str">
        <f>[16]Abril!$I$32</f>
        <v>*</v>
      </c>
      <c r="AD20" s="86" t="str">
        <f>[16]Abril!$I$33</f>
        <v>*</v>
      </c>
      <c r="AE20" s="86" t="str">
        <f>[16]Abril!$I$34</f>
        <v>*</v>
      </c>
      <c r="AF20" s="83" t="str">
        <f>[16]Abril!$I$35</f>
        <v>*</v>
      </c>
      <c r="AG20" s="12" t="s">
        <v>35</v>
      </c>
      <c r="AI20" t="s">
        <v>35</v>
      </c>
      <c r="AJ20" t="s">
        <v>35</v>
      </c>
      <c r="AK20" t="s">
        <v>35</v>
      </c>
    </row>
    <row r="21" spans="1:39" x14ac:dyDescent="0.25">
      <c r="A21" s="74" t="s">
        <v>33</v>
      </c>
      <c r="B21" s="86" t="str">
        <f>[17]Abril!$I$5</f>
        <v>*</v>
      </c>
      <c r="C21" s="86" t="str">
        <f>[17]Abril!$I$6</f>
        <v>*</v>
      </c>
      <c r="D21" s="86" t="str">
        <f>[17]Abril!$I$7</f>
        <v>*</v>
      </c>
      <c r="E21" s="86" t="str">
        <f>[17]Abril!$I$8</f>
        <v>*</v>
      </c>
      <c r="F21" s="86" t="str">
        <f>[17]Abril!$I$9</f>
        <v>*</v>
      </c>
      <c r="G21" s="86" t="str">
        <f>[17]Abril!$I$10</f>
        <v>*</v>
      </c>
      <c r="H21" s="86" t="str">
        <f>[17]Abril!$I$11</f>
        <v>*</v>
      </c>
      <c r="I21" s="86" t="str">
        <f>[17]Abril!$I$12</f>
        <v>*</v>
      </c>
      <c r="J21" s="86" t="str">
        <f>[17]Abril!$I$13</f>
        <v>*</v>
      </c>
      <c r="K21" s="86" t="str">
        <f>[17]Abril!$I$14</f>
        <v>*</v>
      </c>
      <c r="L21" s="86" t="str">
        <f>[17]Abril!$I$15</f>
        <v>*</v>
      </c>
      <c r="M21" s="86" t="str">
        <f>[17]Abril!$I$16</f>
        <v>*</v>
      </c>
      <c r="N21" s="86" t="str">
        <f>[17]Abril!$I$17</f>
        <v>*</v>
      </c>
      <c r="O21" s="86" t="str">
        <f>[17]Abril!$I$18</f>
        <v>*</v>
      </c>
      <c r="P21" s="86" t="str">
        <f>[17]Abril!$I$19</f>
        <v>*</v>
      </c>
      <c r="Q21" s="86" t="str">
        <f>[17]Abril!$I$20</f>
        <v>*</v>
      </c>
      <c r="R21" s="86" t="str">
        <f>[17]Abril!$I$21</f>
        <v>*</v>
      </c>
      <c r="S21" s="86" t="str">
        <f>[17]Abril!$I$22</f>
        <v>*</v>
      </c>
      <c r="T21" s="86" t="str">
        <f>[17]Abril!$I$23</f>
        <v>*</v>
      </c>
      <c r="U21" s="86" t="str">
        <f>[17]Abril!$I$24</f>
        <v>*</v>
      </c>
      <c r="V21" s="86" t="str">
        <f>[17]Abril!$I$25</f>
        <v>*</v>
      </c>
      <c r="W21" s="86" t="str">
        <f>[17]Abril!$I$26</f>
        <v>*</v>
      </c>
      <c r="X21" s="86" t="str">
        <f>[17]Abril!$I$27</f>
        <v>*</v>
      </c>
      <c r="Y21" s="86" t="str">
        <f>[17]Abril!$I$28</f>
        <v>*</v>
      </c>
      <c r="Z21" s="86" t="str">
        <f>[17]Abril!$I$29</f>
        <v>*</v>
      </c>
      <c r="AA21" s="86" t="str">
        <f>[17]Abril!$I$30</f>
        <v>*</v>
      </c>
      <c r="AB21" s="86" t="str">
        <f>[17]Abril!$I$31</f>
        <v>*</v>
      </c>
      <c r="AC21" s="86" t="str">
        <f>[17]Abril!$I$32</f>
        <v>*</v>
      </c>
      <c r="AD21" s="86" t="str">
        <f>[17]Abril!$I$33</f>
        <v>*</v>
      </c>
      <c r="AE21" s="86" t="str">
        <f>[17]Abril!$I$34</f>
        <v>*</v>
      </c>
      <c r="AF21" s="83" t="str">
        <f>[17]Abril!$I$35</f>
        <v>*</v>
      </c>
      <c r="AJ21" t="s">
        <v>35</v>
      </c>
    </row>
    <row r="22" spans="1:39" x14ac:dyDescent="0.25">
      <c r="A22" s="74" t="s">
        <v>6</v>
      </c>
      <c r="B22" s="86" t="str">
        <f>[18]Abril!$I$5</f>
        <v>*</v>
      </c>
      <c r="C22" s="86" t="str">
        <f>[18]Abril!$I$6</f>
        <v>*</v>
      </c>
      <c r="D22" s="86" t="str">
        <f>[18]Abril!$I$7</f>
        <v>*</v>
      </c>
      <c r="E22" s="86" t="str">
        <f>[18]Abril!$I$8</f>
        <v>*</v>
      </c>
      <c r="F22" s="86" t="str">
        <f>[18]Abril!$I$9</f>
        <v>*</v>
      </c>
      <c r="G22" s="86" t="str">
        <f>[18]Abril!$I$10</f>
        <v>*</v>
      </c>
      <c r="H22" s="86" t="str">
        <f>[18]Abril!$I$11</f>
        <v>*</v>
      </c>
      <c r="I22" s="86" t="str">
        <f>[18]Abril!$I$12</f>
        <v>*</v>
      </c>
      <c r="J22" s="86" t="str">
        <f>[18]Abril!$I$13</f>
        <v>*</v>
      </c>
      <c r="K22" s="86" t="str">
        <f>[18]Abril!$I$14</f>
        <v>*</v>
      </c>
      <c r="L22" s="86" t="str">
        <f>[18]Abril!$I$15</f>
        <v>*</v>
      </c>
      <c r="M22" s="86" t="str">
        <f>[18]Abril!$I$16</f>
        <v>*</v>
      </c>
      <c r="N22" s="86" t="str">
        <f>[18]Abril!$I$17</f>
        <v>*</v>
      </c>
      <c r="O22" s="86" t="str">
        <f>[18]Abril!$I$18</f>
        <v>*</v>
      </c>
      <c r="P22" s="86" t="str">
        <f>[18]Abril!$I$19</f>
        <v>*</v>
      </c>
      <c r="Q22" s="86" t="str">
        <f>[18]Abril!$I$20</f>
        <v>*</v>
      </c>
      <c r="R22" s="86" t="str">
        <f>[18]Abril!$I$21</f>
        <v>*</v>
      </c>
      <c r="S22" s="86" t="str">
        <f>[18]Abril!$I$22</f>
        <v>*</v>
      </c>
      <c r="T22" s="86" t="str">
        <f>[18]Abril!$I$23</f>
        <v>*</v>
      </c>
      <c r="U22" s="86" t="str">
        <f>[18]Abril!$I$24</f>
        <v>*</v>
      </c>
      <c r="V22" s="86" t="str">
        <f>[18]Abril!$I$25</f>
        <v>*</v>
      </c>
      <c r="W22" s="86" t="str">
        <f>[18]Abril!$I$26</f>
        <v>*</v>
      </c>
      <c r="X22" s="86" t="str">
        <f>[18]Abril!$I$27</f>
        <v>*</v>
      </c>
      <c r="Y22" s="86" t="str">
        <f>[18]Abril!$I$28</f>
        <v>*</v>
      </c>
      <c r="Z22" s="86" t="str">
        <f>[18]Abril!$I$29</f>
        <v>*</v>
      </c>
      <c r="AA22" s="86" t="str">
        <f>[18]Abril!$I$30</f>
        <v>*</v>
      </c>
      <c r="AB22" s="86" t="str">
        <f>[18]Abril!$I$31</f>
        <v>*</v>
      </c>
      <c r="AC22" s="86" t="str">
        <f>[18]Abril!$I$32</f>
        <v>*</v>
      </c>
      <c r="AD22" s="86" t="str">
        <f>[18]Abril!$I$33</f>
        <v>*</v>
      </c>
      <c r="AE22" s="86" t="str">
        <f>[18]Abril!$I$34</f>
        <v>*</v>
      </c>
      <c r="AF22" s="83" t="str">
        <f>[18]Abril!$I$35</f>
        <v>*</v>
      </c>
      <c r="AJ22" t="s">
        <v>35</v>
      </c>
    </row>
    <row r="23" spans="1:39" x14ac:dyDescent="0.25">
      <c r="A23" s="74" t="s">
        <v>7</v>
      </c>
      <c r="B23" s="89" t="str">
        <f>[19]Abril!$I$5</f>
        <v>*</v>
      </c>
      <c r="C23" s="89" t="str">
        <f>[19]Abril!$I$6</f>
        <v>*</v>
      </c>
      <c r="D23" s="89" t="str">
        <f>[19]Abril!$I$7</f>
        <v>*</v>
      </c>
      <c r="E23" s="89" t="str">
        <f>[19]Abril!$I$8</f>
        <v>*</v>
      </c>
      <c r="F23" s="89" t="str">
        <f>[19]Abril!$I$9</f>
        <v>*</v>
      </c>
      <c r="G23" s="89" t="str">
        <f>[19]Abril!$I$10</f>
        <v>*</v>
      </c>
      <c r="H23" s="89" t="str">
        <f>[19]Abril!$I$11</f>
        <v>*</v>
      </c>
      <c r="I23" s="89" t="str">
        <f>[19]Abril!$I$12</f>
        <v>*</v>
      </c>
      <c r="J23" s="89" t="str">
        <f>[19]Abril!$I$13</f>
        <v>*</v>
      </c>
      <c r="K23" s="89" t="str">
        <f>[19]Abril!$I$14</f>
        <v>*</v>
      </c>
      <c r="L23" s="89" t="str">
        <f>[19]Abril!$I$15</f>
        <v>*</v>
      </c>
      <c r="M23" s="89" t="str">
        <f>[19]Abril!$I$16</f>
        <v>*</v>
      </c>
      <c r="N23" s="89" t="str">
        <f>[19]Abril!$I$17</f>
        <v>*</v>
      </c>
      <c r="O23" s="89" t="str">
        <f>[19]Abril!$I$18</f>
        <v>*</v>
      </c>
      <c r="P23" s="89" t="str">
        <f>[19]Abril!$I$19</f>
        <v>*</v>
      </c>
      <c r="Q23" s="89" t="str">
        <f>[19]Abril!$I$20</f>
        <v>*</v>
      </c>
      <c r="R23" s="89" t="str">
        <f>[19]Abril!$I$21</f>
        <v>*</v>
      </c>
      <c r="S23" s="89" t="str">
        <f>[19]Abril!$I$22</f>
        <v>*</v>
      </c>
      <c r="T23" s="86" t="str">
        <f>[19]Abril!$I$23</f>
        <v>*</v>
      </c>
      <c r="U23" s="86" t="str">
        <f>[19]Abril!$I$24</f>
        <v>*</v>
      </c>
      <c r="V23" s="86" t="str">
        <f>[19]Abril!$I$25</f>
        <v>*</v>
      </c>
      <c r="W23" s="86" t="str">
        <f>[19]Abril!$I$26</f>
        <v>*</v>
      </c>
      <c r="X23" s="86" t="str">
        <f>[19]Abril!$I$27</f>
        <v>*</v>
      </c>
      <c r="Y23" s="86" t="str">
        <f>[19]Abril!$I$28</f>
        <v>*</v>
      </c>
      <c r="Z23" s="86" t="str">
        <f>[19]Abril!$I$29</f>
        <v>*</v>
      </c>
      <c r="AA23" s="86" t="str">
        <f>[19]Abril!$I$30</f>
        <v>*</v>
      </c>
      <c r="AB23" s="86" t="str">
        <f>[19]Abril!$I$31</f>
        <v>*</v>
      </c>
      <c r="AC23" s="86" t="str">
        <f>[19]Abril!$I$32</f>
        <v>*</v>
      </c>
      <c r="AD23" s="86" t="str">
        <f>[19]Abril!$I$33</f>
        <v>*</v>
      </c>
      <c r="AE23" s="86" t="str">
        <f>[19]Abril!$I$34</f>
        <v>*</v>
      </c>
      <c r="AF23" s="83" t="str">
        <f>[19]Abril!$I$35</f>
        <v>*</v>
      </c>
      <c r="AI23" t="s">
        <v>35</v>
      </c>
      <c r="AJ23" t="s">
        <v>35</v>
      </c>
      <c r="AK23" t="s">
        <v>35</v>
      </c>
    </row>
    <row r="24" spans="1:39" x14ac:dyDescent="0.25">
      <c r="A24" s="74" t="s">
        <v>153</v>
      </c>
      <c r="B24" s="89" t="str">
        <f>[20]Abril!$I$5</f>
        <v>*</v>
      </c>
      <c r="C24" s="89" t="str">
        <f>[20]Abril!$I$6</f>
        <v>*</v>
      </c>
      <c r="D24" s="89" t="str">
        <f>[20]Abril!$I$7</f>
        <v>*</v>
      </c>
      <c r="E24" s="89" t="str">
        <f>[20]Abril!$I$8</f>
        <v>*</v>
      </c>
      <c r="F24" s="89" t="str">
        <f>[20]Abril!$I$9</f>
        <v>*</v>
      </c>
      <c r="G24" s="89" t="str">
        <f>[20]Abril!$I$10</f>
        <v>*</v>
      </c>
      <c r="H24" s="89" t="str">
        <f>[20]Abril!$I$11</f>
        <v>*</v>
      </c>
      <c r="I24" s="89" t="str">
        <f>[20]Abril!$I$12</f>
        <v>*</v>
      </c>
      <c r="J24" s="89" t="str">
        <f>[20]Abril!$I$13</f>
        <v>*</v>
      </c>
      <c r="K24" s="89" t="str">
        <f>[20]Abril!$I$14</f>
        <v>*</v>
      </c>
      <c r="L24" s="89" t="str">
        <f>[20]Abril!$I$15</f>
        <v>*</v>
      </c>
      <c r="M24" s="89" t="str">
        <f>[20]Abril!$I$16</f>
        <v>*</v>
      </c>
      <c r="N24" s="89" t="str">
        <f>[20]Abril!$I$17</f>
        <v>*</v>
      </c>
      <c r="O24" s="89" t="str">
        <f>[20]Abril!$I$18</f>
        <v>*</v>
      </c>
      <c r="P24" s="89" t="str">
        <f>[20]Abril!$I$19</f>
        <v>*</v>
      </c>
      <c r="Q24" s="89" t="str">
        <f>[20]Abril!$I$20</f>
        <v>*</v>
      </c>
      <c r="R24" s="89" t="str">
        <f>[20]Abril!$I$21</f>
        <v>*</v>
      </c>
      <c r="S24" s="89" t="str">
        <f>[20]Abril!$I$22</f>
        <v>*</v>
      </c>
      <c r="T24" s="89" t="str">
        <f>[20]Abril!$I$23</f>
        <v>*</v>
      </c>
      <c r="U24" s="89" t="str">
        <f>[20]Abril!$I$24</f>
        <v>*</v>
      </c>
      <c r="V24" s="89" t="str">
        <f>[20]Abril!$I$25</f>
        <v>*</v>
      </c>
      <c r="W24" s="89" t="str">
        <f>[20]Abril!$I$26</f>
        <v>*</v>
      </c>
      <c r="X24" s="89" t="str">
        <f>[20]Abril!$I$27</f>
        <v>*</v>
      </c>
      <c r="Y24" s="89" t="str">
        <f>[20]Abril!$I$28</f>
        <v>*</v>
      </c>
      <c r="Z24" s="89" t="str">
        <f>[20]Abril!$I$29</f>
        <v>*</v>
      </c>
      <c r="AA24" s="89" t="str">
        <f>[20]Abril!$I$30</f>
        <v>*</v>
      </c>
      <c r="AB24" s="89" t="str">
        <f>[20]Abril!$I$31</f>
        <v>*</v>
      </c>
      <c r="AC24" s="89" t="str">
        <f>[20]Abril!$I$32</f>
        <v>*</v>
      </c>
      <c r="AD24" s="89" t="str">
        <f>[20]Abril!$I$33</f>
        <v>*</v>
      </c>
      <c r="AE24" s="89" t="str">
        <f>[20]Abril!$I$34</f>
        <v>*</v>
      </c>
      <c r="AF24" s="90" t="str">
        <f>[20]Abril!$I$35</f>
        <v>*</v>
      </c>
      <c r="AJ24" t="s">
        <v>35</v>
      </c>
      <c r="AK24" t="s">
        <v>35</v>
      </c>
    </row>
    <row r="25" spans="1:39" x14ac:dyDescent="0.25">
      <c r="A25" s="74" t="s">
        <v>154</v>
      </c>
      <c r="B25" s="86" t="str">
        <f>[21]Abril!$I$5</f>
        <v>*</v>
      </c>
      <c r="C25" s="86" t="str">
        <f>[21]Abril!$I$6</f>
        <v>*</v>
      </c>
      <c r="D25" s="86" t="str">
        <f>[21]Abril!$I$7</f>
        <v>*</v>
      </c>
      <c r="E25" s="86" t="str">
        <f>[21]Abril!$I$8</f>
        <v>*</v>
      </c>
      <c r="F25" s="86" t="str">
        <f>[21]Abril!$I$9</f>
        <v>*</v>
      </c>
      <c r="G25" s="86" t="str">
        <f>[21]Abril!$I$10</f>
        <v>*</v>
      </c>
      <c r="H25" s="86" t="str">
        <f>[21]Abril!$I$11</f>
        <v>*</v>
      </c>
      <c r="I25" s="86" t="str">
        <f>[21]Abril!$I$12</f>
        <v>*</v>
      </c>
      <c r="J25" s="86" t="str">
        <f>[21]Abril!$I$13</f>
        <v>*</v>
      </c>
      <c r="K25" s="86" t="str">
        <f>[21]Abril!$I$14</f>
        <v>*</v>
      </c>
      <c r="L25" s="86" t="str">
        <f>[21]Abril!$I$15</f>
        <v>*</v>
      </c>
      <c r="M25" s="86" t="str">
        <f>[21]Abril!$I$16</f>
        <v>*</v>
      </c>
      <c r="N25" s="86" t="str">
        <f>[21]Abril!$I$17</f>
        <v>*</v>
      </c>
      <c r="O25" s="86" t="str">
        <f>[21]Abril!$I$18</f>
        <v>*</v>
      </c>
      <c r="P25" s="86" t="str">
        <f>[21]Abril!$I$19</f>
        <v>*</v>
      </c>
      <c r="Q25" s="86" t="str">
        <f>[21]Abril!$I$20</f>
        <v>*</v>
      </c>
      <c r="R25" s="86" t="str">
        <f>[21]Abril!$I$21</f>
        <v>*</v>
      </c>
      <c r="S25" s="86" t="str">
        <f>[21]Abril!$I$22</f>
        <v>*</v>
      </c>
      <c r="T25" s="11" t="s">
        <v>210</v>
      </c>
      <c r="U25" s="86" t="str">
        <f>[21]Abril!$I$24</f>
        <v>*</v>
      </c>
      <c r="V25" s="86" t="str">
        <f>[21]Abril!$I$25</f>
        <v>*</v>
      </c>
      <c r="W25" s="86" t="str">
        <f>[21]Abril!$I$26</f>
        <v>*</v>
      </c>
      <c r="X25" s="86" t="str">
        <f>[21]Abril!$I$27</f>
        <v>*</v>
      </c>
      <c r="Y25" s="86" t="str">
        <f>[21]Abril!$I$28</f>
        <v>*</v>
      </c>
      <c r="Z25" s="86" t="str">
        <f>[21]Abril!$I$29</f>
        <v>*</v>
      </c>
      <c r="AA25" s="86" t="str">
        <f>[21]Abril!$I$30</f>
        <v>*</v>
      </c>
      <c r="AB25" s="86" t="str">
        <f>[21]Abril!$I$31</f>
        <v>*</v>
      </c>
      <c r="AC25" s="86" t="str">
        <f>[21]Abril!$I$32</f>
        <v>*</v>
      </c>
      <c r="AD25" s="86" t="str">
        <f>[21]Abril!$I$33</f>
        <v>*</v>
      </c>
      <c r="AE25" s="86" t="str">
        <f>[21]Abril!$I$34</f>
        <v>*</v>
      </c>
      <c r="AF25" s="90" t="str">
        <f>[21]Abril!$I$35</f>
        <v>S</v>
      </c>
      <c r="AG25" s="12" t="s">
        <v>35</v>
      </c>
      <c r="AK25" t="s">
        <v>35</v>
      </c>
    </row>
    <row r="26" spans="1:39" x14ac:dyDescent="0.25">
      <c r="A26" s="74" t="s">
        <v>155</v>
      </c>
      <c r="B26" s="86" t="str">
        <f>[22]Abril!$I$5</f>
        <v>*</v>
      </c>
      <c r="C26" s="86" t="str">
        <f>[22]Abril!$I$6</f>
        <v>*</v>
      </c>
      <c r="D26" s="86" t="str">
        <f>[22]Abril!$I$7</f>
        <v>*</v>
      </c>
      <c r="E26" s="86" t="str">
        <f>[22]Abril!$I$8</f>
        <v>*</v>
      </c>
      <c r="F26" s="86" t="str">
        <f>[22]Abril!$I$9</f>
        <v>*</v>
      </c>
      <c r="G26" s="86" t="str">
        <f>[22]Abril!$I$10</f>
        <v>*</v>
      </c>
      <c r="H26" s="86" t="str">
        <f>[22]Abril!$I$11</f>
        <v>*</v>
      </c>
      <c r="I26" s="86" t="str">
        <f>[22]Abril!$I$12</f>
        <v>*</v>
      </c>
      <c r="J26" s="86" t="str">
        <f>[22]Abril!$I$13</f>
        <v>*</v>
      </c>
      <c r="K26" s="86" t="str">
        <f>[22]Abril!$I$14</f>
        <v>*</v>
      </c>
      <c r="L26" s="86" t="str">
        <f>[22]Abril!$I$15</f>
        <v>*</v>
      </c>
      <c r="M26" s="86" t="str">
        <f>[22]Abril!$I$16</f>
        <v>*</v>
      </c>
      <c r="N26" s="86" t="str">
        <f>[22]Abril!$I$17</f>
        <v>*</v>
      </c>
      <c r="O26" s="86" t="str">
        <f>[22]Abril!$I$18</f>
        <v>*</v>
      </c>
      <c r="P26" s="86" t="str">
        <f>[22]Abril!$I$19</f>
        <v>*</v>
      </c>
      <c r="Q26" s="86" t="str">
        <f>[22]Abril!$I$20</f>
        <v>*</v>
      </c>
      <c r="R26" s="86" t="str">
        <f>[22]Abril!$I$21</f>
        <v>*</v>
      </c>
      <c r="S26" s="86" t="str">
        <f>[22]Abril!$I$22</f>
        <v>*</v>
      </c>
      <c r="T26" s="86" t="str">
        <f>[22]Abril!$I$23</f>
        <v>*</v>
      </c>
      <c r="U26" s="86" t="str">
        <f>[22]Abril!$I$24</f>
        <v>*</v>
      </c>
      <c r="V26" s="86" t="str">
        <f>[22]Abril!$I$25</f>
        <v>*</v>
      </c>
      <c r="W26" s="86" t="str">
        <f>[22]Abril!$I$26</f>
        <v>*</v>
      </c>
      <c r="X26" s="86" t="str">
        <f>[22]Abril!$I$27</f>
        <v>*</v>
      </c>
      <c r="Y26" s="86" t="str">
        <f>[22]Abril!$I$28</f>
        <v>*</v>
      </c>
      <c r="Z26" s="86" t="str">
        <f>[22]Abril!$I$29</f>
        <v>*</v>
      </c>
      <c r="AA26" s="86" t="str">
        <f>[22]Abril!$I$30</f>
        <v>*</v>
      </c>
      <c r="AB26" s="86" t="str">
        <f>[22]Abril!$I$31</f>
        <v>*</v>
      </c>
      <c r="AC26" s="86" t="str">
        <f>[22]Abril!$I$32</f>
        <v>*</v>
      </c>
      <c r="AD26" s="86" t="str">
        <f>[22]Abril!$I$33</f>
        <v>*</v>
      </c>
      <c r="AE26" s="86" t="str">
        <f>[22]Abril!$I$34</f>
        <v>*</v>
      </c>
      <c r="AF26" s="90" t="str">
        <f>[22]Abril!$I$35</f>
        <v>*</v>
      </c>
    </row>
    <row r="27" spans="1:39" x14ac:dyDescent="0.25">
      <c r="A27" s="74" t="s">
        <v>8</v>
      </c>
      <c r="B27" s="89" t="str">
        <f>[23]Abril!$I$5</f>
        <v>*</v>
      </c>
      <c r="C27" s="89" t="str">
        <f>[23]Abril!$I$6</f>
        <v>*</v>
      </c>
      <c r="D27" s="89" t="str">
        <f>[23]Abril!$I$7</f>
        <v>*</v>
      </c>
      <c r="E27" s="89" t="str">
        <f>[23]Abril!$I$8</f>
        <v>*</v>
      </c>
      <c r="F27" s="89" t="str">
        <f>[23]Abril!$I$9</f>
        <v>*</v>
      </c>
      <c r="G27" s="89" t="str">
        <f>[23]Abril!$I$10</f>
        <v>*</v>
      </c>
      <c r="H27" s="89" t="str">
        <f>[23]Abril!$I$11</f>
        <v>*</v>
      </c>
      <c r="I27" s="89" t="str">
        <f>[23]Abril!$I$12</f>
        <v>*</v>
      </c>
      <c r="J27" s="89" t="str">
        <f>[23]Abril!$I$13</f>
        <v>*</v>
      </c>
      <c r="K27" s="89" t="str">
        <f>[23]Abril!$I$14</f>
        <v>*</v>
      </c>
      <c r="L27" s="89" t="str">
        <f>[23]Abril!$I$15</f>
        <v>*</v>
      </c>
      <c r="M27" s="89" t="str">
        <f>[23]Abril!$I$16</f>
        <v>*</v>
      </c>
      <c r="N27" s="89" t="str">
        <f>[23]Abril!$I$17</f>
        <v>*</v>
      </c>
      <c r="O27" s="89" t="str">
        <f>[23]Abril!$I$18</f>
        <v>*</v>
      </c>
      <c r="P27" s="89" t="str">
        <f>[23]Abril!$I$19</f>
        <v>*</v>
      </c>
      <c r="Q27" s="86" t="str">
        <f>[23]Abril!$I$20</f>
        <v>*</v>
      </c>
      <c r="R27" s="86" t="str">
        <f>[23]Abril!$I$21</f>
        <v>*</v>
      </c>
      <c r="S27" s="86" t="str">
        <f>[23]Abril!$I$22</f>
        <v>*</v>
      </c>
      <c r="T27" s="86" t="str">
        <f>[23]Abril!$I$23</f>
        <v>*</v>
      </c>
      <c r="U27" s="86" t="str">
        <f>[23]Abril!$I$24</f>
        <v>*</v>
      </c>
      <c r="V27" s="86" t="str">
        <f>[23]Abril!$I$25</f>
        <v>*</v>
      </c>
      <c r="W27" s="86" t="str">
        <f>[23]Abril!$I$26</f>
        <v>*</v>
      </c>
      <c r="X27" s="86" t="str">
        <f>[23]Abril!$I$27</f>
        <v>*</v>
      </c>
      <c r="Y27" s="86" t="str">
        <f>[23]Abril!$I$28</f>
        <v>*</v>
      </c>
      <c r="Z27" s="86" t="str">
        <f>[23]Abril!$I$29</f>
        <v>*</v>
      </c>
      <c r="AA27" s="86" t="str">
        <f>[23]Abril!$I$30</f>
        <v>*</v>
      </c>
      <c r="AB27" s="86" t="str">
        <f>[23]Abril!$I$31</f>
        <v>*</v>
      </c>
      <c r="AC27" s="86" t="str">
        <f>[23]Abril!$I$32</f>
        <v>*</v>
      </c>
      <c r="AD27" s="86" t="str">
        <f>[23]Abril!$I$33</f>
        <v>*</v>
      </c>
      <c r="AE27" s="86" t="str">
        <f>[23]Abril!$I$34</f>
        <v>*</v>
      </c>
      <c r="AF27" s="83" t="str">
        <f>[23]Abril!$I$35</f>
        <v>*</v>
      </c>
      <c r="AK27" t="s">
        <v>35</v>
      </c>
      <c r="AM27" t="s">
        <v>35</v>
      </c>
    </row>
    <row r="28" spans="1:39" x14ac:dyDescent="0.25">
      <c r="A28" s="74" t="s">
        <v>9</v>
      </c>
      <c r="B28" s="89" t="str">
        <f>[24]Abril!$I$5</f>
        <v>*</v>
      </c>
      <c r="C28" s="89" t="str">
        <f>[24]Abril!$I$6</f>
        <v>*</v>
      </c>
      <c r="D28" s="89" t="str">
        <f>[24]Abril!$I$7</f>
        <v>*</v>
      </c>
      <c r="E28" s="89" t="str">
        <f>[24]Abril!$I$8</f>
        <v>*</v>
      </c>
      <c r="F28" s="89" t="str">
        <f>[24]Abril!$I$9</f>
        <v>*</v>
      </c>
      <c r="G28" s="89" t="str">
        <f>[24]Abril!$I$10</f>
        <v>*</v>
      </c>
      <c r="H28" s="89" t="str">
        <f>[24]Abril!$I$11</f>
        <v>*</v>
      </c>
      <c r="I28" s="89" t="str">
        <f>[24]Abril!$I$12</f>
        <v>*</v>
      </c>
      <c r="J28" s="89" t="str">
        <f>[24]Abril!$I$13</f>
        <v>*</v>
      </c>
      <c r="K28" s="89" t="str">
        <f>[24]Abril!$I$14</f>
        <v>*</v>
      </c>
      <c r="L28" s="89" t="str">
        <f>[24]Abril!$I$15</f>
        <v>*</v>
      </c>
      <c r="M28" s="89" t="str">
        <f>[24]Abril!$I$16</f>
        <v>*</v>
      </c>
      <c r="N28" s="89" t="str">
        <f>[24]Abril!$I$17</f>
        <v>*</v>
      </c>
      <c r="O28" s="89" t="str">
        <f>[24]Abril!$I$18</f>
        <v>*</v>
      </c>
      <c r="P28" s="89" t="str">
        <f>[24]Abril!$I$19</f>
        <v>*</v>
      </c>
      <c r="Q28" s="89" t="str">
        <f>[24]Abril!$I$20</f>
        <v>*</v>
      </c>
      <c r="R28" s="89" t="str">
        <f>[24]Abril!$I$21</f>
        <v>*</v>
      </c>
      <c r="S28" s="89" t="str">
        <f>[24]Abril!$I$22</f>
        <v>*</v>
      </c>
      <c r="T28" s="86" t="str">
        <f>[24]Abril!$I$23</f>
        <v>*</v>
      </c>
      <c r="U28" s="86" t="str">
        <f>[24]Abril!$I$24</f>
        <v>*</v>
      </c>
      <c r="V28" s="86" t="str">
        <f>[24]Abril!$I$25</f>
        <v>*</v>
      </c>
      <c r="W28" s="86" t="str">
        <f>[24]Abril!$I$26</f>
        <v>*</v>
      </c>
      <c r="X28" s="86" t="str">
        <f>[24]Abril!$I$27</f>
        <v>*</v>
      </c>
      <c r="Y28" s="86" t="str">
        <f>[24]Abril!$I$28</f>
        <v>*</v>
      </c>
      <c r="Z28" s="86" t="str">
        <f>[24]Abril!$I$29</f>
        <v>*</v>
      </c>
      <c r="AA28" s="86" t="str">
        <f>[24]Abril!$I$30</f>
        <v>*</v>
      </c>
      <c r="AB28" s="86" t="str">
        <f>[24]Abril!$I$31</f>
        <v>*</v>
      </c>
      <c r="AC28" s="86" t="str">
        <f>[24]Abril!$I$32</f>
        <v>*</v>
      </c>
      <c r="AD28" s="86" t="str">
        <f>[24]Abril!$I$33</f>
        <v>*</v>
      </c>
      <c r="AE28" s="86" t="str">
        <f>[24]Abril!$I$34</f>
        <v>*</v>
      </c>
      <c r="AF28" s="83" t="str">
        <f>[24]Abril!$I$35</f>
        <v>*</v>
      </c>
      <c r="AL28" t="s">
        <v>35</v>
      </c>
    </row>
    <row r="29" spans="1:39" x14ac:dyDescent="0.25">
      <c r="A29" s="74" t="s">
        <v>32</v>
      </c>
      <c r="B29" s="89" t="str">
        <f>[25]Abril!$I$5</f>
        <v>*</v>
      </c>
      <c r="C29" s="89" t="str">
        <f>[25]Abril!$I$6</f>
        <v>*</v>
      </c>
      <c r="D29" s="89" t="str">
        <f>[25]Abril!$I$7</f>
        <v>*</v>
      </c>
      <c r="E29" s="89" t="str">
        <f>[25]Abril!$I$8</f>
        <v>*</v>
      </c>
      <c r="F29" s="89" t="str">
        <f>[25]Abril!$I$9</f>
        <v>*</v>
      </c>
      <c r="G29" s="89" t="str">
        <f>[25]Abril!$I$10</f>
        <v>*</v>
      </c>
      <c r="H29" s="89" t="str">
        <f>[25]Abril!$I$11</f>
        <v>*</v>
      </c>
      <c r="I29" s="89" t="str">
        <f>[25]Abril!$I$12</f>
        <v>*</v>
      </c>
      <c r="J29" s="89" t="str">
        <f>[25]Abril!$I$13</f>
        <v>*</v>
      </c>
      <c r="K29" s="89" t="str">
        <f>[25]Abril!$I$14</f>
        <v>*</v>
      </c>
      <c r="L29" s="89" t="str">
        <f>[25]Abril!$I$15</f>
        <v>*</v>
      </c>
      <c r="M29" s="89" t="str">
        <f>[25]Abril!$I$16</f>
        <v>*</v>
      </c>
      <c r="N29" s="89" t="str">
        <f>[25]Abril!$I$17</f>
        <v>*</v>
      </c>
      <c r="O29" s="89" t="str">
        <f>[25]Abril!$I$18</f>
        <v>*</v>
      </c>
      <c r="P29" s="89" t="str">
        <f>[25]Abril!$I$19</f>
        <v>*</v>
      </c>
      <c r="Q29" s="89" t="str">
        <f>[25]Abril!$I$20</f>
        <v>*</v>
      </c>
      <c r="R29" s="89" t="str">
        <f>[25]Abril!$I$21</f>
        <v>*</v>
      </c>
      <c r="S29" s="89" t="str">
        <f>[25]Abril!$I$22</f>
        <v>*</v>
      </c>
      <c r="T29" s="86" t="str">
        <f>[25]Abril!$I$23</f>
        <v>*</v>
      </c>
      <c r="U29" s="86" t="str">
        <f>[25]Abril!$I$24</f>
        <v>*</v>
      </c>
      <c r="V29" s="86" t="str">
        <f>[25]Abril!$I$25</f>
        <v>*</v>
      </c>
      <c r="W29" s="86" t="str">
        <f>[25]Abril!$I$26</f>
        <v>*</v>
      </c>
      <c r="X29" s="86" t="str">
        <f>[25]Abril!$I$27</f>
        <v>*</v>
      </c>
      <c r="Y29" s="86" t="str">
        <f>[25]Abril!$I$28</f>
        <v>*</v>
      </c>
      <c r="Z29" s="86" t="str">
        <f>[25]Abril!$I$29</f>
        <v>*</v>
      </c>
      <c r="AA29" s="86" t="str">
        <f>[25]Abril!$I$30</f>
        <v>*</v>
      </c>
      <c r="AB29" s="86" t="str">
        <f>[25]Abril!$I$31</f>
        <v>*</v>
      </c>
      <c r="AC29" s="86" t="str">
        <f>[25]Abril!$I$32</f>
        <v>*</v>
      </c>
      <c r="AD29" s="86" t="str">
        <f>[25]Abril!$I$33</f>
        <v>*</v>
      </c>
      <c r="AE29" s="86" t="str">
        <f>[25]Abril!$I$34</f>
        <v>*</v>
      </c>
      <c r="AF29" s="83" t="str">
        <f>[25]Abril!$I$35</f>
        <v>*</v>
      </c>
      <c r="AI29" t="s">
        <v>35</v>
      </c>
    </row>
    <row r="30" spans="1:39" x14ac:dyDescent="0.25">
      <c r="A30" s="74" t="s">
        <v>10</v>
      </c>
      <c r="B30" s="11" t="str">
        <f>[26]Abril!$I$5</f>
        <v>*</v>
      </c>
      <c r="C30" s="11" t="str">
        <f>[26]Abril!$I$6</f>
        <v>*</v>
      </c>
      <c r="D30" s="11" t="str">
        <f>[26]Abril!$I$7</f>
        <v>*</v>
      </c>
      <c r="E30" s="11" t="str">
        <f>[26]Abril!$I$8</f>
        <v>*</v>
      </c>
      <c r="F30" s="11" t="str">
        <f>[26]Abril!$I$9</f>
        <v>*</v>
      </c>
      <c r="G30" s="11" t="str">
        <f>[26]Abril!$I$10</f>
        <v>*</v>
      </c>
      <c r="H30" s="11" t="str">
        <f>[26]Abril!$I$11</f>
        <v>*</v>
      </c>
      <c r="I30" s="11" t="str">
        <f>[26]Abril!$I$12</f>
        <v>*</v>
      </c>
      <c r="J30" s="11" t="str">
        <f>[26]Abril!$I$13</f>
        <v>*</v>
      </c>
      <c r="K30" s="11" t="str">
        <f>[26]Abril!$I$14</f>
        <v>*</v>
      </c>
      <c r="L30" s="11" t="str">
        <f>[26]Abril!$I$15</f>
        <v>*</v>
      </c>
      <c r="M30" s="11" t="str">
        <f>[26]Abril!$I$16</f>
        <v>*</v>
      </c>
      <c r="N30" s="11" t="str">
        <f>[26]Abril!$I$17</f>
        <v>*</v>
      </c>
      <c r="O30" s="11" t="str">
        <f>[26]Abril!$I$18</f>
        <v>*</v>
      </c>
      <c r="P30" s="11" t="str">
        <f>[26]Abril!$I$19</f>
        <v>*</v>
      </c>
      <c r="Q30" s="11" t="str">
        <f>[26]Abril!$I$20</f>
        <v>*</v>
      </c>
      <c r="R30" s="11" t="str">
        <f>[26]Abril!$I$21</f>
        <v>*</v>
      </c>
      <c r="S30" s="11" t="str">
        <f>[26]Abril!$I$22</f>
        <v>*</v>
      </c>
      <c r="T30" s="86" t="str">
        <f>[26]Abril!$I$23</f>
        <v>*</v>
      </c>
      <c r="U30" s="86" t="str">
        <f>[26]Abril!$I$24</f>
        <v>*</v>
      </c>
      <c r="V30" s="86" t="str">
        <f>[26]Abril!$I$25</f>
        <v>*</v>
      </c>
      <c r="W30" s="86" t="str">
        <f>[26]Abril!$I$26</f>
        <v>*</v>
      </c>
      <c r="X30" s="86" t="str">
        <f>[26]Abril!$I$27</f>
        <v>*</v>
      </c>
      <c r="Y30" s="86" t="str">
        <f>[26]Abril!$I$28</f>
        <v>*</v>
      </c>
      <c r="Z30" s="86" t="str">
        <f>[26]Abril!$I$29</f>
        <v>*</v>
      </c>
      <c r="AA30" s="86" t="str">
        <f>[26]Abril!$I$30</f>
        <v>*</v>
      </c>
      <c r="AB30" s="86" t="str">
        <f>[26]Abril!$I$31</f>
        <v>*</v>
      </c>
      <c r="AC30" s="86" t="str">
        <f>[26]Abril!$I$32</f>
        <v>*</v>
      </c>
      <c r="AD30" s="86" t="str">
        <f>[26]Abril!$I$33</f>
        <v>*</v>
      </c>
      <c r="AE30" s="86" t="str">
        <f>[26]Abril!$I$34</f>
        <v>*</v>
      </c>
      <c r="AF30" s="83" t="str">
        <f>[26]Abril!$I$35</f>
        <v>*</v>
      </c>
      <c r="AI30" t="s">
        <v>35</v>
      </c>
    </row>
    <row r="31" spans="1:39" x14ac:dyDescent="0.25">
      <c r="A31" s="74" t="s">
        <v>156</v>
      </c>
      <c r="B31" s="86" t="str">
        <f>[27]Abril!$I$5</f>
        <v>*</v>
      </c>
      <c r="C31" s="86" t="str">
        <f>[27]Abril!$I$6</f>
        <v>*</v>
      </c>
      <c r="D31" s="86" t="str">
        <f>[27]Abril!$I$7</f>
        <v>*</v>
      </c>
      <c r="E31" s="86" t="str">
        <f>[27]Abril!$I$8</f>
        <v>*</v>
      </c>
      <c r="F31" s="86" t="str">
        <f>[27]Abril!$I$9</f>
        <v>*</v>
      </c>
      <c r="G31" s="86" t="str">
        <f>[27]Abril!$I$10</f>
        <v>*</v>
      </c>
      <c r="H31" s="86" t="str">
        <f>[27]Abril!$I$11</f>
        <v>*</v>
      </c>
      <c r="I31" s="86" t="str">
        <f>[27]Abril!$I$12</f>
        <v>*</v>
      </c>
      <c r="J31" s="86" t="str">
        <f>[27]Abril!$I$13</f>
        <v>*</v>
      </c>
      <c r="K31" s="86" t="str">
        <f>[27]Abril!$I$14</f>
        <v>*</v>
      </c>
      <c r="L31" s="86" t="str">
        <f>[27]Abril!$I$15</f>
        <v>*</v>
      </c>
      <c r="M31" s="86" t="str">
        <f>[27]Abril!$I$16</f>
        <v>*</v>
      </c>
      <c r="N31" s="86" t="str">
        <f>[27]Abril!$I$17</f>
        <v>*</v>
      </c>
      <c r="O31" s="86" t="str">
        <f>[27]Abril!$I$18</f>
        <v>*</v>
      </c>
      <c r="P31" s="86" t="str">
        <f>[27]Abril!$I$19</f>
        <v>*</v>
      </c>
      <c r="Q31" s="86" t="str">
        <f>[27]Abril!$I$20</f>
        <v>*</v>
      </c>
      <c r="R31" s="86" t="str">
        <f>[27]Abril!$I$21</f>
        <v>*</v>
      </c>
      <c r="S31" s="86" t="str">
        <f>[27]Abril!$I$22</f>
        <v>*</v>
      </c>
      <c r="T31" s="86" t="str">
        <f>[27]Abril!$I$23</f>
        <v>*</v>
      </c>
      <c r="U31" s="86" t="str">
        <f>[27]Abril!$I$24</f>
        <v>*</v>
      </c>
      <c r="V31" s="86" t="str">
        <f>[27]Abril!$I$25</f>
        <v>*</v>
      </c>
      <c r="W31" s="86" t="str">
        <f>[27]Abril!$I$26</f>
        <v>*</v>
      </c>
      <c r="X31" s="86" t="str">
        <f>[27]Abril!$I$27</f>
        <v>*</v>
      </c>
      <c r="Y31" s="86" t="str">
        <f>[27]Abril!$I$28</f>
        <v>*</v>
      </c>
      <c r="Z31" s="86" t="str">
        <f>[27]Abril!$I$29</f>
        <v>*</v>
      </c>
      <c r="AA31" s="86" t="str">
        <f>[27]Abril!$I$30</f>
        <v>*</v>
      </c>
      <c r="AB31" s="86" t="str">
        <f>[27]Abril!$I$31</f>
        <v>*</v>
      </c>
      <c r="AC31" s="86" t="str">
        <f>[27]Abril!$I$32</f>
        <v>*</v>
      </c>
      <c r="AD31" s="86" t="str">
        <f>[27]Abril!$I$33</f>
        <v>*</v>
      </c>
      <c r="AE31" s="86" t="str">
        <f>[27]Abril!$I$34</f>
        <v>*</v>
      </c>
      <c r="AF31" s="90" t="str">
        <f>[27]Abril!$I$35</f>
        <v>N</v>
      </c>
      <c r="AG31" s="12" t="s">
        <v>35</v>
      </c>
      <c r="AK31" t="s">
        <v>35</v>
      </c>
    </row>
    <row r="32" spans="1:39" x14ac:dyDescent="0.25">
      <c r="A32" s="74" t="s">
        <v>11</v>
      </c>
      <c r="B32" s="89" t="str">
        <f>[28]Abril!$I$5</f>
        <v>*</v>
      </c>
      <c r="C32" s="89" t="str">
        <f>[28]Abril!$I$6</f>
        <v>*</v>
      </c>
      <c r="D32" s="89" t="str">
        <f>[28]Abril!$I$7</f>
        <v>*</v>
      </c>
      <c r="E32" s="89" t="str">
        <f>[28]Abril!$I$8</f>
        <v>*</v>
      </c>
      <c r="F32" s="89" t="str">
        <f>[28]Abril!$I$9</f>
        <v>*</v>
      </c>
      <c r="G32" s="89" t="str">
        <f>[28]Abril!$I$10</f>
        <v>*</v>
      </c>
      <c r="H32" s="89" t="str">
        <f>[28]Abril!$I$11</f>
        <v>*</v>
      </c>
      <c r="I32" s="89" t="str">
        <f>[28]Abril!$I$12</f>
        <v>*</v>
      </c>
      <c r="J32" s="89" t="str">
        <f>[28]Abril!$I$13</f>
        <v>*</v>
      </c>
      <c r="K32" s="89" t="str">
        <f>[28]Abril!$I$14</f>
        <v>*</v>
      </c>
      <c r="L32" s="89" t="str">
        <f>[28]Abril!$I$15</f>
        <v>*</v>
      </c>
      <c r="M32" s="89" t="str">
        <f>[28]Abril!$I$16</f>
        <v>*</v>
      </c>
      <c r="N32" s="89" t="str">
        <f>[28]Abril!$I$17</f>
        <v>*</v>
      </c>
      <c r="O32" s="89" t="str">
        <f>[28]Abril!$I$18</f>
        <v>*</v>
      </c>
      <c r="P32" s="89" t="str">
        <f>[28]Abril!$I$19</f>
        <v>*</v>
      </c>
      <c r="Q32" s="89" t="str">
        <f>[28]Abril!$I$20</f>
        <v>*</v>
      </c>
      <c r="R32" s="89" t="str">
        <f>[28]Abril!$I$21</f>
        <v>*</v>
      </c>
      <c r="S32" s="89" t="str">
        <f>[28]Abril!$I$22</f>
        <v>*</v>
      </c>
      <c r="T32" s="86" t="str">
        <f>[28]Abril!$I$23</f>
        <v>*</v>
      </c>
      <c r="U32" s="86" t="str">
        <f>[28]Abril!$I$24</f>
        <v>*</v>
      </c>
      <c r="V32" s="86" t="str">
        <f>[28]Abril!$I$25</f>
        <v>*</v>
      </c>
      <c r="W32" s="86" t="str">
        <f>[28]Abril!$I$26</f>
        <v>*</v>
      </c>
      <c r="X32" s="86" t="str">
        <f>[28]Abril!$I$27</f>
        <v>*</v>
      </c>
      <c r="Y32" s="86" t="str">
        <f>[28]Abril!$I$28</f>
        <v>*</v>
      </c>
      <c r="Z32" s="86" t="str">
        <f>[28]Abril!$I$29</f>
        <v>*</v>
      </c>
      <c r="AA32" s="86" t="str">
        <f>[28]Abril!$I$30</f>
        <v>*</v>
      </c>
      <c r="AB32" s="86" t="str">
        <f>[28]Abril!$I$31</f>
        <v>*</v>
      </c>
      <c r="AC32" s="86" t="str">
        <f>[28]Abril!$I$32</f>
        <v>*</v>
      </c>
      <c r="AD32" s="86" t="str">
        <f>[28]Abril!$I$33</f>
        <v>*</v>
      </c>
      <c r="AE32" s="86" t="str">
        <f>[28]Abril!$I$34</f>
        <v>*</v>
      </c>
      <c r="AF32" s="83" t="str">
        <f>[28]Abril!$I$35</f>
        <v>*</v>
      </c>
      <c r="AI32" t="s">
        <v>35</v>
      </c>
    </row>
    <row r="33" spans="1:38" s="5" customFormat="1" x14ac:dyDescent="0.25">
      <c r="A33" s="74" t="s">
        <v>12</v>
      </c>
      <c r="B33" s="89" t="str">
        <f>[29]Abril!$I$5</f>
        <v>*</v>
      </c>
      <c r="C33" s="89" t="str">
        <f>[29]Abril!$I$6</f>
        <v>*</v>
      </c>
      <c r="D33" s="89" t="str">
        <f>[29]Abril!$I$7</f>
        <v>*</v>
      </c>
      <c r="E33" s="89" t="str">
        <f>[29]Abril!$I$8</f>
        <v>*</v>
      </c>
      <c r="F33" s="89" t="str">
        <f>[29]Abril!$I$9</f>
        <v>*</v>
      </c>
      <c r="G33" s="89" t="str">
        <f>[29]Abril!$I$10</f>
        <v>*</v>
      </c>
      <c r="H33" s="89" t="str">
        <f>[29]Abril!$I$11</f>
        <v>*</v>
      </c>
      <c r="I33" s="89" t="str">
        <f>[29]Abril!$I$12</f>
        <v>*</v>
      </c>
      <c r="J33" s="89" t="str">
        <f>[29]Abril!$I$13</f>
        <v>*</v>
      </c>
      <c r="K33" s="89" t="str">
        <f>[29]Abril!$I$14</f>
        <v>*</v>
      </c>
      <c r="L33" s="89" t="str">
        <f>[29]Abril!$I$15</f>
        <v>*</v>
      </c>
      <c r="M33" s="89" t="str">
        <f>[29]Abril!$I$16</f>
        <v>*</v>
      </c>
      <c r="N33" s="89" t="str">
        <f>[29]Abril!$I$17</f>
        <v>*</v>
      </c>
      <c r="O33" s="89" t="str">
        <f>[29]Abril!$I$18</f>
        <v>*</v>
      </c>
      <c r="P33" s="89" t="str">
        <f>[29]Abril!$I$19</f>
        <v>*</v>
      </c>
      <c r="Q33" s="89" t="str">
        <f>[29]Abril!$I$20</f>
        <v>*</v>
      </c>
      <c r="R33" s="89" t="str">
        <f>[29]Abril!$I$21</f>
        <v>*</v>
      </c>
      <c r="S33" s="89" t="str">
        <f>[29]Abril!$I$22</f>
        <v>*</v>
      </c>
      <c r="T33" s="89" t="str">
        <f>[29]Abril!$I$23</f>
        <v>*</v>
      </c>
      <c r="U33" s="89" t="str">
        <f>[29]Abril!$I$24</f>
        <v>*</v>
      </c>
      <c r="V33" s="89" t="str">
        <f>[29]Abril!$I$25</f>
        <v>*</v>
      </c>
      <c r="W33" s="89" t="str">
        <f>[29]Abril!$I$26</f>
        <v>*</v>
      </c>
      <c r="X33" s="89" t="str">
        <f>[29]Abril!$I$27</f>
        <v>*</v>
      </c>
      <c r="Y33" s="89" t="str">
        <f>[29]Abril!$I$28</f>
        <v>*</v>
      </c>
      <c r="Z33" s="89" t="str">
        <f>[29]Abril!$I$29</f>
        <v>*</v>
      </c>
      <c r="AA33" s="89" t="str">
        <f>[29]Abril!$I$30</f>
        <v>*</v>
      </c>
      <c r="AB33" s="89" t="str">
        <f>[29]Abril!$I$31</f>
        <v>*</v>
      </c>
      <c r="AC33" s="89" t="str">
        <f>[29]Abril!$I$32</f>
        <v>*</v>
      </c>
      <c r="AD33" s="89" t="str">
        <f>[29]Abril!$I$33</f>
        <v>*</v>
      </c>
      <c r="AE33" s="89" t="str">
        <f>[29]Abril!$I$34</f>
        <v>*</v>
      </c>
      <c r="AF33" s="83" t="str">
        <f>[29]Abril!$I$35</f>
        <v>*</v>
      </c>
      <c r="AJ33" s="5" t="s">
        <v>35</v>
      </c>
      <c r="AL33" s="5" t="s">
        <v>35</v>
      </c>
    </row>
    <row r="34" spans="1:38" x14ac:dyDescent="0.25">
      <c r="A34" s="74" t="s">
        <v>13</v>
      </c>
      <c r="B34" s="86" t="str">
        <f>[30]Abril!$I$5</f>
        <v>*</v>
      </c>
      <c r="C34" s="86" t="str">
        <f>[30]Abril!$I$6</f>
        <v>*</v>
      </c>
      <c r="D34" s="86" t="str">
        <f>[30]Abril!$I$7</f>
        <v>*</v>
      </c>
      <c r="E34" s="86" t="str">
        <f>[30]Abril!$I$8</f>
        <v>*</v>
      </c>
      <c r="F34" s="86" t="str">
        <f>[30]Abril!$I$9</f>
        <v>*</v>
      </c>
      <c r="G34" s="86" t="str">
        <f>[30]Abril!$I$10</f>
        <v>*</v>
      </c>
      <c r="H34" s="86" t="str">
        <f>[30]Abril!$I$11</f>
        <v>*</v>
      </c>
      <c r="I34" s="86" t="str">
        <f>[30]Abril!$I$12</f>
        <v>*</v>
      </c>
      <c r="J34" s="86" t="str">
        <f>[30]Abril!$I$13</f>
        <v>*</v>
      </c>
      <c r="K34" s="86" t="str">
        <f>[30]Abril!$I$14</f>
        <v>*</v>
      </c>
      <c r="L34" s="86" t="str">
        <f>[30]Abril!$I$15</f>
        <v>*</v>
      </c>
      <c r="M34" s="86" t="str">
        <f>[30]Abril!$I$16</f>
        <v>*</v>
      </c>
      <c r="N34" s="86" t="str">
        <f>[30]Abril!$I$17</f>
        <v>*</v>
      </c>
      <c r="O34" s="86" t="str">
        <f>[30]Abril!$I$18</f>
        <v>*</v>
      </c>
      <c r="P34" s="86" t="str">
        <f>[30]Abril!$I$19</f>
        <v>*</v>
      </c>
      <c r="Q34" s="86" t="str">
        <f>[30]Abril!$I$20</f>
        <v>*</v>
      </c>
      <c r="R34" s="86" t="str">
        <f>[30]Abril!$I$21</f>
        <v>*</v>
      </c>
      <c r="S34" s="86" t="str">
        <f>[30]Abril!$I$22</f>
        <v>*</v>
      </c>
      <c r="T34" s="86" t="str">
        <f>[30]Abril!$I$23</f>
        <v>*</v>
      </c>
      <c r="U34" s="86" t="str">
        <f>[30]Abril!$I$24</f>
        <v>*</v>
      </c>
      <c r="V34" s="86" t="str">
        <f>[30]Abril!$I$25</f>
        <v>*</v>
      </c>
      <c r="W34" s="86" t="str">
        <f>[30]Abril!$I$26</f>
        <v>*</v>
      </c>
      <c r="X34" s="86" t="str">
        <f>[30]Abril!$I$27</f>
        <v>*</v>
      </c>
      <c r="Y34" s="86" t="str">
        <f>[30]Abril!$I$28</f>
        <v>*</v>
      </c>
      <c r="Z34" s="86" t="str">
        <f>[30]Abril!$I$29</f>
        <v>*</v>
      </c>
      <c r="AA34" s="86" t="str">
        <f>[30]Abril!$I$30</f>
        <v>*</v>
      </c>
      <c r="AB34" s="86" t="str">
        <f>[30]Abril!$I$31</f>
        <v>*</v>
      </c>
      <c r="AC34" s="86" t="str">
        <f>[30]Abril!$I$32</f>
        <v>*</v>
      </c>
      <c r="AD34" s="86" t="str">
        <f>[30]Abril!$I$33</f>
        <v>*</v>
      </c>
      <c r="AE34" s="86" t="str">
        <f>[30]Abril!$I$34</f>
        <v>*</v>
      </c>
      <c r="AF34" s="90" t="str">
        <f>[30]Abril!$I$35</f>
        <v>*</v>
      </c>
      <c r="AI34" t="s">
        <v>35</v>
      </c>
      <c r="AJ34" t="s">
        <v>35</v>
      </c>
      <c r="AK34" t="s">
        <v>35</v>
      </c>
    </row>
    <row r="35" spans="1:38" x14ac:dyDescent="0.25">
      <c r="A35" s="74" t="s">
        <v>157</v>
      </c>
      <c r="B35" s="89" t="str">
        <f>[31]Abril!$I$5</f>
        <v>*</v>
      </c>
      <c r="C35" s="89" t="str">
        <f>[31]Abril!$I$6</f>
        <v>*</v>
      </c>
      <c r="D35" s="89" t="str">
        <f>[31]Abril!$I$7</f>
        <v>*</v>
      </c>
      <c r="E35" s="89" t="str">
        <f>[31]Abril!$I$8</f>
        <v>*</v>
      </c>
      <c r="F35" s="89" t="str">
        <f>[31]Abril!$I$9</f>
        <v>*</v>
      </c>
      <c r="G35" s="89" t="str">
        <f>[31]Abril!$I$10</f>
        <v>*</v>
      </c>
      <c r="H35" s="89" t="str">
        <f>[31]Abril!$I$11</f>
        <v>*</v>
      </c>
      <c r="I35" s="89" t="str">
        <f>[31]Abril!$I$12</f>
        <v>*</v>
      </c>
      <c r="J35" s="89" t="str">
        <f>[31]Abril!$I$13</f>
        <v>*</v>
      </c>
      <c r="K35" s="89" t="str">
        <f>[31]Abril!$I$14</f>
        <v>*</v>
      </c>
      <c r="L35" s="89" t="str">
        <f>[31]Abril!$I$15</f>
        <v>*</v>
      </c>
      <c r="M35" s="89" t="str">
        <f>[31]Abril!$I$16</f>
        <v>*</v>
      </c>
      <c r="N35" s="89" t="str">
        <f>[31]Abril!$I$17</f>
        <v>*</v>
      </c>
      <c r="O35" s="89" t="str">
        <f>[31]Abril!$I$18</f>
        <v>*</v>
      </c>
      <c r="P35" s="89" t="str">
        <f>[31]Abril!$I$19</f>
        <v>*</v>
      </c>
      <c r="Q35" s="89" t="str">
        <f>[31]Abril!$I$20</f>
        <v>*</v>
      </c>
      <c r="R35" s="89" t="str">
        <f>[31]Abril!$I$21</f>
        <v>*</v>
      </c>
      <c r="S35" s="89" t="str">
        <f>[31]Abril!$I$22</f>
        <v>*</v>
      </c>
      <c r="T35" s="86" t="str">
        <f>[31]Abril!$I$23</f>
        <v>*</v>
      </c>
      <c r="U35" s="86" t="str">
        <f>[31]Abril!$I$24</f>
        <v>*</v>
      </c>
      <c r="V35" s="86" t="str">
        <f>[31]Abril!$I$25</f>
        <v>*</v>
      </c>
      <c r="W35" s="86" t="str">
        <f>[31]Abril!$I$26</f>
        <v>*</v>
      </c>
      <c r="X35" s="86" t="str">
        <f>[31]Abril!$I$27</f>
        <v>*</v>
      </c>
      <c r="Y35" s="86" t="str">
        <f>[31]Abril!$I$28</f>
        <v>*</v>
      </c>
      <c r="Z35" s="86" t="str">
        <f>[31]Abril!$I$29</f>
        <v>*</v>
      </c>
      <c r="AA35" s="86" t="str">
        <f>[31]Abril!$I$30</f>
        <v>*</v>
      </c>
      <c r="AB35" s="86" t="str">
        <f>[31]Abril!$I$31</f>
        <v>*</v>
      </c>
      <c r="AC35" s="86" t="str">
        <f>[31]Abril!$I$32</f>
        <v>*</v>
      </c>
      <c r="AD35" s="86" t="str">
        <f>[31]Abril!$I$33</f>
        <v>*</v>
      </c>
      <c r="AE35" s="86" t="str">
        <f>[31]Abril!$I$34</f>
        <v>*</v>
      </c>
      <c r="AF35" s="90" t="str">
        <f>[31]Abril!$I$35</f>
        <v>*</v>
      </c>
      <c r="AJ35" t="s">
        <v>35</v>
      </c>
    </row>
    <row r="36" spans="1:38" x14ac:dyDescent="0.25">
      <c r="A36" s="74" t="s">
        <v>128</v>
      </c>
      <c r="B36" s="89" t="str">
        <f>[32]Abril!$I$5</f>
        <v>*</v>
      </c>
      <c r="C36" s="89" t="str">
        <f>[32]Abril!$I$6</f>
        <v>*</v>
      </c>
      <c r="D36" s="89" t="str">
        <f>[32]Abril!$I$7</f>
        <v>*</v>
      </c>
      <c r="E36" s="89" t="str">
        <f>[32]Abril!$I$8</f>
        <v>*</v>
      </c>
      <c r="F36" s="89" t="str">
        <f>[32]Abril!$I$9</f>
        <v>*</v>
      </c>
      <c r="G36" s="89" t="str">
        <f>[32]Abril!$I$10</f>
        <v>*</v>
      </c>
      <c r="H36" s="89" t="str">
        <f>[32]Abril!$I$11</f>
        <v>*</v>
      </c>
      <c r="I36" s="89" t="str">
        <f>[32]Abril!$I$12</f>
        <v>*</v>
      </c>
      <c r="J36" s="89" t="str">
        <f>[32]Abril!$I$13</f>
        <v>*</v>
      </c>
      <c r="K36" s="89" t="str">
        <f>[32]Abril!$I$14</f>
        <v>*</v>
      </c>
      <c r="L36" s="89" t="str">
        <f>[32]Abril!$I$15</f>
        <v>*</v>
      </c>
      <c r="M36" s="89" t="str">
        <f>[32]Abril!$I$16</f>
        <v>*</v>
      </c>
      <c r="N36" s="89" t="str">
        <f>[32]Abril!$I$17</f>
        <v>*</v>
      </c>
      <c r="O36" s="89" t="str">
        <f>[32]Abril!$I$18</f>
        <v>*</v>
      </c>
      <c r="P36" s="89" t="str">
        <f>[32]Abril!$I$19</f>
        <v>*</v>
      </c>
      <c r="Q36" s="86" t="str">
        <f>[32]Abril!$I$20</f>
        <v>*</v>
      </c>
      <c r="R36" s="86" t="str">
        <f>[32]Abril!$I$21</f>
        <v>*</v>
      </c>
      <c r="S36" s="86" t="str">
        <f>[32]Abril!$I$22</f>
        <v>*</v>
      </c>
      <c r="T36" s="86" t="str">
        <f>[32]Abril!$I$23</f>
        <v>*</v>
      </c>
      <c r="U36" s="86" t="str">
        <f>[32]Abril!$I$24</f>
        <v>*</v>
      </c>
      <c r="V36" s="86" t="str">
        <f>[32]Abril!$I$25</f>
        <v>*</v>
      </c>
      <c r="W36" s="86" t="str">
        <f>[32]Abril!$I$26</f>
        <v>*</v>
      </c>
      <c r="X36" s="86" t="str">
        <f>[32]Abril!$I$27</f>
        <v>*</v>
      </c>
      <c r="Y36" s="86" t="str">
        <f>[32]Abril!$I$28</f>
        <v>*</v>
      </c>
      <c r="Z36" s="86" t="str">
        <f>[32]Abril!$I$29</f>
        <v>*</v>
      </c>
      <c r="AA36" s="86" t="str">
        <f>[32]Abril!$I$30</f>
        <v>*</v>
      </c>
      <c r="AB36" s="86" t="str">
        <f>[32]Abril!$I$31</f>
        <v>*</v>
      </c>
      <c r="AC36" s="86" t="str">
        <f>[32]Abril!$I$32</f>
        <v>*</v>
      </c>
      <c r="AD36" s="86" t="str">
        <f>[32]Abril!$I$33</f>
        <v>*</v>
      </c>
      <c r="AE36" s="86" t="str">
        <f>[32]Abril!$I$34</f>
        <v>*</v>
      </c>
      <c r="AF36" s="90" t="str">
        <f>[32]Abril!$I$35</f>
        <v>*</v>
      </c>
      <c r="AI36" t="s">
        <v>35</v>
      </c>
      <c r="AJ36" t="s">
        <v>35</v>
      </c>
    </row>
    <row r="37" spans="1:38" x14ac:dyDescent="0.25">
      <c r="A37" s="74" t="s">
        <v>14</v>
      </c>
      <c r="B37" s="89" t="str">
        <f>[33]Abril!$I$5</f>
        <v>*</v>
      </c>
      <c r="C37" s="89" t="str">
        <f>[33]Abril!$I$6</f>
        <v>*</v>
      </c>
      <c r="D37" s="89" t="str">
        <f>[33]Abril!$I$7</f>
        <v>*</v>
      </c>
      <c r="E37" s="89" t="str">
        <f>[33]Abril!$I$8</f>
        <v>*</v>
      </c>
      <c r="F37" s="89" t="str">
        <f>[33]Abril!$I$9</f>
        <v>*</v>
      </c>
      <c r="G37" s="89" t="str">
        <f>[33]Abril!$I$10</f>
        <v>*</v>
      </c>
      <c r="H37" s="89" t="str">
        <f>[33]Abril!$I$11</f>
        <v>*</v>
      </c>
      <c r="I37" s="89" t="str">
        <f>[33]Abril!$I$12</f>
        <v>*</v>
      </c>
      <c r="J37" s="89" t="str">
        <f>[33]Abril!$I$13</f>
        <v>*</v>
      </c>
      <c r="K37" s="89" t="str">
        <f>[33]Abril!$I$14</f>
        <v>*</v>
      </c>
      <c r="L37" s="89" t="str">
        <f>[33]Abril!$I$15</f>
        <v>*</v>
      </c>
      <c r="M37" s="89" t="str">
        <f>[33]Abril!$I$16</f>
        <v>*</v>
      </c>
      <c r="N37" s="89" t="str">
        <f>[33]Abril!$I$17</f>
        <v>*</v>
      </c>
      <c r="O37" s="89" t="str">
        <f>[33]Abril!$I$18</f>
        <v>*</v>
      </c>
      <c r="P37" s="89" t="str">
        <f>[33]Abril!$I$19</f>
        <v>*</v>
      </c>
      <c r="Q37" s="89" t="str">
        <f>[33]Abril!$I$20</f>
        <v>*</v>
      </c>
      <c r="R37" s="89" t="str">
        <f>[33]Abril!$I$21</f>
        <v>*</v>
      </c>
      <c r="S37" s="89" t="str">
        <f>[33]Abril!$I$22</f>
        <v>*</v>
      </c>
      <c r="T37" s="89" t="str">
        <f>[33]Abril!$I$23</f>
        <v>*</v>
      </c>
      <c r="U37" s="89" t="str">
        <f>[33]Abril!$I$24</f>
        <v>*</v>
      </c>
      <c r="V37" s="89" t="str">
        <f>[33]Abril!$I$25</f>
        <v>*</v>
      </c>
      <c r="W37" s="89" t="str">
        <f>[33]Abril!$I$26</f>
        <v>*</v>
      </c>
      <c r="X37" s="89" t="str">
        <f>[33]Abril!$I$27</f>
        <v>*</v>
      </c>
      <c r="Y37" s="89" t="str">
        <f>[33]Abril!$I$28</f>
        <v>*</v>
      </c>
      <c r="Z37" s="89" t="str">
        <f>[33]Abril!$I$29</f>
        <v>*</v>
      </c>
      <c r="AA37" s="89" t="str">
        <f>[33]Abril!$I$30</f>
        <v>*</v>
      </c>
      <c r="AB37" s="89" t="str">
        <f>[33]Abril!$I$31</f>
        <v>*</v>
      </c>
      <c r="AC37" s="89" t="str">
        <f>[33]Abril!$I$32</f>
        <v>*</v>
      </c>
      <c r="AD37" s="89" t="str">
        <f>[33]Abril!$I$33</f>
        <v>*</v>
      </c>
      <c r="AE37" s="89" t="str">
        <f>[33]Abril!$I$34</f>
        <v>*</v>
      </c>
      <c r="AF37" s="83" t="str">
        <f>[33]Abril!$I$35</f>
        <v>*</v>
      </c>
      <c r="AJ37" t="s">
        <v>35</v>
      </c>
    </row>
    <row r="38" spans="1:38" x14ac:dyDescent="0.25">
      <c r="A38" s="74" t="s">
        <v>158</v>
      </c>
      <c r="B38" s="11" t="str">
        <f>[34]Abril!$I$5</f>
        <v>*</v>
      </c>
      <c r="C38" s="11" t="str">
        <f>[34]Abril!$I$6</f>
        <v>*</v>
      </c>
      <c r="D38" s="11" t="str">
        <f>[34]Abril!$I$7</f>
        <v>*</v>
      </c>
      <c r="E38" s="11" t="str">
        <f>[34]Abril!$I$8</f>
        <v>*</v>
      </c>
      <c r="F38" s="11" t="str">
        <f>[34]Abril!$I$9</f>
        <v>*</v>
      </c>
      <c r="G38" s="11" t="str">
        <f>[34]Abril!$I$10</f>
        <v>*</v>
      </c>
      <c r="H38" s="11" t="str">
        <f>[34]Abril!$I$11</f>
        <v>*</v>
      </c>
      <c r="I38" s="11" t="str">
        <f>[34]Abril!$I$12</f>
        <v>*</v>
      </c>
      <c r="J38" s="11" t="str">
        <f>[34]Abril!$I$13</f>
        <v>*</v>
      </c>
      <c r="K38" s="11" t="str">
        <f>[34]Abril!$I$14</f>
        <v>*</v>
      </c>
      <c r="L38" s="11" t="str">
        <f>[34]Abril!$I$15</f>
        <v>*</v>
      </c>
      <c r="M38" s="11" t="str">
        <f>[34]Abril!$I$16</f>
        <v>*</v>
      </c>
      <c r="N38" s="11" t="str">
        <f>[34]Abril!$I$17</f>
        <v>*</v>
      </c>
      <c r="O38" s="11" t="str">
        <f>[34]Abril!$I$18</f>
        <v>*</v>
      </c>
      <c r="P38" s="11" t="str">
        <f>[34]Abril!$I$19</f>
        <v>*</v>
      </c>
      <c r="Q38" s="86" t="str">
        <f>[34]Abril!$I$20</f>
        <v>*</v>
      </c>
      <c r="R38" s="86" t="str">
        <f>[34]Abril!$I$21</f>
        <v>*</v>
      </c>
      <c r="S38" s="86" t="str">
        <f>[34]Abril!$I$22</f>
        <v>*</v>
      </c>
      <c r="T38" s="86" t="str">
        <f>[34]Abril!$I$23</f>
        <v>*</v>
      </c>
      <c r="U38" s="86" t="str">
        <f>[34]Abril!$I$24</f>
        <v>*</v>
      </c>
      <c r="V38" s="86" t="str">
        <f>[34]Abril!$I$25</f>
        <v>*</v>
      </c>
      <c r="W38" s="86" t="str">
        <f>[34]Abril!$I$26</f>
        <v>*</v>
      </c>
      <c r="X38" s="86" t="str">
        <f>[34]Abril!$I$27</f>
        <v>*</v>
      </c>
      <c r="Y38" s="86" t="str">
        <f>[34]Abril!$I$28</f>
        <v>*</v>
      </c>
      <c r="Z38" s="86" t="str">
        <f>[34]Abril!$I$29</f>
        <v>*</v>
      </c>
      <c r="AA38" s="86" t="str">
        <f>[34]Abril!$I$30</f>
        <v>*</v>
      </c>
      <c r="AB38" s="86" t="str">
        <f>[34]Abril!$I$31</f>
        <v>*</v>
      </c>
      <c r="AC38" s="86" t="str">
        <f>[34]Abril!$I$32</f>
        <v>*</v>
      </c>
      <c r="AD38" s="86" t="str">
        <f>[34]Abril!$I$33</f>
        <v>*</v>
      </c>
      <c r="AE38" s="86" t="str">
        <f>[34]Abril!$I$34</f>
        <v>*</v>
      </c>
      <c r="AF38" s="90" t="str">
        <f>[34]Abril!$I$35</f>
        <v>*</v>
      </c>
      <c r="AI38" t="s">
        <v>35</v>
      </c>
      <c r="AJ38" t="s">
        <v>35</v>
      </c>
    </row>
    <row r="39" spans="1:38" x14ac:dyDescent="0.25">
      <c r="A39" s="74" t="s">
        <v>15</v>
      </c>
      <c r="B39" s="89" t="str">
        <f>[35]Abril!$I$5</f>
        <v>*</v>
      </c>
      <c r="C39" s="89" t="str">
        <f>[35]Abril!$I$6</f>
        <v>*</v>
      </c>
      <c r="D39" s="89" t="str">
        <f>[35]Abril!$I$7</f>
        <v>*</v>
      </c>
      <c r="E39" s="89" t="str">
        <f>[35]Abril!$I$8</f>
        <v>*</v>
      </c>
      <c r="F39" s="89" t="str">
        <f>[35]Abril!$I$9</f>
        <v>*</v>
      </c>
      <c r="G39" s="89" t="str">
        <f>[35]Abril!$I$10</f>
        <v>*</v>
      </c>
      <c r="H39" s="89" t="str">
        <f>[35]Abril!$I$11</f>
        <v>*</v>
      </c>
      <c r="I39" s="89" t="str">
        <f>[35]Abril!$I$12</f>
        <v>*</v>
      </c>
      <c r="J39" s="89" t="str">
        <f>[35]Abril!$I$13</f>
        <v>*</v>
      </c>
      <c r="K39" s="89" t="str">
        <f>[35]Abril!$I$14</f>
        <v>*</v>
      </c>
      <c r="L39" s="89" t="str">
        <f>[35]Abril!$I$15</f>
        <v>*</v>
      </c>
      <c r="M39" s="89" t="str">
        <f>[35]Abril!$I$16</f>
        <v>*</v>
      </c>
      <c r="N39" s="89" t="str">
        <f>[35]Abril!$I$17</f>
        <v>*</v>
      </c>
      <c r="O39" s="89" t="str">
        <f>[35]Abril!$I$18</f>
        <v>*</v>
      </c>
      <c r="P39" s="89" t="str">
        <f>[35]Abril!$I$19</f>
        <v>*</v>
      </c>
      <c r="Q39" s="89" t="str">
        <f>[35]Abril!$I$20</f>
        <v>*</v>
      </c>
      <c r="R39" s="89" t="str">
        <f>[35]Abril!$I$21</f>
        <v>*</v>
      </c>
      <c r="S39" s="89" t="str">
        <f>[35]Abril!$I$22</f>
        <v>*</v>
      </c>
      <c r="T39" s="89" t="str">
        <f>[35]Abril!$I$23</f>
        <v>*</v>
      </c>
      <c r="U39" s="89" t="str">
        <f>[35]Abril!$I$24</f>
        <v>*</v>
      </c>
      <c r="V39" s="89" t="str">
        <f>[35]Abril!$I$25</f>
        <v>*</v>
      </c>
      <c r="W39" s="89" t="str">
        <f>[35]Abril!$I$26</f>
        <v>*</v>
      </c>
      <c r="X39" s="89" t="str">
        <f>[35]Abril!$I$27</f>
        <v>*</v>
      </c>
      <c r="Y39" s="89" t="str">
        <f>[35]Abril!$I$28</f>
        <v>*</v>
      </c>
      <c r="Z39" s="89" t="str">
        <f>[35]Abril!$I$29</f>
        <v>*</v>
      </c>
      <c r="AA39" s="89" t="str">
        <f>[35]Abril!$I$30</f>
        <v>*</v>
      </c>
      <c r="AB39" s="89" t="str">
        <f>[35]Abril!$I$31</f>
        <v>*</v>
      </c>
      <c r="AC39" s="89" t="str">
        <f>[35]Abril!$I$32</f>
        <v>*</v>
      </c>
      <c r="AD39" s="89" t="str">
        <f>[35]Abril!$I$33</f>
        <v>*</v>
      </c>
      <c r="AE39" s="89" t="str">
        <f>[35]Abril!$I$34</f>
        <v>*</v>
      </c>
      <c r="AF39" s="83" t="str">
        <f>[35]Abril!$I$35</f>
        <v>*</v>
      </c>
      <c r="AG39" s="12" t="s">
        <v>35</v>
      </c>
      <c r="AJ39" t="s">
        <v>35</v>
      </c>
    </row>
    <row r="40" spans="1:38" x14ac:dyDescent="0.25">
      <c r="A40" s="74" t="s">
        <v>16</v>
      </c>
      <c r="B40" s="89" t="str">
        <f>[36]Abril!$I$5</f>
        <v>*</v>
      </c>
      <c r="C40" s="89" t="str">
        <f>[36]Abril!$I$6</f>
        <v>*</v>
      </c>
      <c r="D40" s="89" t="str">
        <f>[36]Abril!$I$7</f>
        <v>*</v>
      </c>
      <c r="E40" s="89" t="str">
        <f>[36]Abril!$I$8</f>
        <v>*</v>
      </c>
      <c r="F40" s="89" t="str">
        <f>[36]Abril!$I$9</f>
        <v>*</v>
      </c>
      <c r="G40" s="89" t="str">
        <f>[36]Abril!$I$10</f>
        <v>*</v>
      </c>
      <c r="H40" s="89" t="str">
        <f>[36]Abril!$I$11</f>
        <v>*</v>
      </c>
      <c r="I40" s="89" t="str">
        <f>[36]Abril!$I$12</f>
        <v>*</v>
      </c>
      <c r="J40" s="89" t="str">
        <f>[36]Abril!$I$13</f>
        <v>*</v>
      </c>
      <c r="K40" s="89" t="str">
        <f>[36]Abril!$I$14</f>
        <v>*</v>
      </c>
      <c r="L40" s="89" t="str">
        <f>[36]Abril!$I$15</f>
        <v>*</v>
      </c>
      <c r="M40" s="89" t="str">
        <f>[36]Abril!$I$16</f>
        <v>*</v>
      </c>
      <c r="N40" s="89" t="str">
        <f>[36]Abril!$I$17</f>
        <v>*</v>
      </c>
      <c r="O40" s="89" t="str">
        <f>[36]Abril!$I$18</f>
        <v>*</v>
      </c>
      <c r="P40" s="89" t="str">
        <f>[36]Abril!$I$19</f>
        <v>*</v>
      </c>
      <c r="Q40" s="89" t="str">
        <f>[36]Abril!$I$20</f>
        <v>*</v>
      </c>
      <c r="R40" s="89" t="str">
        <f>[36]Abril!$I$21</f>
        <v>*</v>
      </c>
      <c r="S40" s="89" t="str">
        <f>[36]Abril!$I$22</f>
        <v>*</v>
      </c>
      <c r="T40" s="89" t="str">
        <f>[36]Abril!$I$23</f>
        <v>*</v>
      </c>
      <c r="U40" s="89" t="str">
        <f>[36]Abril!$I$24</f>
        <v>*</v>
      </c>
      <c r="V40" s="89" t="str">
        <f>[36]Abril!$I$25</f>
        <v>*</v>
      </c>
      <c r="W40" s="89" t="str">
        <f>[36]Abril!$I$26</f>
        <v>*</v>
      </c>
      <c r="X40" s="89" t="str">
        <f>[36]Abril!$I$27</f>
        <v>*</v>
      </c>
      <c r="Y40" s="89" t="str">
        <f>[36]Abril!$I$28</f>
        <v>*</v>
      </c>
      <c r="Z40" s="89" t="str">
        <f>[36]Abril!$I$29</f>
        <v>*</v>
      </c>
      <c r="AA40" s="89" t="str">
        <f>[36]Abril!$I$30</f>
        <v>*</v>
      </c>
      <c r="AB40" s="89" t="str">
        <f>[36]Abril!$I$31</f>
        <v>*</v>
      </c>
      <c r="AC40" s="89" t="str">
        <f>[36]Abril!$I$32</f>
        <v>*</v>
      </c>
      <c r="AD40" s="89" t="str">
        <f>[36]Abril!$I$33</f>
        <v>*</v>
      </c>
      <c r="AE40" s="89" t="str">
        <f>[36]Abril!$I$34</f>
        <v>*</v>
      </c>
      <c r="AF40" s="83" t="str">
        <f>[36]Abril!$I$35</f>
        <v>*</v>
      </c>
      <c r="AH40" t="s">
        <v>35</v>
      </c>
      <c r="AI40" t="s">
        <v>35</v>
      </c>
    </row>
    <row r="41" spans="1:38" x14ac:dyDescent="0.25">
      <c r="A41" s="74" t="s">
        <v>159</v>
      </c>
      <c r="B41" s="89" t="str">
        <f>[37]Abril!$I$5</f>
        <v>*</v>
      </c>
      <c r="C41" s="89" t="str">
        <f>[37]Abril!$I$6</f>
        <v>*</v>
      </c>
      <c r="D41" s="89" t="str">
        <f>[37]Abril!$I$7</f>
        <v>*</v>
      </c>
      <c r="E41" s="89" t="str">
        <f>[37]Abril!$I$8</f>
        <v>*</v>
      </c>
      <c r="F41" s="89" t="str">
        <f>[37]Abril!$I$9</f>
        <v>*</v>
      </c>
      <c r="G41" s="89" t="str">
        <f>[37]Abril!$I$10</f>
        <v>*</v>
      </c>
      <c r="H41" s="89" t="str">
        <f>[37]Abril!$I$11</f>
        <v>*</v>
      </c>
      <c r="I41" s="89" t="str">
        <f>[37]Abril!$I$12</f>
        <v>*</v>
      </c>
      <c r="J41" s="89" t="str">
        <f>[37]Abril!$I$13</f>
        <v>*</v>
      </c>
      <c r="K41" s="89" t="str">
        <f>[37]Abril!$I$14</f>
        <v>*</v>
      </c>
      <c r="L41" s="89" t="str">
        <f>[37]Abril!$I$15</f>
        <v>*</v>
      </c>
      <c r="M41" s="89" t="str">
        <f>[37]Abril!$I$16</f>
        <v>*</v>
      </c>
      <c r="N41" s="89" t="str">
        <f>[37]Abril!$I$17</f>
        <v>*</v>
      </c>
      <c r="O41" s="89" t="str">
        <f>[37]Abril!$I$18</f>
        <v>*</v>
      </c>
      <c r="P41" s="89" t="str">
        <f>[37]Abril!$I$19</f>
        <v>*</v>
      </c>
      <c r="Q41" s="89" t="str">
        <f>[37]Abril!$I$20</f>
        <v>*</v>
      </c>
      <c r="R41" s="89" t="str">
        <f>[37]Abril!$I$21</f>
        <v>*</v>
      </c>
      <c r="S41" s="89" t="str">
        <f>[37]Abril!$I$22</f>
        <v>*</v>
      </c>
      <c r="T41" s="86" t="str">
        <f>[37]Abril!$I$23</f>
        <v>*</v>
      </c>
      <c r="U41" s="86" t="str">
        <f>[37]Abril!$I$24</f>
        <v>*</v>
      </c>
      <c r="V41" s="86" t="str">
        <f>[37]Abril!$I$25</f>
        <v>*</v>
      </c>
      <c r="W41" s="86" t="str">
        <f>[37]Abril!$I$26</f>
        <v>*</v>
      </c>
      <c r="X41" s="86" t="str">
        <f>[37]Abril!$I$27</f>
        <v>*</v>
      </c>
      <c r="Y41" s="86" t="str">
        <f>[37]Abril!$I$28</f>
        <v>*</v>
      </c>
      <c r="Z41" s="86" t="str">
        <f>[37]Abril!$I$29</f>
        <v>*</v>
      </c>
      <c r="AA41" s="86" t="str">
        <f>[37]Abril!$I$30</f>
        <v>*</v>
      </c>
      <c r="AB41" s="86" t="str">
        <f>[37]Abril!$I$31</f>
        <v>*</v>
      </c>
      <c r="AC41" s="86" t="str">
        <f>[37]Abril!$I$32</f>
        <v>*</v>
      </c>
      <c r="AD41" s="86" t="str">
        <f>[37]Abril!$I$33</f>
        <v>*</v>
      </c>
      <c r="AE41" s="86" t="str">
        <f>[37]Abril!$I$34</f>
        <v>*</v>
      </c>
      <c r="AF41" s="90" t="str">
        <f>[37]Abril!$I$35</f>
        <v>*</v>
      </c>
      <c r="AI41" t="s">
        <v>35</v>
      </c>
    </row>
    <row r="42" spans="1:38" x14ac:dyDescent="0.25">
      <c r="A42" s="74" t="s">
        <v>17</v>
      </c>
      <c r="B42" s="89" t="str">
        <f>[38]Abril!$I$5</f>
        <v>*</v>
      </c>
      <c r="C42" s="89" t="str">
        <f>[38]Abril!$I$6</f>
        <v>*</v>
      </c>
      <c r="D42" s="89" t="str">
        <f>[38]Abril!$I$7</f>
        <v>*</v>
      </c>
      <c r="E42" s="89" t="str">
        <f>[38]Abril!$I$8</f>
        <v>*</v>
      </c>
      <c r="F42" s="89" t="str">
        <f>[38]Abril!$I$9</f>
        <v>*</v>
      </c>
      <c r="G42" s="89" t="str">
        <f>[38]Abril!$I$10</f>
        <v>*</v>
      </c>
      <c r="H42" s="89" t="str">
        <f>[38]Abril!$I$11</f>
        <v>*</v>
      </c>
      <c r="I42" s="89" t="str">
        <f>[38]Abril!$I$12</f>
        <v>*</v>
      </c>
      <c r="J42" s="89" t="str">
        <f>[38]Abril!$I$13</f>
        <v>*</v>
      </c>
      <c r="K42" s="89" t="str">
        <f>[38]Abril!$I$14</f>
        <v>*</v>
      </c>
      <c r="L42" s="89" t="str">
        <f>[38]Abril!$I$15</f>
        <v>*</v>
      </c>
      <c r="M42" s="89" t="str">
        <f>[38]Abril!$I$16</f>
        <v>*</v>
      </c>
      <c r="N42" s="89" t="str">
        <f>[38]Abril!$I$17</f>
        <v>*</v>
      </c>
      <c r="O42" s="89" t="str">
        <f>[38]Abril!$I$18</f>
        <v>*</v>
      </c>
      <c r="P42" s="89" t="str">
        <f>[38]Abril!$I$19</f>
        <v>*</v>
      </c>
      <c r="Q42" s="89" t="str">
        <f>[38]Abril!$I$20</f>
        <v>*</v>
      </c>
      <c r="R42" s="89" t="str">
        <f>[38]Abril!$I$21</f>
        <v>*</v>
      </c>
      <c r="S42" s="89" t="str">
        <f>[38]Abril!$I$22</f>
        <v>*</v>
      </c>
      <c r="T42" s="89" t="str">
        <f>[38]Abril!$I$23</f>
        <v>*</v>
      </c>
      <c r="U42" s="89" t="str">
        <f>[38]Abril!$I$24</f>
        <v>*</v>
      </c>
      <c r="V42" s="89" t="str">
        <f>[38]Abril!$I$25</f>
        <v>*</v>
      </c>
      <c r="W42" s="89" t="str">
        <f>[38]Abril!$I$26</f>
        <v>*</v>
      </c>
      <c r="X42" s="89" t="str">
        <f>[38]Abril!$I$27</f>
        <v>*</v>
      </c>
      <c r="Y42" s="89" t="str">
        <f>[38]Abril!$I$28</f>
        <v>*</v>
      </c>
      <c r="Z42" s="89" t="str">
        <f>[38]Abril!$I$29</f>
        <v>*</v>
      </c>
      <c r="AA42" s="89" t="str">
        <f>[38]Abril!$I$30</f>
        <v>*</v>
      </c>
      <c r="AB42" s="89" t="str">
        <f>[38]Abril!$I$31</f>
        <v>*</v>
      </c>
      <c r="AC42" s="89" t="str">
        <f>[38]Abril!$I$32</f>
        <v>*</v>
      </c>
      <c r="AD42" s="89" t="str">
        <f>[38]Abril!$I$33</f>
        <v>*</v>
      </c>
      <c r="AE42" s="89" t="str">
        <f>[38]Abril!$I$34</f>
        <v>*</v>
      </c>
      <c r="AF42" s="83" t="str">
        <f>[38]Abril!$I$35</f>
        <v>*</v>
      </c>
      <c r="AJ42" t="s">
        <v>35</v>
      </c>
    </row>
    <row r="43" spans="1:38" x14ac:dyDescent="0.25">
      <c r="A43" s="74" t="s">
        <v>141</v>
      </c>
      <c r="B43" s="11" t="str">
        <f>[39]Abril!$I$5</f>
        <v>*</v>
      </c>
      <c r="C43" s="11" t="str">
        <f>[39]Abril!$I$6</f>
        <v>*</v>
      </c>
      <c r="D43" s="11" t="str">
        <f>[39]Abril!$I$7</f>
        <v>*</v>
      </c>
      <c r="E43" s="11" t="str">
        <f>[39]Abril!$I$8</f>
        <v>*</v>
      </c>
      <c r="F43" s="11" t="str">
        <f>[39]Abril!$I$9</f>
        <v>*</v>
      </c>
      <c r="G43" s="11" t="str">
        <f>[39]Abril!$I$10</f>
        <v>*</v>
      </c>
      <c r="H43" s="11" t="str">
        <f>[39]Abril!$I$11</f>
        <v>*</v>
      </c>
      <c r="I43" s="11" t="str">
        <f>[39]Abril!$I$12</f>
        <v>*</v>
      </c>
      <c r="J43" s="11" t="str">
        <f>[39]Abril!$I$13</f>
        <v>*</v>
      </c>
      <c r="K43" s="11" t="str">
        <f>[39]Abril!$I$14</f>
        <v>*</v>
      </c>
      <c r="L43" s="11" t="str">
        <f>[39]Abril!$I$15</f>
        <v>*</v>
      </c>
      <c r="M43" s="11" t="str">
        <f>[39]Abril!$I$16</f>
        <v>*</v>
      </c>
      <c r="N43" s="11" t="str">
        <f>[39]Abril!$I$17</f>
        <v>*</v>
      </c>
      <c r="O43" s="11" t="str">
        <f>[39]Abril!$I$18</f>
        <v>*</v>
      </c>
      <c r="P43" s="11" t="str">
        <f>[39]Abril!$I$19</f>
        <v>*</v>
      </c>
      <c r="Q43" s="11" t="str">
        <f>[39]Abril!$I$20</f>
        <v>*</v>
      </c>
      <c r="R43" s="11" t="str">
        <f>[39]Abril!$I$21</f>
        <v>*</v>
      </c>
      <c r="S43" s="11" t="str">
        <f>[39]Abril!$I$22</f>
        <v>*</v>
      </c>
      <c r="T43" s="86" t="str">
        <f>[39]Abril!$I$23</f>
        <v>*</v>
      </c>
      <c r="U43" s="86" t="str">
        <f>[39]Abril!$I$24</f>
        <v>*</v>
      </c>
      <c r="V43" s="86" t="str">
        <f>[39]Abril!$I$25</f>
        <v>*</v>
      </c>
      <c r="W43" s="86" t="str">
        <f>[39]Abril!$I$26</f>
        <v>*</v>
      </c>
      <c r="X43" s="86" t="str">
        <f>[39]Abril!$I$27</f>
        <v>*</v>
      </c>
      <c r="Y43" s="86" t="str">
        <f>[39]Abril!$I$28</f>
        <v>*</v>
      </c>
      <c r="Z43" s="86" t="str">
        <f>[39]Abril!$I$29</f>
        <v>*</v>
      </c>
      <c r="AA43" s="86" t="str">
        <f>[39]Abril!$I$30</f>
        <v>*</v>
      </c>
      <c r="AB43" s="86" t="str">
        <f>[39]Abril!$I$31</f>
        <v>*</v>
      </c>
      <c r="AC43" s="86" t="str">
        <f>[39]Abril!$I$32</f>
        <v>*</v>
      </c>
      <c r="AD43" s="86" t="str">
        <f>[39]Abril!$I$33</f>
        <v>*</v>
      </c>
      <c r="AE43" s="86" t="str">
        <f>[39]Abril!$I$34</f>
        <v>*</v>
      </c>
      <c r="AF43" s="90" t="str">
        <f>[39]Abril!$I$35</f>
        <v>*</v>
      </c>
      <c r="AI43" t="s">
        <v>35</v>
      </c>
      <c r="AJ43" t="s">
        <v>35</v>
      </c>
      <c r="AK43" t="s">
        <v>35</v>
      </c>
    </row>
    <row r="44" spans="1:38" x14ac:dyDescent="0.25">
      <c r="A44" s="74" t="s">
        <v>18</v>
      </c>
      <c r="B44" s="89" t="str">
        <f>[40]Abril!$I$5</f>
        <v>*</v>
      </c>
      <c r="C44" s="89" t="str">
        <f>[40]Abril!$I$6</f>
        <v>*</v>
      </c>
      <c r="D44" s="89" t="str">
        <f>[40]Abril!$I$7</f>
        <v>*</v>
      </c>
      <c r="E44" s="89" t="str">
        <f>[40]Abril!$I$8</f>
        <v>*</v>
      </c>
      <c r="F44" s="89" t="str">
        <f>[40]Abril!$I$9</f>
        <v>*</v>
      </c>
      <c r="G44" s="89" t="str">
        <f>[40]Abril!$I$10</f>
        <v>*</v>
      </c>
      <c r="H44" s="89" t="str">
        <f>[40]Abril!$I$11</f>
        <v>*</v>
      </c>
      <c r="I44" s="89" t="str">
        <f>[40]Abril!$I$12</f>
        <v>*</v>
      </c>
      <c r="J44" s="89" t="str">
        <f>[40]Abril!$I$13</f>
        <v>*</v>
      </c>
      <c r="K44" s="89" t="str">
        <f>[40]Abril!$I$14</f>
        <v>*</v>
      </c>
      <c r="L44" s="89" t="str">
        <f>[40]Abril!$I$15</f>
        <v>*</v>
      </c>
      <c r="M44" s="89" t="str">
        <f>[40]Abril!$I$16</f>
        <v>*</v>
      </c>
      <c r="N44" s="89" t="str">
        <f>[40]Abril!$I$17</f>
        <v>*</v>
      </c>
      <c r="O44" s="89" t="str">
        <f>[40]Abril!$I$18</f>
        <v>*</v>
      </c>
      <c r="P44" s="89" t="str">
        <f>[40]Abril!$I$19</f>
        <v>*</v>
      </c>
      <c r="Q44" s="89" t="str">
        <f>[40]Abril!$I$20</f>
        <v>*</v>
      </c>
      <c r="R44" s="89" t="str">
        <f>[40]Abril!$I$21</f>
        <v>*</v>
      </c>
      <c r="S44" s="89" t="str">
        <f>[40]Abril!$I$22</f>
        <v>*</v>
      </c>
      <c r="T44" s="89" t="str">
        <f>[40]Abril!$I$23</f>
        <v>*</v>
      </c>
      <c r="U44" s="89" t="str">
        <f>[40]Abril!$I$24</f>
        <v>*</v>
      </c>
      <c r="V44" s="89" t="str">
        <f>[40]Abril!$I$25</f>
        <v>*</v>
      </c>
      <c r="W44" s="89" t="str">
        <f>[40]Abril!$I$26</f>
        <v>*</v>
      </c>
      <c r="X44" s="89" t="str">
        <f>[40]Abril!$I$27</f>
        <v>*</v>
      </c>
      <c r="Y44" s="89" t="str">
        <f>[40]Abril!$I$28</f>
        <v>*</v>
      </c>
      <c r="Z44" s="89" t="str">
        <f>[40]Abril!$I$29</f>
        <v>*</v>
      </c>
      <c r="AA44" s="89" t="str">
        <f>[40]Abril!$I$30</f>
        <v>*</v>
      </c>
      <c r="AB44" s="89" t="str">
        <f>[40]Abril!$I$31</f>
        <v>*</v>
      </c>
      <c r="AC44" s="89" t="str">
        <f>[40]Abril!$I$32</f>
        <v>*</v>
      </c>
      <c r="AD44" s="89" t="str">
        <f>[40]Abril!$I$33</f>
        <v>*</v>
      </c>
      <c r="AE44" s="89" t="str">
        <f>[40]Abril!$I$34</f>
        <v>*</v>
      </c>
      <c r="AF44" s="83" t="str">
        <f>[40]Abril!$I$35</f>
        <v>*</v>
      </c>
      <c r="AI44" t="s">
        <v>35</v>
      </c>
      <c r="AJ44" t="s">
        <v>35</v>
      </c>
      <c r="AK44" t="s">
        <v>35</v>
      </c>
    </row>
    <row r="45" spans="1:38" x14ac:dyDescent="0.25">
      <c r="A45" s="74" t="s">
        <v>146</v>
      </c>
      <c r="B45" s="89" t="str">
        <f>[41]Abril!$I$5</f>
        <v>*</v>
      </c>
      <c r="C45" s="89" t="str">
        <f>[41]Abril!$I$6</f>
        <v>*</v>
      </c>
      <c r="D45" s="89" t="str">
        <f>[41]Abril!$I$7</f>
        <v>*</v>
      </c>
      <c r="E45" s="89" t="str">
        <f>[41]Abril!$I$8</f>
        <v>*</v>
      </c>
      <c r="F45" s="89" t="str">
        <f>[41]Abril!$I$9</f>
        <v>*</v>
      </c>
      <c r="G45" s="89" t="str">
        <f>[41]Abril!$I$10</f>
        <v>*</v>
      </c>
      <c r="H45" s="89" t="str">
        <f>[41]Abril!$I$11</f>
        <v>*</v>
      </c>
      <c r="I45" s="89" t="str">
        <f>[41]Abril!$I$12</f>
        <v>*</v>
      </c>
      <c r="J45" s="89" t="str">
        <f>[41]Abril!$I$13</f>
        <v>*</v>
      </c>
      <c r="K45" s="89" t="str">
        <f>[41]Abril!$I$14</f>
        <v>*</v>
      </c>
      <c r="L45" s="89" t="str">
        <f>[41]Abril!$I$15</f>
        <v>*</v>
      </c>
      <c r="M45" s="89" t="str">
        <f>[41]Abril!$I$16</f>
        <v>*</v>
      </c>
      <c r="N45" s="89" t="str">
        <f>[41]Abril!$I$17</f>
        <v>*</v>
      </c>
      <c r="O45" s="89" t="str">
        <f>[41]Abril!$I$18</f>
        <v>*</v>
      </c>
      <c r="P45" s="89" t="str">
        <f>[41]Abril!$I$19</f>
        <v>*</v>
      </c>
      <c r="Q45" s="89" t="str">
        <f>[41]Abril!$I$20</f>
        <v>*</v>
      </c>
      <c r="R45" s="89" t="str">
        <f>[41]Abril!$I$21</f>
        <v>*</v>
      </c>
      <c r="S45" s="89" t="str">
        <f>[41]Abril!$I$22</f>
        <v>*</v>
      </c>
      <c r="T45" s="86" t="str">
        <f>[41]Abril!$I$23</f>
        <v>*</v>
      </c>
      <c r="U45" s="86" t="str">
        <f>[41]Abril!$I$24</f>
        <v>*</v>
      </c>
      <c r="V45" s="86" t="str">
        <f>[41]Abril!$I$25</f>
        <v>*</v>
      </c>
      <c r="W45" s="86" t="str">
        <f>[41]Abril!$I$26</f>
        <v>*</v>
      </c>
      <c r="X45" s="86" t="str">
        <f>[41]Abril!$I$27</f>
        <v>*</v>
      </c>
      <c r="Y45" s="86" t="str">
        <f>[41]Abril!$I$28</f>
        <v>*</v>
      </c>
      <c r="Z45" s="86" t="str">
        <f>[41]Abril!$I$29</f>
        <v>*</v>
      </c>
      <c r="AA45" s="86" t="str">
        <f>[41]Abril!$I$30</f>
        <v>*</v>
      </c>
      <c r="AB45" s="86" t="str">
        <f>[41]Abril!$I$31</f>
        <v>*</v>
      </c>
      <c r="AC45" s="86" t="str">
        <f>[41]Abril!$I$32</f>
        <v>*</v>
      </c>
      <c r="AD45" s="86" t="str">
        <f>[41]Abril!$I$33</f>
        <v>*</v>
      </c>
      <c r="AE45" s="86" t="str">
        <f>[41]Abril!$I$34</f>
        <v>*</v>
      </c>
      <c r="AF45" s="90" t="str">
        <f>[41]Abril!$I$35</f>
        <v>*</v>
      </c>
      <c r="AH45" t="s">
        <v>35</v>
      </c>
      <c r="AI45" t="s">
        <v>35</v>
      </c>
      <c r="AJ45" t="s">
        <v>35</v>
      </c>
      <c r="AK45" t="s">
        <v>213</v>
      </c>
    </row>
    <row r="46" spans="1:38" x14ac:dyDescent="0.25">
      <c r="A46" s="74" t="s">
        <v>19</v>
      </c>
      <c r="B46" s="89" t="str">
        <f>[42]Abril!$I$5</f>
        <v>*</v>
      </c>
      <c r="C46" s="89" t="str">
        <f>[42]Abril!$I$6</f>
        <v>*</v>
      </c>
      <c r="D46" s="89" t="str">
        <f>[42]Abril!$I$7</f>
        <v>*</v>
      </c>
      <c r="E46" s="89" t="str">
        <f>[42]Abril!$I$8</f>
        <v>*</v>
      </c>
      <c r="F46" s="89" t="str">
        <f>[42]Abril!$I$9</f>
        <v>*</v>
      </c>
      <c r="G46" s="89" t="str">
        <f>[42]Abril!$I$10</f>
        <v>*</v>
      </c>
      <c r="H46" s="89" t="str">
        <f>[42]Abril!$I$11</f>
        <v>*</v>
      </c>
      <c r="I46" s="89" t="str">
        <f>[42]Abril!$I$12</f>
        <v>*</v>
      </c>
      <c r="J46" s="89" t="str">
        <f>[42]Abril!$I$13</f>
        <v>*</v>
      </c>
      <c r="K46" s="89" t="str">
        <f>[42]Abril!$I$14</f>
        <v>*</v>
      </c>
      <c r="L46" s="89" t="str">
        <f>[42]Abril!$I$15</f>
        <v>*</v>
      </c>
      <c r="M46" s="89" t="str">
        <f>[42]Abril!$I$16</f>
        <v>*</v>
      </c>
      <c r="N46" s="89" t="str">
        <f>[42]Abril!$I$17</f>
        <v>*</v>
      </c>
      <c r="O46" s="89" t="str">
        <f>[42]Abril!$I$18</f>
        <v>*</v>
      </c>
      <c r="P46" s="89" t="str">
        <f>[42]Abril!$I$19</f>
        <v>*</v>
      </c>
      <c r="Q46" s="89" t="str">
        <f>[42]Abril!$I$20</f>
        <v>*</v>
      </c>
      <c r="R46" s="89" t="str">
        <f>[42]Abril!$I$21</f>
        <v>*</v>
      </c>
      <c r="S46" s="89" t="str">
        <f>[42]Abril!$I$22</f>
        <v>*</v>
      </c>
      <c r="T46" s="89" t="str">
        <f>[42]Abril!$I$23</f>
        <v>*</v>
      </c>
      <c r="U46" s="89" t="str">
        <f>[42]Abril!$I$24</f>
        <v>*</v>
      </c>
      <c r="V46" s="89" t="str">
        <f>[42]Abril!$I$25</f>
        <v>*</v>
      </c>
      <c r="W46" s="89" t="str">
        <f>[42]Abril!$I$26</f>
        <v>*</v>
      </c>
      <c r="X46" s="89" t="str">
        <f>[42]Abril!$I$27</f>
        <v>*</v>
      </c>
      <c r="Y46" s="89" t="str">
        <f>[42]Abril!$I$28</f>
        <v>*</v>
      </c>
      <c r="Z46" s="89" t="str">
        <f>[42]Abril!$I$29</f>
        <v>*</v>
      </c>
      <c r="AA46" s="89" t="str">
        <f>[42]Abril!$I$30</f>
        <v>*</v>
      </c>
      <c r="AB46" s="89" t="str">
        <f>[42]Abril!$I$31</f>
        <v>*</v>
      </c>
      <c r="AC46" s="89" t="str">
        <f>[42]Abril!$I$32</f>
        <v>*</v>
      </c>
      <c r="AD46" s="89" t="str">
        <f>[42]Abril!$I$33</f>
        <v>*</v>
      </c>
      <c r="AE46" s="89" t="str">
        <f>[42]Abril!$I$34</f>
        <v>*</v>
      </c>
      <c r="AF46" s="83" t="str">
        <f>[42]Abril!$I$35</f>
        <v>*</v>
      </c>
      <c r="AG46" s="12" t="s">
        <v>35</v>
      </c>
      <c r="AI46" t="s">
        <v>35</v>
      </c>
    </row>
    <row r="47" spans="1:38" x14ac:dyDescent="0.25">
      <c r="A47" s="74" t="s">
        <v>23</v>
      </c>
      <c r="B47" s="89" t="str">
        <f>[43]Abril!$I$5</f>
        <v>*</v>
      </c>
      <c r="C47" s="89" t="str">
        <f>[43]Abril!$I$6</f>
        <v>*</v>
      </c>
      <c r="D47" s="89" t="str">
        <f>[43]Abril!$I$7</f>
        <v>*</v>
      </c>
      <c r="E47" s="89" t="str">
        <f>[43]Abril!$I$8</f>
        <v>*</v>
      </c>
      <c r="F47" s="89" t="str">
        <f>[43]Abril!$I$9</f>
        <v>*</v>
      </c>
      <c r="G47" s="89" t="str">
        <f>[43]Abril!$I$10</f>
        <v>*</v>
      </c>
      <c r="H47" s="89" t="str">
        <f>[43]Abril!$I$11</f>
        <v>*</v>
      </c>
      <c r="I47" s="89" t="str">
        <f>[43]Abril!$I$12</f>
        <v>*</v>
      </c>
      <c r="J47" s="89" t="str">
        <f>[43]Abril!$I$13</f>
        <v>*</v>
      </c>
      <c r="K47" s="89" t="str">
        <f>[43]Abril!$I$14</f>
        <v>*</v>
      </c>
      <c r="L47" s="89" t="str">
        <f>[43]Abril!$I$15</f>
        <v>*</v>
      </c>
      <c r="M47" s="89" t="str">
        <f>[43]Abril!$I$16</f>
        <v>*</v>
      </c>
      <c r="N47" s="89" t="str">
        <f>[43]Abril!$I$17</f>
        <v>*</v>
      </c>
      <c r="O47" s="89" t="str">
        <f>[43]Abril!$I$18</f>
        <v>*</v>
      </c>
      <c r="P47" s="89" t="str">
        <f>[43]Abril!$I$19</f>
        <v>*</v>
      </c>
      <c r="Q47" s="89" t="str">
        <f>[43]Abril!$I$20</f>
        <v>*</v>
      </c>
      <c r="R47" s="89" t="str">
        <f>[43]Abril!$I$21</f>
        <v>*</v>
      </c>
      <c r="S47" s="89" t="str">
        <f>[43]Abril!$I$22</f>
        <v>*</v>
      </c>
      <c r="T47" s="89" t="str">
        <f>[43]Abril!$I$23</f>
        <v>*</v>
      </c>
      <c r="U47" s="89" t="str">
        <f>[43]Abril!$I$24</f>
        <v>*</v>
      </c>
      <c r="V47" s="89" t="str">
        <f>[43]Abril!$I$25</f>
        <v>*</v>
      </c>
      <c r="W47" s="89" t="str">
        <f>[43]Abril!$I$26</f>
        <v>*</v>
      </c>
      <c r="X47" s="89" t="str">
        <f>[43]Abril!$I$27</f>
        <v>*</v>
      </c>
      <c r="Y47" s="89" t="str">
        <f>[43]Abril!$I$28</f>
        <v>*</v>
      </c>
      <c r="Z47" s="89" t="str">
        <f>[43]Abril!$I$29</f>
        <v>*</v>
      </c>
      <c r="AA47" s="89" t="str">
        <f>[43]Abril!$I$30</f>
        <v>*</v>
      </c>
      <c r="AB47" s="89" t="str">
        <f>[43]Abril!$I$31</f>
        <v>*</v>
      </c>
      <c r="AC47" s="89" t="str">
        <f>[43]Abril!$I$32</f>
        <v>*</v>
      </c>
      <c r="AD47" s="89" t="str">
        <f>[43]Abril!$I$33</f>
        <v>*</v>
      </c>
      <c r="AE47" s="89" t="str">
        <f>[43]Abril!$I$34</f>
        <v>*</v>
      </c>
      <c r="AF47" s="83" t="str">
        <f>[43]Abril!$I$35</f>
        <v>*</v>
      </c>
      <c r="AH47" t="s">
        <v>35</v>
      </c>
      <c r="AJ47" t="s">
        <v>35</v>
      </c>
      <c r="AK47" t="s">
        <v>35</v>
      </c>
    </row>
    <row r="48" spans="1:38" x14ac:dyDescent="0.25">
      <c r="A48" s="74" t="s">
        <v>34</v>
      </c>
      <c r="B48" s="89" t="str">
        <f>[44]Abril!$I$5</f>
        <v>*</v>
      </c>
      <c r="C48" s="89" t="str">
        <f>[44]Abril!$I$6</f>
        <v>*</v>
      </c>
      <c r="D48" s="89" t="str">
        <f>[44]Abril!$I$7</f>
        <v>*</v>
      </c>
      <c r="E48" s="89" t="str">
        <f>[44]Abril!$I$8</f>
        <v>*</v>
      </c>
      <c r="F48" s="89" t="str">
        <f>[44]Abril!$I$9</f>
        <v>*</v>
      </c>
      <c r="G48" s="89" t="str">
        <f>[44]Abril!$I$10</f>
        <v>*</v>
      </c>
      <c r="H48" s="89" t="str">
        <f>[44]Abril!$I$11</f>
        <v>*</v>
      </c>
      <c r="I48" s="89" t="str">
        <f>[44]Abril!$I$12</f>
        <v>*</v>
      </c>
      <c r="J48" s="89" t="str">
        <f>[44]Abril!$I$13</f>
        <v>*</v>
      </c>
      <c r="K48" s="89" t="str">
        <f>[44]Abril!$I$14</f>
        <v>*</v>
      </c>
      <c r="L48" s="89" t="str">
        <f>[44]Abril!$I$15</f>
        <v>*</v>
      </c>
      <c r="M48" s="89" t="str">
        <f>[44]Abril!$I$16</f>
        <v>*</v>
      </c>
      <c r="N48" s="89" t="str">
        <f>[44]Abril!$I$17</f>
        <v>*</v>
      </c>
      <c r="O48" s="89" t="str">
        <f>[44]Abril!$I$18</f>
        <v>*</v>
      </c>
      <c r="P48" s="89" t="str">
        <f>[44]Abril!$I$19</f>
        <v>*</v>
      </c>
      <c r="Q48" s="89" t="str">
        <f>[44]Abril!$I$20</f>
        <v>*</v>
      </c>
      <c r="R48" s="89" t="str">
        <f>[44]Abril!$I$21</f>
        <v>*</v>
      </c>
      <c r="S48" s="89" t="str">
        <f>[44]Abril!$I$22</f>
        <v>*</v>
      </c>
      <c r="T48" s="89" t="str">
        <f>[44]Abril!$I$23</f>
        <v>*</v>
      </c>
      <c r="U48" s="89" t="str">
        <f>[44]Abril!$I$24</f>
        <v>*</v>
      </c>
      <c r="V48" s="89" t="str">
        <f>[44]Abril!$I$25</f>
        <v>*</v>
      </c>
      <c r="W48" s="89" t="str">
        <f>[44]Abril!$I$26</f>
        <v>*</v>
      </c>
      <c r="X48" s="89" t="str">
        <f>[44]Abril!$I$27</f>
        <v>*</v>
      </c>
      <c r="Y48" s="89" t="str">
        <f>[44]Abril!$I$28</f>
        <v>*</v>
      </c>
      <c r="Z48" s="89" t="str">
        <f>[44]Abril!$I$29</f>
        <v>*</v>
      </c>
      <c r="AA48" s="89" t="str">
        <f>[44]Abril!$I$30</f>
        <v>*</v>
      </c>
      <c r="AB48" s="89" t="str">
        <f>[44]Abril!$I$31</f>
        <v>*</v>
      </c>
      <c r="AC48" s="89" t="str">
        <f>[44]Abril!$I$32</f>
        <v>*</v>
      </c>
      <c r="AD48" s="89" t="str">
        <f>[44]Abril!$I$33</f>
        <v>*</v>
      </c>
      <c r="AE48" s="89" t="str">
        <f>[44]Abril!$I$34</f>
        <v>*</v>
      </c>
      <c r="AF48" s="83" t="str">
        <f>[44]Abril!$I$35</f>
        <v>*</v>
      </c>
      <c r="AG48" s="12" t="s">
        <v>35</v>
      </c>
      <c r="AI48" t="s">
        <v>35</v>
      </c>
      <c r="AJ48" t="s">
        <v>35</v>
      </c>
      <c r="AL48" t="s">
        <v>35</v>
      </c>
    </row>
    <row r="49" spans="1:37" ht="13.8" thickBot="1" x14ac:dyDescent="0.3">
      <c r="A49" s="75" t="s">
        <v>20</v>
      </c>
      <c r="B49" s="86" t="str">
        <f>[45]Abril!$I$5</f>
        <v>*</v>
      </c>
      <c r="C49" s="86" t="str">
        <f>[45]Abril!$I$6</f>
        <v>*</v>
      </c>
      <c r="D49" s="86" t="str">
        <f>[45]Abril!$I$7</f>
        <v>*</v>
      </c>
      <c r="E49" s="86" t="str">
        <f>[45]Abril!$I$8</f>
        <v>*</v>
      </c>
      <c r="F49" s="86" t="str">
        <f>[45]Abril!$I$9</f>
        <v>*</v>
      </c>
      <c r="G49" s="86" t="str">
        <f>[45]Abril!$I$10</f>
        <v>*</v>
      </c>
      <c r="H49" s="86" t="str">
        <f>[45]Abril!$I$11</f>
        <v>*</v>
      </c>
      <c r="I49" s="86" t="str">
        <f>[45]Abril!$I$12</f>
        <v>*</v>
      </c>
      <c r="J49" s="86" t="str">
        <f>[45]Abril!$I$13</f>
        <v>*</v>
      </c>
      <c r="K49" s="86" t="str">
        <f>[45]Abril!$I$14</f>
        <v>*</v>
      </c>
      <c r="L49" s="86" t="str">
        <f>[45]Abril!$I$15</f>
        <v>*</v>
      </c>
      <c r="M49" s="86" t="str">
        <f>[45]Abril!$I$16</f>
        <v>*</v>
      </c>
      <c r="N49" s="86" t="str">
        <f>[45]Abril!$I$17</f>
        <v>*</v>
      </c>
      <c r="O49" s="86" t="str">
        <f>[45]Abril!$I$18</f>
        <v>*</v>
      </c>
      <c r="P49" s="86" t="str">
        <f>[45]Abril!$I$19</f>
        <v>*</v>
      </c>
      <c r="Q49" s="86" t="str">
        <f>[45]Abril!$I$20</f>
        <v>*</v>
      </c>
      <c r="R49" s="86" t="str">
        <f>[45]Abril!$I$21</f>
        <v>*</v>
      </c>
      <c r="S49" s="86" t="str">
        <f>[45]Abril!$I$22</f>
        <v>*</v>
      </c>
      <c r="T49" s="86" t="str">
        <f>[45]Abril!$I$23</f>
        <v>*</v>
      </c>
      <c r="U49" s="86" t="str">
        <f>[45]Abril!$I$24</f>
        <v>*</v>
      </c>
      <c r="V49" s="86" t="str">
        <f>[45]Abril!$I$25</f>
        <v>*</v>
      </c>
      <c r="W49" s="86" t="str">
        <f>[45]Abril!$I$26</f>
        <v>*</v>
      </c>
      <c r="X49" s="86" t="str">
        <f>[45]Abril!$I$27</f>
        <v>*</v>
      </c>
      <c r="Y49" s="86" t="str">
        <f>[45]Abril!$I$28</f>
        <v>*</v>
      </c>
      <c r="Z49" s="86" t="str">
        <f>[45]Abril!$I$29</f>
        <v>*</v>
      </c>
      <c r="AA49" s="86" t="str">
        <f>[45]Abril!$I$30</f>
        <v>*</v>
      </c>
      <c r="AB49" s="86" t="str">
        <f>[45]Abril!$I$31</f>
        <v>*</v>
      </c>
      <c r="AC49" s="86" t="str">
        <f>[45]Abril!$I$32</f>
        <v>*</v>
      </c>
      <c r="AD49" s="86" t="str">
        <f>[45]Abril!$I$33</f>
        <v>*</v>
      </c>
      <c r="AE49" s="86" t="str">
        <f>[45]Abril!$I$34</f>
        <v>*</v>
      </c>
      <c r="AF49" s="83" t="str">
        <f>[45]Abril!$I$35</f>
        <v>*</v>
      </c>
    </row>
    <row r="50" spans="1:37" s="5" customFormat="1" ht="17.100000000000001" customHeight="1" thickBot="1" x14ac:dyDescent="0.3">
      <c r="A50" s="76" t="s">
        <v>208</v>
      </c>
      <c r="B50" s="77" t="s">
        <v>210</v>
      </c>
      <c r="C50" s="78" t="s">
        <v>210</v>
      </c>
      <c r="D50" s="78" t="s">
        <v>210</v>
      </c>
      <c r="E50" s="78" t="s">
        <v>210</v>
      </c>
      <c r="F50" s="78" t="s">
        <v>210</v>
      </c>
      <c r="G50" s="78" t="s">
        <v>210</v>
      </c>
      <c r="H50" s="78" t="s">
        <v>210</v>
      </c>
      <c r="I50" s="78" t="s">
        <v>210</v>
      </c>
      <c r="J50" s="78" t="s">
        <v>210</v>
      </c>
      <c r="K50" s="78" t="s">
        <v>210</v>
      </c>
      <c r="L50" s="78" t="s">
        <v>210</v>
      </c>
      <c r="M50" s="78" t="s">
        <v>210</v>
      </c>
      <c r="N50" s="78" t="s">
        <v>210</v>
      </c>
      <c r="O50" s="78" t="s">
        <v>210</v>
      </c>
      <c r="P50" s="78" t="s">
        <v>210</v>
      </c>
      <c r="Q50" s="78" t="s">
        <v>210</v>
      </c>
      <c r="R50" s="78" t="s">
        <v>210</v>
      </c>
      <c r="S50" s="78" t="s">
        <v>210</v>
      </c>
      <c r="T50" s="78" t="s">
        <v>210</v>
      </c>
      <c r="U50" s="78" t="s">
        <v>210</v>
      </c>
      <c r="V50" s="78" t="s">
        <v>210</v>
      </c>
      <c r="W50" s="78" t="s">
        <v>210</v>
      </c>
      <c r="X50" s="78" t="s">
        <v>210</v>
      </c>
      <c r="Y50" s="78" t="s">
        <v>210</v>
      </c>
      <c r="Z50" s="78" t="s">
        <v>210</v>
      </c>
      <c r="AA50" s="78" t="s">
        <v>210</v>
      </c>
      <c r="AB50" s="78" t="s">
        <v>210</v>
      </c>
      <c r="AC50" s="78" t="s">
        <v>210</v>
      </c>
      <c r="AD50" s="78" t="s">
        <v>210</v>
      </c>
      <c r="AE50" s="82" t="s">
        <v>210</v>
      </c>
      <c r="AF50" s="91"/>
      <c r="AK50" s="5" t="s">
        <v>35</v>
      </c>
    </row>
    <row r="51" spans="1:37" s="8" customFormat="1" ht="13.8" thickBot="1" x14ac:dyDescent="0.3">
      <c r="A51" s="113" t="s">
        <v>207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5"/>
      <c r="AF51" s="84" t="s">
        <v>210</v>
      </c>
      <c r="AK51" s="8" t="s">
        <v>35</v>
      </c>
    </row>
    <row r="52" spans="1:37" x14ac:dyDescent="0.25">
      <c r="A52" s="34"/>
      <c r="B52" s="35"/>
      <c r="C52" s="35"/>
      <c r="D52" s="35"/>
      <c r="E52" s="35"/>
      <c r="F52" s="35"/>
      <c r="G52" s="35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41"/>
      <c r="AE52" s="45" t="s">
        <v>35</v>
      </c>
      <c r="AF52" s="66"/>
    </row>
    <row r="53" spans="1:37" x14ac:dyDescent="0.25">
      <c r="A53" s="34"/>
      <c r="B53" s="36"/>
      <c r="C53" s="36"/>
      <c r="D53" s="36"/>
      <c r="E53" s="36"/>
      <c r="F53" s="36"/>
      <c r="G53" s="36"/>
      <c r="H53" s="36"/>
      <c r="I53" s="36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100"/>
      <c r="U53" s="100"/>
      <c r="V53" s="100"/>
      <c r="W53" s="100"/>
      <c r="X53" s="100"/>
      <c r="Y53" s="64"/>
      <c r="Z53" s="64"/>
      <c r="AA53" s="64"/>
      <c r="AB53" s="64"/>
      <c r="AC53" s="64"/>
      <c r="AD53" s="64"/>
      <c r="AE53" s="64"/>
      <c r="AF53" s="66"/>
      <c r="AK53" t="s">
        <v>35</v>
      </c>
    </row>
    <row r="54" spans="1:37" x14ac:dyDescent="0.25">
      <c r="A54" s="37"/>
      <c r="B54" s="64"/>
      <c r="C54" s="64"/>
      <c r="D54" s="64"/>
      <c r="E54" s="64"/>
      <c r="F54" s="64"/>
      <c r="G54" s="64"/>
      <c r="H54" s="64"/>
      <c r="I54" s="64"/>
      <c r="J54" s="65"/>
      <c r="K54" s="65"/>
      <c r="L54" s="65"/>
      <c r="M54" s="65"/>
      <c r="N54" s="65"/>
      <c r="O54" s="65"/>
      <c r="P54" s="65"/>
      <c r="Q54" s="64"/>
      <c r="R54" s="64"/>
      <c r="S54" s="64"/>
      <c r="T54" s="101"/>
      <c r="U54" s="101"/>
      <c r="V54" s="101"/>
      <c r="W54" s="101"/>
      <c r="X54" s="101"/>
      <c r="Y54" s="64"/>
      <c r="Z54" s="64"/>
      <c r="AA54" s="64"/>
      <c r="AB54" s="64"/>
      <c r="AC54" s="64"/>
      <c r="AD54" s="41"/>
      <c r="AE54" s="41"/>
      <c r="AF54" s="66"/>
    </row>
    <row r="55" spans="1:37" x14ac:dyDescent="0.25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41"/>
      <c r="AE55" s="41"/>
      <c r="AF55" s="66"/>
    </row>
    <row r="56" spans="1:37" x14ac:dyDescent="0.25">
      <c r="A56" s="37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41"/>
      <c r="AF56" s="66"/>
    </row>
    <row r="57" spans="1:37" x14ac:dyDescent="0.25">
      <c r="A57" s="37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23"/>
      <c r="AF57" s="66"/>
    </row>
    <row r="58" spans="1:37" ht="13.8" thickBot="1" x14ac:dyDescent="0.3">
      <c r="A58" s="46"/>
      <c r="B58" s="47"/>
      <c r="C58" s="47"/>
      <c r="D58" s="47"/>
      <c r="E58" s="47"/>
      <c r="F58" s="47"/>
      <c r="G58" s="47" t="s">
        <v>35</v>
      </c>
      <c r="H58" s="47"/>
      <c r="I58" s="47"/>
      <c r="J58" s="47"/>
      <c r="K58" s="47"/>
      <c r="L58" s="47" t="s">
        <v>35</v>
      </c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67"/>
    </row>
    <row r="59" spans="1:37" x14ac:dyDescent="0.25">
      <c r="AF59" s="7"/>
    </row>
    <row r="62" spans="1:37" x14ac:dyDescent="0.25">
      <c r="V62" s="2" t="s">
        <v>35</v>
      </c>
    </row>
    <row r="66" spans="10:33" x14ac:dyDescent="0.25">
      <c r="Q66" s="2" t="s">
        <v>35</v>
      </c>
    </row>
    <row r="67" spans="10:33" x14ac:dyDescent="0.25">
      <c r="J67" s="2" t="s">
        <v>35</v>
      </c>
      <c r="AG67" t="s">
        <v>35</v>
      </c>
    </row>
    <row r="69" spans="10:33" x14ac:dyDescent="0.25">
      <c r="O69" s="2" t="s">
        <v>35</v>
      </c>
    </row>
    <row r="70" spans="10:33" x14ac:dyDescent="0.25">
      <c r="P70" s="2" t="s">
        <v>35</v>
      </c>
      <c r="AB70" s="2" t="s">
        <v>35</v>
      </c>
    </row>
    <row r="74" spans="10:33" x14ac:dyDescent="0.25">
      <c r="Z74" s="2" t="s">
        <v>35</v>
      </c>
    </row>
    <row r="82" spans="22:22" x14ac:dyDescent="0.25">
      <c r="V82" s="2" t="s">
        <v>35</v>
      </c>
    </row>
  </sheetData>
  <mergeCells count="36">
    <mergeCell ref="B2:AF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53:X53"/>
    <mergeCell ref="T54:X54"/>
    <mergeCell ref="M3:M4"/>
    <mergeCell ref="N3:N4"/>
    <mergeCell ref="O3:O4"/>
    <mergeCell ref="P3:P4"/>
    <mergeCell ref="Q3:Q4"/>
    <mergeCell ref="A51:AE51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73"/>
  <sheetViews>
    <sheetView topLeftCell="A22" zoomScale="90" zoomScaleNormal="90" workbookViewId="0">
      <selection activeCell="AG50" sqref="B5:AG50"/>
    </sheetView>
  </sheetViews>
  <sheetFormatPr defaultRowHeight="13.2" x14ac:dyDescent="0.25"/>
  <cols>
    <col min="1" max="1" width="19.109375" style="2" bestFit="1" customWidth="1"/>
    <col min="2" max="2" width="6.109375" style="2" bestFit="1" customWidth="1"/>
    <col min="3" max="3" width="5.44140625" style="2" bestFit="1" customWidth="1"/>
    <col min="4" max="4" width="6.109375" style="2" bestFit="1" customWidth="1"/>
    <col min="5" max="5" width="6" style="2" customWidth="1"/>
    <col min="6" max="12" width="5.44140625" style="2" bestFit="1" customWidth="1"/>
    <col min="13" max="13" width="5.88671875" style="2" customWidth="1"/>
    <col min="14" max="26" width="5.44140625" style="2" bestFit="1" customWidth="1"/>
    <col min="27" max="27" width="6.33203125" style="2" bestFit="1" customWidth="1"/>
    <col min="28" max="28" width="5.88671875" style="2" customWidth="1"/>
    <col min="29" max="29" width="6.109375" style="2" bestFit="1" customWidth="1"/>
    <col min="30" max="31" width="5.44140625" style="2" bestFit="1" customWidth="1"/>
    <col min="32" max="32" width="7.44140625" style="6" bestFit="1" customWidth="1"/>
    <col min="33" max="33" width="9.109375" style="1"/>
  </cols>
  <sheetData>
    <row r="1" spans="1:33" ht="20.100000000000001" customHeight="1" x14ac:dyDescent="0.25">
      <c r="A1" s="106" t="s">
        <v>216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10"/>
    </row>
    <row r="2" spans="1:33" s="4" customFormat="1" ht="20.100000000000001" customHeight="1" x14ac:dyDescent="0.25">
      <c r="A2" s="108" t="s">
        <v>21</v>
      </c>
      <c r="B2" s="104" t="s">
        <v>214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41"/>
    </row>
    <row r="3" spans="1:33" s="5" customFormat="1" ht="20.100000000000001" customHeight="1" x14ac:dyDescent="0.25">
      <c r="A3" s="108"/>
      <c r="B3" s="109">
        <v>1</v>
      </c>
      <c r="C3" s="109">
        <f>SUM(B3+1)</f>
        <v>2</v>
      </c>
      <c r="D3" s="109">
        <f t="shared" ref="D3:AD3" si="0">SUM(C3+1)</f>
        <v>3</v>
      </c>
      <c r="E3" s="109">
        <f t="shared" si="0"/>
        <v>4</v>
      </c>
      <c r="F3" s="109">
        <f t="shared" si="0"/>
        <v>5</v>
      </c>
      <c r="G3" s="109">
        <f t="shared" si="0"/>
        <v>6</v>
      </c>
      <c r="H3" s="109">
        <f t="shared" si="0"/>
        <v>7</v>
      </c>
      <c r="I3" s="109">
        <f t="shared" si="0"/>
        <v>8</v>
      </c>
      <c r="J3" s="109">
        <f t="shared" si="0"/>
        <v>9</v>
      </c>
      <c r="K3" s="109">
        <f t="shared" si="0"/>
        <v>10</v>
      </c>
      <c r="L3" s="109">
        <f t="shared" si="0"/>
        <v>11</v>
      </c>
      <c r="M3" s="109">
        <f t="shared" si="0"/>
        <v>12</v>
      </c>
      <c r="N3" s="109">
        <f t="shared" si="0"/>
        <v>13</v>
      </c>
      <c r="O3" s="109">
        <f t="shared" si="0"/>
        <v>14</v>
      </c>
      <c r="P3" s="109">
        <f t="shared" si="0"/>
        <v>15</v>
      </c>
      <c r="Q3" s="109">
        <f t="shared" si="0"/>
        <v>16</v>
      </c>
      <c r="R3" s="109">
        <f t="shared" si="0"/>
        <v>17</v>
      </c>
      <c r="S3" s="109">
        <f t="shared" si="0"/>
        <v>18</v>
      </c>
      <c r="T3" s="109">
        <f t="shared" si="0"/>
        <v>19</v>
      </c>
      <c r="U3" s="109">
        <f t="shared" si="0"/>
        <v>20</v>
      </c>
      <c r="V3" s="109">
        <f t="shared" si="0"/>
        <v>21</v>
      </c>
      <c r="W3" s="109">
        <f t="shared" si="0"/>
        <v>22</v>
      </c>
      <c r="X3" s="109">
        <f t="shared" si="0"/>
        <v>23</v>
      </c>
      <c r="Y3" s="109">
        <f t="shared" si="0"/>
        <v>24</v>
      </c>
      <c r="Z3" s="109">
        <f t="shared" si="0"/>
        <v>25</v>
      </c>
      <c r="AA3" s="109">
        <f t="shared" si="0"/>
        <v>26</v>
      </c>
      <c r="AB3" s="109">
        <f t="shared" si="0"/>
        <v>27</v>
      </c>
      <c r="AC3" s="109">
        <f t="shared" si="0"/>
        <v>28</v>
      </c>
      <c r="AD3" s="109">
        <f t="shared" si="0"/>
        <v>29</v>
      </c>
      <c r="AE3" s="109">
        <v>30</v>
      </c>
      <c r="AF3" s="98" t="s">
        <v>27</v>
      </c>
      <c r="AG3" s="142" t="s">
        <v>26</v>
      </c>
    </row>
    <row r="4" spans="1:33" s="5" customFormat="1" ht="20.100000000000001" customHeight="1" x14ac:dyDescent="0.25">
      <c r="A4" s="108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98" t="s">
        <v>25</v>
      </c>
      <c r="AG4" s="142" t="s">
        <v>25</v>
      </c>
    </row>
    <row r="5" spans="1:33" s="5" customFormat="1" x14ac:dyDescent="0.25">
      <c r="A5" s="43" t="s">
        <v>30</v>
      </c>
      <c r="B5" s="158">
        <f>[1]Abril!$J$5</f>
        <v>34.200000000000003</v>
      </c>
      <c r="C5" s="158">
        <f>[1]Abril!$J$6</f>
        <v>16.559999999999999</v>
      </c>
      <c r="D5" s="158">
        <f>[1]Abril!$J$7</f>
        <v>19.8</v>
      </c>
      <c r="E5" s="158">
        <f>[1]Abril!$J$8</f>
        <v>23.400000000000002</v>
      </c>
      <c r="F5" s="158">
        <f>[1]Abril!$J$9</f>
        <v>20.52</v>
      </c>
      <c r="G5" s="158">
        <f>[1]Abril!$J$10</f>
        <v>33.840000000000003</v>
      </c>
      <c r="H5" s="158">
        <f>[1]Abril!$J$11</f>
        <v>24.48</v>
      </c>
      <c r="I5" s="158">
        <f>[1]Abril!$J$12</f>
        <v>28.08</v>
      </c>
      <c r="J5" s="158">
        <f>[1]Abril!$J$13</f>
        <v>18</v>
      </c>
      <c r="K5" s="158">
        <f>[1]Abril!$J$14</f>
        <v>20.52</v>
      </c>
      <c r="L5" s="158">
        <f>[1]Abril!$J$15</f>
        <v>18</v>
      </c>
      <c r="M5" s="158">
        <f>[1]Abril!$J$16</f>
        <v>21.6</v>
      </c>
      <c r="N5" s="158">
        <f>[1]Abril!$J$17</f>
        <v>26.28</v>
      </c>
      <c r="O5" s="158">
        <f>[1]Abril!$J$18</f>
        <v>32.76</v>
      </c>
      <c r="P5" s="158">
        <f>[1]Abril!$J$19</f>
        <v>17.64</v>
      </c>
      <c r="Q5" s="158">
        <f>[1]Abril!$J$20</f>
        <v>20.88</v>
      </c>
      <c r="R5" s="158">
        <f>[1]Abril!$J$21</f>
        <v>32.4</v>
      </c>
      <c r="S5" s="158">
        <f>[1]Abril!$J$22</f>
        <v>35.28</v>
      </c>
      <c r="T5" s="158">
        <f>[1]Abril!$J$23</f>
        <v>26.64</v>
      </c>
      <c r="U5" s="158">
        <f>[1]Abril!$J$24</f>
        <v>27</v>
      </c>
      <c r="V5" s="158">
        <f>[1]Abril!$J$25</f>
        <v>29.52</v>
      </c>
      <c r="W5" s="158">
        <f>[1]Abril!$J$26</f>
        <v>21.240000000000002</v>
      </c>
      <c r="X5" s="158">
        <f>[1]Abril!$J$27</f>
        <v>25.2</v>
      </c>
      <c r="Y5" s="158">
        <f>[1]Abril!$J$28</f>
        <v>32.04</v>
      </c>
      <c r="Z5" s="158">
        <f>[1]Abril!$J$29</f>
        <v>21.240000000000002</v>
      </c>
      <c r="AA5" s="158">
        <f>[1]Abril!$J$30</f>
        <v>34.92</v>
      </c>
      <c r="AB5" s="158">
        <f>[1]Abril!$J$31</f>
        <v>20.52</v>
      </c>
      <c r="AC5" s="158">
        <f>[1]Abril!$J$32</f>
        <v>19.440000000000001</v>
      </c>
      <c r="AD5" s="158">
        <f>[1]Abril!$J$33</f>
        <v>19.8</v>
      </c>
      <c r="AE5" s="158">
        <f>[1]Abril!$J$34</f>
        <v>18.36</v>
      </c>
      <c r="AF5" s="159">
        <f>MAX(B5:AE5)</f>
        <v>35.28</v>
      </c>
      <c r="AG5" s="160">
        <f>AVERAGE(B5:AE5)</f>
        <v>24.671999999999993</v>
      </c>
    </row>
    <row r="6" spans="1:33" x14ac:dyDescent="0.25">
      <c r="A6" s="43" t="s">
        <v>0</v>
      </c>
      <c r="B6" s="161">
        <f>[2]Abril!$J$5</f>
        <v>27</v>
      </c>
      <c r="C6" s="161">
        <f>[2]Abril!$J$6</f>
        <v>15.48</v>
      </c>
      <c r="D6" s="161">
        <f>[2]Abril!$J$7</f>
        <v>25.2</v>
      </c>
      <c r="E6" s="161">
        <f>[2]Abril!$J$8</f>
        <v>25.2</v>
      </c>
      <c r="F6" s="161">
        <f>[2]Abril!$J$9</f>
        <v>25.92</v>
      </c>
      <c r="G6" s="161">
        <f>[2]Abril!$J$10</f>
        <v>14.04</v>
      </c>
      <c r="H6" s="161">
        <f>[2]Abril!$J$11</f>
        <v>17.28</v>
      </c>
      <c r="I6" s="161">
        <f>[2]Abril!$J$12</f>
        <v>15.840000000000002</v>
      </c>
      <c r="J6" s="161">
        <f>[2]Abril!$J$13</f>
        <v>23.400000000000002</v>
      </c>
      <c r="K6" s="161">
        <f>[2]Abril!$J$14</f>
        <v>22.68</v>
      </c>
      <c r="L6" s="161">
        <f>[2]Abril!$J$15</f>
        <v>25.56</v>
      </c>
      <c r="M6" s="161">
        <f>[2]Abril!$J$16</f>
        <v>24.840000000000003</v>
      </c>
      <c r="N6" s="161">
        <f>[2]Abril!$J$17</f>
        <v>41.4</v>
      </c>
      <c r="O6" s="161">
        <f>[2]Abril!$J$18</f>
        <v>16.2</v>
      </c>
      <c r="P6" s="161">
        <f>[2]Abril!$J$19</f>
        <v>11.879999999999999</v>
      </c>
      <c r="Q6" s="161">
        <f>[2]Abril!$J$20</f>
        <v>27</v>
      </c>
      <c r="R6" s="161">
        <f>[2]Abril!$J$21</f>
        <v>16.559999999999999</v>
      </c>
      <c r="S6" s="161">
        <f>[2]Abril!$J$22</f>
        <v>23.040000000000003</v>
      </c>
      <c r="T6" s="161">
        <f>[2]Abril!$J$23</f>
        <v>27.720000000000002</v>
      </c>
      <c r="U6" s="161">
        <f>[2]Abril!$J$24</f>
        <v>29.16</v>
      </c>
      <c r="V6" s="161">
        <f>[2]Abril!$J$25</f>
        <v>30.6</v>
      </c>
      <c r="W6" s="161">
        <f>[2]Abril!$J$26</f>
        <v>17.64</v>
      </c>
      <c r="X6" s="161">
        <f>[2]Abril!$J$27</f>
        <v>17.64</v>
      </c>
      <c r="Y6" s="161">
        <f>[2]Abril!$J$28</f>
        <v>30.240000000000002</v>
      </c>
      <c r="Z6" s="161">
        <f>[2]Abril!$J$29</f>
        <v>40.680000000000007</v>
      </c>
      <c r="AA6" s="161">
        <f>[2]Abril!$J$30</f>
        <v>23.040000000000003</v>
      </c>
      <c r="AB6" s="161">
        <f>[2]Abril!$J$31</f>
        <v>2.16</v>
      </c>
      <c r="AC6" s="161">
        <f>[2]Abril!$J$32</f>
        <v>0</v>
      </c>
      <c r="AD6" s="161">
        <f>[2]Abril!$J$33</f>
        <v>20.16</v>
      </c>
      <c r="AE6" s="161">
        <f>[2]Abril!$J$34</f>
        <v>24.48</v>
      </c>
      <c r="AF6" s="159">
        <f t="shared" ref="AF6:AF49" si="1">MAX(B6:AE6)</f>
        <v>41.4</v>
      </c>
      <c r="AG6" s="160">
        <f t="shared" ref="AG6:AG49" si="2">AVERAGE(B6:AE6)</f>
        <v>22.067999999999998</v>
      </c>
    </row>
    <row r="7" spans="1:33" x14ac:dyDescent="0.25">
      <c r="A7" s="43" t="s">
        <v>88</v>
      </c>
      <c r="B7" s="161">
        <f>[3]Abril!$J$5</f>
        <v>29.16</v>
      </c>
      <c r="C7" s="161">
        <f>[3]Abril!$J$6</f>
        <v>21.96</v>
      </c>
      <c r="D7" s="161">
        <f>[3]Abril!$J$7</f>
        <v>30.6</v>
      </c>
      <c r="E7" s="161">
        <f>[3]Abril!$J$8</f>
        <v>33.480000000000004</v>
      </c>
      <c r="F7" s="161">
        <f>[3]Abril!$J$9</f>
        <v>31.319999999999997</v>
      </c>
      <c r="G7" s="161">
        <f>[3]Abril!$J$10</f>
        <v>29.880000000000003</v>
      </c>
      <c r="H7" s="161">
        <f>[3]Abril!$J$11</f>
        <v>27</v>
      </c>
      <c r="I7" s="161">
        <f>[3]Abril!$J$12</f>
        <v>33.480000000000004</v>
      </c>
      <c r="J7" s="161">
        <f>[3]Abril!$J$13</f>
        <v>23.400000000000002</v>
      </c>
      <c r="K7" s="161">
        <f>[3]Abril!$J$14</f>
        <v>25.2</v>
      </c>
      <c r="L7" s="161">
        <f>[3]Abril!$J$15</f>
        <v>28.44</v>
      </c>
      <c r="M7" s="161">
        <f>[3]Abril!$J$16</f>
        <v>32.04</v>
      </c>
      <c r="N7" s="161">
        <f>[3]Abril!$J$17</f>
        <v>57.24</v>
      </c>
      <c r="O7" s="161">
        <f>[3]Abril!$J$18</f>
        <v>31.319999999999997</v>
      </c>
      <c r="P7" s="161">
        <f>[3]Abril!$J$19</f>
        <v>16.559999999999999</v>
      </c>
      <c r="Q7" s="161">
        <f>[3]Abril!$J$20</f>
        <v>28.08</v>
      </c>
      <c r="R7" s="161">
        <f>[3]Abril!$J$21</f>
        <v>37.800000000000004</v>
      </c>
      <c r="S7" s="161">
        <f>[3]Abril!$J$22</f>
        <v>38.159999999999997</v>
      </c>
      <c r="T7" s="161">
        <f>[3]Abril!$J$23</f>
        <v>25.2</v>
      </c>
      <c r="U7" s="161">
        <f>[3]Abril!$J$24</f>
        <v>25.92</v>
      </c>
      <c r="V7" s="161">
        <f>[3]Abril!$J$25</f>
        <v>33.119999999999997</v>
      </c>
      <c r="W7" s="161">
        <f>[3]Abril!$J$26</f>
        <v>29.16</v>
      </c>
      <c r="X7" s="161">
        <f>[3]Abril!$J$27</f>
        <v>31.319999999999997</v>
      </c>
      <c r="Y7" s="161">
        <f>[3]Abril!$J$28</f>
        <v>34.92</v>
      </c>
      <c r="Z7" s="161">
        <f>[3]Abril!$J$29</f>
        <v>43.56</v>
      </c>
      <c r="AA7" s="161">
        <f>[3]Abril!$J$30</f>
        <v>36</v>
      </c>
      <c r="AB7" s="161">
        <f>[3]Abril!$J$31</f>
        <v>25.56</v>
      </c>
      <c r="AC7" s="161">
        <f>[3]Abril!$J$32</f>
        <v>20.16</v>
      </c>
      <c r="AD7" s="161">
        <f>[3]Abril!$J$33</f>
        <v>25.56</v>
      </c>
      <c r="AE7" s="161">
        <f>[3]Abril!$J$34</f>
        <v>21.96</v>
      </c>
      <c r="AF7" s="159">
        <f t="shared" si="1"/>
        <v>57.24</v>
      </c>
      <c r="AG7" s="160">
        <f t="shared" si="2"/>
        <v>30.251999999999995</v>
      </c>
    </row>
    <row r="8" spans="1:33" x14ac:dyDescent="0.25">
      <c r="A8" s="43" t="s">
        <v>1</v>
      </c>
      <c r="B8" s="161">
        <f>[4]Abril!$J$5</f>
        <v>20.88</v>
      </c>
      <c r="C8" s="161">
        <f>[4]Abril!$J$6</f>
        <v>20.16</v>
      </c>
      <c r="D8" s="161">
        <f>[4]Abril!$J$7</f>
        <v>25.92</v>
      </c>
      <c r="E8" s="161">
        <f>[4]Abril!$J$8</f>
        <v>31.680000000000003</v>
      </c>
      <c r="F8" s="161">
        <f>[4]Abril!$J$9</f>
        <v>21.6</v>
      </c>
      <c r="G8" s="161">
        <f>[4]Abril!$J$10</f>
        <v>15.48</v>
      </c>
      <c r="H8" s="161">
        <f>[4]Abril!$J$11</f>
        <v>22.68</v>
      </c>
      <c r="I8" s="161">
        <f>[4]Abril!$J$12</f>
        <v>14.4</v>
      </c>
      <c r="J8" s="161">
        <f>[4]Abril!$J$13</f>
        <v>13.68</v>
      </c>
      <c r="K8" s="161">
        <f>[4]Abril!$J$14</f>
        <v>15.840000000000002</v>
      </c>
      <c r="L8" s="161">
        <f>[4]Abril!$J$15</f>
        <v>23.040000000000003</v>
      </c>
      <c r="M8" s="161">
        <f>[4]Abril!$J$16</f>
        <v>25.2</v>
      </c>
      <c r="N8" s="161">
        <f>[4]Abril!$J$17</f>
        <v>30.96</v>
      </c>
      <c r="O8" s="161">
        <f>[4]Abril!$J$18</f>
        <v>25.92</v>
      </c>
      <c r="P8" s="161">
        <f>[4]Abril!$J$19</f>
        <v>12.24</v>
      </c>
      <c r="Q8" s="161">
        <f>[4]Abril!$J$20</f>
        <v>22.68</v>
      </c>
      <c r="R8" s="161">
        <f>[4]Abril!$J$21</f>
        <v>30.96</v>
      </c>
      <c r="S8" s="161">
        <f>[4]Abril!$J$22</f>
        <v>32.4</v>
      </c>
      <c r="T8" s="161">
        <f>[4]Abril!$J$23</f>
        <v>20.52</v>
      </c>
      <c r="U8" s="161">
        <f>[4]Abril!$J$24</f>
        <v>20.88</v>
      </c>
      <c r="V8" s="161">
        <f>[4]Abril!$J$25</f>
        <v>24.840000000000003</v>
      </c>
      <c r="W8" s="161">
        <f>[4]Abril!$J$26</f>
        <v>18.36</v>
      </c>
      <c r="X8" s="161">
        <f>[4]Abril!$J$27</f>
        <v>18</v>
      </c>
      <c r="Y8" s="161">
        <f>[4]Abril!$J$28</f>
        <v>20.52</v>
      </c>
      <c r="Z8" s="161">
        <f>[4]Abril!$J$29</f>
        <v>27.36</v>
      </c>
      <c r="AA8" s="161">
        <f>[4]Abril!$J$30</f>
        <v>27</v>
      </c>
      <c r="AB8" s="161">
        <f>[4]Abril!$J$31</f>
        <v>14.04</v>
      </c>
      <c r="AC8" s="161">
        <f>[4]Abril!$J$32</f>
        <v>15.120000000000001</v>
      </c>
      <c r="AD8" s="161">
        <f>[4]Abril!$J$33</f>
        <v>16.559999999999999</v>
      </c>
      <c r="AE8" s="161">
        <f>[4]Abril!$J$34</f>
        <v>27</v>
      </c>
      <c r="AF8" s="159">
        <f t="shared" si="1"/>
        <v>32.4</v>
      </c>
      <c r="AG8" s="160">
        <f t="shared" si="2"/>
        <v>21.863999999999994</v>
      </c>
    </row>
    <row r="9" spans="1:33" hidden="1" x14ac:dyDescent="0.25">
      <c r="A9" s="43" t="s">
        <v>151</v>
      </c>
      <c r="B9" s="161" t="str">
        <f>[5]Abril!$J$5</f>
        <v>*</v>
      </c>
      <c r="C9" s="161" t="str">
        <f>[5]Abril!$J$6</f>
        <v>*</v>
      </c>
      <c r="D9" s="161" t="str">
        <f>[5]Abril!$J$7</f>
        <v>*</v>
      </c>
      <c r="E9" s="161" t="str">
        <f>[5]Abril!$J$8</f>
        <v>*</v>
      </c>
      <c r="F9" s="161" t="str">
        <f>[5]Abril!$J$9</f>
        <v>*</v>
      </c>
      <c r="G9" s="161" t="str">
        <f>[5]Abril!$J$10</f>
        <v>*</v>
      </c>
      <c r="H9" s="161" t="str">
        <f>[5]Abril!$J$11</f>
        <v>*</v>
      </c>
      <c r="I9" s="161" t="str">
        <f>[5]Abril!$J$12</f>
        <v>*</v>
      </c>
      <c r="J9" s="161" t="str">
        <f>[5]Abril!$J$13</f>
        <v>*</v>
      </c>
      <c r="K9" s="161" t="str">
        <f>[5]Abril!$J$14</f>
        <v>*</v>
      </c>
      <c r="L9" s="161" t="str">
        <f>[5]Abril!$J$15</f>
        <v>*</v>
      </c>
      <c r="M9" s="161" t="str">
        <f>[5]Abril!$J$16</f>
        <v>*</v>
      </c>
      <c r="N9" s="161" t="str">
        <f>[5]Abril!$J$17</f>
        <v>*</v>
      </c>
      <c r="O9" s="161" t="str">
        <f>[5]Abril!$J$18</f>
        <v>*</v>
      </c>
      <c r="P9" s="161" t="str">
        <f>[5]Abril!$J$19</f>
        <v>*</v>
      </c>
      <c r="Q9" s="161" t="str">
        <f>[5]Abril!$J$20</f>
        <v>*</v>
      </c>
      <c r="R9" s="161" t="str">
        <f>[5]Abril!$J$21</f>
        <v>*</v>
      </c>
      <c r="S9" s="161" t="str">
        <f>[5]Abril!$J$22</f>
        <v>*</v>
      </c>
      <c r="T9" s="161" t="str">
        <f>[5]Abril!$J$23</f>
        <v>*</v>
      </c>
      <c r="U9" s="161" t="str">
        <f>[5]Abril!$J$24</f>
        <v>*</v>
      </c>
      <c r="V9" s="161" t="str">
        <f>[5]Abril!$J$25</f>
        <v>*</v>
      </c>
      <c r="W9" s="161" t="str">
        <f>[5]Abril!$J$26</f>
        <v>*</v>
      </c>
      <c r="X9" s="161" t="str">
        <f>[5]Abril!$J$27</f>
        <v>*</v>
      </c>
      <c r="Y9" s="161" t="str">
        <f>[5]Abril!$J$28</f>
        <v>*</v>
      </c>
      <c r="Z9" s="161" t="str">
        <f>[5]Abril!$J$29</f>
        <v>*</v>
      </c>
      <c r="AA9" s="161" t="str">
        <f>[5]Abril!$J$30</f>
        <v>*</v>
      </c>
      <c r="AB9" s="161" t="str">
        <f>[5]Abril!$J$31</f>
        <v>*</v>
      </c>
      <c r="AC9" s="161" t="str">
        <f>[5]Abril!$J$32</f>
        <v>*</v>
      </c>
      <c r="AD9" s="161" t="str">
        <f>[5]Abril!$J$33</f>
        <v>*</v>
      </c>
      <c r="AE9" s="161" t="str">
        <f>[5]Abril!$J$34</f>
        <v>*</v>
      </c>
      <c r="AF9" s="159" t="s">
        <v>210</v>
      </c>
      <c r="AG9" s="160" t="s">
        <v>210</v>
      </c>
    </row>
    <row r="10" spans="1:33" x14ac:dyDescent="0.25">
      <c r="A10" s="43" t="s">
        <v>95</v>
      </c>
      <c r="B10" s="161">
        <f>[6]Abril!$J$5</f>
        <v>43.2</v>
      </c>
      <c r="C10" s="161">
        <f>[6]Abril!$J$6</f>
        <v>22.32</v>
      </c>
      <c r="D10" s="161">
        <f>[6]Abril!$J$7</f>
        <v>23.040000000000003</v>
      </c>
      <c r="E10" s="161">
        <f>[6]Abril!$J$8</f>
        <v>26.28</v>
      </c>
      <c r="F10" s="161">
        <f>[6]Abril!$J$9</f>
        <v>59.4</v>
      </c>
      <c r="G10" s="161">
        <f>[6]Abril!$J$10</f>
        <v>53.64</v>
      </c>
      <c r="H10" s="161">
        <f>[6]Abril!$J$11</f>
        <v>27</v>
      </c>
      <c r="I10" s="161">
        <f>[6]Abril!$J$12</f>
        <v>18.720000000000002</v>
      </c>
      <c r="J10" s="161">
        <f>[6]Abril!$J$13</f>
        <v>23.759999999999998</v>
      </c>
      <c r="K10" s="161">
        <f>[6]Abril!$J$14</f>
        <v>43.56</v>
      </c>
      <c r="L10" s="161">
        <f>[6]Abril!$J$15</f>
        <v>29.16</v>
      </c>
      <c r="M10" s="161">
        <f>[6]Abril!$J$16</f>
        <v>26.28</v>
      </c>
      <c r="N10" s="161">
        <f>[6]Abril!$J$17</f>
        <v>36.72</v>
      </c>
      <c r="O10" s="161">
        <f>[6]Abril!$J$18</f>
        <v>36.72</v>
      </c>
      <c r="P10" s="161">
        <f>[6]Abril!$J$19</f>
        <v>19.8</v>
      </c>
      <c r="Q10" s="161">
        <f>[6]Abril!$J$20</f>
        <v>27</v>
      </c>
      <c r="R10" s="161">
        <f>[6]Abril!$J$21</f>
        <v>38.880000000000003</v>
      </c>
      <c r="S10" s="161">
        <f>[6]Abril!$J$22</f>
        <v>51.12</v>
      </c>
      <c r="T10" s="161">
        <f>[6]Abril!$J$23</f>
        <v>36.36</v>
      </c>
      <c r="U10" s="161">
        <f>[6]Abril!$J$24</f>
        <v>33.119999999999997</v>
      </c>
      <c r="V10" s="161">
        <f>[6]Abril!$J$25</f>
        <v>38.159999999999997</v>
      </c>
      <c r="W10" s="161">
        <f>[6]Abril!$J$26</f>
        <v>28.44</v>
      </c>
      <c r="X10" s="161">
        <f>[6]Abril!$J$27</f>
        <v>23.400000000000002</v>
      </c>
      <c r="Y10" s="161">
        <f>[6]Abril!$J$28</f>
        <v>33.480000000000004</v>
      </c>
      <c r="Z10" s="161">
        <f>[6]Abril!$J$29</f>
        <v>36</v>
      </c>
      <c r="AA10" s="161">
        <f>[6]Abril!$J$30</f>
        <v>33.119999999999997</v>
      </c>
      <c r="AB10" s="161">
        <f>[6]Abril!$J$31</f>
        <v>27</v>
      </c>
      <c r="AC10" s="161">
        <f>[6]Abril!$J$32</f>
        <v>28.8</v>
      </c>
      <c r="AD10" s="161">
        <f>[6]Abril!$J$33</f>
        <v>18.720000000000002</v>
      </c>
      <c r="AE10" s="161">
        <f>[6]Abril!$J$34</f>
        <v>24.48</v>
      </c>
      <c r="AF10" s="159">
        <f t="shared" si="1"/>
        <v>59.4</v>
      </c>
      <c r="AG10" s="160">
        <f t="shared" si="2"/>
        <v>32.256000000000007</v>
      </c>
    </row>
    <row r="11" spans="1:33" x14ac:dyDescent="0.25">
      <c r="A11" s="43" t="s">
        <v>52</v>
      </c>
      <c r="B11" s="161">
        <f>[7]Abril!$J$5</f>
        <v>23.759999999999998</v>
      </c>
      <c r="C11" s="161">
        <f>[7]Abril!$J$6</f>
        <v>28.44</v>
      </c>
      <c r="D11" s="161">
        <f>[7]Abril!$J$7</f>
        <v>35.28</v>
      </c>
      <c r="E11" s="161">
        <f>[7]Abril!$J$8</f>
        <v>25.56</v>
      </c>
      <c r="F11" s="161">
        <f>[7]Abril!$J$9</f>
        <v>32.04</v>
      </c>
      <c r="G11" s="161">
        <f>[7]Abril!$J$10</f>
        <v>33.119999999999997</v>
      </c>
      <c r="H11" s="161">
        <f>[7]Abril!$J$11</f>
        <v>38.519999999999996</v>
      </c>
      <c r="I11" s="161">
        <f>[7]Abril!$J$12</f>
        <v>23.400000000000002</v>
      </c>
      <c r="J11" s="161">
        <f>[7]Abril!$J$13</f>
        <v>24.840000000000003</v>
      </c>
      <c r="K11" s="161">
        <f>[7]Abril!$J$14</f>
        <v>27</v>
      </c>
      <c r="L11" s="161">
        <f>[7]Abril!$J$15</f>
        <v>30.6</v>
      </c>
      <c r="M11" s="161">
        <f>[7]Abril!$J$16</f>
        <v>74.52</v>
      </c>
      <c r="N11" s="161">
        <f>[7]Abril!$J$17</f>
        <v>20.16</v>
      </c>
      <c r="O11" s="161">
        <f>[7]Abril!$J$18</f>
        <v>52.56</v>
      </c>
      <c r="P11" s="161">
        <f>[7]Abril!$J$19</f>
        <v>29.16</v>
      </c>
      <c r="Q11" s="161">
        <f>[7]Abril!$J$20</f>
        <v>30.96</v>
      </c>
      <c r="R11" s="161">
        <f>[7]Abril!$J$21</f>
        <v>60.12</v>
      </c>
      <c r="S11" s="161">
        <f>[7]Abril!$J$22</f>
        <v>41.4</v>
      </c>
      <c r="T11" s="161">
        <f>[7]Abril!$J$23</f>
        <v>35.28</v>
      </c>
      <c r="U11" s="161">
        <f>[7]Abril!$J$24</f>
        <v>30.6</v>
      </c>
      <c r="V11" s="161">
        <f>[7]Abril!$J$25</f>
        <v>31.319999999999997</v>
      </c>
      <c r="W11" s="161">
        <f>[7]Abril!$J$26</f>
        <v>27.720000000000002</v>
      </c>
      <c r="X11" s="161">
        <f>[7]Abril!$J$27</f>
        <v>35.28</v>
      </c>
      <c r="Y11" s="161">
        <f>[7]Abril!$J$28</f>
        <v>34.200000000000003</v>
      </c>
      <c r="Z11" s="161">
        <f>[7]Abril!$J$29</f>
        <v>34.56</v>
      </c>
      <c r="AA11" s="161">
        <f>[7]Abril!$J$30</f>
        <v>40.680000000000007</v>
      </c>
      <c r="AB11" s="161">
        <f>[7]Abril!$J$31</f>
        <v>29.16</v>
      </c>
      <c r="AC11" s="161">
        <f>[7]Abril!$J$32</f>
        <v>21.6</v>
      </c>
      <c r="AD11" s="161">
        <f>[7]Abril!$J$33</f>
        <v>32.04</v>
      </c>
      <c r="AE11" s="161">
        <f>[7]Abril!$J$34</f>
        <v>24.12</v>
      </c>
      <c r="AF11" s="159">
        <f t="shared" si="1"/>
        <v>74.52</v>
      </c>
      <c r="AG11" s="160">
        <f t="shared" si="2"/>
        <v>33.6</v>
      </c>
    </row>
    <row r="12" spans="1:33" hidden="1" x14ac:dyDescent="0.25">
      <c r="A12" s="43" t="s">
        <v>31</v>
      </c>
      <c r="B12" s="161" t="str">
        <f>[8]Abril!$J$5</f>
        <v>*</v>
      </c>
      <c r="C12" s="161" t="str">
        <f>[8]Abril!$J$6</f>
        <v>*</v>
      </c>
      <c r="D12" s="161" t="str">
        <f>[8]Abril!$J$7</f>
        <v>*</v>
      </c>
      <c r="E12" s="161" t="str">
        <f>[8]Abril!$J$8</f>
        <v>*</v>
      </c>
      <c r="F12" s="161" t="str">
        <f>[8]Abril!$J$9</f>
        <v>*</v>
      </c>
      <c r="G12" s="161" t="str">
        <f>[8]Abril!$J$10</f>
        <v>*</v>
      </c>
      <c r="H12" s="161" t="str">
        <f>[8]Abril!$J$11</f>
        <v>*</v>
      </c>
      <c r="I12" s="161" t="str">
        <f>[8]Abril!$J$12</f>
        <v>*</v>
      </c>
      <c r="J12" s="161" t="str">
        <f>[8]Abril!$J$13</f>
        <v>*</v>
      </c>
      <c r="K12" s="161" t="str">
        <f>[8]Abril!$J$14</f>
        <v>*</v>
      </c>
      <c r="L12" s="161" t="str">
        <f>[8]Abril!$J$15</f>
        <v>*</v>
      </c>
      <c r="M12" s="161" t="str">
        <f>[8]Abril!$J$16</f>
        <v>*</v>
      </c>
      <c r="N12" s="161" t="str">
        <f>[8]Abril!$J$17</f>
        <v>*</v>
      </c>
      <c r="O12" s="161" t="str">
        <f>[8]Abril!$J$18</f>
        <v>*</v>
      </c>
      <c r="P12" s="161" t="str">
        <f>[8]Abril!$J$19</f>
        <v>*</v>
      </c>
      <c r="Q12" s="161" t="str">
        <f>[8]Abril!$J$20</f>
        <v>*</v>
      </c>
      <c r="R12" s="161" t="str">
        <f>[8]Abril!$J$21</f>
        <v>*</v>
      </c>
      <c r="S12" s="161" t="str">
        <f>[8]Abril!$J$22</f>
        <v>*</v>
      </c>
      <c r="T12" s="161" t="str">
        <f>[8]Abril!$J$23</f>
        <v>*</v>
      </c>
      <c r="U12" s="161" t="str">
        <f>[8]Abril!$J$24</f>
        <v>*</v>
      </c>
      <c r="V12" s="161" t="str">
        <f>[8]Abril!$J$25</f>
        <v>*</v>
      </c>
      <c r="W12" s="161" t="str">
        <f>[8]Abril!$J$26</f>
        <v>*</v>
      </c>
      <c r="X12" s="161" t="str">
        <f>[8]Abril!$J$27</f>
        <v>*</v>
      </c>
      <c r="Y12" s="161" t="str">
        <f>[8]Abril!$J$28</f>
        <v>*</v>
      </c>
      <c r="Z12" s="161" t="str">
        <f>[8]Abril!$J$29</f>
        <v>*</v>
      </c>
      <c r="AA12" s="161" t="str">
        <f>[8]Abril!$J$30</f>
        <v>*</v>
      </c>
      <c r="AB12" s="161" t="str">
        <f>[8]Abril!$J$31</f>
        <v>*</v>
      </c>
      <c r="AC12" s="161" t="str">
        <f>[8]Abril!$J$32</f>
        <v>*</v>
      </c>
      <c r="AD12" s="161" t="str">
        <f>[8]Abril!$J$33</f>
        <v>*</v>
      </c>
      <c r="AE12" s="161" t="str">
        <f>[8]Abril!$J$34</f>
        <v>*</v>
      </c>
      <c r="AF12" s="159" t="s">
        <v>210</v>
      </c>
      <c r="AG12" s="160" t="s">
        <v>210</v>
      </c>
    </row>
    <row r="13" spans="1:33" x14ac:dyDescent="0.25">
      <c r="A13" s="43" t="s">
        <v>98</v>
      </c>
      <c r="B13" s="161">
        <f>[9]Abril!$J$5</f>
        <v>29.16</v>
      </c>
      <c r="C13" s="161">
        <f>[9]Abril!$J$6</f>
        <v>22.68</v>
      </c>
      <c r="D13" s="161">
        <f>[9]Abril!$J$7</f>
        <v>25.92</v>
      </c>
      <c r="E13" s="161">
        <f>[9]Abril!$J$8</f>
        <v>28.08</v>
      </c>
      <c r="F13" s="161">
        <f>[9]Abril!$J$9</f>
        <v>35.28</v>
      </c>
      <c r="G13" s="161">
        <f>[9]Abril!$J$10</f>
        <v>28.44</v>
      </c>
      <c r="H13" s="161">
        <f>[9]Abril!$J$11</f>
        <v>31.319999999999997</v>
      </c>
      <c r="I13" s="161">
        <f>[9]Abril!$J$12</f>
        <v>21.96</v>
      </c>
      <c r="J13" s="161">
        <f>[9]Abril!$J$13</f>
        <v>19.079999999999998</v>
      </c>
      <c r="K13" s="161">
        <f>[9]Abril!$J$14</f>
        <v>21.6</v>
      </c>
      <c r="L13" s="161">
        <f>[9]Abril!$J$15</f>
        <v>27</v>
      </c>
      <c r="M13" s="161">
        <f>[9]Abril!$J$16</f>
        <v>32.76</v>
      </c>
      <c r="N13" s="161">
        <f>[9]Abril!$J$17</f>
        <v>51.84</v>
      </c>
      <c r="O13" s="161">
        <f>[9]Abril!$J$18</f>
        <v>40.680000000000007</v>
      </c>
      <c r="P13" s="161">
        <f>[9]Abril!$J$19</f>
        <v>17.64</v>
      </c>
      <c r="Q13" s="161">
        <f>[9]Abril!$J$20</f>
        <v>27</v>
      </c>
      <c r="R13" s="161">
        <f>[9]Abril!$J$21</f>
        <v>39.6</v>
      </c>
      <c r="S13" s="161">
        <f>[9]Abril!$J$22</f>
        <v>31.319999999999997</v>
      </c>
      <c r="T13" s="161">
        <f>[9]Abril!$J$23</f>
        <v>29.880000000000003</v>
      </c>
      <c r="U13" s="161">
        <f>[9]Abril!$J$24</f>
        <v>46.080000000000005</v>
      </c>
      <c r="V13" s="161">
        <f>[9]Abril!$J$25</f>
        <v>31.680000000000003</v>
      </c>
      <c r="W13" s="161">
        <f>[9]Abril!$J$26</f>
        <v>27</v>
      </c>
      <c r="X13" s="161">
        <f>[9]Abril!$J$27</f>
        <v>21.240000000000002</v>
      </c>
      <c r="Y13" s="161">
        <f>[9]Abril!$J$28</f>
        <v>33.840000000000003</v>
      </c>
      <c r="Z13" s="161">
        <f>[9]Abril!$J$29</f>
        <v>36.36</v>
      </c>
      <c r="AA13" s="161">
        <f>[9]Abril!$J$30</f>
        <v>25.56</v>
      </c>
      <c r="AB13" s="161">
        <f>[9]Abril!$J$31</f>
        <v>27.720000000000002</v>
      </c>
      <c r="AC13" s="161">
        <f>[9]Abril!$J$32</f>
        <v>23.040000000000003</v>
      </c>
      <c r="AD13" s="161">
        <f>[9]Abril!$J$33</f>
        <v>28.44</v>
      </c>
      <c r="AE13" s="161">
        <f>[9]Abril!$J$34</f>
        <v>31.319999999999997</v>
      </c>
      <c r="AF13" s="159">
        <f t="shared" si="1"/>
        <v>51.84</v>
      </c>
      <c r="AG13" s="160">
        <f t="shared" si="2"/>
        <v>29.784000000000002</v>
      </c>
    </row>
    <row r="14" spans="1:33" hidden="1" x14ac:dyDescent="0.25">
      <c r="A14" s="43" t="s">
        <v>102</v>
      </c>
      <c r="B14" s="161" t="str">
        <f>[10]Abril!$J$5</f>
        <v>*</v>
      </c>
      <c r="C14" s="161" t="str">
        <f>[10]Abril!$J$6</f>
        <v>*</v>
      </c>
      <c r="D14" s="161" t="str">
        <f>[10]Abril!$J$7</f>
        <v>*</v>
      </c>
      <c r="E14" s="161" t="str">
        <f>[10]Abril!$J$8</f>
        <v>*</v>
      </c>
      <c r="F14" s="161" t="str">
        <f>[10]Abril!$J$9</f>
        <v>*</v>
      </c>
      <c r="G14" s="161" t="str">
        <f>[10]Abril!$J$10</f>
        <v>*</v>
      </c>
      <c r="H14" s="161" t="str">
        <f>[10]Abril!$J$11</f>
        <v>*</v>
      </c>
      <c r="I14" s="161" t="str">
        <f>[10]Abril!$J$12</f>
        <v>*</v>
      </c>
      <c r="J14" s="161" t="str">
        <f>[10]Abril!$J$13</f>
        <v>*</v>
      </c>
      <c r="K14" s="161" t="str">
        <f>[10]Abril!$J$14</f>
        <v>*</v>
      </c>
      <c r="L14" s="161" t="str">
        <f>[10]Abril!$J$15</f>
        <v>*</v>
      </c>
      <c r="M14" s="161" t="str">
        <f>[10]Abril!$J$16</f>
        <v>*</v>
      </c>
      <c r="N14" s="161" t="str">
        <f>[10]Abril!$J$17</f>
        <v>*</v>
      </c>
      <c r="O14" s="161" t="str">
        <f>[10]Abril!$J$18</f>
        <v>*</v>
      </c>
      <c r="P14" s="161" t="str">
        <f>[10]Abril!$J$19</f>
        <v>*</v>
      </c>
      <c r="Q14" s="161" t="str">
        <f>[10]Abril!$J$20</f>
        <v>*</v>
      </c>
      <c r="R14" s="161" t="str">
        <f>[10]Abril!$J$21</f>
        <v>*</v>
      </c>
      <c r="S14" s="161" t="str">
        <f>[10]Abril!$J$22</f>
        <v>*</v>
      </c>
      <c r="T14" s="161" t="str">
        <f>[10]Abril!$J$23</f>
        <v>*</v>
      </c>
      <c r="U14" s="161" t="str">
        <f>[10]Abril!$J$24</f>
        <v>*</v>
      </c>
      <c r="V14" s="161" t="str">
        <f>[10]Abril!$J$25</f>
        <v>*</v>
      </c>
      <c r="W14" s="161" t="str">
        <f>[10]Abril!$J$26</f>
        <v>*</v>
      </c>
      <c r="X14" s="161" t="str">
        <f>[10]Abril!$J$27</f>
        <v>*</v>
      </c>
      <c r="Y14" s="161" t="str">
        <f>[10]Abril!$J$28</f>
        <v>*</v>
      </c>
      <c r="Z14" s="161" t="str">
        <f>[10]Abril!$J$29</f>
        <v>*</v>
      </c>
      <c r="AA14" s="161" t="str">
        <f>[10]Abril!$J$30</f>
        <v>*</v>
      </c>
      <c r="AB14" s="161" t="str">
        <f>[10]Abril!$J$31</f>
        <v>*</v>
      </c>
      <c r="AC14" s="161" t="str">
        <f>[10]Abril!$J$32</f>
        <v>*</v>
      </c>
      <c r="AD14" s="161" t="str">
        <f>[10]Abril!$J$33</f>
        <v>*</v>
      </c>
      <c r="AE14" s="161" t="str">
        <f>[10]Abril!$J$34</f>
        <v>*</v>
      </c>
      <c r="AF14" s="159" t="s">
        <v>210</v>
      </c>
      <c r="AG14" s="160" t="s">
        <v>210</v>
      </c>
    </row>
    <row r="15" spans="1:33" x14ac:dyDescent="0.25">
      <c r="A15" s="43" t="s">
        <v>105</v>
      </c>
      <c r="B15" s="161">
        <f>[11]Abril!$J$5</f>
        <v>26.64</v>
      </c>
      <c r="C15" s="161">
        <f>[11]Abril!$J$6</f>
        <v>18</v>
      </c>
      <c r="D15" s="161">
        <f>[11]Abril!$J$7</f>
        <v>35.28</v>
      </c>
      <c r="E15" s="161">
        <f>[11]Abril!$J$8</f>
        <v>34.92</v>
      </c>
      <c r="F15" s="161">
        <f>[11]Abril!$J$9</f>
        <v>43.56</v>
      </c>
      <c r="G15" s="161">
        <f>[11]Abril!$J$10</f>
        <v>23.400000000000002</v>
      </c>
      <c r="H15" s="161">
        <f>[11]Abril!$J$11</f>
        <v>27.720000000000002</v>
      </c>
      <c r="I15" s="161">
        <f>[11]Abril!$J$12</f>
        <v>18.36</v>
      </c>
      <c r="J15" s="161">
        <f>[11]Abril!$J$13</f>
        <v>24.12</v>
      </c>
      <c r="K15" s="161">
        <f>[11]Abril!$J$14</f>
        <v>29.16</v>
      </c>
      <c r="L15" s="161">
        <f>[11]Abril!$J$15</f>
        <v>32.04</v>
      </c>
      <c r="M15" s="161">
        <f>[11]Abril!$J$16</f>
        <v>27.36</v>
      </c>
      <c r="N15" s="161">
        <f>[11]Abril!$J$17</f>
        <v>59.760000000000005</v>
      </c>
      <c r="O15" s="161">
        <f>[11]Abril!$J$18</f>
        <v>22.32</v>
      </c>
      <c r="P15" s="161">
        <f>[11]Abril!$J$19</f>
        <v>18.36</v>
      </c>
      <c r="Q15" s="161">
        <f>[11]Abril!$J$20</f>
        <v>32.04</v>
      </c>
      <c r="R15" s="161">
        <f>[11]Abril!$J$21</f>
        <v>28.44</v>
      </c>
      <c r="S15" s="161">
        <f>[11]Abril!$J$22</f>
        <v>36</v>
      </c>
      <c r="T15" s="161">
        <f>[11]Abril!$J$23</f>
        <v>29.880000000000003</v>
      </c>
      <c r="U15" s="161">
        <f>[11]Abril!$J$24</f>
        <v>25.92</v>
      </c>
      <c r="V15" s="161">
        <f>[11]Abril!$J$25</f>
        <v>38.159999999999997</v>
      </c>
      <c r="W15" s="161">
        <f>[11]Abril!$J$26</f>
        <v>22.68</v>
      </c>
      <c r="X15" s="161">
        <f>[11]Abril!$J$27</f>
        <v>30.240000000000002</v>
      </c>
      <c r="Y15" s="161">
        <f>[11]Abril!$J$28</f>
        <v>38.519999999999996</v>
      </c>
      <c r="Z15" s="161">
        <f>[11]Abril!$J$29</f>
        <v>40.32</v>
      </c>
      <c r="AA15" s="161">
        <f>[11]Abril!$J$30</f>
        <v>32.76</v>
      </c>
      <c r="AB15" s="161">
        <f>[11]Abril!$J$31</f>
        <v>20.88</v>
      </c>
      <c r="AC15" s="161">
        <f>[11]Abril!$J$32</f>
        <v>24.48</v>
      </c>
      <c r="AD15" s="161">
        <f>[11]Abril!$J$33</f>
        <v>34.200000000000003</v>
      </c>
      <c r="AE15" s="161">
        <f>[11]Abril!$J$34</f>
        <v>32.76</v>
      </c>
      <c r="AF15" s="159">
        <f t="shared" si="1"/>
        <v>59.760000000000005</v>
      </c>
      <c r="AG15" s="160">
        <f t="shared" si="2"/>
        <v>30.276</v>
      </c>
    </row>
    <row r="16" spans="1:33" x14ac:dyDescent="0.25">
      <c r="A16" s="43" t="s">
        <v>152</v>
      </c>
      <c r="B16" s="161">
        <f>[12]Abril!$J$5</f>
        <v>36</v>
      </c>
      <c r="C16" s="161">
        <f>[12]Abril!$J$6</f>
        <v>22.68</v>
      </c>
      <c r="D16" s="161">
        <f>[12]Abril!$J$7</f>
        <v>24.12</v>
      </c>
      <c r="E16" s="161">
        <f>[12]Abril!$J$8</f>
        <v>28.8</v>
      </c>
      <c r="F16" s="161">
        <f>[12]Abril!$J$9</f>
        <v>48.24</v>
      </c>
      <c r="G16" s="161">
        <f>[12]Abril!$J$10</f>
        <v>30.6</v>
      </c>
      <c r="H16" s="161">
        <f>[12]Abril!$J$11</f>
        <v>28.08</v>
      </c>
      <c r="I16" s="161">
        <f>[12]Abril!$J$12</f>
        <v>21.96</v>
      </c>
      <c r="J16" s="161">
        <f>[12]Abril!$J$13</f>
        <v>25.56</v>
      </c>
      <c r="K16" s="161">
        <f>[12]Abril!$J$14</f>
        <v>42.480000000000004</v>
      </c>
      <c r="L16" s="161">
        <f>[12]Abril!$J$15</f>
        <v>24.48</v>
      </c>
      <c r="M16" s="161">
        <f>[12]Abril!$J$16</f>
        <v>23.040000000000003</v>
      </c>
      <c r="N16" s="161">
        <f>[12]Abril!$J$17</f>
        <v>30.96</v>
      </c>
      <c r="O16" s="161">
        <f>[12]Abril!$J$18</f>
        <v>36.36</v>
      </c>
      <c r="P16" s="161">
        <f>[12]Abril!$J$19</f>
        <v>19.440000000000001</v>
      </c>
      <c r="Q16" s="161">
        <f>[12]Abril!$J$20</f>
        <v>23.759999999999998</v>
      </c>
      <c r="R16" s="161">
        <f>[12]Abril!$J$21</f>
        <v>38.880000000000003</v>
      </c>
      <c r="S16" s="161">
        <f>[12]Abril!$J$22</f>
        <v>41.4</v>
      </c>
      <c r="T16" s="161">
        <f>[12]Abril!$J$23</f>
        <v>34.56</v>
      </c>
      <c r="U16" s="161">
        <f>[12]Abril!$J$24</f>
        <v>30.96</v>
      </c>
      <c r="V16" s="161">
        <f>[12]Abril!$J$25</f>
        <v>31.319999999999997</v>
      </c>
      <c r="W16" s="161">
        <f>[12]Abril!$J$26</f>
        <v>26.64</v>
      </c>
      <c r="X16" s="161">
        <f>[12]Abril!$J$27</f>
        <v>33.480000000000004</v>
      </c>
      <c r="Y16" s="161">
        <f>[12]Abril!$J$28</f>
        <v>34.56</v>
      </c>
      <c r="Z16" s="161">
        <f>[12]Abril!$J$29</f>
        <v>32.4</v>
      </c>
      <c r="AA16" s="161">
        <f>[12]Abril!$J$30</f>
        <v>36</v>
      </c>
      <c r="AB16" s="161">
        <f>[12]Abril!$J$31</f>
        <v>34.200000000000003</v>
      </c>
      <c r="AC16" s="161">
        <f>[12]Abril!$J$32</f>
        <v>31.680000000000003</v>
      </c>
      <c r="AD16" s="161">
        <f>[12]Abril!$J$33</f>
        <v>20.16</v>
      </c>
      <c r="AE16" s="161">
        <f>[12]Abril!$J$34</f>
        <v>28.08</v>
      </c>
      <c r="AF16" s="159">
        <f t="shared" si="1"/>
        <v>48.24</v>
      </c>
      <c r="AG16" s="160">
        <f t="shared" si="2"/>
        <v>30.696000000000005</v>
      </c>
    </row>
    <row r="17" spans="1:37" x14ac:dyDescent="0.25">
      <c r="A17" s="43" t="s">
        <v>2</v>
      </c>
      <c r="B17" s="161">
        <f>[13]Abril!$J$5</f>
        <v>37.440000000000005</v>
      </c>
      <c r="C17" s="161">
        <f>[13]Abril!$J$6</f>
        <v>20.16</v>
      </c>
      <c r="D17" s="161">
        <f>[13]Abril!$J$7</f>
        <v>26.28</v>
      </c>
      <c r="E17" s="161">
        <f>[13]Abril!$J$8</f>
        <v>31.319999999999997</v>
      </c>
      <c r="F17" s="161">
        <f>[13]Abril!$J$9</f>
        <v>44.28</v>
      </c>
      <c r="G17" s="161">
        <f>[13]Abril!$J$10</f>
        <v>29.16</v>
      </c>
      <c r="H17" s="161">
        <f>[13]Abril!$J$11</f>
        <v>20.88</v>
      </c>
      <c r="I17" s="161">
        <f>[13]Abril!$J$12</f>
        <v>17.64</v>
      </c>
      <c r="J17" s="161">
        <f>[13]Abril!$J$13</f>
        <v>21.96</v>
      </c>
      <c r="K17" s="161">
        <f>[13]Abril!$J$14</f>
        <v>31.680000000000003</v>
      </c>
      <c r="L17" s="161">
        <f>[13]Abril!$J$15</f>
        <v>32.4</v>
      </c>
      <c r="M17" s="161">
        <f>[13]Abril!$J$16</f>
        <v>24.12</v>
      </c>
      <c r="N17" s="161">
        <f>[13]Abril!$J$17</f>
        <v>27.720000000000002</v>
      </c>
      <c r="O17" s="161">
        <f>[13]Abril!$J$18</f>
        <v>37.800000000000004</v>
      </c>
      <c r="P17" s="161">
        <f>[13]Abril!$J$19</f>
        <v>16.559999999999999</v>
      </c>
      <c r="Q17" s="161">
        <f>[13]Abril!$J$20</f>
        <v>28.8</v>
      </c>
      <c r="R17" s="161">
        <f>[13]Abril!$J$21</f>
        <v>33.840000000000003</v>
      </c>
      <c r="S17" s="161">
        <f>[13]Abril!$J$22</f>
        <v>38.880000000000003</v>
      </c>
      <c r="T17" s="161">
        <f>[13]Abril!$J$23</f>
        <v>46.080000000000005</v>
      </c>
      <c r="U17" s="161">
        <f>[13]Abril!$J$24</f>
        <v>25.2</v>
      </c>
      <c r="V17" s="161">
        <f>[13]Abril!$J$25</f>
        <v>33.840000000000003</v>
      </c>
      <c r="W17" s="161">
        <f>[13]Abril!$J$26</f>
        <v>27.36</v>
      </c>
      <c r="X17" s="161">
        <f>[13]Abril!$J$27</f>
        <v>27.720000000000002</v>
      </c>
      <c r="Y17" s="161">
        <f>[13]Abril!$J$28</f>
        <v>30.96</v>
      </c>
      <c r="Z17" s="161">
        <f>[13]Abril!$J$29</f>
        <v>34.92</v>
      </c>
      <c r="AA17" s="161">
        <f>[13]Abril!$J$30</f>
        <v>29.52</v>
      </c>
      <c r="AB17" s="161">
        <f>[13]Abril!$J$31</f>
        <v>21.6</v>
      </c>
      <c r="AC17" s="161">
        <f>[13]Abril!$J$32</f>
        <v>26.64</v>
      </c>
      <c r="AD17" s="161">
        <f>[13]Abril!$J$33</f>
        <v>19.8</v>
      </c>
      <c r="AE17" s="161">
        <f>[13]Abril!$J$34</f>
        <v>33.480000000000004</v>
      </c>
      <c r="AF17" s="159">
        <f t="shared" si="1"/>
        <v>46.080000000000005</v>
      </c>
      <c r="AG17" s="160">
        <f t="shared" si="2"/>
        <v>29.268000000000008</v>
      </c>
      <c r="AI17" s="12" t="s">
        <v>35</v>
      </c>
      <c r="AJ17" t="s">
        <v>35</v>
      </c>
    </row>
    <row r="18" spans="1:37" hidden="1" x14ac:dyDescent="0.25">
      <c r="A18" s="43" t="s">
        <v>3</v>
      </c>
      <c r="B18" s="161" t="str">
        <f>[14]Abril!$J$5</f>
        <v>*</v>
      </c>
      <c r="C18" s="161" t="str">
        <f>[14]Abril!$J$6</f>
        <v>*</v>
      </c>
      <c r="D18" s="161" t="str">
        <f>[14]Abril!$J$7</f>
        <v>*</v>
      </c>
      <c r="E18" s="161" t="str">
        <f>[14]Abril!$J$8</f>
        <v>*</v>
      </c>
      <c r="F18" s="161" t="str">
        <f>[14]Abril!$J$9</f>
        <v>*</v>
      </c>
      <c r="G18" s="161" t="str">
        <f>[14]Abril!$J$10</f>
        <v>*</v>
      </c>
      <c r="H18" s="161" t="str">
        <f>[14]Abril!$J$11</f>
        <v>*</v>
      </c>
      <c r="I18" s="161" t="str">
        <f>[14]Abril!$J$12</f>
        <v>*</v>
      </c>
      <c r="J18" s="161" t="str">
        <f>[14]Abril!$J$13</f>
        <v>*</v>
      </c>
      <c r="K18" s="161" t="str">
        <f>[14]Abril!$J$14</f>
        <v>*</v>
      </c>
      <c r="L18" s="161" t="str">
        <f>[14]Abril!$J$15</f>
        <v>*</v>
      </c>
      <c r="M18" s="161" t="str">
        <f>[14]Abril!$J$16</f>
        <v>*</v>
      </c>
      <c r="N18" s="161" t="str">
        <f>[14]Abril!$J$17</f>
        <v>*</v>
      </c>
      <c r="O18" s="161" t="str">
        <f>[14]Abril!$J$18</f>
        <v>*</v>
      </c>
      <c r="P18" s="161" t="str">
        <f>[14]Abril!$J$19</f>
        <v>*</v>
      </c>
      <c r="Q18" s="161" t="str">
        <f>[14]Abril!$J$20</f>
        <v>*</v>
      </c>
      <c r="R18" s="161" t="str">
        <f>[14]Abril!$J$21</f>
        <v>*</v>
      </c>
      <c r="S18" s="161" t="str">
        <f>[14]Abril!$J$22</f>
        <v>*</v>
      </c>
      <c r="T18" s="161" t="str">
        <f>[14]Abril!$J$23</f>
        <v>*</v>
      </c>
      <c r="U18" s="161" t="str">
        <f>[14]Abril!$J$24</f>
        <v>*</v>
      </c>
      <c r="V18" s="161" t="str">
        <f>[14]Abril!$J$25</f>
        <v>*</v>
      </c>
      <c r="W18" s="161" t="str">
        <f>[14]Abril!$J$26</f>
        <v>*</v>
      </c>
      <c r="X18" s="161" t="str">
        <f>[14]Abril!$J$27</f>
        <v>*</v>
      </c>
      <c r="Y18" s="161" t="str">
        <f>[14]Abril!$J$28</f>
        <v>*</v>
      </c>
      <c r="Z18" s="161" t="str">
        <f>[14]Abril!$J$29</f>
        <v>*</v>
      </c>
      <c r="AA18" s="161" t="str">
        <f>[14]Abril!$J$30</f>
        <v>*</v>
      </c>
      <c r="AB18" s="161" t="str">
        <f>[14]Abril!$J$31</f>
        <v>*</v>
      </c>
      <c r="AC18" s="161" t="str">
        <f>[14]Abril!$J$32</f>
        <v>*</v>
      </c>
      <c r="AD18" s="161" t="str">
        <f>[14]Abril!$J$33</f>
        <v>*</v>
      </c>
      <c r="AE18" s="161" t="str">
        <f>[14]Abril!$J$34</f>
        <v>*</v>
      </c>
      <c r="AF18" s="159" t="s">
        <v>210</v>
      </c>
      <c r="AG18" s="160" t="s">
        <v>210</v>
      </c>
      <c r="AH18" s="12" t="s">
        <v>35</v>
      </c>
      <c r="AI18" s="12" t="s">
        <v>35</v>
      </c>
    </row>
    <row r="19" spans="1:37" x14ac:dyDescent="0.25">
      <c r="A19" s="43" t="s">
        <v>4</v>
      </c>
      <c r="B19" s="161">
        <f>[15]Abril!$J$5</f>
        <v>26.28</v>
      </c>
      <c r="C19" s="161">
        <f>[15]Abril!$J$6</f>
        <v>26.28</v>
      </c>
      <c r="D19" s="161">
        <f>[15]Abril!$J$7</f>
        <v>25.56</v>
      </c>
      <c r="E19" s="161">
        <f>[15]Abril!$J$8</f>
        <v>26.28</v>
      </c>
      <c r="F19" s="161">
        <f>[15]Abril!$J$9</f>
        <v>28.8</v>
      </c>
      <c r="G19" s="161">
        <f>[15]Abril!$J$10</f>
        <v>28.8</v>
      </c>
      <c r="H19" s="161">
        <f>[15]Abril!$J$11</f>
        <v>15.120000000000001</v>
      </c>
      <c r="I19" s="161">
        <f>[15]Abril!$J$12</f>
        <v>25.2</v>
      </c>
      <c r="J19" s="161">
        <f>[15]Abril!$J$13</f>
        <v>21.96</v>
      </c>
      <c r="K19" s="161">
        <f>[15]Abril!$J$14</f>
        <v>25.56</v>
      </c>
      <c r="L19" s="161">
        <f>[15]Abril!$J$15</f>
        <v>28.8</v>
      </c>
      <c r="M19" s="161">
        <f>[15]Abril!$J$16</f>
        <v>24.48</v>
      </c>
      <c r="N19" s="161">
        <f>[15]Abril!$J$17</f>
        <v>30.240000000000002</v>
      </c>
      <c r="O19" s="161">
        <f>[15]Abril!$J$18</f>
        <v>38.519999999999996</v>
      </c>
      <c r="P19" s="161">
        <f>[15]Abril!$J$19</f>
        <v>19.079999999999998</v>
      </c>
      <c r="Q19" s="161">
        <f>[15]Abril!$J$20</f>
        <v>26.28</v>
      </c>
      <c r="R19" s="161">
        <f>[15]Abril!$J$21</f>
        <v>31.680000000000003</v>
      </c>
      <c r="S19" s="161">
        <f>[15]Abril!$J$22</f>
        <v>45.36</v>
      </c>
      <c r="T19" s="161">
        <f>[15]Abril!$J$23</f>
        <v>36.36</v>
      </c>
      <c r="U19" s="161">
        <f>[15]Abril!$J$24</f>
        <v>24.12</v>
      </c>
      <c r="V19" s="161">
        <f>[15]Abril!$J$25</f>
        <v>35.64</v>
      </c>
      <c r="W19" s="161">
        <f>[15]Abril!$J$26</f>
        <v>23.040000000000003</v>
      </c>
      <c r="X19" s="161">
        <f>[15]Abril!$J$27</f>
        <v>31.680000000000003</v>
      </c>
      <c r="Y19" s="161">
        <f>[15]Abril!$J$28</f>
        <v>37.800000000000004</v>
      </c>
      <c r="Z19" s="161">
        <f>[15]Abril!$J$29</f>
        <v>48.6</v>
      </c>
      <c r="AA19" s="161">
        <f>[15]Abril!$J$30</f>
        <v>32.4</v>
      </c>
      <c r="AB19" s="161">
        <f>[15]Abril!$J$31</f>
        <v>26.28</v>
      </c>
      <c r="AC19" s="161">
        <f>[15]Abril!$J$32</f>
        <v>28.08</v>
      </c>
      <c r="AD19" s="161">
        <f>[15]Abril!$J$33</f>
        <v>21.96</v>
      </c>
      <c r="AE19" s="161">
        <f>[15]Abril!$J$34</f>
        <v>23.400000000000002</v>
      </c>
      <c r="AF19" s="159">
        <f t="shared" si="1"/>
        <v>48.6</v>
      </c>
      <c r="AG19" s="160">
        <f t="shared" si="2"/>
        <v>28.787999999999997</v>
      </c>
    </row>
    <row r="20" spans="1:37" x14ac:dyDescent="0.25">
      <c r="A20" s="43" t="s">
        <v>5</v>
      </c>
      <c r="B20" s="161">
        <f>[16]Abril!$J$5</f>
        <v>27</v>
      </c>
      <c r="C20" s="161">
        <f>[16]Abril!$J$6</f>
        <v>16.559999999999999</v>
      </c>
      <c r="D20" s="161">
        <f>[16]Abril!$J$7</f>
        <v>25.56</v>
      </c>
      <c r="E20" s="161">
        <f>[16]Abril!$J$8</f>
        <v>23.400000000000002</v>
      </c>
      <c r="F20" s="161">
        <f>[16]Abril!$J$9</f>
        <v>61.560000000000009</v>
      </c>
      <c r="G20" s="161">
        <f>[16]Abril!$J$10</f>
        <v>21.240000000000002</v>
      </c>
      <c r="H20" s="161">
        <f>[16]Abril!$J$11</f>
        <v>22.32</v>
      </c>
      <c r="I20" s="161">
        <f>[16]Abril!$J$12</f>
        <v>23.759999999999998</v>
      </c>
      <c r="J20" s="161">
        <f>[16]Abril!$J$13</f>
        <v>19.440000000000001</v>
      </c>
      <c r="K20" s="161">
        <f>[16]Abril!$J$14</f>
        <v>46.800000000000004</v>
      </c>
      <c r="L20" s="161">
        <f>[16]Abril!$J$15</f>
        <v>42.480000000000004</v>
      </c>
      <c r="M20" s="161">
        <f>[16]Abril!$J$16</f>
        <v>21.6</v>
      </c>
      <c r="N20" s="161">
        <f>[16]Abril!$J$17</f>
        <v>50.04</v>
      </c>
      <c r="O20" s="161">
        <f>[16]Abril!$J$18</f>
        <v>48.24</v>
      </c>
      <c r="P20" s="161">
        <f>[16]Abril!$J$19</f>
        <v>23.400000000000002</v>
      </c>
      <c r="Q20" s="161">
        <f>[16]Abril!$J$20</f>
        <v>34.56</v>
      </c>
      <c r="R20" s="161">
        <f>[16]Abril!$J$21</f>
        <v>34.56</v>
      </c>
      <c r="S20" s="161">
        <f>[16]Abril!$J$22</f>
        <v>48.96</v>
      </c>
      <c r="T20" s="161">
        <f>[16]Abril!$J$23</f>
        <v>26.64</v>
      </c>
      <c r="U20" s="161">
        <f>[16]Abril!$J$24</f>
        <v>26.28</v>
      </c>
      <c r="V20" s="161">
        <f>[16]Abril!$J$25</f>
        <v>20.16</v>
      </c>
      <c r="W20" s="161">
        <f>[16]Abril!$J$26</f>
        <v>21.96</v>
      </c>
      <c r="X20" s="161">
        <f>[16]Abril!$J$27</f>
        <v>17.64</v>
      </c>
      <c r="Y20" s="161">
        <f>[16]Abril!$J$28</f>
        <v>23.040000000000003</v>
      </c>
      <c r="Z20" s="161">
        <f>[16]Abril!$J$29</f>
        <v>45</v>
      </c>
      <c r="AA20" s="161">
        <f>[16]Abril!$J$30</f>
        <v>29.880000000000003</v>
      </c>
      <c r="AB20" s="161">
        <f>[16]Abril!$J$31</f>
        <v>33.119999999999997</v>
      </c>
      <c r="AC20" s="161">
        <f>[16]Abril!$J$32</f>
        <v>21.96</v>
      </c>
      <c r="AD20" s="161">
        <f>[16]Abril!$J$33</f>
        <v>25.92</v>
      </c>
      <c r="AE20" s="161">
        <f>[16]Abril!$J$34</f>
        <v>39.96</v>
      </c>
      <c r="AF20" s="159">
        <f t="shared" si="1"/>
        <v>61.560000000000009</v>
      </c>
      <c r="AG20" s="160">
        <f t="shared" si="2"/>
        <v>30.767999999999997</v>
      </c>
      <c r="AH20" s="12" t="s">
        <v>35</v>
      </c>
    </row>
    <row r="21" spans="1:37" x14ac:dyDescent="0.25">
      <c r="A21" s="43" t="s">
        <v>33</v>
      </c>
      <c r="B21" s="161">
        <f>[17]Abril!$J$5</f>
        <v>37.800000000000004</v>
      </c>
      <c r="C21" s="161">
        <f>[17]Abril!$J$6</f>
        <v>32.76</v>
      </c>
      <c r="D21" s="161">
        <f>[17]Abril!$J$7</f>
        <v>27.720000000000002</v>
      </c>
      <c r="E21" s="161">
        <f>[17]Abril!$J$8</f>
        <v>42.12</v>
      </c>
      <c r="F21" s="161">
        <f>[17]Abril!$J$9</f>
        <v>38.159999999999997</v>
      </c>
      <c r="G21" s="161">
        <f>[17]Abril!$J$10</f>
        <v>44.28</v>
      </c>
      <c r="H21" s="161">
        <f>[17]Abril!$J$11</f>
        <v>19.079999999999998</v>
      </c>
      <c r="I21" s="161">
        <f>[17]Abril!$J$12</f>
        <v>23.759999999999998</v>
      </c>
      <c r="J21" s="161">
        <f>[17]Abril!$J$13</f>
        <v>27.720000000000002</v>
      </c>
      <c r="K21" s="161">
        <f>[17]Abril!$J$14</f>
        <v>38.519999999999996</v>
      </c>
      <c r="L21" s="161">
        <f>[17]Abril!$J$15</f>
        <v>31.319999999999997</v>
      </c>
      <c r="M21" s="161">
        <f>[17]Abril!$J$16</f>
        <v>26.28</v>
      </c>
      <c r="N21" s="161">
        <f>[17]Abril!$J$17</f>
        <v>32.04</v>
      </c>
      <c r="O21" s="161">
        <f>[17]Abril!$J$18</f>
        <v>34.200000000000003</v>
      </c>
      <c r="P21" s="161">
        <f>[17]Abril!$J$19</f>
        <v>19.079999999999998</v>
      </c>
      <c r="Q21" s="161">
        <f>[17]Abril!$J$20</f>
        <v>45.72</v>
      </c>
      <c r="R21" s="161">
        <f>[17]Abril!$J$21</f>
        <v>35.64</v>
      </c>
      <c r="S21" s="161">
        <f>[17]Abril!$J$22</f>
        <v>49.680000000000007</v>
      </c>
      <c r="T21" s="161">
        <f>[17]Abril!$J$23</f>
        <v>42.84</v>
      </c>
      <c r="U21" s="161">
        <f>[17]Abril!$J$24</f>
        <v>30.6</v>
      </c>
      <c r="V21" s="161">
        <f>[17]Abril!$J$25</f>
        <v>30.96</v>
      </c>
      <c r="W21" s="161">
        <f>[17]Abril!$J$26</f>
        <v>25.92</v>
      </c>
      <c r="X21" s="161">
        <f>[17]Abril!$J$27</f>
        <v>56.88</v>
      </c>
      <c r="Y21" s="161">
        <f>[17]Abril!$J$28</f>
        <v>32.76</v>
      </c>
      <c r="Z21" s="161">
        <f>[17]Abril!$J$29</f>
        <v>32.04</v>
      </c>
      <c r="AA21" s="161">
        <f>[17]Abril!$J$30</f>
        <v>35.28</v>
      </c>
      <c r="AB21" s="161">
        <f>[17]Abril!$J$31</f>
        <v>32.04</v>
      </c>
      <c r="AC21" s="161">
        <f>[17]Abril!$J$32</f>
        <v>32.76</v>
      </c>
      <c r="AD21" s="161">
        <f>[17]Abril!$J$33</f>
        <v>36</v>
      </c>
      <c r="AE21" s="161">
        <f>[17]Abril!$J$34</f>
        <v>27.36</v>
      </c>
      <c r="AF21" s="159">
        <f t="shared" si="1"/>
        <v>56.88</v>
      </c>
      <c r="AG21" s="160">
        <f t="shared" si="2"/>
        <v>34.043999999999997</v>
      </c>
    </row>
    <row r="22" spans="1:37" x14ac:dyDescent="0.25">
      <c r="A22" s="43" t="s">
        <v>6</v>
      </c>
      <c r="B22" s="161">
        <f>[18]Abril!$J$5</f>
        <v>20.88</v>
      </c>
      <c r="C22" s="161">
        <f>[18]Abril!$J$6</f>
        <v>27</v>
      </c>
      <c r="D22" s="161">
        <f>[18]Abril!$J$7</f>
        <v>20.52</v>
      </c>
      <c r="E22" s="161">
        <f>[18]Abril!$J$8</f>
        <v>19.079999999999998</v>
      </c>
      <c r="F22" s="161">
        <f>[18]Abril!$J$9</f>
        <v>32.76</v>
      </c>
      <c r="G22" s="161">
        <f>[18]Abril!$J$10</f>
        <v>23.040000000000003</v>
      </c>
      <c r="H22" s="161">
        <f>[18]Abril!$J$11</f>
        <v>27</v>
      </c>
      <c r="I22" s="161">
        <f>[18]Abril!$J$12</f>
        <v>22.32</v>
      </c>
      <c r="J22" s="161">
        <f>[18]Abril!$J$13</f>
        <v>20.88</v>
      </c>
      <c r="K22" s="161">
        <f>[18]Abril!$J$14</f>
        <v>23.400000000000002</v>
      </c>
      <c r="L22" s="161">
        <f>[18]Abril!$J$15</f>
        <v>24.48</v>
      </c>
      <c r="M22" s="161">
        <f>[18]Abril!$J$16</f>
        <v>22.32</v>
      </c>
      <c r="N22" s="161">
        <f>[18]Abril!$J$17</f>
        <v>26.64</v>
      </c>
      <c r="O22" s="161">
        <f>[18]Abril!$J$18</f>
        <v>32.76</v>
      </c>
      <c r="P22" s="161">
        <f>[18]Abril!$J$19</f>
        <v>13.32</v>
      </c>
      <c r="Q22" s="161">
        <f>[18]Abril!$J$20</f>
        <v>20.16</v>
      </c>
      <c r="R22" s="161">
        <f>[18]Abril!$J$21</f>
        <v>25.56</v>
      </c>
      <c r="S22" s="161">
        <f>[18]Abril!$J$22</f>
        <v>40.680000000000007</v>
      </c>
      <c r="T22" s="161">
        <f>[18]Abril!$J$23</f>
        <v>44.64</v>
      </c>
      <c r="U22" s="161">
        <f>[18]Abril!$J$24</f>
        <v>24.48</v>
      </c>
      <c r="V22" s="161">
        <f>[18]Abril!$J$25</f>
        <v>24.12</v>
      </c>
      <c r="W22" s="161">
        <f>[18]Abril!$J$26</f>
        <v>16.2</v>
      </c>
      <c r="X22" s="161">
        <f>[18]Abril!$J$27</f>
        <v>27.36</v>
      </c>
      <c r="Y22" s="161">
        <f>[18]Abril!$J$28</f>
        <v>28.8</v>
      </c>
      <c r="Z22" s="161">
        <f>[18]Abril!$J$29</f>
        <v>41.4</v>
      </c>
      <c r="AA22" s="161">
        <f>[18]Abril!$J$30</f>
        <v>27.720000000000002</v>
      </c>
      <c r="AB22" s="161">
        <f>[18]Abril!$J$31</f>
        <v>28.8</v>
      </c>
      <c r="AC22" s="161">
        <f>[18]Abril!$J$32</f>
        <v>20.88</v>
      </c>
      <c r="AD22" s="161">
        <f>[18]Abril!$J$33</f>
        <v>18</v>
      </c>
      <c r="AE22" s="161">
        <f>[18]Abril!$J$34</f>
        <v>17.28</v>
      </c>
      <c r="AF22" s="159">
        <f t="shared" si="1"/>
        <v>44.64</v>
      </c>
      <c r="AG22" s="160">
        <f t="shared" si="2"/>
        <v>25.415999999999997</v>
      </c>
    </row>
    <row r="23" spans="1:37" x14ac:dyDescent="0.25">
      <c r="A23" s="43" t="s">
        <v>7</v>
      </c>
      <c r="B23" s="161">
        <f>[19]Abril!$J$5</f>
        <v>26.64</v>
      </c>
      <c r="C23" s="161">
        <f>[19]Abril!$J$6</f>
        <v>20.16</v>
      </c>
      <c r="D23" s="161">
        <f>[19]Abril!$J$7</f>
        <v>31.680000000000003</v>
      </c>
      <c r="E23" s="161">
        <f>[19]Abril!$J$8</f>
        <v>28.44</v>
      </c>
      <c r="F23" s="161">
        <f>[19]Abril!$J$9</f>
        <v>47.88</v>
      </c>
      <c r="G23" s="161">
        <f>[19]Abril!$J$10</f>
        <v>23.040000000000003</v>
      </c>
      <c r="H23" s="161">
        <f>[19]Abril!$J$11</f>
        <v>22.68</v>
      </c>
      <c r="I23" s="161">
        <f>[19]Abril!$J$12</f>
        <v>18.36</v>
      </c>
      <c r="J23" s="161">
        <f>[19]Abril!$J$13</f>
        <v>23.040000000000003</v>
      </c>
      <c r="K23" s="161">
        <f>[19]Abril!$J$14</f>
        <v>23.759999999999998</v>
      </c>
      <c r="L23" s="161">
        <f>[19]Abril!$J$15</f>
        <v>25.56</v>
      </c>
      <c r="M23" s="161">
        <f>[19]Abril!$J$16</f>
        <v>25.2</v>
      </c>
      <c r="N23" s="161">
        <f>[19]Abril!$J$17</f>
        <v>51.12</v>
      </c>
      <c r="O23" s="161">
        <f>[19]Abril!$J$18</f>
        <v>27</v>
      </c>
      <c r="P23" s="161">
        <f>[19]Abril!$J$19</f>
        <v>21.6</v>
      </c>
      <c r="Q23" s="161">
        <f>[19]Abril!$J$20</f>
        <v>30.96</v>
      </c>
      <c r="R23" s="161">
        <f>[19]Abril!$J$21</f>
        <v>28.8</v>
      </c>
      <c r="S23" s="161">
        <f>[19]Abril!$J$22</f>
        <v>30.240000000000002</v>
      </c>
      <c r="T23" s="161">
        <f>[19]Abril!$J$23</f>
        <v>23.759999999999998</v>
      </c>
      <c r="U23" s="161">
        <f>[19]Abril!$J$24</f>
        <v>25.2</v>
      </c>
      <c r="V23" s="161">
        <f>[19]Abril!$J$25</f>
        <v>34.200000000000003</v>
      </c>
      <c r="W23" s="161">
        <f>[19]Abril!$J$26</f>
        <v>30.240000000000002</v>
      </c>
      <c r="X23" s="161">
        <f>[19]Abril!$J$27</f>
        <v>26.28</v>
      </c>
      <c r="Y23" s="161">
        <f>[19]Abril!$J$28</f>
        <v>32.4</v>
      </c>
      <c r="Z23" s="161">
        <f>[19]Abril!$J$29</f>
        <v>44.28</v>
      </c>
      <c r="AA23" s="161">
        <f>[19]Abril!$J$30</f>
        <v>32.04</v>
      </c>
      <c r="AB23" s="161">
        <f>[19]Abril!$J$31</f>
        <v>20.88</v>
      </c>
      <c r="AC23" s="161">
        <f>[19]Abril!$J$32</f>
        <v>21.240000000000002</v>
      </c>
      <c r="AD23" s="161">
        <f>[19]Abril!$J$33</f>
        <v>27.720000000000002</v>
      </c>
      <c r="AE23" s="161">
        <f>[19]Abril!$J$34</f>
        <v>28.8</v>
      </c>
      <c r="AF23" s="159">
        <f t="shared" si="1"/>
        <v>51.12</v>
      </c>
      <c r="AG23" s="160">
        <f t="shared" si="2"/>
        <v>28.44</v>
      </c>
      <c r="AJ23" t="s">
        <v>35</v>
      </c>
      <c r="AK23" t="s">
        <v>35</v>
      </c>
    </row>
    <row r="24" spans="1:37" hidden="1" x14ac:dyDescent="0.25">
      <c r="A24" s="43" t="s">
        <v>153</v>
      </c>
      <c r="B24" s="161" t="str">
        <f>[20]Abril!$J$5</f>
        <v>*</v>
      </c>
      <c r="C24" s="161" t="str">
        <f>[20]Abril!$J$6</f>
        <v>*</v>
      </c>
      <c r="D24" s="161" t="str">
        <f>[20]Abril!$J$7</f>
        <v>*</v>
      </c>
      <c r="E24" s="161" t="str">
        <f>[20]Abril!$J$8</f>
        <v>*</v>
      </c>
      <c r="F24" s="161" t="str">
        <f>[20]Abril!$J$9</f>
        <v>*</v>
      </c>
      <c r="G24" s="161" t="str">
        <f>[20]Abril!$J$10</f>
        <v>*</v>
      </c>
      <c r="H24" s="161" t="str">
        <f>[20]Abril!$J$11</f>
        <v>*</v>
      </c>
      <c r="I24" s="161" t="str">
        <f>[20]Abril!$J$12</f>
        <v>*</v>
      </c>
      <c r="J24" s="161" t="str">
        <f>[20]Abril!$J$13</f>
        <v>*</v>
      </c>
      <c r="K24" s="161" t="str">
        <f>[20]Abril!$J$14</f>
        <v>*</v>
      </c>
      <c r="L24" s="161" t="str">
        <f>[20]Abril!$J$15</f>
        <v>*</v>
      </c>
      <c r="M24" s="161" t="str">
        <f>[20]Abril!$J$16</f>
        <v>*</v>
      </c>
      <c r="N24" s="161" t="str">
        <f>[20]Abril!$J$17</f>
        <v>*</v>
      </c>
      <c r="O24" s="161" t="str">
        <f>[20]Abril!$J$18</f>
        <v>*</v>
      </c>
      <c r="P24" s="161" t="str">
        <f>[20]Abril!$J$19</f>
        <v>*</v>
      </c>
      <c r="Q24" s="161" t="str">
        <f>[20]Abril!$J$20</f>
        <v>*</v>
      </c>
      <c r="R24" s="161" t="str">
        <f>[20]Abril!$J$21</f>
        <v>*</v>
      </c>
      <c r="S24" s="161" t="str">
        <f>[20]Abril!$J$22</f>
        <v>*</v>
      </c>
      <c r="T24" s="161" t="str">
        <f>[20]Abril!$J$23</f>
        <v>*</v>
      </c>
      <c r="U24" s="161" t="str">
        <f>[20]Abril!$J$24</f>
        <v>*</v>
      </c>
      <c r="V24" s="161" t="str">
        <f>[20]Abril!$J$25</f>
        <v>*</v>
      </c>
      <c r="W24" s="161" t="str">
        <f>[20]Abril!$J$26</f>
        <v>*</v>
      </c>
      <c r="X24" s="161" t="str">
        <f>[20]Abril!$J$27</f>
        <v>*</v>
      </c>
      <c r="Y24" s="161" t="str">
        <f>[20]Abril!$J$28</f>
        <v>*</v>
      </c>
      <c r="Z24" s="161" t="str">
        <f>[20]Abril!$J$29</f>
        <v>*</v>
      </c>
      <c r="AA24" s="161" t="str">
        <f>[20]Abril!$J$30</f>
        <v>*</v>
      </c>
      <c r="AB24" s="161" t="str">
        <f>[20]Abril!$J$31</f>
        <v>*</v>
      </c>
      <c r="AC24" s="161" t="str">
        <f>[20]Abril!$J$32</f>
        <v>*</v>
      </c>
      <c r="AD24" s="161" t="str">
        <f>[20]Abril!$J$33</f>
        <v>*</v>
      </c>
      <c r="AE24" s="161" t="str">
        <f>[20]Abril!$J$34</f>
        <v>*</v>
      </c>
      <c r="AF24" s="159" t="s">
        <v>210</v>
      </c>
      <c r="AG24" s="160" t="s">
        <v>210</v>
      </c>
      <c r="AK24" t="s">
        <v>35</v>
      </c>
    </row>
    <row r="25" spans="1:37" hidden="1" x14ac:dyDescent="0.25">
      <c r="A25" s="43" t="s">
        <v>154</v>
      </c>
      <c r="B25" s="161" t="str">
        <f>[21]Abril!$J$5</f>
        <v>*</v>
      </c>
      <c r="C25" s="161" t="str">
        <f>[21]Abril!$J$6</f>
        <v>*</v>
      </c>
      <c r="D25" s="161" t="str">
        <f>[21]Abril!$J$7</f>
        <v>*</v>
      </c>
      <c r="E25" s="161" t="str">
        <f>[21]Abril!$J$8</f>
        <v>*</v>
      </c>
      <c r="F25" s="161" t="str">
        <f>[21]Abril!$J$9</f>
        <v>*</v>
      </c>
      <c r="G25" s="161" t="str">
        <f>[21]Abril!$J$10</f>
        <v>*</v>
      </c>
      <c r="H25" s="161" t="str">
        <f>[21]Abril!$J$11</f>
        <v>*</v>
      </c>
      <c r="I25" s="161" t="str">
        <f>[21]Abril!$J$12</f>
        <v>*</v>
      </c>
      <c r="J25" s="161" t="str">
        <f>[21]Abril!$J$13</f>
        <v>*</v>
      </c>
      <c r="K25" s="161" t="str">
        <f>[21]Abril!$J$14</f>
        <v>*</v>
      </c>
      <c r="L25" s="161" t="str">
        <f>[21]Abril!$J$15</f>
        <v>*</v>
      </c>
      <c r="M25" s="161" t="str">
        <f>[21]Abril!$J$16</f>
        <v>*</v>
      </c>
      <c r="N25" s="161" t="str">
        <f>[21]Abril!$J$17</f>
        <v>*</v>
      </c>
      <c r="O25" s="161" t="str">
        <f>[21]Abril!$J$18</f>
        <v>*</v>
      </c>
      <c r="P25" s="161" t="str">
        <f>[21]Abril!$J$19</f>
        <v>*</v>
      </c>
      <c r="Q25" s="161" t="str">
        <f>[21]Abril!$J$20</f>
        <v>*</v>
      </c>
      <c r="R25" s="161" t="str">
        <f>[21]Abril!$J$21</f>
        <v>*</v>
      </c>
      <c r="S25" s="161" t="str">
        <f>[21]Abril!$J$22</f>
        <v>*</v>
      </c>
      <c r="T25" s="161" t="str">
        <f>[21]Abril!$J$23</f>
        <v>*</v>
      </c>
      <c r="U25" s="161" t="str">
        <f>[21]Abril!$J$24</f>
        <v>*</v>
      </c>
      <c r="V25" s="161" t="str">
        <f>[21]Abril!$J$25</f>
        <v>*</v>
      </c>
      <c r="W25" s="161" t="str">
        <f>[21]Abril!$J$26</f>
        <v>*</v>
      </c>
      <c r="X25" s="161" t="str">
        <f>[21]Abril!$J$27</f>
        <v>*</v>
      </c>
      <c r="Y25" s="161" t="str">
        <f>[21]Abril!$J$28</f>
        <v>*</v>
      </c>
      <c r="Z25" s="161" t="str">
        <f>[21]Abril!$J$29</f>
        <v>*</v>
      </c>
      <c r="AA25" s="161" t="str">
        <f>[21]Abril!$J$30</f>
        <v>*</v>
      </c>
      <c r="AB25" s="161" t="str">
        <f>[21]Abril!$J$31</f>
        <v>*</v>
      </c>
      <c r="AC25" s="161" t="str">
        <f>[21]Abril!$J$32</f>
        <v>*</v>
      </c>
      <c r="AD25" s="161" t="str">
        <f>[21]Abril!$J$33</f>
        <v>*</v>
      </c>
      <c r="AE25" s="161" t="str">
        <f>[21]Abril!$J$34</f>
        <v>*</v>
      </c>
      <c r="AF25" s="159" t="s">
        <v>210</v>
      </c>
      <c r="AG25" s="160" t="s">
        <v>210</v>
      </c>
      <c r="AH25" s="12" t="s">
        <v>35</v>
      </c>
      <c r="AJ25" t="s">
        <v>35</v>
      </c>
    </row>
    <row r="26" spans="1:37" x14ac:dyDescent="0.25">
      <c r="A26" s="43" t="s">
        <v>155</v>
      </c>
      <c r="B26" s="161">
        <f>[22]Abril!$J$5</f>
        <v>28.44</v>
      </c>
      <c r="C26" s="161">
        <f>[22]Abril!$J$6</f>
        <v>34.200000000000003</v>
      </c>
      <c r="D26" s="161">
        <f>[22]Abril!$J$7</f>
        <v>30.6</v>
      </c>
      <c r="E26" s="161">
        <f>[22]Abril!$J$8</f>
        <v>27.720000000000002</v>
      </c>
      <c r="F26" s="161">
        <f>[22]Abril!$J$9</f>
        <v>69.48</v>
      </c>
      <c r="G26" s="161">
        <f>[22]Abril!$J$10</f>
        <v>22.68</v>
      </c>
      <c r="H26" s="161">
        <f>[22]Abril!$J$11</f>
        <v>26.28</v>
      </c>
      <c r="I26" s="161">
        <f>[22]Abril!$J$12</f>
        <v>22.32</v>
      </c>
      <c r="J26" s="161">
        <f>[22]Abril!$J$13</f>
        <v>26.64</v>
      </c>
      <c r="K26" s="161">
        <f>[22]Abril!$J$14</f>
        <v>25.92</v>
      </c>
      <c r="L26" s="161">
        <f>[22]Abril!$J$15</f>
        <v>25.56</v>
      </c>
      <c r="M26" s="161">
        <f>[22]Abril!$J$16</f>
        <v>23.040000000000003</v>
      </c>
      <c r="N26" s="161">
        <f>[22]Abril!$J$17</f>
        <v>74.52</v>
      </c>
      <c r="O26" s="161">
        <f>[22]Abril!$J$18</f>
        <v>25.56</v>
      </c>
      <c r="P26" s="161">
        <f>[22]Abril!$J$19</f>
        <v>20.16</v>
      </c>
      <c r="Q26" s="161">
        <f>[22]Abril!$J$20</f>
        <v>32.04</v>
      </c>
      <c r="R26" s="161">
        <f>[22]Abril!$J$21</f>
        <v>34.56</v>
      </c>
      <c r="S26" s="161">
        <f>[22]Abril!$J$22</f>
        <v>41.04</v>
      </c>
      <c r="T26" s="161">
        <f>[22]Abril!$J$23</f>
        <v>24.12</v>
      </c>
      <c r="U26" s="161">
        <f>[22]Abril!$J$24</f>
        <v>28.08</v>
      </c>
      <c r="V26" s="161">
        <f>[22]Abril!$J$25</f>
        <v>29.880000000000003</v>
      </c>
      <c r="W26" s="161">
        <f>[22]Abril!$J$26</f>
        <v>21.96</v>
      </c>
      <c r="X26" s="161">
        <f>[22]Abril!$J$27</f>
        <v>25.2</v>
      </c>
      <c r="Y26" s="161">
        <f>[22]Abril!$J$28</f>
        <v>42.84</v>
      </c>
      <c r="Z26" s="161">
        <f>[22]Abril!$J$29</f>
        <v>43.92</v>
      </c>
      <c r="AA26" s="164" t="str">
        <f>[22]Abril!$J$30</f>
        <v>*</v>
      </c>
      <c r="AB26" s="161">
        <f>[22]Abril!$J$31</f>
        <v>25.2</v>
      </c>
      <c r="AC26" s="161">
        <f>[22]Abril!$J$32</f>
        <v>21.96</v>
      </c>
      <c r="AD26" s="161">
        <f>[22]Abril!$J$33</f>
        <v>31.680000000000003</v>
      </c>
      <c r="AE26" s="161">
        <f>[22]Abril!$J$34</f>
        <v>24.840000000000003</v>
      </c>
      <c r="AF26" s="159">
        <f t="shared" si="1"/>
        <v>74.52</v>
      </c>
      <c r="AG26" s="160">
        <f t="shared" si="2"/>
        <v>31.394482758620697</v>
      </c>
      <c r="AJ26" t="s">
        <v>35</v>
      </c>
    </row>
    <row r="27" spans="1:37" x14ac:dyDescent="0.25">
      <c r="A27" s="43" t="s">
        <v>8</v>
      </c>
      <c r="B27" s="161">
        <f>[23]Abril!$J$5</f>
        <v>38.519999999999996</v>
      </c>
      <c r="C27" s="161">
        <f>[23]Abril!$J$6</f>
        <v>22.68</v>
      </c>
      <c r="D27" s="161">
        <f>[23]Abril!$J$7</f>
        <v>28.44</v>
      </c>
      <c r="E27" s="161">
        <f>[23]Abril!$J$8</f>
        <v>30.6</v>
      </c>
      <c r="F27" s="161">
        <f>[23]Abril!$J$9</f>
        <v>47.88</v>
      </c>
      <c r="G27" s="161">
        <f>[23]Abril!$J$10</f>
        <v>28.08</v>
      </c>
      <c r="H27" s="161">
        <f>[23]Abril!$J$11</f>
        <v>16.2</v>
      </c>
      <c r="I27" s="161">
        <f>[23]Abril!$J$12</f>
        <v>24.12</v>
      </c>
      <c r="J27" s="161">
        <f>[23]Abril!$J$13</f>
        <v>20.88</v>
      </c>
      <c r="K27" s="161">
        <f>[23]Abril!$J$14</f>
        <v>24.840000000000003</v>
      </c>
      <c r="L27" s="161">
        <f>[23]Abril!$J$15</f>
        <v>28.44</v>
      </c>
      <c r="M27" s="161">
        <f>[23]Abril!$J$16</f>
        <v>18.720000000000002</v>
      </c>
      <c r="N27" s="161">
        <f>[23]Abril!$J$17</f>
        <v>28.08</v>
      </c>
      <c r="O27" s="161">
        <f>[23]Abril!$J$18</f>
        <v>16.920000000000002</v>
      </c>
      <c r="P27" s="161">
        <f>[23]Abril!$J$19</f>
        <v>14.4</v>
      </c>
      <c r="Q27" s="161">
        <f>[23]Abril!$J$20</f>
        <v>26.64</v>
      </c>
      <c r="R27" s="161">
        <f>[23]Abril!$J$21</f>
        <v>57.960000000000008</v>
      </c>
      <c r="S27" s="161">
        <f>[23]Abril!$J$22</f>
        <v>36.72</v>
      </c>
      <c r="T27" s="161">
        <f>[23]Abril!$J$23</f>
        <v>30.96</v>
      </c>
      <c r="U27" s="161">
        <f>[23]Abril!$J$24</f>
        <v>41.76</v>
      </c>
      <c r="V27" s="161">
        <f>[23]Abril!$J$25</f>
        <v>33.480000000000004</v>
      </c>
      <c r="W27" s="161">
        <f>[23]Abril!$J$26</f>
        <v>20.52</v>
      </c>
      <c r="X27" s="161">
        <f>[23]Abril!$J$27</f>
        <v>29.880000000000003</v>
      </c>
      <c r="Y27" s="161">
        <f>[23]Abril!$J$28</f>
        <v>33.840000000000003</v>
      </c>
      <c r="Z27" s="161">
        <f>[23]Abril!$J$29</f>
        <v>54.72</v>
      </c>
      <c r="AA27" s="161">
        <f>[23]Abril!$J$30</f>
        <v>31.319999999999997</v>
      </c>
      <c r="AB27" s="161">
        <f>[23]Abril!$J$31</f>
        <v>22.32</v>
      </c>
      <c r="AC27" s="161">
        <f>[23]Abril!$J$32</f>
        <v>19.079999999999998</v>
      </c>
      <c r="AD27" s="161">
        <f>[23]Abril!$J$33</f>
        <v>26.28</v>
      </c>
      <c r="AE27" s="161">
        <f>[23]Abril!$J$34</f>
        <v>25.56</v>
      </c>
      <c r="AF27" s="159">
        <f t="shared" si="1"/>
        <v>57.960000000000008</v>
      </c>
      <c r="AG27" s="160">
        <f t="shared" si="2"/>
        <v>29.328000000000007</v>
      </c>
      <c r="AJ27" t="s">
        <v>35</v>
      </c>
    </row>
    <row r="28" spans="1:37" x14ac:dyDescent="0.25">
      <c r="A28" s="43" t="s">
        <v>9</v>
      </c>
      <c r="B28" s="161">
        <f>[24]Abril!$J$5</f>
        <v>29.52</v>
      </c>
      <c r="C28" s="161">
        <f>[24]Abril!$J$6</f>
        <v>24.840000000000003</v>
      </c>
      <c r="D28" s="161">
        <f>[24]Abril!$J$7</f>
        <v>30.96</v>
      </c>
      <c r="E28" s="161">
        <f>[24]Abril!$J$8</f>
        <v>25.2</v>
      </c>
      <c r="F28" s="161">
        <f>[24]Abril!$J$9</f>
        <v>34.56</v>
      </c>
      <c r="G28" s="161">
        <f>[24]Abril!$J$10</f>
        <v>36</v>
      </c>
      <c r="H28" s="161">
        <f>[24]Abril!$J$11</f>
        <v>28.44</v>
      </c>
      <c r="I28" s="161">
        <f>[24]Abril!$J$12</f>
        <v>24.48</v>
      </c>
      <c r="J28" s="161">
        <f>[24]Abril!$J$13</f>
        <v>20.16</v>
      </c>
      <c r="K28" s="161">
        <f>[24]Abril!$J$14</f>
        <v>22.68</v>
      </c>
      <c r="L28" s="161">
        <f>[24]Abril!$J$15</f>
        <v>26.28</v>
      </c>
      <c r="M28" s="161">
        <f>[24]Abril!$J$16</f>
        <v>23.040000000000003</v>
      </c>
      <c r="N28" s="161">
        <f>[24]Abril!$J$17</f>
        <v>58.680000000000007</v>
      </c>
      <c r="O28" s="161">
        <f>[24]Abril!$J$18</f>
        <v>31.319999999999997</v>
      </c>
      <c r="P28" s="161">
        <f>[24]Abril!$J$19</f>
        <v>19.8</v>
      </c>
      <c r="Q28" s="161">
        <f>[24]Abril!$J$20</f>
        <v>27</v>
      </c>
      <c r="R28" s="161">
        <f>[24]Abril!$J$21</f>
        <v>37.080000000000005</v>
      </c>
      <c r="S28" s="161">
        <f>[24]Abril!$J$22</f>
        <v>39.6</v>
      </c>
      <c r="T28" s="161">
        <f>[24]Abril!$J$23</f>
        <v>28.08</v>
      </c>
      <c r="U28" s="161">
        <f>[24]Abril!$J$24</f>
        <v>25.2</v>
      </c>
      <c r="V28" s="161">
        <f>[24]Abril!$J$25</f>
        <v>29.16</v>
      </c>
      <c r="W28" s="161">
        <f>[24]Abril!$J$26</f>
        <v>26.64</v>
      </c>
      <c r="X28" s="161">
        <f>[24]Abril!$J$27</f>
        <v>31.680000000000003</v>
      </c>
      <c r="Y28" s="161">
        <f>[24]Abril!$J$28</f>
        <v>32.4</v>
      </c>
      <c r="Z28" s="161">
        <f>[24]Abril!$J$29</f>
        <v>43.92</v>
      </c>
      <c r="AA28" s="161">
        <f>[24]Abril!$J$30</f>
        <v>48.96</v>
      </c>
      <c r="AB28" s="161">
        <f>[24]Abril!$J$31</f>
        <v>23.040000000000003</v>
      </c>
      <c r="AC28" s="161">
        <f>[24]Abril!$J$32</f>
        <v>20.52</v>
      </c>
      <c r="AD28" s="161">
        <f>[24]Abril!$J$33</f>
        <v>21.96</v>
      </c>
      <c r="AE28" s="161">
        <f>[24]Abril!$J$34</f>
        <v>22.32</v>
      </c>
      <c r="AF28" s="159">
        <f t="shared" si="1"/>
        <v>58.680000000000007</v>
      </c>
      <c r="AG28" s="160">
        <f t="shared" si="2"/>
        <v>29.783999999999999</v>
      </c>
      <c r="AJ28" t="s">
        <v>35</v>
      </c>
    </row>
    <row r="29" spans="1:37" hidden="1" x14ac:dyDescent="0.25">
      <c r="A29" s="43" t="s">
        <v>32</v>
      </c>
      <c r="B29" s="161" t="str">
        <f>[25]Abril!$J$5</f>
        <v>*</v>
      </c>
      <c r="C29" s="161" t="str">
        <f>[25]Abril!$J$6</f>
        <v>*</v>
      </c>
      <c r="D29" s="161" t="str">
        <f>[25]Abril!$J$7</f>
        <v>*</v>
      </c>
      <c r="E29" s="161" t="str">
        <f>[25]Abril!$J$8</f>
        <v>*</v>
      </c>
      <c r="F29" s="161" t="str">
        <f>[25]Abril!$J$9</f>
        <v>*</v>
      </c>
      <c r="G29" s="161" t="str">
        <f>[25]Abril!$J$10</f>
        <v>*</v>
      </c>
      <c r="H29" s="161" t="str">
        <f>[25]Abril!$J$11</f>
        <v>*</v>
      </c>
      <c r="I29" s="161" t="str">
        <f>[25]Abril!$J$12</f>
        <v>*</v>
      </c>
      <c r="J29" s="161" t="str">
        <f>[25]Abril!$J$13</f>
        <v>*</v>
      </c>
      <c r="K29" s="161" t="str">
        <f>[25]Abril!$J$14</f>
        <v>*</v>
      </c>
      <c r="L29" s="161" t="str">
        <f>[25]Abril!$J$15</f>
        <v>*</v>
      </c>
      <c r="M29" s="161" t="str">
        <f>[25]Abril!$J$16</f>
        <v>*</v>
      </c>
      <c r="N29" s="161" t="str">
        <f>[25]Abril!$J$17</f>
        <v>*</v>
      </c>
      <c r="O29" s="161" t="str">
        <f>[25]Abril!$J$18</f>
        <v>*</v>
      </c>
      <c r="P29" s="161" t="str">
        <f>[25]Abril!$J$19</f>
        <v>*</v>
      </c>
      <c r="Q29" s="161" t="str">
        <f>[25]Abril!$J$20</f>
        <v>*</v>
      </c>
      <c r="R29" s="161" t="str">
        <f>[25]Abril!$J$21</f>
        <v>*</v>
      </c>
      <c r="S29" s="161" t="str">
        <f>[25]Abril!$J$22</f>
        <v>*</v>
      </c>
      <c r="T29" s="161" t="str">
        <f>[25]Abril!$J$23</f>
        <v>*</v>
      </c>
      <c r="U29" s="161" t="str">
        <f>[25]Abril!$J$24</f>
        <v>*</v>
      </c>
      <c r="V29" s="161" t="str">
        <f>[25]Abril!$J$25</f>
        <v>*</v>
      </c>
      <c r="W29" s="161" t="str">
        <f>[25]Abril!$J$26</f>
        <v>*</v>
      </c>
      <c r="X29" s="161" t="str">
        <f>[25]Abril!$J$27</f>
        <v>*</v>
      </c>
      <c r="Y29" s="161" t="str">
        <f>[25]Abril!$J$28</f>
        <v>*</v>
      </c>
      <c r="Z29" s="161" t="str">
        <f>[25]Abril!$J$29</f>
        <v>*</v>
      </c>
      <c r="AA29" s="161" t="str">
        <f>[25]Abril!$J$30</f>
        <v>*</v>
      </c>
      <c r="AB29" s="161" t="str">
        <f>[25]Abril!$J$31</f>
        <v>*</v>
      </c>
      <c r="AC29" s="161" t="str">
        <f>[25]Abril!$J$32</f>
        <v>*</v>
      </c>
      <c r="AD29" s="161" t="str">
        <f>[25]Abril!$J$33</f>
        <v>*</v>
      </c>
      <c r="AE29" s="161" t="str">
        <f>[25]Abril!$J$34</f>
        <v>*</v>
      </c>
      <c r="AF29" s="159" t="s">
        <v>210</v>
      </c>
      <c r="AG29" s="160" t="s">
        <v>210</v>
      </c>
      <c r="AJ29" t="s">
        <v>35</v>
      </c>
    </row>
    <row r="30" spans="1:37" hidden="1" x14ac:dyDescent="0.25">
      <c r="A30" s="43" t="s">
        <v>10</v>
      </c>
      <c r="B30" s="161" t="str">
        <f>[26]Abril!$J$5</f>
        <v>*</v>
      </c>
      <c r="C30" s="161" t="str">
        <f>[26]Abril!$J$6</f>
        <v>*</v>
      </c>
      <c r="D30" s="161" t="str">
        <f>[26]Abril!$J$7</f>
        <v>*</v>
      </c>
      <c r="E30" s="161" t="str">
        <f>[26]Abril!$J$8</f>
        <v>*</v>
      </c>
      <c r="F30" s="161" t="str">
        <f>[26]Abril!$J$9</f>
        <v>*</v>
      </c>
      <c r="G30" s="161" t="str">
        <f>[26]Abril!$J$10</f>
        <v>*</v>
      </c>
      <c r="H30" s="161" t="str">
        <f>[26]Abril!$J$11</f>
        <v>*</v>
      </c>
      <c r="I30" s="161" t="str">
        <f>[26]Abril!$J$12</f>
        <v>*</v>
      </c>
      <c r="J30" s="161" t="str">
        <f>[26]Abril!$J$13</f>
        <v>*</v>
      </c>
      <c r="K30" s="161" t="str">
        <f>[26]Abril!$J$14</f>
        <v>*</v>
      </c>
      <c r="L30" s="161" t="str">
        <f>[26]Abril!$J$15</f>
        <v>*</v>
      </c>
      <c r="M30" s="161" t="str">
        <f>[26]Abril!$J$16</f>
        <v>*</v>
      </c>
      <c r="N30" s="161" t="str">
        <f>[26]Abril!$J$17</f>
        <v>*</v>
      </c>
      <c r="O30" s="161" t="str">
        <f>[26]Abril!$J$18</f>
        <v>*</v>
      </c>
      <c r="P30" s="161" t="str">
        <f>[26]Abril!$J$19</f>
        <v>*</v>
      </c>
      <c r="Q30" s="161" t="str">
        <f>[26]Abril!$J$20</f>
        <v>*</v>
      </c>
      <c r="R30" s="161" t="str">
        <f>[26]Abril!$J$21</f>
        <v>*</v>
      </c>
      <c r="S30" s="161" t="str">
        <f>[26]Abril!$J$22</f>
        <v>*</v>
      </c>
      <c r="T30" s="161" t="str">
        <f>[26]Abril!$J$23</f>
        <v>*</v>
      </c>
      <c r="U30" s="161" t="str">
        <f>[26]Abril!$J$24</f>
        <v>*</v>
      </c>
      <c r="V30" s="161" t="str">
        <f>[26]Abril!$J$25</f>
        <v>*</v>
      </c>
      <c r="W30" s="161" t="str">
        <f>[26]Abril!$J$26</f>
        <v>*</v>
      </c>
      <c r="X30" s="161" t="str">
        <f>[26]Abril!$J$27</f>
        <v>*</v>
      </c>
      <c r="Y30" s="161" t="str">
        <f>[26]Abril!$J$28</f>
        <v>*</v>
      </c>
      <c r="Z30" s="161" t="str">
        <f>[26]Abril!$J$29</f>
        <v>*</v>
      </c>
      <c r="AA30" s="161" t="str">
        <f>[26]Abril!$J$30</f>
        <v>*</v>
      </c>
      <c r="AB30" s="161" t="str">
        <f>[26]Abril!$J$31</f>
        <v>*</v>
      </c>
      <c r="AC30" s="161" t="str">
        <f>[26]Abril!$J$32</f>
        <v>*</v>
      </c>
      <c r="AD30" s="161" t="str">
        <f>[26]Abril!$J$33</f>
        <v>*</v>
      </c>
      <c r="AE30" s="161" t="str">
        <f>[26]Abril!$J$34</f>
        <v>*</v>
      </c>
      <c r="AF30" s="159" t="s">
        <v>210</v>
      </c>
      <c r="AG30" s="160" t="s">
        <v>210</v>
      </c>
      <c r="AJ30" t="s">
        <v>35</v>
      </c>
    </row>
    <row r="31" spans="1:37" hidden="1" x14ac:dyDescent="0.25">
      <c r="A31" s="43" t="s">
        <v>156</v>
      </c>
      <c r="B31" s="161" t="str">
        <f>[27]Abril!$J$5</f>
        <v>*</v>
      </c>
      <c r="C31" s="161" t="str">
        <f>[27]Abril!$J$6</f>
        <v>*</v>
      </c>
      <c r="D31" s="161" t="str">
        <f>[27]Abril!$J$7</f>
        <v>*</v>
      </c>
      <c r="E31" s="161" t="str">
        <f>[27]Abril!$J$8</f>
        <v>*</v>
      </c>
      <c r="F31" s="161" t="str">
        <f>[27]Abril!$J$9</f>
        <v>*</v>
      </c>
      <c r="G31" s="161" t="str">
        <f>[27]Abril!$J$10</f>
        <v>*</v>
      </c>
      <c r="H31" s="161" t="str">
        <f>[27]Abril!$J$11</f>
        <v>*</v>
      </c>
      <c r="I31" s="161" t="str">
        <f>[27]Abril!$J$12</f>
        <v>*</v>
      </c>
      <c r="J31" s="161" t="str">
        <f>[27]Abril!$J$13</f>
        <v>*</v>
      </c>
      <c r="K31" s="161" t="str">
        <f>[27]Abril!$J$14</f>
        <v>*</v>
      </c>
      <c r="L31" s="161" t="str">
        <f>[27]Abril!$J$15</f>
        <v>*</v>
      </c>
      <c r="M31" s="161" t="str">
        <f>[27]Abril!$J$16</f>
        <v>*</v>
      </c>
      <c r="N31" s="161" t="str">
        <f>[27]Abril!$J$17</f>
        <v>*</v>
      </c>
      <c r="O31" s="161" t="str">
        <f>[27]Abril!$J$18</f>
        <v>*</v>
      </c>
      <c r="P31" s="161" t="str">
        <f>[27]Abril!$J$19</f>
        <v>*</v>
      </c>
      <c r="Q31" s="161" t="str">
        <f>[27]Abril!$J$20</f>
        <v>*</v>
      </c>
      <c r="R31" s="161" t="str">
        <f>[27]Abril!$J$21</f>
        <v>*</v>
      </c>
      <c r="S31" s="161" t="str">
        <f>[27]Abril!$J$22</f>
        <v>*</v>
      </c>
      <c r="T31" s="161" t="str">
        <f>[27]Abril!$J$23</f>
        <v>*</v>
      </c>
      <c r="U31" s="161" t="str">
        <f>[27]Abril!$J$24</f>
        <v>*</v>
      </c>
      <c r="V31" s="161" t="str">
        <f>[27]Abril!$J$25</f>
        <v>*</v>
      </c>
      <c r="W31" s="161" t="str">
        <f>[27]Abril!$J$26</f>
        <v>*</v>
      </c>
      <c r="X31" s="161" t="str">
        <f>[27]Abril!$J$27</f>
        <v>*</v>
      </c>
      <c r="Y31" s="161" t="str">
        <f>[27]Abril!$J$28</f>
        <v>*</v>
      </c>
      <c r="Z31" s="161" t="str">
        <f>[27]Abril!$J$29</f>
        <v>*</v>
      </c>
      <c r="AA31" s="161" t="str">
        <f>[27]Abril!$J$30</f>
        <v>*</v>
      </c>
      <c r="AB31" s="161" t="str">
        <f>[27]Abril!$J$31</f>
        <v>*</v>
      </c>
      <c r="AC31" s="161" t="str">
        <f>[27]Abril!$J$32</f>
        <v>*</v>
      </c>
      <c r="AD31" s="161" t="str">
        <f>[27]Abril!$J$33</f>
        <v>*</v>
      </c>
      <c r="AE31" s="161" t="str">
        <f>[27]Abril!$J$34</f>
        <v>*</v>
      </c>
      <c r="AF31" s="159" t="s">
        <v>210</v>
      </c>
      <c r="AG31" s="160" t="s">
        <v>210</v>
      </c>
      <c r="AH31" s="12" t="s">
        <v>35</v>
      </c>
      <c r="AJ31" t="s">
        <v>35</v>
      </c>
    </row>
    <row r="32" spans="1:37" hidden="1" x14ac:dyDescent="0.25">
      <c r="A32" s="43" t="s">
        <v>11</v>
      </c>
      <c r="B32" s="161" t="str">
        <f>[28]Abril!$J$5</f>
        <v>*</v>
      </c>
      <c r="C32" s="161" t="str">
        <f>[28]Abril!$J$6</f>
        <v>*</v>
      </c>
      <c r="D32" s="161" t="str">
        <f>[28]Abril!$J$7</f>
        <v>*</v>
      </c>
      <c r="E32" s="161" t="str">
        <f>[28]Abril!$J$8</f>
        <v>*</v>
      </c>
      <c r="F32" s="161" t="str">
        <f>[28]Abril!$J$9</f>
        <v>*</v>
      </c>
      <c r="G32" s="161" t="str">
        <f>[28]Abril!$J$10</f>
        <v>*</v>
      </c>
      <c r="H32" s="161" t="str">
        <f>[28]Abril!$J$11</f>
        <v>*</v>
      </c>
      <c r="I32" s="161" t="str">
        <f>[28]Abril!$J$12</f>
        <v>*</v>
      </c>
      <c r="J32" s="161" t="str">
        <f>[28]Abril!$J$13</f>
        <v>*</v>
      </c>
      <c r="K32" s="161" t="str">
        <f>[28]Abril!$J$14</f>
        <v>*</v>
      </c>
      <c r="L32" s="161" t="str">
        <f>[28]Abril!$J$15</f>
        <v>*</v>
      </c>
      <c r="M32" s="161" t="str">
        <f>[28]Abril!$J$16</f>
        <v>*</v>
      </c>
      <c r="N32" s="161" t="str">
        <f>[28]Abril!$J$17</f>
        <v>*</v>
      </c>
      <c r="O32" s="161" t="str">
        <f>[28]Abril!$J$18</f>
        <v>*</v>
      </c>
      <c r="P32" s="161" t="str">
        <f>[28]Abril!$J$19</f>
        <v>*</v>
      </c>
      <c r="Q32" s="161" t="str">
        <f>[28]Abril!$J$20</f>
        <v>*</v>
      </c>
      <c r="R32" s="161" t="str">
        <f>[28]Abril!$J$21</f>
        <v>*</v>
      </c>
      <c r="S32" s="161" t="str">
        <f>[28]Abril!$J$22</f>
        <v>*</v>
      </c>
      <c r="T32" s="161" t="str">
        <f>[28]Abril!$J$23</f>
        <v>*</v>
      </c>
      <c r="U32" s="161" t="str">
        <f>[28]Abril!$J$24</f>
        <v>*</v>
      </c>
      <c r="V32" s="161" t="str">
        <f>[28]Abril!$J$25</f>
        <v>*</v>
      </c>
      <c r="W32" s="161" t="str">
        <f>[28]Abril!$J$26</f>
        <v>*</v>
      </c>
      <c r="X32" s="161" t="str">
        <f>[28]Abril!$J$27</f>
        <v>*</v>
      </c>
      <c r="Y32" s="161" t="str">
        <f>[28]Abril!$J$28</f>
        <v>*</v>
      </c>
      <c r="Z32" s="161" t="str">
        <f>[28]Abril!$J$29</f>
        <v>*</v>
      </c>
      <c r="AA32" s="161" t="str">
        <f>[28]Abril!$J$30</f>
        <v>*</v>
      </c>
      <c r="AB32" s="161" t="str">
        <f>[28]Abril!$J$31</f>
        <v>*</v>
      </c>
      <c r="AC32" s="161" t="str">
        <f>[28]Abril!$J$32</f>
        <v>*</v>
      </c>
      <c r="AD32" s="161" t="str">
        <f>[28]Abril!$J$33</f>
        <v>*</v>
      </c>
      <c r="AE32" s="161" t="str">
        <f>[28]Abril!$J$34</f>
        <v>*</v>
      </c>
      <c r="AF32" s="159" t="s">
        <v>210</v>
      </c>
      <c r="AG32" s="160" t="s">
        <v>210</v>
      </c>
      <c r="AJ32" t="s">
        <v>35</v>
      </c>
    </row>
    <row r="33" spans="1:37" s="5" customFormat="1" x14ac:dyDescent="0.25">
      <c r="A33" s="43" t="s">
        <v>12</v>
      </c>
      <c r="B33" s="161">
        <f>[29]Abril!$J$5</f>
        <v>17.64</v>
      </c>
      <c r="C33" s="161">
        <f>[29]Abril!$J$6</f>
        <v>30.96</v>
      </c>
      <c r="D33" s="161">
        <f>[29]Abril!$J$7</f>
        <v>24.840000000000003</v>
      </c>
      <c r="E33" s="161">
        <f>[29]Abril!$J$8</f>
        <v>22.68</v>
      </c>
      <c r="F33" s="161">
        <f>[29]Abril!$J$9</f>
        <v>34.56</v>
      </c>
      <c r="G33" s="161">
        <f>[29]Abril!$J$10</f>
        <v>14.76</v>
      </c>
      <c r="H33" s="161">
        <f>[29]Abril!$J$11</f>
        <v>19.079999999999998</v>
      </c>
      <c r="I33" s="161">
        <f>[29]Abril!$J$12</f>
        <v>20.88</v>
      </c>
      <c r="J33" s="161">
        <f>[29]Abril!$J$13</f>
        <v>16.2</v>
      </c>
      <c r="K33" s="161">
        <f>[29]Abril!$J$14</f>
        <v>19.8</v>
      </c>
      <c r="L33" s="161">
        <f>[29]Abril!$J$15</f>
        <v>24.12</v>
      </c>
      <c r="M33" s="161">
        <f>[29]Abril!$J$16</f>
        <v>23.400000000000002</v>
      </c>
      <c r="N33" s="161">
        <f>[29]Abril!$J$17</f>
        <v>34.92</v>
      </c>
      <c r="O33" s="161">
        <f>[29]Abril!$J$18</f>
        <v>44.64</v>
      </c>
      <c r="P33" s="161">
        <f>[29]Abril!$J$19</f>
        <v>13.32</v>
      </c>
      <c r="Q33" s="161">
        <f>[29]Abril!$J$20</f>
        <v>20.52</v>
      </c>
      <c r="R33" s="161">
        <f>[29]Abril!$J$21</f>
        <v>33.840000000000003</v>
      </c>
      <c r="S33" s="161">
        <f>[29]Abril!$J$22</f>
        <v>36</v>
      </c>
      <c r="T33" s="161">
        <f>[29]Abril!$J$23</f>
        <v>22.32</v>
      </c>
      <c r="U33" s="161">
        <f>[29]Abril!$J$24</f>
        <v>15.120000000000001</v>
      </c>
      <c r="V33" s="161">
        <f>[29]Abril!$J$25</f>
        <v>18.36</v>
      </c>
      <c r="W33" s="161">
        <f>[29]Abril!$J$26</f>
        <v>19.079999999999998</v>
      </c>
      <c r="X33" s="161">
        <f>[29]Abril!$J$27</f>
        <v>13.68</v>
      </c>
      <c r="Y33" s="161">
        <f>[29]Abril!$J$28</f>
        <v>12.6</v>
      </c>
      <c r="Z33" s="161">
        <f>[29]Abril!$J$29</f>
        <v>38.159999999999997</v>
      </c>
      <c r="AA33" s="161">
        <f>[29]Abril!$J$30</f>
        <v>29.52</v>
      </c>
      <c r="AB33" s="161">
        <f>[29]Abril!$J$31</f>
        <v>15.120000000000001</v>
      </c>
      <c r="AC33" s="161">
        <f>[29]Abril!$J$32</f>
        <v>15.840000000000002</v>
      </c>
      <c r="AD33" s="161">
        <f>[29]Abril!$J$33</f>
        <v>17.64</v>
      </c>
      <c r="AE33" s="161">
        <f>[29]Abril!$J$34</f>
        <v>19.440000000000001</v>
      </c>
      <c r="AF33" s="159">
        <f t="shared" si="1"/>
        <v>44.64</v>
      </c>
      <c r="AG33" s="160">
        <f t="shared" si="2"/>
        <v>22.968</v>
      </c>
      <c r="AJ33" s="5" t="s">
        <v>35</v>
      </c>
    </row>
    <row r="34" spans="1:37" x14ac:dyDescent="0.25">
      <c r="A34" s="43" t="s">
        <v>13</v>
      </c>
      <c r="B34" s="161">
        <f>[30]Abril!$J$5</f>
        <v>27</v>
      </c>
      <c r="C34" s="161">
        <f>[30]Abril!$J$6</f>
        <v>21.96</v>
      </c>
      <c r="D34" s="161">
        <f>[30]Abril!$J$7</f>
        <v>32.4</v>
      </c>
      <c r="E34" s="161">
        <f>[30]Abril!$J$8</f>
        <v>22.68</v>
      </c>
      <c r="F34" s="161">
        <f>[30]Abril!$J$9</f>
        <v>44.28</v>
      </c>
      <c r="G34" s="161">
        <f>[30]Abril!$J$10</f>
        <v>17.28</v>
      </c>
      <c r="H34" s="161">
        <f>[30]Abril!$J$11</f>
        <v>17.28</v>
      </c>
      <c r="I34" s="161">
        <f>[30]Abril!$J$12</f>
        <v>21.6</v>
      </c>
      <c r="J34" s="161">
        <f>[30]Abril!$J$13</f>
        <v>18.720000000000002</v>
      </c>
      <c r="K34" s="161">
        <f>[30]Abril!$J$14</f>
        <v>50.4</v>
      </c>
      <c r="L34" s="161">
        <f>[30]Abril!$J$15</f>
        <v>26.64</v>
      </c>
      <c r="M34" s="161">
        <f>[30]Abril!$J$16</f>
        <v>26.28</v>
      </c>
      <c r="N34" s="161">
        <f>[30]Abril!$J$17</f>
        <v>27</v>
      </c>
      <c r="O34" s="161">
        <f>[30]Abril!$J$18</f>
        <v>44.64</v>
      </c>
      <c r="P34" s="161">
        <f>[30]Abril!$J$19</f>
        <v>16.559999999999999</v>
      </c>
      <c r="Q34" s="161">
        <f>[30]Abril!$J$20</f>
        <v>23.759999999999998</v>
      </c>
      <c r="R34" s="161">
        <f>[30]Abril!$J$21</f>
        <v>35.64</v>
      </c>
      <c r="S34" s="161">
        <f>[30]Abril!$J$22</f>
        <v>42.84</v>
      </c>
      <c r="T34" s="161">
        <f>[30]Abril!$J$23</f>
        <v>27</v>
      </c>
      <c r="U34" s="161">
        <f>[30]Abril!$J$24</f>
        <v>32.04</v>
      </c>
      <c r="V34" s="161">
        <f>[30]Abril!$J$25</f>
        <v>24.840000000000003</v>
      </c>
      <c r="W34" s="161">
        <f>[30]Abril!$J$26</f>
        <v>25.56</v>
      </c>
      <c r="X34" s="161">
        <f>[30]Abril!$J$27</f>
        <v>17.28</v>
      </c>
      <c r="Y34" s="161">
        <f>[30]Abril!$J$28</f>
        <v>38.880000000000003</v>
      </c>
      <c r="Z34" s="161">
        <f>[30]Abril!$J$29</f>
        <v>30.6</v>
      </c>
      <c r="AA34" s="161">
        <f>[30]Abril!$J$30</f>
        <v>25.2</v>
      </c>
      <c r="AB34" s="161">
        <f>[30]Abril!$J$31</f>
        <v>22.32</v>
      </c>
      <c r="AC34" s="161">
        <f>[30]Abril!$J$32</f>
        <v>17.28</v>
      </c>
      <c r="AD34" s="161">
        <f>[30]Abril!$J$33</f>
        <v>26.28</v>
      </c>
      <c r="AE34" s="161">
        <f>[30]Abril!$J$34</f>
        <v>34.56</v>
      </c>
      <c r="AF34" s="159">
        <f t="shared" si="1"/>
        <v>50.4</v>
      </c>
      <c r="AG34" s="160">
        <f t="shared" si="2"/>
        <v>27.959999999999997</v>
      </c>
      <c r="AJ34" t="s">
        <v>35</v>
      </c>
    </row>
    <row r="35" spans="1:37" x14ac:dyDescent="0.25">
      <c r="A35" s="43" t="s">
        <v>157</v>
      </c>
      <c r="B35" s="161">
        <f>[31]Abril!$J$5</f>
        <v>27.720000000000002</v>
      </c>
      <c r="C35" s="161">
        <f>[31]Abril!$J$6</f>
        <v>16.2</v>
      </c>
      <c r="D35" s="161">
        <f>[31]Abril!$J$7</f>
        <v>33.119999999999997</v>
      </c>
      <c r="E35" s="161">
        <f>[31]Abril!$J$8</f>
        <v>30.96</v>
      </c>
      <c r="F35" s="161">
        <f>[31]Abril!$J$9</f>
        <v>37.440000000000005</v>
      </c>
      <c r="G35" s="161">
        <f>[31]Abril!$J$10</f>
        <v>47.519999999999996</v>
      </c>
      <c r="H35" s="161">
        <f>[31]Abril!$J$11</f>
        <v>21.240000000000002</v>
      </c>
      <c r="I35" s="161">
        <f>[31]Abril!$J$12</f>
        <v>25.92</v>
      </c>
      <c r="J35" s="161">
        <f>[31]Abril!$J$13</f>
        <v>19.8</v>
      </c>
      <c r="K35" s="161">
        <f>[31]Abril!$J$14</f>
        <v>22.68</v>
      </c>
      <c r="L35" s="161">
        <f>[31]Abril!$J$15</f>
        <v>28.08</v>
      </c>
      <c r="M35" s="161">
        <f>[31]Abril!$J$16</f>
        <v>29.52</v>
      </c>
      <c r="N35" s="161">
        <f>[31]Abril!$J$17</f>
        <v>40.32</v>
      </c>
      <c r="O35" s="161">
        <f>[31]Abril!$J$18</f>
        <v>32.04</v>
      </c>
      <c r="P35" s="161">
        <f>[31]Abril!$J$19</f>
        <v>14.4</v>
      </c>
      <c r="Q35" s="161">
        <f>[31]Abril!$J$20</f>
        <v>30.6</v>
      </c>
      <c r="R35" s="161">
        <f>[31]Abril!$J$21</f>
        <v>27.36</v>
      </c>
      <c r="S35" s="161">
        <f>[31]Abril!$J$22</f>
        <v>43.92</v>
      </c>
      <c r="T35" s="161">
        <f>[31]Abril!$J$23</f>
        <v>24.12</v>
      </c>
      <c r="U35" s="161">
        <f>[31]Abril!$J$24</f>
        <v>23.040000000000003</v>
      </c>
      <c r="V35" s="161">
        <f>[31]Abril!$J$25</f>
        <v>29.880000000000003</v>
      </c>
      <c r="W35" s="161">
        <f>[31]Abril!$J$26</f>
        <v>23.040000000000003</v>
      </c>
      <c r="X35" s="161">
        <f>[31]Abril!$J$27</f>
        <v>32.4</v>
      </c>
      <c r="Y35" s="161">
        <f>[31]Abril!$J$28</f>
        <v>38.880000000000003</v>
      </c>
      <c r="Z35" s="161">
        <f>[31]Abril!$J$29</f>
        <v>39.6</v>
      </c>
      <c r="AA35" s="161">
        <f>[31]Abril!$J$30</f>
        <v>40.32</v>
      </c>
      <c r="AB35" s="161">
        <f>[31]Abril!$J$31</f>
        <v>25.56</v>
      </c>
      <c r="AC35" s="161">
        <f>[31]Abril!$J$32</f>
        <v>16.559999999999999</v>
      </c>
      <c r="AD35" s="161">
        <f>[31]Abril!$J$33</f>
        <v>27</v>
      </c>
      <c r="AE35" s="161">
        <f>[31]Abril!$J$34</f>
        <v>30.240000000000002</v>
      </c>
      <c r="AF35" s="159">
        <f t="shared" si="1"/>
        <v>47.519999999999996</v>
      </c>
      <c r="AG35" s="160">
        <f t="shared" si="2"/>
        <v>29.315999999999995</v>
      </c>
    </row>
    <row r="36" spans="1:37" hidden="1" x14ac:dyDescent="0.25">
      <c r="A36" s="43" t="s">
        <v>128</v>
      </c>
      <c r="B36" s="161" t="str">
        <f>[32]Abril!$J$5</f>
        <v>*</v>
      </c>
      <c r="C36" s="161" t="str">
        <f>[32]Abril!$J$6</f>
        <v>*</v>
      </c>
      <c r="D36" s="161" t="str">
        <f>[32]Abril!$J$7</f>
        <v>*</v>
      </c>
      <c r="E36" s="161" t="str">
        <f>[32]Abril!$J$8</f>
        <v>*</v>
      </c>
      <c r="F36" s="161" t="str">
        <f>[32]Abril!$J$9</f>
        <v>*</v>
      </c>
      <c r="G36" s="161" t="str">
        <f>[32]Abril!$J$10</f>
        <v>*</v>
      </c>
      <c r="H36" s="161" t="str">
        <f>[32]Abril!$J$11</f>
        <v>*</v>
      </c>
      <c r="I36" s="161" t="str">
        <f>[32]Abril!$J$12</f>
        <v>*</v>
      </c>
      <c r="J36" s="161" t="str">
        <f>[32]Abril!$J$13</f>
        <v>*</v>
      </c>
      <c r="K36" s="161" t="str">
        <f>[32]Abril!$J$14</f>
        <v>*</v>
      </c>
      <c r="L36" s="161" t="str">
        <f>[32]Abril!$J$15</f>
        <v>*</v>
      </c>
      <c r="M36" s="161" t="str">
        <f>[32]Abril!$J$16</f>
        <v>*</v>
      </c>
      <c r="N36" s="161" t="str">
        <f>[32]Abril!$J$17</f>
        <v>*</v>
      </c>
      <c r="O36" s="161" t="str">
        <f>[32]Abril!$J$18</f>
        <v>*</v>
      </c>
      <c r="P36" s="161" t="str">
        <f>[32]Abril!$J$19</f>
        <v>*</v>
      </c>
      <c r="Q36" s="161" t="str">
        <f>[32]Abril!$J$20</f>
        <v>*</v>
      </c>
      <c r="R36" s="161" t="str">
        <f>[32]Abril!$J$21</f>
        <v>*</v>
      </c>
      <c r="S36" s="161" t="str">
        <f>[32]Abril!$J$22</f>
        <v>*</v>
      </c>
      <c r="T36" s="161" t="str">
        <f>[32]Abril!$J$23</f>
        <v>*</v>
      </c>
      <c r="U36" s="161" t="str">
        <f>[32]Abril!$J$24</f>
        <v>*</v>
      </c>
      <c r="V36" s="161" t="str">
        <f>[32]Abril!$J$25</f>
        <v>*</v>
      </c>
      <c r="W36" s="161" t="str">
        <f>[32]Abril!$J$26</f>
        <v>*</v>
      </c>
      <c r="X36" s="161" t="str">
        <f>[32]Abril!$J$27</f>
        <v>*</v>
      </c>
      <c r="Y36" s="161" t="str">
        <f>[32]Abril!$J$28</f>
        <v>*</v>
      </c>
      <c r="Z36" s="161" t="str">
        <f>[32]Abril!$J$29</f>
        <v>*</v>
      </c>
      <c r="AA36" s="161" t="str">
        <f>[32]Abril!$J$30</f>
        <v>*</v>
      </c>
      <c r="AB36" s="161" t="str">
        <f>[32]Abril!$J$31</f>
        <v>*</v>
      </c>
      <c r="AC36" s="161" t="str">
        <f>[32]Abril!$J$32</f>
        <v>*</v>
      </c>
      <c r="AD36" s="161" t="str">
        <f>[32]Abril!$J$33</f>
        <v>*</v>
      </c>
      <c r="AE36" s="161" t="str">
        <f>[32]Abril!$J$34</f>
        <v>*</v>
      </c>
      <c r="AF36" s="159" t="s">
        <v>210</v>
      </c>
      <c r="AG36" s="160" t="s">
        <v>210</v>
      </c>
      <c r="AJ36" t="s">
        <v>35</v>
      </c>
    </row>
    <row r="37" spans="1:37" x14ac:dyDescent="0.25">
      <c r="A37" s="43" t="s">
        <v>14</v>
      </c>
      <c r="B37" s="161">
        <f>[33]Abril!$J$5</f>
        <v>20.52</v>
      </c>
      <c r="C37" s="161">
        <f>[33]Abril!$J$6</f>
        <v>16.2</v>
      </c>
      <c r="D37" s="161">
        <f>[33]Abril!$J$7</f>
        <v>16.920000000000002</v>
      </c>
      <c r="E37" s="161">
        <f>[33]Abril!$J$8</f>
        <v>24.840000000000003</v>
      </c>
      <c r="F37" s="161">
        <f>[33]Abril!$J$9</f>
        <v>14.4</v>
      </c>
      <c r="G37" s="161">
        <f>[33]Abril!$J$10</f>
        <v>25.2</v>
      </c>
      <c r="H37" s="161">
        <f>[33]Abril!$J$11</f>
        <v>46.440000000000005</v>
      </c>
      <c r="I37" s="161">
        <f>[33]Abril!$J$12</f>
        <v>24.840000000000003</v>
      </c>
      <c r="J37" s="161">
        <f>[33]Abril!$J$13</f>
        <v>36</v>
      </c>
      <c r="K37" s="161">
        <f>[33]Abril!$J$14</f>
        <v>11.16</v>
      </c>
      <c r="L37" s="161">
        <f>[33]Abril!$J$15</f>
        <v>20.52</v>
      </c>
      <c r="M37" s="161">
        <f>[33]Abril!$J$16</f>
        <v>33.840000000000003</v>
      </c>
      <c r="N37" s="161">
        <f>[33]Abril!$J$17</f>
        <v>43.2</v>
      </c>
      <c r="O37" s="161">
        <f>[33]Abril!$J$18</f>
        <v>21.96</v>
      </c>
      <c r="P37" s="161">
        <f>[33]Abril!$J$19</f>
        <v>12.24</v>
      </c>
      <c r="Q37" s="161">
        <f>[33]Abril!$J$20</f>
        <v>14.76</v>
      </c>
      <c r="R37" s="161">
        <f>[33]Abril!$J$21</f>
        <v>37.800000000000004</v>
      </c>
      <c r="S37" s="161">
        <f>[33]Abril!$J$22</f>
        <v>39.24</v>
      </c>
      <c r="T37" s="161">
        <f>[33]Abril!$J$23</f>
        <v>36.36</v>
      </c>
      <c r="U37" s="161">
        <f>[33]Abril!$J$24</f>
        <v>21.240000000000002</v>
      </c>
      <c r="V37" s="161">
        <f>[33]Abril!$J$25</f>
        <v>27.720000000000002</v>
      </c>
      <c r="W37" s="161">
        <f>[33]Abril!$J$26</f>
        <v>14.76</v>
      </c>
      <c r="X37" s="161">
        <f>[33]Abril!$J$27</f>
        <v>30.240000000000002</v>
      </c>
      <c r="Y37" s="161">
        <f>[33]Abril!$J$28</f>
        <v>27.36</v>
      </c>
      <c r="Z37" s="161">
        <f>[33]Abril!$J$29</f>
        <v>16.920000000000002</v>
      </c>
      <c r="AA37" s="161">
        <f>[33]Abril!$J$30</f>
        <v>32.04</v>
      </c>
      <c r="AB37" s="161">
        <f>[33]Abril!$J$31</f>
        <v>41.04</v>
      </c>
      <c r="AC37" s="161">
        <f>[33]Abril!$J$32</f>
        <v>16.920000000000002</v>
      </c>
      <c r="AD37" s="161">
        <f>[33]Abril!$J$33</f>
        <v>5.7600000000000007</v>
      </c>
      <c r="AE37" s="161">
        <f>[33]Abril!$J$34</f>
        <v>8.2799999999999994</v>
      </c>
      <c r="AF37" s="159">
        <f t="shared" si="1"/>
        <v>46.440000000000005</v>
      </c>
      <c r="AG37" s="160">
        <f t="shared" si="2"/>
        <v>24.623999999999992</v>
      </c>
    </row>
    <row r="38" spans="1:37" hidden="1" x14ac:dyDescent="0.25">
      <c r="A38" s="43" t="s">
        <v>158</v>
      </c>
      <c r="B38" s="161" t="str">
        <f>[34]Abril!$J$5</f>
        <v>*</v>
      </c>
      <c r="C38" s="161" t="str">
        <f>[34]Abril!$J$6</f>
        <v>*</v>
      </c>
      <c r="D38" s="161" t="str">
        <f>[34]Abril!$J$7</f>
        <v>*</v>
      </c>
      <c r="E38" s="161" t="str">
        <f>[34]Abril!$J$8</f>
        <v>*</v>
      </c>
      <c r="F38" s="161" t="str">
        <f>[34]Abril!$J$9</f>
        <v>*</v>
      </c>
      <c r="G38" s="161" t="str">
        <f>[34]Abril!$J$10</f>
        <v>*</v>
      </c>
      <c r="H38" s="161" t="str">
        <f>[34]Abril!$J$11</f>
        <v>*</v>
      </c>
      <c r="I38" s="161" t="str">
        <f>[34]Abril!$J$12</f>
        <v>*</v>
      </c>
      <c r="J38" s="161" t="str">
        <f>[34]Abril!$J$13</f>
        <v>*</v>
      </c>
      <c r="K38" s="161" t="str">
        <f>[34]Abril!$J$14</f>
        <v>*</v>
      </c>
      <c r="L38" s="161" t="str">
        <f>[34]Abril!$J$15</f>
        <v>*</v>
      </c>
      <c r="M38" s="161" t="str">
        <f>[34]Abril!$J$16</f>
        <v>*</v>
      </c>
      <c r="N38" s="161" t="str">
        <f>[34]Abril!$J$17</f>
        <v>*</v>
      </c>
      <c r="O38" s="161" t="str">
        <f>[34]Abril!$J$18</f>
        <v>*</v>
      </c>
      <c r="P38" s="161" t="str">
        <f>[34]Abril!$J$19</f>
        <v>*</v>
      </c>
      <c r="Q38" s="161" t="str">
        <f>[34]Abril!$J$20</f>
        <v>*</v>
      </c>
      <c r="R38" s="161" t="str">
        <f>[34]Abril!$J$21</f>
        <v>*</v>
      </c>
      <c r="S38" s="161" t="str">
        <f>[34]Abril!$J$22</f>
        <v>*</v>
      </c>
      <c r="T38" s="161" t="str">
        <f>[34]Abril!$J$23</f>
        <v>*</v>
      </c>
      <c r="U38" s="161" t="str">
        <f>[34]Abril!$J$24</f>
        <v>*</v>
      </c>
      <c r="V38" s="161" t="str">
        <f>[34]Abril!$J$25</f>
        <v>*</v>
      </c>
      <c r="W38" s="161" t="str">
        <f>[34]Abril!$J$26</f>
        <v>*</v>
      </c>
      <c r="X38" s="161" t="str">
        <f>[34]Abril!$J$27</f>
        <v>*</v>
      </c>
      <c r="Y38" s="161" t="str">
        <f>[34]Abril!$J$28</f>
        <v>*</v>
      </c>
      <c r="Z38" s="161" t="str">
        <f>[34]Abril!$J$29</f>
        <v>*</v>
      </c>
      <c r="AA38" s="161" t="str">
        <f>[34]Abril!$J$30</f>
        <v>*</v>
      </c>
      <c r="AB38" s="161" t="str">
        <f>[34]Abril!$J$31</f>
        <v>*</v>
      </c>
      <c r="AC38" s="161" t="str">
        <f>[34]Abril!$J$32</f>
        <v>*</v>
      </c>
      <c r="AD38" s="161" t="str">
        <f>[34]Abril!$J$33</f>
        <v>*</v>
      </c>
      <c r="AE38" s="161" t="str">
        <f>[34]Abril!$J$34</f>
        <v>*</v>
      </c>
      <c r="AF38" s="159" t="s">
        <v>210</v>
      </c>
      <c r="AG38" s="160" t="s">
        <v>210</v>
      </c>
      <c r="AJ38" t="s">
        <v>35</v>
      </c>
    </row>
    <row r="39" spans="1:37" x14ac:dyDescent="0.25">
      <c r="A39" s="43" t="s">
        <v>15</v>
      </c>
      <c r="B39" s="161">
        <f>[35]Abril!$J$5</f>
        <v>28.44</v>
      </c>
      <c r="C39" s="161">
        <f>[35]Abril!$J$6</f>
        <v>23.759999999999998</v>
      </c>
      <c r="D39" s="161">
        <f>[35]Abril!$J$7</f>
        <v>28.08</v>
      </c>
      <c r="E39" s="161">
        <f>[35]Abril!$J$8</f>
        <v>30.240000000000002</v>
      </c>
      <c r="F39" s="161">
        <f>[35]Abril!$J$9</f>
        <v>21.96</v>
      </c>
      <c r="G39" s="161">
        <f>[35]Abril!$J$10</f>
        <v>21.6</v>
      </c>
      <c r="H39" s="161">
        <f>[35]Abril!$J$11</f>
        <v>24.840000000000003</v>
      </c>
      <c r="I39" s="161">
        <f>[35]Abril!$J$12</f>
        <v>28.44</v>
      </c>
      <c r="J39" s="161">
        <f>[35]Abril!$J$13</f>
        <v>25.56</v>
      </c>
      <c r="K39" s="161">
        <f>[35]Abril!$J$14</f>
        <v>30.96</v>
      </c>
      <c r="L39" s="161">
        <f>[35]Abril!$J$15</f>
        <v>37.440000000000005</v>
      </c>
      <c r="M39" s="161">
        <f>[35]Abril!$J$16</f>
        <v>33.840000000000003</v>
      </c>
      <c r="N39" s="161">
        <f>[35]Abril!$J$17</f>
        <v>47.16</v>
      </c>
      <c r="O39" s="161">
        <f>[35]Abril!$J$18</f>
        <v>27.36</v>
      </c>
      <c r="P39" s="161">
        <f>[35]Abril!$J$19</f>
        <v>19.440000000000001</v>
      </c>
      <c r="Q39" s="161">
        <f>[35]Abril!$J$20</f>
        <v>30.96</v>
      </c>
      <c r="R39" s="161">
        <f>[35]Abril!$J$21</f>
        <v>24.48</v>
      </c>
      <c r="S39" s="161">
        <f>[35]Abril!$J$22</f>
        <v>32.04</v>
      </c>
      <c r="T39" s="161">
        <f>[35]Abril!$J$23</f>
        <v>27.720000000000002</v>
      </c>
      <c r="U39" s="161">
        <f>[35]Abril!$J$24</f>
        <v>30.96</v>
      </c>
      <c r="V39" s="161">
        <f>[35]Abril!$J$25</f>
        <v>39.6</v>
      </c>
      <c r="W39" s="161">
        <f>[35]Abril!$J$26</f>
        <v>22.68</v>
      </c>
      <c r="X39" s="161">
        <f>[35]Abril!$J$27</f>
        <v>28.44</v>
      </c>
      <c r="Y39" s="161">
        <f>[35]Abril!$J$28</f>
        <v>40.32</v>
      </c>
      <c r="Z39" s="161">
        <f>[35]Abril!$J$29</f>
        <v>40.32</v>
      </c>
      <c r="AA39" s="161">
        <f>[35]Abril!$J$30</f>
        <v>34.200000000000003</v>
      </c>
      <c r="AB39" s="161">
        <f>[35]Abril!$J$31</f>
        <v>22.68</v>
      </c>
      <c r="AC39" s="161">
        <f>[35]Abril!$J$32</f>
        <v>22.32</v>
      </c>
      <c r="AD39" s="161">
        <f>[35]Abril!$J$33</f>
        <v>29.16</v>
      </c>
      <c r="AE39" s="161">
        <f>[35]Abril!$J$34</f>
        <v>38.880000000000003</v>
      </c>
      <c r="AF39" s="159">
        <f t="shared" si="1"/>
        <v>47.16</v>
      </c>
      <c r="AG39" s="160">
        <f t="shared" si="2"/>
        <v>29.796000000000003</v>
      </c>
      <c r="AH39" s="12" t="s">
        <v>35</v>
      </c>
      <c r="AJ39" t="s">
        <v>35</v>
      </c>
    </row>
    <row r="40" spans="1:37" x14ac:dyDescent="0.25">
      <c r="A40" s="43" t="s">
        <v>16</v>
      </c>
      <c r="B40" s="161">
        <f>[36]Abril!$J$5</f>
        <v>22.32</v>
      </c>
      <c r="C40" s="161">
        <f>[36]Abril!$J$6</f>
        <v>15.48</v>
      </c>
      <c r="D40" s="161">
        <f>[36]Abril!$J$7</f>
        <v>21.96</v>
      </c>
      <c r="E40" s="161">
        <f>[36]Abril!$J$8</f>
        <v>22.68</v>
      </c>
      <c r="F40" s="161">
        <f>[36]Abril!$J$9</f>
        <v>32.76</v>
      </c>
      <c r="G40" s="161">
        <f>[36]Abril!$J$10</f>
        <v>21.96</v>
      </c>
      <c r="H40" s="161">
        <f>[36]Abril!$J$11</f>
        <v>23.759999999999998</v>
      </c>
      <c r="I40" s="161">
        <f>[36]Abril!$J$12</f>
        <v>22.32</v>
      </c>
      <c r="J40" s="161">
        <f>[36]Abril!$J$13</f>
        <v>15.48</v>
      </c>
      <c r="K40" s="161">
        <f>[36]Abril!$J$14</f>
        <v>15.48</v>
      </c>
      <c r="L40" s="161">
        <f>[36]Abril!$J$15</f>
        <v>27.720000000000002</v>
      </c>
      <c r="M40" s="161">
        <f>[36]Abril!$J$16</f>
        <v>27.36</v>
      </c>
      <c r="N40" s="161">
        <f>[36]Abril!$J$17</f>
        <v>64.8</v>
      </c>
      <c r="O40" s="161">
        <f>[36]Abril!$J$18</f>
        <v>31.319999999999997</v>
      </c>
      <c r="P40" s="161">
        <f>[36]Abril!$J$19</f>
        <v>15.120000000000001</v>
      </c>
      <c r="Q40" s="161">
        <f>[36]Abril!$J$20</f>
        <v>25.92</v>
      </c>
      <c r="R40" s="161">
        <f>[36]Abril!$J$21</f>
        <v>25.56</v>
      </c>
      <c r="S40" s="161">
        <f>[36]Abril!$J$22</f>
        <v>21.96</v>
      </c>
      <c r="T40" s="161">
        <f>[36]Abril!$J$23</f>
        <v>23.400000000000002</v>
      </c>
      <c r="U40" s="161">
        <f>[36]Abril!$J$24</f>
        <v>25.92</v>
      </c>
      <c r="V40" s="161">
        <f>[36]Abril!$J$25</f>
        <v>24.840000000000003</v>
      </c>
      <c r="W40" s="161">
        <f>[36]Abril!$J$26</f>
        <v>17.28</v>
      </c>
      <c r="X40" s="161">
        <f>[36]Abril!$J$27</f>
        <v>14.76</v>
      </c>
      <c r="Y40" s="161">
        <f>[36]Abril!$J$28</f>
        <v>20.52</v>
      </c>
      <c r="Z40" s="161">
        <f>[36]Abril!$J$29</f>
        <v>23.759999999999998</v>
      </c>
      <c r="AA40" s="161">
        <f>[36]Abril!$J$30</f>
        <v>18</v>
      </c>
      <c r="AB40" s="161">
        <f>[36]Abril!$J$31</f>
        <v>20.16</v>
      </c>
      <c r="AC40" s="161">
        <f>[36]Abril!$J$32</f>
        <v>18</v>
      </c>
      <c r="AD40" s="161">
        <f>[36]Abril!$J$33</f>
        <v>31.319999999999997</v>
      </c>
      <c r="AE40" s="161">
        <f>[36]Abril!$J$34</f>
        <v>31.319999999999997</v>
      </c>
      <c r="AF40" s="159">
        <f t="shared" si="1"/>
        <v>64.8</v>
      </c>
      <c r="AG40" s="160">
        <f t="shared" si="2"/>
        <v>24.108000000000001</v>
      </c>
      <c r="AK40" t="s">
        <v>35</v>
      </c>
    </row>
    <row r="41" spans="1:37" x14ac:dyDescent="0.25">
      <c r="A41" s="43" t="s">
        <v>159</v>
      </c>
      <c r="B41" s="161">
        <f>[37]Abril!$J$5</f>
        <v>46.440000000000005</v>
      </c>
      <c r="C41" s="161">
        <f>[37]Abril!$J$6</f>
        <v>21.240000000000002</v>
      </c>
      <c r="D41" s="161">
        <f>[37]Abril!$J$7</f>
        <v>23.040000000000003</v>
      </c>
      <c r="E41" s="161">
        <f>[37]Abril!$J$8</f>
        <v>22.68</v>
      </c>
      <c r="F41" s="161">
        <f>[37]Abril!$J$9</f>
        <v>26.64</v>
      </c>
      <c r="G41" s="161">
        <f>[37]Abril!$J$10</f>
        <v>37.800000000000004</v>
      </c>
      <c r="H41" s="161">
        <f>[37]Abril!$J$11</f>
        <v>24.48</v>
      </c>
      <c r="I41" s="161">
        <f>[37]Abril!$J$12</f>
        <v>22.32</v>
      </c>
      <c r="J41" s="161">
        <f>[37]Abril!$J$13</f>
        <v>22.32</v>
      </c>
      <c r="K41" s="161">
        <f>[37]Abril!$J$14</f>
        <v>20.88</v>
      </c>
      <c r="L41" s="161">
        <f>[37]Abril!$J$15</f>
        <v>26.28</v>
      </c>
      <c r="M41" s="161">
        <f>[37]Abril!$J$16</f>
        <v>42.84</v>
      </c>
      <c r="N41" s="161">
        <f>[37]Abril!$J$17</f>
        <v>29.880000000000003</v>
      </c>
      <c r="O41" s="161">
        <f>[37]Abril!$J$18</f>
        <v>36</v>
      </c>
      <c r="P41" s="161">
        <f>[37]Abril!$J$19</f>
        <v>18.720000000000002</v>
      </c>
      <c r="Q41" s="161">
        <f>[37]Abril!$J$20</f>
        <v>27.36</v>
      </c>
      <c r="R41" s="161">
        <f>[37]Abril!$J$21</f>
        <v>42.84</v>
      </c>
      <c r="S41" s="161">
        <f>[37]Abril!$J$22</f>
        <v>42.84</v>
      </c>
      <c r="T41" s="161">
        <f>[37]Abril!$J$23</f>
        <v>29.16</v>
      </c>
      <c r="U41" s="161">
        <f>[37]Abril!$J$24</f>
        <v>28.8</v>
      </c>
      <c r="V41" s="161">
        <f>[37]Abril!$J$25</f>
        <v>30.240000000000002</v>
      </c>
      <c r="W41" s="161">
        <f>[37]Abril!$J$26</f>
        <v>23.040000000000003</v>
      </c>
      <c r="X41" s="161">
        <f>[37]Abril!$J$27</f>
        <v>24.840000000000003</v>
      </c>
      <c r="Y41" s="161">
        <f>[37]Abril!$J$28</f>
        <v>56.16</v>
      </c>
      <c r="Z41" s="161">
        <f>[37]Abril!$J$29</f>
        <v>32.04</v>
      </c>
      <c r="AA41" s="161">
        <f>[37]Abril!$J$30</f>
        <v>42.480000000000004</v>
      </c>
      <c r="AB41" s="161">
        <f>[37]Abril!$J$31</f>
        <v>29.880000000000003</v>
      </c>
      <c r="AC41" s="161">
        <f>[37]Abril!$J$32</f>
        <v>18.720000000000002</v>
      </c>
      <c r="AD41" s="161">
        <f>[37]Abril!$J$33</f>
        <v>18</v>
      </c>
      <c r="AE41" s="161">
        <f>[37]Abril!$J$34</f>
        <v>22.32</v>
      </c>
      <c r="AF41" s="159">
        <f t="shared" si="1"/>
        <v>56.16</v>
      </c>
      <c r="AG41" s="160">
        <f t="shared" si="2"/>
        <v>29.676000000000002</v>
      </c>
    </row>
    <row r="42" spans="1:37" x14ac:dyDescent="0.25">
      <c r="A42" s="43" t="s">
        <v>17</v>
      </c>
      <c r="B42" s="161">
        <f>[38]Abril!$J$5</f>
        <v>24.12</v>
      </c>
      <c r="C42" s="161">
        <f>[38]Abril!$J$6</f>
        <v>15.120000000000001</v>
      </c>
      <c r="D42" s="161">
        <f>[38]Abril!$J$7</f>
        <v>27</v>
      </c>
      <c r="E42" s="161">
        <f>[38]Abril!$J$8</f>
        <v>23.759999999999998</v>
      </c>
      <c r="F42" s="161">
        <f>[38]Abril!$J$9</f>
        <v>43.2</v>
      </c>
      <c r="G42" s="161">
        <f>[38]Abril!$J$10</f>
        <v>34.92</v>
      </c>
      <c r="H42" s="161">
        <f>[38]Abril!$J$11</f>
        <v>16.559999999999999</v>
      </c>
      <c r="I42" s="161">
        <f>[38]Abril!$J$12</f>
        <v>16.559999999999999</v>
      </c>
      <c r="J42" s="161">
        <f>[38]Abril!$J$13</f>
        <v>21.96</v>
      </c>
      <c r="K42" s="161">
        <f>[38]Abril!$J$14</f>
        <v>19.8</v>
      </c>
      <c r="L42" s="161">
        <f>[38]Abril!$J$15</f>
        <v>24.48</v>
      </c>
      <c r="M42" s="161">
        <f>[38]Abril!$J$16</f>
        <v>17.28</v>
      </c>
      <c r="N42" s="161">
        <f>[38]Abril!$J$17</f>
        <v>45.36</v>
      </c>
      <c r="O42" s="161">
        <f>[38]Abril!$J$18</f>
        <v>21.240000000000002</v>
      </c>
      <c r="P42" s="161">
        <f>[38]Abril!$J$19</f>
        <v>12.96</v>
      </c>
      <c r="Q42" s="161">
        <f>[38]Abril!$J$20</f>
        <v>27</v>
      </c>
      <c r="R42" s="161">
        <f>[38]Abril!$J$21</f>
        <v>26.28</v>
      </c>
      <c r="S42" s="161">
        <f>[38]Abril!$J$22</f>
        <v>33.480000000000004</v>
      </c>
      <c r="T42" s="161">
        <f>[38]Abril!$J$23</f>
        <v>21.6</v>
      </c>
      <c r="U42" s="161">
        <f>[38]Abril!$J$24</f>
        <v>22.32</v>
      </c>
      <c r="V42" s="161">
        <f>[38]Abril!$J$25</f>
        <v>28.44</v>
      </c>
      <c r="W42" s="161">
        <f>[38]Abril!$J$26</f>
        <v>18</v>
      </c>
      <c r="X42" s="161">
        <f>[38]Abril!$J$27</f>
        <v>20.16</v>
      </c>
      <c r="Y42" s="161">
        <f>[38]Abril!$J$28</f>
        <v>41.04</v>
      </c>
      <c r="Z42" s="161">
        <f>[38]Abril!$J$29</f>
        <v>54.72</v>
      </c>
      <c r="AA42" s="161">
        <f>[38]Abril!$J$30</f>
        <v>83.160000000000011</v>
      </c>
      <c r="AB42" s="161">
        <f>[38]Abril!$J$31</f>
        <v>22.68</v>
      </c>
      <c r="AC42" s="161">
        <f>[38]Abril!$J$32</f>
        <v>15.48</v>
      </c>
      <c r="AD42" s="161">
        <f>[38]Abril!$J$33</f>
        <v>21.96</v>
      </c>
      <c r="AE42" s="161">
        <f>[38]Abril!$J$34</f>
        <v>23.759999999999998</v>
      </c>
      <c r="AF42" s="159">
        <f t="shared" si="1"/>
        <v>83.160000000000011</v>
      </c>
      <c r="AG42" s="160">
        <f t="shared" si="2"/>
        <v>27.48</v>
      </c>
      <c r="AJ42" t="s">
        <v>35</v>
      </c>
      <c r="AK42" t="s">
        <v>35</v>
      </c>
    </row>
    <row r="43" spans="1:37" x14ac:dyDescent="0.25">
      <c r="A43" s="43" t="s">
        <v>141</v>
      </c>
      <c r="B43" s="161">
        <f>[39]Abril!$J$5</f>
        <v>23.759999999999998</v>
      </c>
      <c r="C43" s="161">
        <f>[39]Abril!$J$6</f>
        <v>20.16</v>
      </c>
      <c r="D43" s="161">
        <f>[39]Abril!$J$7</f>
        <v>36</v>
      </c>
      <c r="E43" s="161">
        <f>[39]Abril!$J$8</f>
        <v>28.44</v>
      </c>
      <c r="F43" s="161">
        <f>[39]Abril!$J$9</f>
        <v>28.8</v>
      </c>
      <c r="G43" s="161">
        <f>[39]Abril!$J$10</f>
        <v>47.16</v>
      </c>
      <c r="H43" s="161">
        <f>[39]Abril!$J$11</f>
        <v>41.4</v>
      </c>
      <c r="I43" s="161">
        <f>[39]Abril!$J$12</f>
        <v>25.56</v>
      </c>
      <c r="J43" s="161">
        <f>[39]Abril!$J$13</f>
        <v>24.48</v>
      </c>
      <c r="K43" s="161">
        <f>[39]Abril!$J$14</f>
        <v>30.96</v>
      </c>
      <c r="L43" s="161">
        <f>[39]Abril!$J$15</f>
        <v>35.28</v>
      </c>
      <c r="M43" s="161">
        <f>[39]Abril!$J$16</f>
        <v>51.12</v>
      </c>
      <c r="N43" s="161">
        <f>[39]Abril!$J$17</f>
        <v>32.04</v>
      </c>
      <c r="O43" s="161">
        <f>[39]Abril!$J$18</f>
        <v>35.64</v>
      </c>
      <c r="P43" s="161">
        <f>[39]Abril!$J$19</f>
        <v>28.08</v>
      </c>
      <c r="Q43" s="161">
        <f>[39]Abril!$J$20</f>
        <v>30.6</v>
      </c>
      <c r="R43" s="161">
        <f>[39]Abril!$J$21</f>
        <v>42.480000000000004</v>
      </c>
      <c r="S43" s="161">
        <f>[39]Abril!$J$22</f>
        <v>47.519999999999996</v>
      </c>
      <c r="T43" s="161">
        <f>[39]Abril!$J$23</f>
        <v>28.8</v>
      </c>
      <c r="U43" s="161">
        <f>[39]Abril!$J$24</f>
        <v>22.32</v>
      </c>
      <c r="V43" s="161">
        <f>[39]Abril!$J$25</f>
        <v>34.92</v>
      </c>
      <c r="W43" s="161">
        <f>[39]Abril!$J$26</f>
        <v>30.240000000000002</v>
      </c>
      <c r="X43" s="161">
        <f>[39]Abril!$J$27</f>
        <v>30.96</v>
      </c>
      <c r="Y43" s="161">
        <f>[39]Abril!$J$28</f>
        <v>37.080000000000005</v>
      </c>
      <c r="Z43" s="161">
        <f>[39]Abril!$J$29</f>
        <v>39.96</v>
      </c>
      <c r="AA43" s="161">
        <f>[39]Abril!$J$30</f>
        <v>50.4</v>
      </c>
      <c r="AB43" s="161">
        <f>[39]Abril!$J$31</f>
        <v>33.480000000000004</v>
      </c>
      <c r="AC43" s="161">
        <f>[39]Abril!$J$32</f>
        <v>20.88</v>
      </c>
      <c r="AD43" s="161">
        <f>[39]Abril!$J$33</f>
        <v>26.64</v>
      </c>
      <c r="AE43" s="161">
        <f>[39]Abril!$J$34</f>
        <v>26.64</v>
      </c>
      <c r="AF43" s="159">
        <f t="shared" si="1"/>
        <v>51.12</v>
      </c>
      <c r="AG43" s="160">
        <f t="shared" si="2"/>
        <v>33.06</v>
      </c>
      <c r="AJ43" t="s">
        <v>35</v>
      </c>
    </row>
    <row r="44" spans="1:37" x14ac:dyDescent="0.25">
      <c r="A44" s="43" t="s">
        <v>18</v>
      </c>
      <c r="B44" s="161">
        <f>[40]Abril!$J$5</f>
        <v>35.64</v>
      </c>
      <c r="C44" s="161">
        <f>[40]Abril!$J$6</f>
        <v>22.68</v>
      </c>
      <c r="D44" s="161">
        <f>[40]Abril!$J$7</f>
        <v>28.44</v>
      </c>
      <c r="E44" s="161">
        <f>[40]Abril!$J$8</f>
        <v>25.2</v>
      </c>
      <c r="F44" s="161">
        <f>[40]Abril!$J$9</f>
        <v>29.880000000000003</v>
      </c>
      <c r="G44" s="161">
        <f>[40]Abril!$J$10</f>
        <v>55.080000000000005</v>
      </c>
      <c r="H44" s="161">
        <f>[40]Abril!$J$11</f>
        <v>31.319999999999997</v>
      </c>
      <c r="I44" s="161">
        <f>[40]Abril!$J$12</f>
        <v>26.28</v>
      </c>
      <c r="J44" s="161">
        <f>[40]Abril!$J$13</f>
        <v>26.64</v>
      </c>
      <c r="K44" s="161">
        <f>[40]Abril!$J$14</f>
        <v>25.92</v>
      </c>
      <c r="L44" s="161">
        <f>[40]Abril!$J$15</f>
        <v>25.92</v>
      </c>
      <c r="M44" s="161">
        <f>[40]Abril!$J$16</f>
        <v>16.2</v>
      </c>
      <c r="N44" s="161">
        <f>[40]Abril!$J$17</f>
        <v>33.480000000000004</v>
      </c>
      <c r="O44" s="161">
        <f>[40]Abril!$J$18</f>
        <v>37.440000000000005</v>
      </c>
      <c r="P44" s="161">
        <f>[40]Abril!$J$19</f>
        <v>21.240000000000002</v>
      </c>
      <c r="Q44" s="161">
        <f>[40]Abril!$J$20</f>
        <v>25.92</v>
      </c>
      <c r="R44" s="161">
        <f>[40]Abril!$J$21</f>
        <v>38.880000000000003</v>
      </c>
      <c r="S44" s="161">
        <f>[40]Abril!$J$22</f>
        <v>51.84</v>
      </c>
      <c r="T44" s="161">
        <f>[40]Abril!$J$23</f>
        <v>30.240000000000002</v>
      </c>
      <c r="U44" s="161">
        <f>[40]Abril!$J$24</f>
        <v>29.52</v>
      </c>
      <c r="V44" s="161">
        <f>[40]Abril!$J$25</f>
        <v>30.240000000000002</v>
      </c>
      <c r="W44" s="161">
        <f>[40]Abril!$J$26</f>
        <v>21.240000000000002</v>
      </c>
      <c r="X44" s="161">
        <f>[40]Abril!$J$27</f>
        <v>28.08</v>
      </c>
      <c r="Y44" s="161">
        <f>[40]Abril!$J$28</f>
        <v>32.4</v>
      </c>
      <c r="Z44" s="161">
        <f>[40]Abril!$J$29</f>
        <v>28.8</v>
      </c>
      <c r="AA44" s="161">
        <f>[40]Abril!$J$30</f>
        <v>28.8</v>
      </c>
      <c r="AB44" s="161">
        <f>[40]Abril!$J$31</f>
        <v>33.119999999999997</v>
      </c>
      <c r="AC44" s="161">
        <f>[40]Abril!$J$32</f>
        <v>34.200000000000003</v>
      </c>
      <c r="AD44" s="161">
        <f>[40]Abril!$J$33</f>
        <v>14.76</v>
      </c>
      <c r="AE44" s="161">
        <f>[40]Abril!$J$34</f>
        <v>22.32</v>
      </c>
      <c r="AF44" s="159">
        <f t="shared" si="1"/>
        <v>55.080000000000005</v>
      </c>
      <c r="AG44" s="160">
        <f t="shared" si="2"/>
        <v>29.724000000000004</v>
      </c>
      <c r="AJ44" t="s">
        <v>35</v>
      </c>
    </row>
    <row r="45" spans="1:37" hidden="1" x14ac:dyDescent="0.25">
      <c r="A45" s="43" t="s">
        <v>146</v>
      </c>
      <c r="B45" s="161" t="str">
        <f>[41]Abril!$J$5</f>
        <v>*</v>
      </c>
      <c r="C45" s="161" t="str">
        <f>[41]Abril!$J$6</f>
        <v>*</v>
      </c>
      <c r="D45" s="161" t="str">
        <f>[41]Abril!$J$7</f>
        <v>*</v>
      </c>
      <c r="E45" s="161" t="str">
        <f>[41]Abril!$J$8</f>
        <v>*</v>
      </c>
      <c r="F45" s="161" t="str">
        <f>[41]Abril!$J$9</f>
        <v>*</v>
      </c>
      <c r="G45" s="161" t="str">
        <f>[41]Abril!$J$10</f>
        <v>*</v>
      </c>
      <c r="H45" s="161" t="str">
        <f>[41]Abril!$J$11</f>
        <v>*</v>
      </c>
      <c r="I45" s="161" t="str">
        <f>[41]Abril!$J$12</f>
        <v>*</v>
      </c>
      <c r="J45" s="161" t="str">
        <f>[41]Abril!$J$13</f>
        <v>*</v>
      </c>
      <c r="K45" s="161" t="str">
        <f>[41]Abril!$J$14</f>
        <v>*</v>
      </c>
      <c r="L45" s="161" t="str">
        <f>[41]Abril!$J$15</f>
        <v>*</v>
      </c>
      <c r="M45" s="161" t="str">
        <f>[41]Abril!$J$16</f>
        <v>*</v>
      </c>
      <c r="N45" s="161" t="str">
        <f>[41]Abril!$J$17</f>
        <v>*</v>
      </c>
      <c r="O45" s="161" t="str">
        <f>[41]Abril!$J$18</f>
        <v>*</v>
      </c>
      <c r="P45" s="161" t="str">
        <f>[41]Abril!$J$19</f>
        <v>*</v>
      </c>
      <c r="Q45" s="161" t="str">
        <f>[41]Abril!$J$20</f>
        <v>*</v>
      </c>
      <c r="R45" s="161" t="str">
        <f>[41]Abril!$J$21</f>
        <v>*</v>
      </c>
      <c r="S45" s="161" t="str">
        <f>[41]Abril!$J$22</f>
        <v>*</v>
      </c>
      <c r="T45" s="161" t="str">
        <f>[41]Abril!$J$23</f>
        <v>*</v>
      </c>
      <c r="U45" s="161" t="str">
        <f>[41]Abril!$J$24</f>
        <v>*</v>
      </c>
      <c r="V45" s="161" t="str">
        <f>[41]Abril!$J$25</f>
        <v>*</v>
      </c>
      <c r="W45" s="161" t="str">
        <f>[41]Abril!$J$26</f>
        <v>*</v>
      </c>
      <c r="X45" s="161" t="str">
        <f>[41]Abril!$J$27</f>
        <v>*</v>
      </c>
      <c r="Y45" s="161" t="str">
        <f>[41]Abril!$J$28</f>
        <v>*</v>
      </c>
      <c r="Z45" s="161" t="str">
        <f>[41]Abril!$J$29</f>
        <v>*</v>
      </c>
      <c r="AA45" s="161" t="str">
        <f>[41]Abril!$J$30</f>
        <v>*</v>
      </c>
      <c r="AB45" s="161" t="str">
        <f>[41]Abril!$J$31</f>
        <v>*</v>
      </c>
      <c r="AC45" s="161" t="str">
        <f>[41]Abril!$J$32</f>
        <v>*</v>
      </c>
      <c r="AD45" s="161" t="str">
        <f>[41]Abril!$J$33</f>
        <v>*</v>
      </c>
      <c r="AE45" s="161" t="str">
        <f>[41]Abril!$J$34</f>
        <v>*</v>
      </c>
      <c r="AF45" s="159" t="s">
        <v>210</v>
      </c>
      <c r="AG45" s="160" t="s">
        <v>210</v>
      </c>
      <c r="AJ45" t="s">
        <v>35</v>
      </c>
      <c r="AK45" t="s">
        <v>35</v>
      </c>
    </row>
    <row r="46" spans="1:37" x14ac:dyDescent="0.25">
      <c r="A46" s="43" t="s">
        <v>19</v>
      </c>
      <c r="B46" s="161">
        <f>[42]Abril!$J$5</f>
        <v>26.64</v>
      </c>
      <c r="C46" s="161">
        <f>[42]Abril!$J$6</f>
        <v>0</v>
      </c>
      <c r="D46" s="161">
        <f>[42]Abril!$J$7</f>
        <v>29.52</v>
      </c>
      <c r="E46" s="161">
        <f>[42]Abril!$J$8</f>
        <v>21.6</v>
      </c>
      <c r="F46" s="161">
        <f>[42]Abril!$J$9</f>
        <v>23.759999999999998</v>
      </c>
      <c r="G46" s="161">
        <f>[42]Abril!$J$10</f>
        <v>30.6</v>
      </c>
      <c r="H46" s="161">
        <f>[42]Abril!$J$11</f>
        <v>16.559999999999999</v>
      </c>
      <c r="I46" s="161">
        <f>[42]Abril!$J$12</f>
        <v>12.24</v>
      </c>
      <c r="J46" s="161">
        <f>[42]Abril!$J$13</f>
        <v>10.44</v>
      </c>
      <c r="K46" s="161">
        <f>[42]Abril!$J$14</f>
        <v>24.840000000000003</v>
      </c>
      <c r="L46" s="161">
        <f>[42]Abril!$J$15</f>
        <v>27.36</v>
      </c>
      <c r="M46" s="161">
        <f>[42]Abril!$J$16</f>
        <v>18</v>
      </c>
      <c r="N46" s="161">
        <f>[42]Abril!$J$17</f>
        <v>60.480000000000004</v>
      </c>
      <c r="O46" s="161">
        <f>[42]Abril!$J$18</f>
        <v>23.759999999999998</v>
      </c>
      <c r="P46" s="161">
        <f>[42]Abril!$J$19</f>
        <v>0</v>
      </c>
      <c r="Q46" s="161">
        <f>[42]Abril!$J$20</f>
        <v>49.32</v>
      </c>
      <c r="R46" s="161">
        <f>[42]Abril!$J$21</f>
        <v>33.840000000000003</v>
      </c>
      <c r="S46" s="161">
        <f>[42]Abril!$J$22</f>
        <v>24.48</v>
      </c>
      <c r="T46" s="161">
        <f>[42]Abril!$J$23</f>
        <v>30.96</v>
      </c>
      <c r="U46" s="161">
        <f>[42]Abril!$J$24</f>
        <v>15.840000000000002</v>
      </c>
      <c r="V46" s="161">
        <f>[42]Abril!$J$25</f>
        <v>32.76</v>
      </c>
      <c r="W46" s="161">
        <f>[42]Abril!$J$26</f>
        <v>13.32</v>
      </c>
      <c r="X46" s="161">
        <f>[42]Abril!$J$27</f>
        <v>21.96</v>
      </c>
      <c r="Y46" s="161">
        <f>[42]Abril!$J$28</f>
        <v>34.200000000000003</v>
      </c>
      <c r="Z46" s="161">
        <f>[42]Abril!$J$29</f>
        <v>55.440000000000005</v>
      </c>
      <c r="AA46" s="161">
        <f>[42]Abril!$J$30</f>
        <v>13.32</v>
      </c>
      <c r="AB46" s="161">
        <f>[42]Abril!$J$31</f>
        <v>9.3600000000000012</v>
      </c>
      <c r="AC46" s="161">
        <f>[42]Abril!$J$32</f>
        <v>16.2</v>
      </c>
      <c r="AD46" s="161">
        <f>[42]Abril!$J$33</f>
        <v>27.36</v>
      </c>
      <c r="AE46" s="161">
        <f>[42]Abril!$J$34</f>
        <v>36.36</v>
      </c>
      <c r="AF46" s="159">
        <f t="shared" si="1"/>
        <v>60.480000000000004</v>
      </c>
      <c r="AG46" s="160">
        <f t="shared" si="2"/>
        <v>24.684000000000012</v>
      </c>
      <c r="AH46" s="12" t="s">
        <v>35</v>
      </c>
      <c r="AI46" t="s">
        <v>35</v>
      </c>
      <c r="AJ46" t="s">
        <v>35</v>
      </c>
    </row>
    <row r="47" spans="1:37" x14ac:dyDescent="0.25">
      <c r="A47" s="43" t="s">
        <v>23</v>
      </c>
      <c r="B47" s="161">
        <f>[43]Abril!$J$5</f>
        <v>36</v>
      </c>
      <c r="C47" s="161">
        <f>[43]Abril!$J$6</f>
        <v>27.720000000000002</v>
      </c>
      <c r="D47" s="161">
        <f>[43]Abril!$J$7</f>
        <v>32.04</v>
      </c>
      <c r="E47" s="161">
        <f>[43]Abril!$J$8</f>
        <v>31.680000000000003</v>
      </c>
      <c r="F47" s="161">
        <f>[43]Abril!$J$9</f>
        <v>22.32</v>
      </c>
      <c r="G47" s="161">
        <f>[43]Abril!$J$10</f>
        <v>29.880000000000003</v>
      </c>
      <c r="H47" s="161">
        <f>[43]Abril!$J$11</f>
        <v>28.8</v>
      </c>
      <c r="I47" s="161">
        <f>[43]Abril!$J$12</f>
        <v>19.8</v>
      </c>
      <c r="J47" s="161">
        <f>[43]Abril!$J$13</f>
        <v>20.52</v>
      </c>
      <c r="K47" s="161">
        <f>[43]Abril!$J$14</f>
        <v>24.48</v>
      </c>
      <c r="L47" s="161">
        <f>[43]Abril!$J$15</f>
        <v>27.720000000000002</v>
      </c>
      <c r="M47" s="161">
        <f>[43]Abril!$J$16</f>
        <v>22.68</v>
      </c>
      <c r="N47" s="161">
        <f>[43]Abril!$J$17</f>
        <v>30.96</v>
      </c>
      <c r="O47" s="161">
        <f>[43]Abril!$J$18</f>
        <v>33.840000000000003</v>
      </c>
      <c r="P47" s="161">
        <f>[43]Abril!$J$19</f>
        <v>15.840000000000002</v>
      </c>
      <c r="Q47" s="161">
        <f>[43]Abril!$J$20</f>
        <v>23.759999999999998</v>
      </c>
      <c r="R47" s="161">
        <f>[43]Abril!$J$21</f>
        <v>37.440000000000005</v>
      </c>
      <c r="S47" s="161">
        <f>[43]Abril!$J$22</f>
        <v>42.84</v>
      </c>
      <c r="T47" s="161">
        <f>[43]Abril!$J$23</f>
        <v>32.04</v>
      </c>
      <c r="U47" s="161">
        <f>[43]Abril!$J$24</f>
        <v>27</v>
      </c>
      <c r="V47" s="161">
        <f>[43]Abril!$J$25</f>
        <v>32.04</v>
      </c>
      <c r="W47" s="161">
        <f>[43]Abril!$J$26</f>
        <v>23.400000000000002</v>
      </c>
      <c r="X47" s="161">
        <f>[43]Abril!$J$27</f>
        <v>25.92</v>
      </c>
      <c r="Y47" s="161">
        <f>[43]Abril!$J$28</f>
        <v>31.680000000000003</v>
      </c>
      <c r="Z47" s="161">
        <f>[43]Abril!$J$29</f>
        <v>33.840000000000003</v>
      </c>
      <c r="AA47" s="161">
        <f>[43]Abril!$J$30</f>
        <v>53.28</v>
      </c>
      <c r="AB47" s="161">
        <f>[43]Abril!$J$31</f>
        <v>21.6</v>
      </c>
      <c r="AC47" s="161">
        <f>[43]Abril!$J$32</f>
        <v>16.559999999999999</v>
      </c>
      <c r="AD47" s="161">
        <f>[43]Abril!$J$33</f>
        <v>16.559999999999999</v>
      </c>
      <c r="AE47" s="161">
        <f>[43]Abril!$J$34</f>
        <v>28.8</v>
      </c>
      <c r="AF47" s="159">
        <f t="shared" si="1"/>
        <v>53.28</v>
      </c>
      <c r="AG47" s="160">
        <f t="shared" si="2"/>
        <v>28.367999999999991</v>
      </c>
      <c r="AJ47" t="s">
        <v>35</v>
      </c>
    </row>
    <row r="48" spans="1:37" x14ac:dyDescent="0.25">
      <c r="A48" s="43" t="s">
        <v>34</v>
      </c>
      <c r="B48" s="161">
        <f>[44]Abril!$J$5</f>
        <v>35.64</v>
      </c>
      <c r="C48" s="161">
        <f>[44]Abril!$J$6</f>
        <v>40.680000000000007</v>
      </c>
      <c r="D48" s="161">
        <f>[44]Abril!$J$7</f>
        <v>37.440000000000005</v>
      </c>
      <c r="E48" s="161">
        <f>[44]Abril!$J$8</f>
        <v>35.64</v>
      </c>
      <c r="F48" s="161">
        <f>[44]Abril!$J$9</f>
        <v>51.480000000000004</v>
      </c>
      <c r="G48" s="161">
        <f>[44]Abril!$J$10</f>
        <v>23.759999999999998</v>
      </c>
      <c r="H48" s="161">
        <f>[44]Abril!$J$11</f>
        <v>36.36</v>
      </c>
      <c r="I48" s="161">
        <f>[44]Abril!$J$12</f>
        <v>22.32</v>
      </c>
      <c r="J48" s="161">
        <f>[44]Abril!$J$13</f>
        <v>19.440000000000001</v>
      </c>
      <c r="K48" s="161">
        <f>[44]Abril!$J$14</f>
        <v>24.48</v>
      </c>
      <c r="L48" s="161">
        <f>[44]Abril!$J$15</f>
        <v>34.92</v>
      </c>
      <c r="M48" s="161">
        <f>[44]Abril!$J$16</f>
        <v>37.800000000000004</v>
      </c>
      <c r="N48" s="161">
        <f>[44]Abril!$J$17</f>
        <v>30.6</v>
      </c>
      <c r="O48" s="161">
        <f>[44]Abril!$J$18</f>
        <v>41.04</v>
      </c>
      <c r="P48" s="161">
        <f>[44]Abril!$J$19</f>
        <v>57.6</v>
      </c>
      <c r="Q48" s="161">
        <f>[44]Abril!$J$20</f>
        <v>30.240000000000002</v>
      </c>
      <c r="R48" s="161">
        <f>[44]Abril!$J$21</f>
        <v>55.440000000000005</v>
      </c>
      <c r="S48" s="161">
        <f>[44]Abril!$J$22</f>
        <v>43.2</v>
      </c>
      <c r="T48" s="161">
        <f>[44]Abril!$J$23</f>
        <v>32.04</v>
      </c>
      <c r="U48" s="161">
        <f>[44]Abril!$J$24</f>
        <v>37.080000000000005</v>
      </c>
      <c r="V48" s="161">
        <f>[44]Abril!$J$25</f>
        <v>29.52</v>
      </c>
      <c r="W48" s="161">
        <f>[44]Abril!$J$26</f>
        <v>28.44</v>
      </c>
      <c r="X48" s="161">
        <f>[44]Abril!$J$27</f>
        <v>29.880000000000003</v>
      </c>
      <c r="Y48" s="161">
        <f>[44]Abril!$J$28</f>
        <v>41.4</v>
      </c>
      <c r="Z48" s="161">
        <f>[44]Abril!$J$29</f>
        <v>23.759999999999998</v>
      </c>
      <c r="AA48" s="161">
        <f>[44]Abril!$J$30</f>
        <v>39.96</v>
      </c>
      <c r="AB48" s="161">
        <f>[44]Abril!$J$31</f>
        <v>32.76</v>
      </c>
      <c r="AC48" s="161">
        <f>[44]Abril!$J$32</f>
        <v>23.040000000000003</v>
      </c>
      <c r="AD48" s="161">
        <f>[44]Abril!$J$33</f>
        <v>20.88</v>
      </c>
      <c r="AE48" s="161">
        <f>[44]Abril!$J$34</f>
        <v>28.08</v>
      </c>
      <c r="AF48" s="159">
        <f t="shared" si="1"/>
        <v>57.6</v>
      </c>
      <c r="AG48" s="160">
        <f t="shared" si="2"/>
        <v>34.164000000000009</v>
      </c>
      <c r="AH48" s="12" t="s">
        <v>35</v>
      </c>
      <c r="AJ48" t="s">
        <v>35</v>
      </c>
    </row>
    <row r="49" spans="1:38" ht="13.8" thickBot="1" x14ac:dyDescent="0.3">
      <c r="A49" s="43" t="s">
        <v>20</v>
      </c>
      <c r="B49" s="161">
        <f>[45]Abril!$J$5</f>
        <v>23.400000000000002</v>
      </c>
      <c r="C49" s="161">
        <f>[45]Abril!$J$6</f>
        <v>18</v>
      </c>
      <c r="D49" s="161">
        <f>[45]Abril!$J$7</f>
        <v>28.44</v>
      </c>
      <c r="E49" s="161">
        <f>[45]Abril!$J$8</f>
        <v>20.88</v>
      </c>
      <c r="F49" s="161">
        <f>[45]Abril!$J$9</f>
        <v>21.240000000000002</v>
      </c>
      <c r="G49" s="161">
        <f>[45]Abril!$J$10</f>
        <v>28.08</v>
      </c>
      <c r="H49" s="161">
        <f>[45]Abril!$J$11</f>
        <v>29.880000000000003</v>
      </c>
      <c r="I49" s="161">
        <f>[45]Abril!$J$12</f>
        <v>30.96</v>
      </c>
      <c r="J49" s="161">
        <f>[45]Abril!$J$13</f>
        <v>17.64</v>
      </c>
      <c r="K49" s="161">
        <f>[45]Abril!$J$14</f>
        <v>21.6</v>
      </c>
      <c r="L49" s="161">
        <f>[45]Abril!$J$15</f>
        <v>19.079999999999998</v>
      </c>
      <c r="M49" s="161">
        <f>[45]Abril!$J$16</f>
        <v>37.080000000000005</v>
      </c>
      <c r="N49" s="161">
        <f>[45]Abril!$J$17</f>
        <v>36</v>
      </c>
      <c r="O49" s="161">
        <f>[45]Abril!$J$18</f>
        <v>45</v>
      </c>
      <c r="P49" s="161">
        <f>[45]Abril!$J$19</f>
        <v>19.079999999999998</v>
      </c>
      <c r="Q49" s="161">
        <f>[45]Abril!$J$20</f>
        <v>18.36</v>
      </c>
      <c r="R49" s="161">
        <f>[45]Abril!$J$21</f>
        <v>37.800000000000004</v>
      </c>
      <c r="S49" s="161">
        <f>[45]Abril!$J$22</f>
        <v>33.480000000000004</v>
      </c>
      <c r="T49" s="161">
        <f>[45]Abril!$J$23</f>
        <v>27.36</v>
      </c>
      <c r="U49" s="161">
        <f>[45]Abril!$J$24</f>
        <v>23.400000000000002</v>
      </c>
      <c r="V49" s="161">
        <f>[45]Abril!$J$25</f>
        <v>24.840000000000003</v>
      </c>
      <c r="W49" s="161">
        <f>[45]Abril!$J$26</f>
        <v>21.240000000000002</v>
      </c>
      <c r="X49" s="161">
        <f>[45]Abril!$J$27</f>
        <v>23.400000000000002</v>
      </c>
      <c r="Y49" s="161">
        <f>[45]Abril!$J$28</f>
        <v>24.48</v>
      </c>
      <c r="Z49" s="161">
        <f>[45]Abril!$J$29</f>
        <v>27</v>
      </c>
      <c r="AA49" s="161">
        <f>[45]Abril!$J$30</f>
        <v>42.480000000000004</v>
      </c>
      <c r="AB49" s="161">
        <f>[45]Abril!$J$31</f>
        <v>22.32</v>
      </c>
      <c r="AC49" s="161">
        <f>[45]Abril!$J$32</f>
        <v>16.2</v>
      </c>
      <c r="AD49" s="161">
        <f>[45]Abril!$J$33</f>
        <v>15.840000000000002</v>
      </c>
      <c r="AE49" s="161">
        <f>[45]Abril!$J$34</f>
        <v>16.920000000000002</v>
      </c>
      <c r="AF49" s="159">
        <f t="shared" si="1"/>
        <v>45</v>
      </c>
      <c r="AG49" s="160">
        <f t="shared" si="2"/>
        <v>25.716000000000005</v>
      </c>
      <c r="AK49" t="s">
        <v>35</v>
      </c>
    </row>
    <row r="50" spans="1:38" s="5" customFormat="1" ht="17.100000000000001" customHeight="1" thickBot="1" x14ac:dyDescent="0.3">
      <c r="A50" s="44" t="s">
        <v>24</v>
      </c>
      <c r="B50" s="162">
        <f t="shared" ref="B50:AF50" si="3">MAX(B5:B49)</f>
        <v>46.440000000000005</v>
      </c>
      <c r="C50" s="162">
        <f t="shared" si="3"/>
        <v>40.680000000000007</v>
      </c>
      <c r="D50" s="162">
        <f t="shared" si="3"/>
        <v>37.440000000000005</v>
      </c>
      <c r="E50" s="162">
        <f t="shared" si="3"/>
        <v>42.12</v>
      </c>
      <c r="F50" s="162">
        <f t="shared" si="3"/>
        <v>69.48</v>
      </c>
      <c r="G50" s="162">
        <f t="shared" si="3"/>
        <v>55.080000000000005</v>
      </c>
      <c r="H50" s="162">
        <f t="shared" si="3"/>
        <v>46.440000000000005</v>
      </c>
      <c r="I50" s="162">
        <f t="shared" si="3"/>
        <v>33.480000000000004</v>
      </c>
      <c r="J50" s="162">
        <f t="shared" si="3"/>
        <v>36</v>
      </c>
      <c r="K50" s="162">
        <f t="shared" si="3"/>
        <v>50.4</v>
      </c>
      <c r="L50" s="162">
        <f t="shared" si="3"/>
        <v>42.480000000000004</v>
      </c>
      <c r="M50" s="162">
        <f t="shared" si="3"/>
        <v>74.52</v>
      </c>
      <c r="N50" s="162">
        <f t="shared" si="3"/>
        <v>74.52</v>
      </c>
      <c r="O50" s="162">
        <f t="shared" si="3"/>
        <v>52.56</v>
      </c>
      <c r="P50" s="162">
        <f t="shared" si="3"/>
        <v>57.6</v>
      </c>
      <c r="Q50" s="162">
        <f t="shared" si="3"/>
        <v>49.32</v>
      </c>
      <c r="R50" s="162">
        <f t="shared" si="3"/>
        <v>60.12</v>
      </c>
      <c r="S50" s="162">
        <f t="shared" si="3"/>
        <v>51.84</v>
      </c>
      <c r="T50" s="162">
        <f t="shared" si="3"/>
        <v>46.080000000000005</v>
      </c>
      <c r="U50" s="162">
        <f t="shared" si="3"/>
        <v>46.080000000000005</v>
      </c>
      <c r="V50" s="162">
        <f t="shared" si="3"/>
        <v>39.6</v>
      </c>
      <c r="W50" s="162">
        <f t="shared" si="3"/>
        <v>30.240000000000002</v>
      </c>
      <c r="X50" s="162">
        <f t="shared" si="3"/>
        <v>56.88</v>
      </c>
      <c r="Y50" s="162">
        <f t="shared" si="3"/>
        <v>56.16</v>
      </c>
      <c r="Z50" s="162">
        <f t="shared" si="3"/>
        <v>55.440000000000005</v>
      </c>
      <c r="AA50" s="162">
        <f t="shared" si="3"/>
        <v>83.160000000000011</v>
      </c>
      <c r="AB50" s="162">
        <f t="shared" si="3"/>
        <v>41.04</v>
      </c>
      <c r="AC50" s="162">
        <f t="shared" si="3"/>
        <v>34.200000000000003</v>
      </c>
      <c r="AD50" s="162">
        <f t="shared" si="3"/>
        <v>36</v>
      </c>
      <c r="AE50" s="162">
        <f t="shared" si="3"/>
        <v>39.96</v>
      </c>
      <c r="AF50" s="159">
        <f t="shared" si="3"/>
        <v>83.160000000000011</v>
      </c>
      <c r="AG50" s="163"/>
    </row>
    <row r="51" spans="1:38" x14ac:dyDescent="0.25">
      <c r="A51" s="97" t="s">
        <v>240</v>
      </c>
      <c r="B51" s="143"/>
      <c r="C51" s="143"/>
      <c r="D51" s="143"/>
      <c r="E51" s="143"/>
      <c r="F51" s="143"/>
      <c r="G51" s="143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5"/>
      <c r="AE51" s="153" t="s">
        <v>35</v>
      </c>
      <c r="AF51" s="146"/>
      <c r="AG51" s="40"/>
      <c r="AJ51" t="s">
        <v>35</v>
      </c>
    </row>
    <row r="52" spans="1:38" x14ac:dyDescent="0.25">
      <c r="A52" s="97" t="s">
        <v>241</v>
      </c>
      <c r="B52" s="147"/>
      <c r="C52" s="147"/>
      <c r="D52" s="147"/>
      <c r="E52" s="147"/>
      <c r="F52" s="147"/>
      <c r="G52" s="147"/>
      <c r="H52" s="147"/>
      <c r="I52" s="147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8"/>
      <c r="U52" s="148"/>
      <c r="V52" s="148"/>
      <c r="W52" s="148"/>
      <c r="X52" s="148"/>
      <c r="Y52" s="144"/>
      <c r="Z52" s="144"/>
      <c r="AA52" s="144"/>
      <c r="AB52" s="144"/>
      <c r="AC52" s="144"/>
      <c r="AD52" s="144"/>
      <c r="AE52" s="144"/>
      <c r="AF52" s="146"/>
      <c r="AG52" s="38"/>
    </row>
    <row r="53" spans="1:38" x14ac:dyDescent="0.25">
      <c r="A53" s="37"/>
      <c r="B53" s="144"/>
      <c r="C53" s="144"/>
      <c r="D53" s="144"/>
      <c r="E53" s="144"/>
      <c r="F53" s="144"/>
      <c r="G53" s="144"/>
      <c r="H53" s="144"/>
      <c r="I53" s="144"/>
      <c r="J53" s="149"/>
      <c r="K53" s="149"/>
      <c r="L53" s="149"/>
      <c r="M53" s="149"/>
      <c r="N53" s="149"/>
      <c r="O53" s="149"/>
      <c r="P53" s="149"/>
      <c r="Q53" s="144"/>
      <c r="R53" s="144"/>
      <c r="S53" s="144"/>
      <c r="T53" s="150"/>
      <c r="U53" s="150"/>
      <c r="V53" s="150"/>
      <c r="W53" s="150"/>
      <c r="X53" s="150"/>
      <c r="Y53" s="144"/>
      <c r="Z53" s="144"/>
      <c r="AA53" s="144"/>
      <c r="AB53" s="144"/>
      <c r="AC53" s="144"/>
      <c r="AD53" s="145"/>
      <c r="AE53" s="145"/>
      <c r="AF53" s="146"/>
      <c r="AG53" s="38"/>
    </row>
    <row r="54" spans="1:38" x14ac:dyDescent="0.25">
      <c r="A54" s="34"/>
      <c r="B54" s="143"/>
      <c r="C54" s="143"/>
      <c r="D54" s="143"/>
      <c r="E54" s="143"/>
      <c r="F54" s="143"/>
      <c r="G54" s="143"/>
      <c r="H54" s="143"/>
      <c r="I54" s="143"/>
      <c r="J54" s="143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5"/>
      <c r="AE54" s="145"/>
      <c r="AF54" s="146"/>
      <c r="AG54" s="71"/>
    </row>
    <row r="55" spans="1:38" x14ac:dyDescent="0.25">
      <c r="A55" s="37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5"/>
      <c r="AF55" s="146"/>
      <c r="AG55" s="40"/>
      <c r="AJ55" t="s">
        <v>35</v>
      </c>
    </row>
    <row r="56" spans="1:38" x14ac:dyDescent="0.25">
      <c r="A56" s="37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54"/>
      <c r="AF56" s="146"/>
      <c r="AG56" s="40"/>
    </row>
    <row r="57" spans="1:38" ht="13.8" thickBot="1" x14ac:dyDescent="0.3">
      <c r="A57" s="46"/>
      <c r="B57" s="47"/>
      <c r="C57" s="47"/>
      <c r="D57" s="47"/>
      <c r="E57" s="47"/>
      <c r="F57" s="47"/>
      <c r="G57" s="47" t="s">
        <v>35</v>
      </c>
      <c r="H57" s="47"/>
      <c r="I57" s="47"/>
      <c r="J57" s="47"/>
      <c r="K57" s="47"/>
      <c r="L57" s="47" t="s">
        <v>35</v>
      </c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8"/>
      <c r="AG57" s="72"/>
    </row>
    <row r="58" spans="1:38" x14ac:dyDescent="0.25">
      <c r="AF58" s="7"/>
    </row>
    <row r="61" spans="1:38" x14ac:dyDescent="0.25">
      <c r="R61" s="2" t="s">
        <v>35</v>
      </c>
      <c r="S61" s="2" t="s">
        <v>35</v>
      </c>
    </row>
    <row r="62" spans="1:38" x14ac:dyDescent="0.25">
      <c r="N62" s="2" t="s">
        <v>35</v>
      </c>
      <c r="O62" s="2" t="s">
        <v>35</v>
      </c>
      <c r="S62" s="2" t="s">
        <v>35</v>
      </c>
      <c r="AJ62" t="s">
        <v>35</v>
      </c>
      <c r="AL62" t="s">
        <v>35</v>
      </c>
    </row>
    <row r="63" spans="1:38" x14ac:dyDescent="0.25">
      <c r="N63" s="2" t="s">
        <v>35</v>
      </c>
      <c r="T63" s="2" t="s">
        <v>35</v>
      </c>
    </row>
    <row r="64" spans="1:38" x14ac:dyDescent="0.25">
      <c r="G64" s="2" t="s">
        <v>35</v>
      </c>
    </row>
    <row r="65" spans="7:37" x14ac:dyDescent="0.25">
      <c r="L65" s="2" t="s">
        <v>35</v>
      </c>
      <c r="M65" s="2" t="s">
        <v>35</v>
      </c>
      <c r="O65" s="2" t="s">
        <v>35</v>
      </c>
      <c r="P65" s="2" t="s">
        <v>35</v>
      </c>
      <c r="W65" s="2" t="s">
        <v>213</v>
      </c>
      <c r="AA65" s="2" t="s">
        <v>35</v>
      </c>
      <c r="AC65" s="2" t="s">
        <v>35</v>
      </c>
      <c r="AG65" s="1" t="s">
        <v>35</v>
      </c>
      <c r="AK65" t="s">
        <v>35</v>
      </c>
    </row>
    <row r="66" spans="7:37" x14ac:dyDescent="0.25">
      <c r="K66" s="2" t="s">
        <v>35</v>
      </c>
    </row>
    <row r="67" spans="7:37" x14ac:dyDescent="0.25">
      <c r="K67" s="2" t="s">
        <v>35</v>
      </c>
    </row>
    <row r="68" spans="7:37" x14ac:dyDescent="0.25">
      <c r="G68" s="2" t="s">
        <v>35</v>
      </c>
      <c r="H68" s="2" t="s">
        <v>35</v>
      </c>
    </row>
    <row r="69" spans="7:37" x14ac:dyDescent="0.25">
      <c r="P69" s="2" t="s">
        <v>35</v>
      </c>
    </row>
    <row r="71" spans="7:37" x14ac:dyDescent="0.25">
      <c r="H71" s="2" t="s">
        <v>35</v>
      </c>
      <c r="Z71" s="2" t="s">
        <v>35</v>
      </c>
    </row>
    <row r="72" spans="7:37" x14ac:dyDescent="0.25">
      <c r="I72" s="2" t="s">
        <v>35</v>
      </c>
      <c r="T72" s="2" t="s">
        <v>35</v>
      </c>
    </row>
    <row r="73" spans="7:37" x14ac:dyDescent="0.25">
      <c r="V73" s="2" t="s">
        <v>35</v>
      </c>
    </row>
  </sheetData>
  <mergeCells count="35">
    <mergeCell ref="A2:A4"/>
    <mergeCell ref="B3:B4"/>
    <mergeCell ref="C3:C4"/>
    <mergeCell ref="D3:D4"/>
    <mergeCell ref="E3:E4"/>
    <mergeCell ref="R3:R4"/>
    <mergeCell ref="S3:S4"/>
    <mergeCell ref="T3:T4"/>
    <mergeCell ref="N3:N4"/>
    <mergeCell ref="B2:AG2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A1:AG1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Pedro Vinicius</cp:lastModifiedBy>
  <cp:lastPrinted>2018-11-22T17:22:01Z</cp:lastPrinted>
  <dcterms:created xsi:type="dcterms:W3CDTF">2008-08-15T13:32:29Z</dcterms:created>
  <dcterms:modified xsi:type="dcterms:W3CDTF">2023-05-04T01:14:47Z</dcterms:modified>
</cp:coreProperties>
</file>