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CEMTEC\3 _ CEMTEC _ BOLETIM GERAL _INMET - SEMAGRO\2023\"/>
    </mc:Choice>
  </mc:AlternateContent>
  <bookViews>
    <workbookView xWindow="0" yWindow="0" windowWidth="28800" windowHeight="12000" tabRatio="874" activeTab="9"/>
  </bookViews>
  <sheets>
    <sheet name="TempInst" sheetId="4" r:id="rId1"/>
    <sheet name="TempMax" sheetId="5" r:id="rId2"/>
    <sheet name="TempMin" sheetId="6" r:id="rId3"/>
    <sheet name="UmidInst" sheetId="7" r:id="rId4"/>
    <sheet name="UmidMax" sheetId="8" r:id="rId5"/>
    <sheet name="UmidMin" sheetId="9" r:id="rId6"/>
    <sheet name="VelVentoMax" sheetId="12" r:id="rId7"/>
    <sheet name="DirVento" sheetId="13" state="hidden" r:id="rId8"/>
    <sheet name="RajadaVento" sheetId="15" r:id="rId9"/>
    <sheet name="Chuva" sheetId="14" r:id="rId10"/>
    <sheet name="ESTAÇÃO METEOROLÓGICA" sheetId="16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</externalReferences>
  <definedNames>
    <definedName name="_xlnm.Print_Area" localSheetId="9">Chuva!$A$1:$AI$32</definedName>
    <definedName name="_xlnm.Print_Area" localSheetId="7">DirVento!$A$1:$AG$4</definedName>
    <definedName name="_xlnm.Print_Area" localSheetId="8">RajadaVento!$A$1:$AG$4</definedName>
    <definedName name="_xlnm.Print_Area" localSheetId="0">TempInst!$A$1:$AG$4</definedName>
    <definedName name="_xlnm.Print_Area" localSheetId="1">TempMax!$A$1:$AH$4</definedName>
    <definedName name="_xlnm.Print_Area" localSheetId="2">TempMin!$A$1:$AH$4</definedName>
    <definedName name="_xlnm.Print_Area" localSheetId="3">UmidInst!$A$1:$AG$4</definedName>
    <definedName name="_xlnm.Print_Area" localSheetId="4">UmidMax!$A$1:$AH$4</definedName>
    <definedName name="_xlnm.Print_Area" localSheetId="5">UmidMin!$A$1:$AH$4</definedName>
    <definedName name="_xlnm.Print_Area" localSheetId="6">VelVentoMax!$A$1:$AG$4</definedName>
  </definedNames>
  <calcPr calcId="162913"/>
</workbook>
</file>

<file path=xl/calcChain.xml><?xml version="1.0" encoding="utf-8"?>
<calcChain xmlns="http://schemas.openxmlformats.org/spreadsheetml/2006/main">
  <c r="AH68" i="14" l="1"/>
  <c r="AH69" i="14"/>
  <c r="AH70" i="14"/>
  <c r="AH71" i="14"/>
  <c r="AH72" i="14"/>
  <c r="AH73" i="14"/>
  <c r="AI50" i="14"/>
  <c r="AI51" i="14"/>
  <c r="AI52" i="14"/>
  <c r="AI53" i="14"/>
  <c r="AI54" i="14"/>
  <c r="AI55" i="14"/>
  <c r="AI56" i="14"/>
  <c r="AI57" i="14"/>
  <c r="AI58" i="14"/>
  <c r="AI59" i="14"/>
  <c r="AI60" i="14"/>
  <c r="AI61" i="14"/>
  <c r="AI62" i="14"/>
  <c r="AI63" i="14"/>
  <c r="AI64" i="14"/>
  <c r="AI65" i="14"/>
  <c r="AI66" i="14"/>
  <c r="AI67" i="14"/>
  <c r="AI68" i="14"/>
  <c r="AI69" i="14"/>
  <c r="AI70" i="14"/>
  <c r="AI71" i="14"/>
  <c r="AH50" i="14"/>
  <c r="AH51" i="14"/>
  <c r="AH52" i="14"/>
  <c r="AH53" i="14"/>
  <c r="AH54" i="14"/>
  <c r="AH55" i="14"/>
  <c r="AH56" i="14"/>
  <c r="AH57" i="14"/>
  <c r="AH58" i="14"/>
  <c r="AH59" i="14"/>
  <c r="AH60" i="14"/>
  <c r="AH61" i="14"/>
  <c r="AH62" i="14"/>
  <c r="AH63" i="14"/>
  <c r="AH64" i="14"/>
  <c r="AH65" i="14"/>
  <c r="AH66" i="14"/>
  <c r="AH67" i="14"/>
  <c r="AG73" i="14"/>
  <c r="AG75" i="14"/>
  <c r="AG58" i="14"/>
  <c r="AG50" i="14"/>
  <c r="AG49" i="14"/>
  <c r="AI75" i="14" l="1"/>
  <c r="AG71" i="14"/>
  <c r="AG69" i="14"/>
  <c r="AG68" i="14"/>
  <c r="AG67" i="14"/>
  <c r="AG66" i="14"/>
  <c r="AG65" i="14"/>
  <c r="AG64" i="14"/>
  <c r="AG63" i="14"/>
  <c r="AG62" i="14"/>
  <c r="AG60" i="14"/>
  <c r="AG59" i="14"/>
  <c r="AG57" i="14"/>
  <c r="AG56" i="14"/>
  <c r="AG55" i="14"/>
  <c r="AG54" i="14"/>
  <c r="AG53" i="14"/>
  <c r="AG51" i="14"/>
  <c r="AG72" i="14" l="1"/>
  <c r="AI72" i="14"/>
  <c r="AI73" i="14"/>
  <c r="AG74" i="14"/>
  <c r="AH74" i="14"/>
  <c r="AI74" i="14"/>
  <c r="AH75" i="14"/>
  <c r="AH12" i="6"/>
  <c r="AH18" i="6"/>
  <c r="AH31" i="6"/>
  <c r="AH38" i="6"/>
  <c r="AF44" i="14" l="1"/>
  <c r="AE44" i="14"/>
  <c r="AD44" i="14"/>
  <c r="AC44" i="14"/>
  <c r="AB44" i="14"/>
  <c r="AA44" i="14"/>
  <c r="Z44" i="14"/>
  <c r="Y44" i="14"/>
  <c r="X44" i="14"/>
  <c r="W44" i="14"/>
  <c r="V44" i="14"/>
  <c r="U44" i="14"/>
  <c r="T44" i="14"/>
  <c r="S44" i="14"/>
  <c r="R44" i="14"/>
  <c r="Q44" i="14"/>
  <c r="P44" i="14"/>
  <c r="O44" i="14"/>
  <c r="N44" i="14"/>
  <c r="M44" i="14"/>
  <c r="L44" i="14"/>
  <c r="K44" i="14"/>
  <c r="J44" i="14"/>
  <c r="I44" i="14"/>
  <c r="H44" i="14"/>
  <c r="G44" i="14"/>
  <c r="F44" i="14"/>
  <c r="E44" i="14"/>
  <c r="D44" i="14"/>
  <c r="C44" i="14"/>
  <c r="B44" i="14"/>
  <c r="AF44" i="15"/>
  <c r="AE44" i="15"/>
  <c r="AD44" i="15"/>
  <c r="AC44" i="15"/>
  <c r="AB44" i="15"/>
  <c r="AA44" i="15"/>
  <c r="Z44" i="15"/>
  <c r="Y44" i="15"/>
  <c r="X44" i="15"/>
  <c r="W44" i="15"/>
  <c r="V44" i="15"/>
  <c r="U44" i="15"/>
  <c r="T44" i="15"/>
  <c r="S44" i="15"/>
  <c r="R44" i="15"/>
  <c r="Q44" i="15"/>
  <c r="P44" i="15"/>
  <c r="O44" i="15"/>
  <c r="N44" i="15"/>
  <c r="M44" i="15"/>
  <c r="L44" i="15"/>
  <c r="K44" i="15"/>
  <c r="J44" i="15"/>
  <c r="I44" i="15"/>
  <c r="H44" i="15"/>
  <c r="G44" i="15"/>
  <c r="F44" i="15"/>
  <c r="E44" i="15"/>
  <c r="D44" i="15"/>
  <c r="C44" i="15"/>
  <c r="B44" i="15"/>
  <c r="AG44" i="13"/>
  <c r="AF44" i="13"/>
  <c r="AE44" i="13"/>
  <c r="AD44" i="13"/>
  <c r="AC44" i="13"/>
  <c r="AB44" i="13"/>
  <c r="AA44" i="13"/>
  <c r="Z44" i="13"/>
  <c r="Y44" i="13"/>
  <c r="X44" i="13"/>
  <c r="W44" i="13"/>
  <c r="V44" i="13"/>
  <c r="U44" i="13"/>
  <c r="T44" i="13"/>
  <c r="S44" i="13"/>
  <c r="R44" i="13"/>
  <c r="Q44" i="13"/>
  <c r="P44" i="13"/>
  <c r="O44" i="13"/>
  <c r="N44" i="13"/>
  <c r="M44" i="13"/>
  <c r="L44" i="13"/>
  <c r="K44" i="13"/>
  <c r="J44" i="13"/>
  <c r="I44" i="13"/>
  <c r="H44" i="13"/>
  <c r="G44" i="13"/>
  <c r="F44" i="13"/>
  <c r="E44" i="13"/>
  <c r="D44" i="13"/>
  <c r="C44" i="13"/>
  <c r="B44" i="13"/>
  <c r="AF44" i="12"/>
  <c r="AE44" i="12"/>
  <c r="AD44" i="12"/>
  <c r="AC44" i="12"/>
  <c r="AB44" i="12"/>
  <c r="AA44" i="12"/>
  <c r="Z44" i="12"/>
  <c r="Y44" i="12"/>
  <c r="X44" i="12"/>
  <c r="W44" i="12"/>
  <c r="V44" i="12"/>
  <c r="U44" i="12"/>
  <c r="T44" i="12"/>
  <c r="S44" i="12"/>
  <c r="R44" i="12"/>
  <c r="Q44" i="12"/>
  <c r="P44" i="12"/>
  <c r="O44" i="12"/>
  <c r="N44" i="12"/>
  <c r="M44" i="12"/>
  <c r="L44" i="12"/>
  <c r="K44" i="12"/>
  <c r="J44" i="12"/>
  <c r="I44" i="12"/>
  <c r="H44" i="12"/>
  <c r="G44" i="12"/>
  <c r="F44" i="12"/>
  <c r="E44" i="12"/>
  <c r="D44" i="12"/>
  <c r="C44" i="12"/>
  <c r="B44" i="12"/>
  <c r="AF44" i="9"/>
  <c r="AE44" i="9"/>
  <c r="AD44" i="9"/>
  <c r="AC44" i="9"/>
  <c r="AB44" i="9"/>
  <c r="AA44" i="9"/>
  <c r="Z44" i="9"/>
  <c r="Y44" i="9"/>
  <c r="X44" i="9"/>
  <c r="W44" i="9"/>
  <c r="V44" i="9"/>
  <c r="U44" i="9"/>
  <c r="T44" i="9"/>
  <c r="S44" i="9"/>
  <c r="R44" i="9"/>
  <c r="Q44" i="9"/>
  <c r="P44" i="9"/>
  <c r="O44" i="9"/>
  <c r="N44" i="9"/>
  <c r="M44" i="9"/>
  <c r="L44" i="9"/>
  <c r="K44" i="9"/>
  <c r="J44" i="9"/>
  <c r="I44" i="9"/>
  <c r="H44" i="9"/>
  <c r="G44" i="9"/>
  <c r="F44" i="9"/>
  <c r="E44" i="9"/>
  <c r="D44" i="9"/>
  <c r="C44" i="9"/>
  <c r="B44" i="9"/>
  <c r="AF44" i="8"/>
  <c r="AE44" i="8"/>
  <c r="AD44" i="8"/>
  <c r="AC44" i="8"/>
  <c r="AB44" i="8"/>
  <c r="AA44" i="8"/>
  <c r="Z44" i="8"/>
  <c r="Y44" i="8"/>
  <c r="X44" i="8"/>
  <c r="W44" i="8"/>
  <c r="V44" i="8"/>
  <c r="U44" i="8"/>
  <c r="T44" i="8"/>
  <c r="S44" i="8"/>
  <c r="R44" i="8"/>
  <c r="Q44" i="8"/>
  <c r="P44" i="8"/>
  <c r="O44" i="8"/>
  <c r="N44" i="8"/>
  <c r="M44" i="8"/>
  <c r="L44" i="8"/>
  <c r="K44" i="8"/>
  <c r="J44" i="8"/>
  <c r="I44" i="8"/>
  <c r="H44" i="8"/>
  <c r="G44" i="8"/>
  <c r="F44" i="8"/>
  <c r="E44" i="8"/>
  <c r="D44" i="8"/>
  <c r="C44" i="8"/>
  <c r="B44" i="8"/>
  <c r="AF44" i="7"/>
  <c r="AE44" i="7"/>
  <c r="AD44" i="7"/>
  <c r="AC44" i="7"/>
  <c r="AB44" i="7"/>
  <c r="AA44" i="7"/>
  <c r="Z44" i="7"/>
  <c r="Y44" i="7"/>
  <c r="X44" i="7"/>
  <c r="W44" i="7"/>
  <c r="V44" i="7"/>
  <c r="U44" i="7"/>
  <c r="T44" i="7"/>
  <c r="S44" i="7"/>
  <c r="R44" i="7"/>
  <c r="Q44" i="7"/>
  <c r="P44" i="7"/>
  <c r="O44" i="7"/>
  <c r="N44" i="7"/>
  <c r="M44" i="7"/>
  <c r="L44" i="7"/>
  <c r="K44" i="7"/>
  <c r="J44" i="7"/>
  <c r="I44" i="7"/>
  <c r="H44" i="7"/>
  <c r="G44" i="7"/>
  <c r="F44" i="7"/>
  <c r="E44" i="7"/>
  <c r="D44" i="7"/>
  <c r="C44" i="7"/>
  <c r="B44" i="7"/>
  <c r="AF44" i="6"/>
  <c r="AE44" i="6"/>
  <c r="AD44" i="6"/>
  <c r="AC44" i="6"/>
  <c r="AB44" i="6"/>
  <c r="AA44" i="6"/>
  <c r="Z44" i="6"/>
  <c r="Y44" i="6"/>
  <c r="X44" i="6"/>
  <c r="W44" i="6"/>
  <c r="V44" i="6"/>
  <c r="U44" i="6"/>
  <c r="T44" i="6"/>
  <c r="S44" i="6"/>
  <c r="R44" i="6"/>
  <c r="Q44" i="6"/>
  <c r="P44" i="6"/>
  <c r="O44" i="6"/>
  <c r="N44" i="6"/>
  <c r="M44" i="6"/>
  <c r="L44" i="6"/>
  <c r="K44" i="6"/>
  <c r="J44" i="6"/>
  <c r="I44" i="6"/>
  <c r="H44" i="6"/>
  <c r="G44" i="6"/>
  <c r="F44" i="6"/>
  <c r="E44" i="6"/>
  <c r="D44" i="6"/>
  <c r="C44" i="6"/>
  <c r="B44" i="6"/>
  <c r="AF44" i="5"/>
  <c r="AE44" i="5"/>
  <c r="AD44" i="5"/>
  <c r="AC44" i="5"/>
  <c r="AB44" i="5"/>
  <c r="AA44" i="5"/>
  <c r="Z44" i="5"/>
  <c r="Y44" i="5"/>
  <c r="X44" i="5"/>
  <c r="W44" i="5"/>
  <c r="V44" i="5"/>
  <c r="U44" i="5"/>
  <c r="T44" i="5"/>
  <c r="S44" i="5"/>
  <c r="R44" i="5"/>
  <c r="Q44" i="5"/>
  <c r="P44" i="5"/>
  <c r="O44" i="5"/>
  <c r="N44" i="5"/>
  <c r="M44" i="5"/>
  <c r="L44" i="5"/>
  <c r="K44" i="5"/>
  <c r="J44" i="5"/>
  <c r="I44" i="5"/>
  <c r="H44" i="5"/>
  <c r="G44" i="5"/>
  <c r="F44" i="5"/>
  <c r="E44" i="5"/>
  <c r="D44" i="5"/>
  <c r="C44" i="5"/>
  <c r="B44" i="5"/>
  <c r="AF44" i="4"/>
  <c r="AE44" i="4"/>
  <c r="AD44" i="4"/>
  <c r="AC44" i="4"/>
  <c r="AB44" i="4"/>
  <c r="AA44" i="4"/>
  <c r="Z44" i="4"/>
  <c r="Y44" i="4"/>
  <c r="X44" i="4"/>
  <c r="W44" i="4"/>
  <c r="V44" i="4"/>
  <c r="U44" i="4"/>
  <c r="T44" i="4"/>
  <c r="S44" i="4"/>
  <c r="R44" i="4"/>
  <c r="Q44" i="4"/>
  <c r="P44" i="4"/>
  <c r="O44" i="4"/>
  <c r="N44" i="4"/>
  <c r="M44" i="4"/>
  <c r="L44" i="4"/>
  <c r="K44" i="4"/>
  <c r="J44" i="4"/>
  <c r="I44" i="4"/>
  <c r="H44" i="4"/>
  <c r="G44" i="4"/>
  <c r="F44" i="4"/>
  <c r="E44" i="4"/>
  <c r="D44" i="4"/>
  <c r="C44" i="4"/>
  <c r="B44" i="4"/>
  <c r="AF43" i="14"/>
  <c r="AE43" i="14"/>
  <c r="AD43" i="14"/>
  <c r="AC43" i="14"/>
  <c r="AB43" i="14"/>
  <c r="AA43" i="14"/>
  <c r="Z43" i="14"/>
  <c r="Y43" i="14"/>
  <c r="X43" i="14"/>
  <c r="W43" i="14"/>
  <c r="V43" i="14"/>
  <c r="U43" i="14"/>
  <c r="T43" i="14"/>
  <c r="S43" i="14"/>
  <c r="R43" i="14"/>
  <c r="Q43" i="14"/>
  <c r="P43" i="14"/>
  <c r="O43" i="14"/>
  <c r="N43" i="14"/>
  <c r="M43" i="14"/>
  <c r="L43" i="14"/>
  <c r="K43" i="14"/>
  <c r="J43" i="14"/>
  <c r="I43" i="14"/>
  <c r="H43" i="14"/>
  <c r="G43" i="14"/>
  <c r="F43" i="14"/>
  <c r="E43" i="14"/>
  <c r="D43" i="14"/>
  <c r="C43" i="14"/>
  <c r="B43" i="14"/>
  <c r="AF43" i="15"/>
  <c r="AE43" i="15"/>
  <c r="AD43" i="15"/>
  <c r="AC43" i="15"/>
  <c r="AB43" i="15"/>
  <c r="AA43" i="15"/>
  <c r="Z43" i="15"/>
  <c r="Y43" i="15"/>
  <c r="X43" i="15"/>
  <c r="W43" i="15"/>
  <c r="V43" i="15"/>
  <c r="U43" i="15"/>
  <c r="T43" i="15"/>
  <c r="S43" i="15"/>
  <c r="R43" i="15"/>
  <c r="Q43" i="15"/>
  <c r="P43" i="15"/>
  <c r="O43" i="15"/>
  <c r="N43" i="15"/>
  <c r="M43" i="15"/>
  <c r="L43" i="15"/>
  <c r="K43" i="15"/>
  <c r="J43" i="15"/>
  <c r="I43" i="15"/>
  <c r="H43" i="15"/>
  <c r="G43" i="15"/>
  <c r="F43" i="15"/>
  <c r="E43" i="15"/>
  <c r="D43" i="15"/>
  <c r="C43" i="15"/>
  <c r="B43" i="15"/>
  <c r="AG43" i="13"/>
  <c r="AF43" i="13"/>
  <c r="AE43" i="13"/>
  <c r="AD43" i="13"/>
  <c r="AC43" i="13"/>
  <c r="AB43" i="13"/>
  <c r="AA43" i="13"/>
  <c r="Z43" i="13"/>
  <c r="Y43" i="13"/>
  <c r="X43" i="13"/>
  <c r="W43" i="13"/>
  <c r="V43" i="13"/>
  <c r="U43" i="13"/>
  <c r="T43" i="13"/>
  <c r="S43" i="13"/>
  <c r="R43" i="13"/>
  <c r="Q43" i="13"/>
  <c r="P43" i="13"/>
  <c r="O43" i="13"/>
  <c r="N43" i="13"/>
  <c r="M43" i="13"/>
  <c r="L43" i="13"/>
  <c r="K43" i="13"/>
  <c r="J43" i="13"/>
  <c r="I43" i="13"/>
  <c r="H43" i="13"/>
  <c r="G43" i="13"/>
  <c r="F43" i="13"/>
  <c r="E43" i="13"/>
  <c r="D43" i="13"/>
  <c r="C43" i="13"/>
  <c r="B43" i="13"/>
  <c r="AF43" i="12"/>
  <c r="AE43" i="12"/>
  <c r="AD43" i="12"/>
  <c r="AC43" i="12"/>
  <c r="AB43" i="12"/>
  <c r="AA43" i="12"/>
  <c r="Z43" i="12"/>
  <c r="Y43" i="12"/>
  <c r="X43" i="12"/>
  <c r="W43" i="12"/>
  <c r="V43" i="12"/>
  <c r="U43" i="12"/>
  <c r="T43" i="12"/>
  <c r="S43" i="12"/>
  <c r="R43" i="12"/>
  <c r="Q43" i="12"/>
  <c r="P43" i="12"/>
  <c r="O43" i="12"/>
  <c r="N43" i="12"/>
  <c r="M43" i="12"/>
  <c r="L43" i="12"/>
  <c r="K43" i="12"/>
  <c r="J43" i="12"/>
  <c r="I43" i="12"/>
  <c r="H43" i="12"/>
  <c r="G43" i="12"/>
  <c r="F43" i="12"/>
  <c r="E43" i="12"/>
  <c r="D43" i="12"/>
  <c r="C43" i="12"/>
  <c r="B43" i="12"/>
  <c r="AF43" i="9"/>
  <c r="AE43" i="9"/>
  <c r="AD43" i="9"/>
  <c r="AC43" i="9"/>
  <c r="AB43" i="9"/>
  <c r="AA43" i="9"/>
  <c r="Z43" i="9"/>
  <c r="Y43" i="9"/>
  <c r="X43" i="9"/>
  <c r="W43" i="9"/>
  <c r="V43" i="9"/>
  <c r="U43" i="9"/>
  <c r="T43" i="9"/>
  <c r="S43" i="9"/>
  <c r="R43" i="9"/>
  <c r="Q43" i="9"/>
  <c r="P43" i="9"/>
  <c r="O43" i="9"/>
  <c r="N43" i="9"/>
  <c r="M43" i="9"/>
  <c r="L43" i="9"/>
  <c r="K43" i="9"/>
  <c r="J43" i="9"/>
  <c r="I43" i="9"/>
  <c r="H43" i="9"/>
  <c r="G43" i="9"/>
  <c r="F43" i="9"/>
  <c r="E43" i="9"/>
  <c r="D43" i="9"/>
  <c r="C43" i="9"/>
  <c r="B43" i="9"/>
  <c r="AF43" i="8"/>
  <c r="AE43" i="8"/>
  <c r="AD43" i="8"/>
  <c r="AC43" i="8"/>
  <c r="AB43" i="8"/>
  <c r="AA43" i="8"/>
  <c r="Z43" i="8"/>
  <c r="Y43" i="8"/>
  <c r="X43" i="8"/>
  <c r="W43" i="8"/>
  <c r="V43" i="8"/>
  <c r="U43" i="8"/>
  <c r="T43" i="8"/>
  <c r="S43" i="8"/>
  <c r="R43" i="8"/>
  <c r="Q43" i="8"/>
  <c r="P43" i="8"/>
  <c r="O43" i="8"/>
  <c r="N43" i="8"/>
  <c r="M43" i="8"/>
  <c r="L43" i="8"/>
  <c r="K43" i="8"/>
  <c r="J43" i="8"/>
  <c r="I43" i="8"/>
  <c r="H43" i="8"/>
  <c r="G43" i="8"/>
  <c r="F43" i="8"/>
  <c r="E43" i="8"/>
  <c r="D43" i="8"/>
  <c r="C43" i="8"/>
  <c r="B43" i="8"/>
  <c r="AF43" i="7"/>
  <c r="AE43" i="7"/>
  <c r="AD43" i="7"/>
  <c r="AC43" i="7"/>
  <c r="AB43" i="7"/>
  <c r="AA43" i="7"/>
  <c r="Z43" i="7"/>
  <c r="Y43" i="7"/>
  <c r="X43" i="7"/>
  <c r="W43" i="7"/>
  <c r="V43" i="7"/>
  <c r="U43" i="7"/>
  <c r="T43" i="7"/>
  <c r="S43" i="7"/>
  <c r="R43" i="7"/>
  <c r="Q43" i="7"/>
  <c r="P43" i="7"/>
  <c r="O43" i="7"/>
  <c r="N43" i="7"/>
  <c r="M43" i="7"/>
  <c r="L43" i="7"/>
  <c r="K43" i="7"/>
  <c r="J43" i="7"/>
  <c r="I43" i="7"/>
  <c r="H43" i="7"/>
  <c r="G43" i="7"/>
  <c r="F43" i="7"/>
  <c r="E43" i="7"/>
  <c r="D43" i="7"/>
  <c r="C43" i="7"/>
  <c r="B43" i="7"/>
  <c r="AF43" i="6"/>
  <c r="AE43" i="6"/>
  <c r="AD43" i="6"/>
  <c r="AC43" i="6"/>
  <c r="AB43" i="6"/>
  <c r="AA43" i="6"/>
  <c r="Z43" i="6"/>
  <c r="Y43" i="6"/>
  <c r="X43" i="6"/>
  <c r="W43" i="6"/>
  <c r="V43" i="6"/>
  <c r="U43" i="6"/>
  <c r="T43" i="6"/>
  <c r="S43" i="6"/>
  <c r="R43" i="6"/>
  <c r="Q43" i="6"/>
  <c r="P43" i="6"/>
  <c r="O43" i="6"/>
  <c r="N43" i="6"/>
  <c r="M43" i="6"/>
  <c r="L43" i="6"/>
  <c r="K43" i="6"/>
  <c r="J43" i="6"/>
  <c r="I43" i="6"/>
  <c r="H43" i="6"/>
  <c r="G43" i="6"/>
  <c r="F43" i="6"/>
  <c r="E43" i="6"/>
  <c r="D43" i="6"/>
  <c r="C43" i="6"/>
  <c r="B43" i="6"/>
  <c r="AF43" i="5"/>
  <c r="AE43" i="5"/>
  <c r="AD43" i="5"/>
  <c r="AC43" i="5"/>
  <c r="AB43" i="5"/>
  <c r="AA43" i="5"/>
  <c r="Z43" i="5"/>
  <c r="Y43" i="5"/>
  <c r="X43" i="5"/>
  <c r="W43" i="5"/>
  <c r="V43" i="5"/>
  <c r="U43" i="5"/>
  <c r="T43" i="5"/>
  <c r="S43" i="5"/>
  <c r="R43" i="5"/>
  <c r="Q43" i="5"/>
  <c r="P43" i="5"/>
  <c r="O43" i="5"/>
  <c r="N43" i="5"/>
  <c r="M43" i="5"/>
  <c r="L43" i="5"/>
  <c r="K43" i="5"/>
  <c r="J43" i="5"/>
  <c r="I43" i="5"/>
  <c r="H43" i="5"/>
  <c r="G43" i="5"/>
  <c r="F43" i="5"/>
  <c r="E43" i="5"/>
  <c r="D43" i="5"/>
  <c r="C43" i="5"/>
  <c r="B43" i="5"/>
  <c r="AF43" i="4"/>
  <c r="AE43" i="4"/>
  <c r="AD43" i="4"/>
  <c r="AC43" i="4"/>
  <c r="AB43" i="4"/>
  <c r="AA43" i="4"/>
  <c r="Z43" i="4"/>
  <c r="Y43" i="4"/>
  <c r="X43" i="4"/>
  <c r="W43" i="4"/>
  <c r="V43" i="4"/>
  <c r="U43" i="4"/>
  <c r="T43" i="4"/>
  <c r="S43" i="4"/>
  <c r="R43" i="4"/>
  <c r="Q43" i="4"/>
  <c r="P43" i="4"/>
  <c r="O43" i="4"/>
  <c r="N43" i="4"/>
  <c r="M43" i="4"/>
  <c r="L43" i="4"/>
  <c r="K43" i="4"/>
  <c r="J43" i="4"/>
  <c r="I43" i="4"/>
  <c r="H43" i="4"/>
  <c r="G43" i="4"/>
  <c r="F43" i="4"/>
  <c r="E43" i="4"/>
  <c r="D43" i="4"/>
  <c r="C43" i="4"/>
  <c r="B43" i="4"/>
  <c r="AF42" i="14"/>
  <c r="AE42" i="14"/>
  <c r="AD42" i="14"/>
  <c r="AC42" i="14"/>
  <c r="AB42" i="14"/>
  <c r="AA42" i="14"/>
  <c r="Z42" i="14"/>
  <c r="Y42" i="14"/>
  <c r="X42" i="14"/>
  <c r="W42" i="14"/>
  <c r="V42" i="14"/>
  <c r="U42" i="14"/>
  <c r="T42" i="14"/>
  <c r="S42" i="14"/>
  <c r="R42" i="14"/>
  <c r="Q42" i="14"/>
  <c r="P42" i="14"/>
  <c r="O42" i="14"/>
  <c r="N42" i="14"/>
  <c r="M42" i="14"/>
  <c r="L42" i="14"/>
  <c r="K42" i="14"/>
  <c r="J42" i="14"/>
  <c r="I42" i="14"/>
  <c r="H42" i="14"/>
  <c r="G42" i="14"/>
  <c r="F42" i="14"/>
  <c r="E42" i="14"/>
  <c r="D42" i="14"/>
  <c r="C42" i="14"/>
  <c r="B42" i="14"/>
  <c r="AF42" i="15"/>
  <c r="AE42" i="15"/>
  <c r="AD42" i="15"/>
  <c r="AC42" i="15"/>
  <c r="AB42" i="15"/>
  <c r="AA42" i="15"/>
  <c r="Z42" i="15"/>
  <c r="Y42" i="15"/>
  <c r="X42" i="15"/>
  <c r="W42" i="15"/>
  <c r="V42" i="15"/>
  <c r="U42" i="15"/>
  <c r="T42" i="15"/>
  <c r="S42" i="15"/>
  <c r="R42" i="15"/>
  <c r="Q42" i="15"/>
  <c r="P42" i="15"/>
  <c r="O42" i="15"/>
  <c r="N42" i="15"/>
  <c r="M42" i="15"/>
  <c r="L42" i="15"/>
  <c r="K42" i="15"/>
  <c r="J42" i="15"/>
  <c r="I42" i="15"/>
  <c r="H42" i="15"/>
  <c r="G42" i="15"/>
  <c r="F42" i="15"/>
  <c r="E42" i="15"/>
  <c r="D42" i="15"/>
  <c r="C42" i="15"/>
  <c r="B42" i="15"/>
  <c r="AG42" i="13"/>
  <c r="AF42" i="13"/>
  <c r="AE42" i="13"/>
  <c r="AD42" i="13"/>
  <c r="AC42" i="13"/>
  <c r="AB42" i="13"/>
  <c r="AA42" i="13"/>
  <c r="Z42" i="13"/>
  <c r="Y42" i="13"/>
  <c r="X42" i="13"/>
  <c r="W42" i="13"/>
  <c r="V42" i="13"/>
  <c r="U42" i="13"/>
  <c r="T42" i="13"/>
  <c r="S42" i="13"/>
  <c r="R42" i="13"/>
  <c r="Q42" i="13"/>
  <c r="P42" i="13"/>
  <c r="O42" i="13"/>
  <c r="N42" i="13"/>
  <c r="M42" i="13"/>
  <c r="L42" i="13"/>
  <c r="K42" i="13"/>
  <c r="J42" i="13"/>
  <c r="I42" i="13"/>
  <c r="H42" i="13"/>
  <c r="G42" i="13"/>
  <c r="F42" i="13"/>
  <c r="E42" i="13"/>
  <c r="D42" i="13"/>
  <c r="C42" i="13"/>
  <c r="B42" i="13"/>
  <c r="AF42" i="12"/>
  <c r="AE42" i="12"/>
  <c r="AD42" i="12"/>
  <c r="AC42" i="12"/>
  <c r="AB42" i="12"/>
  <c r="AA42" i="12"/>
  <c r="Z42" i="12"/>
  <c r="Y42" i="12"/>
  <c r="X42" i="12"/>
  <c r="W42" i="12"/>
  <c r="V42" i="12"/>
  <c r="U42" i="12"/>
  <c r="T42" i="12"/>
  <c r="S42" i="12"/>
  <c r="R42" i="12"/>
  <c r="Q42" i="12"/>
  <c r="P42" i="12"/>
  <c r="O42" i="12"/>
  <c r="N42" i="12"/>
  <c r="M42" i="12"/>
  <c r="L42" i="12"/>
  <c r="K42" i="12"/>
  <c r="J42" i="12"/>
  <c r="I42" i="12"/>
  <c r="H42" i="12"/>
  <c r="G42" i="12"/>
  <c r="F42" i="12"/>
  <c r="E42" i="12"/>
  <c r="D42" i="12"/>
  <c r="C42" i="12"/>
  <c r="B42" i="12"/>
  <c r="AF42" i="9"/>
  <c r="AE42" i="9"/>
  <c r="AD42" i="9"/>
  <c r="AC42" i="9"/>
  <c r="AB42" i="9"/>
  <c r="AA42" i="9"/>
  <c r="Z42" i="9"/>
  <c r="Y42" i="9"/>
  <c r="X42" i="9"/>
  <c r="W42" i="9"/>
  <c r="V42" i="9"/>
  <c r="U42" i="9"/>
  <c r="T42" i="9"/>
  <c r="S42" i="9"/>
  <c r="R42" i="9"/>
  <c r="Q42" i="9"/>
  <c r="P42" i="9"/>
  <c r="O42" i="9"/>
  <c r="N42" i="9"/>
  <c r="M42" i="9"/>
  <c r="L42" i="9"/>
  <c r="K42" i="9"/>
  <c r="J42" i="9"/>
  <c r="I42" i="9"/>
  <c r="H42" i="9"/>
  <c r="G42" i="9"/>
  <c r="F42" i="9"/>
  <c r="E42" i="9"/>
  <c r="D42" i="9"/>
  <c r="C42" i="9"/>
  <c r="B42" i="9"/>
  <c r="AF42" i="8"/>
  <c r="AE42" i="8"/>
  <c r="AD42" i="8"/>
  <c r="AC42" i="8"/>
  <c r="AB42" i="8"/>
  <c r="AA42" i="8"/>
  <c r="Z42" i="8"/>
  <c r="Y42" i="8"/>
  <c r="X42" i="8"/>
  <c r="W42" i="8"/>
  <c r="V42" i="8"/>
  <c r="U42" i="8"/>
  <c r="T42" i="8"/>
  <c r="S42" i="8"/>
  <c r="R42" i="8"/>
  <c r="Q42" i="8"/>
  <c r="P42" i="8"/>
  <c r="O42" i="8"/>
  <c r="N42" i="8"/>
  <c r="M42" i="8"/>
  <c r="L42" i="8"/>
  <c r="K42" i="8"/>
  <c r="J42" i="8"/>
  <c r="I42" i="8"/>
  <c r="H42" i="8"/>
  <c r="G42" i="8"/>
  <c r="F42" i="8"/>
  <c r="E42" i="8"/>
  <c r="D42" i="8"/>
  <c r="C42" i="8"/>
  <c r="B42" i="8"/>
  <c r="AF42" i="7"/>
  <c r="AE42" i="7"/>
  <c r="AD42" i="7"/>
  <c r="AC42" i="7"/>
  <c r="AB42" i="7"/>
  <c r="AA42" i="7"/>
  <c r="Z42" i="7"/>
  <c r="Y42" i="7"/>
  <c r="X42" i="7"/>
  <c r="W42" i="7"/>
  <c r="V42" i="7"/>
  <c r="U42" i="7"/>
  <c r="T42" i="7"/>
  <c r="S42" i="7"/>
  <c r="R42" i="7"/>
  <c r="Q42" i="7"/>
  <c r="P42" i="7"/>
  <c r="O42" i="7"/>
  <c r="N42" i="7"/>
  <c r="M42" i="7"/>
  <c r="L42" i="7"/>
  <c r="K42" i="7"/>
  <c r="J42" i="7"/>
  <c r="I42" i="7"/>
  <c r="H42" i="7"/>
  <c r="G42" i="7"/>
  <c r="F42" i="7"/>
  <c r="E42" i="7"/>
  <c r="D42" i="7"/>
  <c r="C42" i="7"/>
  <c r="B42" i="7"/>
  <c r="AF42" i="6"/>
  <c r="AE42" i="6"/>
  <c r="AD42" i="6"/>
  <c r="AC42" i="6"/>
  <c r="AB42" i="6"/>
  <c r="AA42" i="6"/>
  <c r="Z42" i="6"/>
  <c r="Y42" i="6"/>
  <c r="X42" i="6"/>
  <c r="W42" i="6"/>
  <c r="V42" i="6"/>
  <c r="U42" i="6"/>
  <c r="T42" i="6"/>
  <c r="S42" i="6"/>
  <c r="R42" i="6"/>
  <c r="Q42" i="6"/>
  <c r="P42" i="6"/>
  <c r="O42" i="6"/>
  <c r="N42" i="6"/>
  <c r="M42" i="6"/>
  <c r="L42" i="6"/>
  <c r="K42" i="6"/>
  <c r="J42" i="6"/>
  <c r="I42" i="6"/>
  <c r="H42" i="6"/>
  <c r="G42" i="6"/>
  <c r="F42" i="6"/>
  <c r="E42" i="6"/>
  <c r="D42" i="6"/>
  <c r="C42" i="6"/>
  <c r="B42" i="6"/>
  <c r="AF42" i="5"/>
  <c r="AE42" i="5"/>
  <c r="AD42" i="5"/>
  <c r="AC42" i="5"/>
  <c r="AB42" i="5"/>
  <c r="AA42" i="5"/>
  <c r="Z42" i="5"/>
  <c r="Y42" i="5"/>
  <c r="X42" i="5"/>
  <c r="W42" i="5"/>
  <c r="V42" i="5"/>
  <c r="U42" i="5"/>
  <c r="T42" i="5"/>
  <c r="S42" i="5"/>
  <c r="R42" i="5"/>
  <c r="Q42" i="5"/>
  <c r="P42" i="5"/>
  <c r="O42" i="5"/>
  <c r="N42" i="5"/>
  <c r="M42" i="5"/>
  <c r="L42" i="5"/>
  <c r="K42" i="5"/>
  <c r="J42" i="5"/>
  <c r="I42" i="5"/>
  <c r="H42" i="5"/>
  <c r="G42" i="5"/>
  <c r="F42" i="5"/>
  <c r="E42" i="5"/>
  <c r="D42" i="5"/>
  <c r="C42" i="5"/>
  <c r="B42" i="5"/>
  <c r="AF42" i="4"/>
  <c r="AE42" i="4"/>
  <c r="AD42" i="4"/>
  <c r="AC42" i="4"/>
  <c r="AB42" i="4"/>
  <c r="AA42" i="4"/>
  <c r="Z42" i="4"/>
  <c r="Y42" i="4"/>
  <c r="X42" i="4"/>
  <c r="W42" i="4"/>
  <c r="V42" i="4"/>
  <c r="U42" i="4"/>
  <c r="T42" i="4"/>
  <c r="S42" i="4"/>
  <c r="R42" i="4"/>
  <c r="Q42" i="4"/>
  <c r="P42" i="4"/>
  <c r="O42" i="4"/>
  <c r="N42" i="4"/>
  <c r="M42" i="4"/>
  <c r="L42" i="4"/>
  <c r="K42" i="4"/>
  <c r="J42" i="4"/>
  <c r="I42" i="4"/>
  <c r="H42" i="4"/>
  <c r="G42" i="4"/>
  <c r="F42" i="4"/>
  <c r="E42" i="4"/>
  <c r="D42" i="4"/>
  <c r="C42" i="4"/>
  <c r="B42" i="4"/>
  <c r="AF41" i="14"/>
  <c r="AE41" i="14"/>
  <c r="AD41" i="14"/>
  <c r="AC41" i="14"/>
  <c r="AB41" i="14"/>
  <c r="AA41" i="14"/>
  <c r="Z41" i="14"/>
  <c r="Y41" i="14"/>
  <c r="X41" i="14"/>
  <c r="W41" i="14"/>
  <c r="V41" i="14"/>
  <c r="U41" i="14"/>
  <c r="T41" i="14"/>
  <c r="S41" i="14"/>
  <c r="R41" i="14"/>
  <c r="Q41" i="14"/>
  <c r="P41" i="14"/>
  <c r="O41" i="14"/>
  <c r="N41" i="14"/>
  <c r="M41" i="14"/>
  <c r="L41" i="14"/>
  <c r="K41" i="14"/>
  <c r="J41" i="14"/>
  <c r="I41" i="14"/>
  <c r="H41" i="14"/>
  <c r="G41" i="14"/>
  <c r="F41" i="14"/>
  <c r="E41" i="14"/>
  <c r="D41" i="14"/>
  <c r="C41" i="14"/>
  <c r="B41" i="14"/>
  <c r="AF41" i="15"/>
  <c r="AE41" i="15"/>
  <c r="AD41" i="15"/>
  <c r="AC41" i="15"/>
  <c r="AB41" i="15"/>
  <c r="AA41" i="15"/>
  <c r="Z41" i="15"/>
  <c r="Y41" i="15"/>
  <c r="X41" i="15"/>
  <c r="W41" i="15"/>
  <c r="V41" i="15"/>
  <c r="U41" i="15"/>
  <c r="T41" i="15"/>
  <c r="S41" i="15"/>
  <c r="R41" i="15"/>
  <c r="Q41" i="15"/>
  <c r="P41" i="15"/>
  <c r="O41" i="15"/>
  <c r="N41" i="15"/>
  <c r="M41" i="15"/>
  <c r="L41" i="15"/>
  <c r="K41" i="15"/>
  <c r="J41" i="15"/>
  <c r="I41" i="15"/>
  <c r="H41" i="15"/>
  <c r="G41" i="15"/>
  <c r="F41" i="15"/>
  <c r="E41" i="15"/>
  <c r="D41" i="15"/>
  <c r="C41" i="15"/>
  <c r="B41" i="15"/>
  <c r="AG41" i="13"/>
  <c r="AF41" i="13"/>
  <c r="AE41" i="13"/>
  <c r="AD41" i="13"/>
  <c r="AC41" i="13"/>
  <c r="AB41" i="13"/>
  <c r="AA41" i="13"/>
  <c r="Z41" i="13"/>
  <c r="Y41" i="13"/>
  <c r="X41" i="13"/>
  <c r="W41" i="13"/>
  <c r="V41" i="13"/>
  <c r="U41" i="13"/>
  <c r="T41" i="13"/>
  <c r="S41" i="13"/>
  <c r="R41" i="13"/>
  <c r="Q41" i="13"/>
  <c r="P41" i="13"/>
  <c r="O41" i="13"/>
  <c r="N41" i="13"/>
  <c r="M41" i="13"/>
  <c r="L41" i="13"/>
  <c r="K41" i="13"/>
  <c r="J41" i="13"/>
  <c r="I41" i="13"/>
  <c r="H41" i="13"/>
  <c r="G41" i="13"/>
  <c r="F41" i="13"/>
  <c r="E41" i="13"/>
  <c r="D41" i="13"/>
  <c r="C41" i="13"/>
  <c r="B41" i="13"/>
  <c r="AF41" i="12"/>
  <c r="AE41" i="12"/>
  <c r="AD41" i="12"/>
  <c r="AC41" i="12"/>
  <c r="AB41" i="12"/>
  <c r="AA41" i="12"/>
  <c r="Z41" i="12"/>
  <c r="Y41" i="12"/>
  <c r="X41" i="12"/>
  <c r="W41" i="12"/>
  <c r="V41" i="12"/>
  <c r="U41" i="12"/>
  <c r="T41" i="12"/>
  <c r="S41" i="12"/>
  <c r="R41" i="12"/>
  <c r="Q41" i="12"/>
  <c r="P41" i="12"/>
  <c r="O41" i="12"/>
  <c r="N41" i="12"/>
  <c r="M41" i="12"/>
  <c r="L41" i="12"/>
  <c r="K41" i="12"/>
  <c r="J41" i="12"/>
  <c r="I41" i="12"/>
  <c r="H41" i="12"/>
  <c r="G41" i="12"/>
  <c r="F41" i="12"/>
  <c r="E41" i="12"/>
  <c r="D41" i="12"/>
  <c r="C41" i="12"/>
  <c r="B41" i="12"/>
  <c r="AF41" i="9"/>
  <c r="AE41" i="9"/>
  <c r="AD41" i="9"/>
  <c r="AC41" i="9"/>
  <c r="AB41" i="9"/>
  <c r="AA41" i="9"/>
  <c r="Z41" i="9"/>
  <c r="Y41" i="9"/>
  <c r="X41" i="9"/>
  <c r="W41" i="9"/>
  <c r="V41" i="9"/>
  <c r="U41" i="9"/>
  <c r="T41" i="9"/>
  <c r="S41" i="9"/>
  <c r="R41" i="9"/>
  <c r="Q41" i="9"/>
  <c r="P41" i="9"/>
  <c r="O41" i="9"/>
  <c r="N41" i="9"/>
  <c r="M41" i="9"/>
  <c r="L41" i="9"/>
  <c r="K41" i="9"/>
  <c r="J41" i="9"/>
  <c r="I41" i="9"/>
  <c r="H41" i="9"/>
  <c r="G41" i="9"/>
  <c r="F41" i="9"/>
  <c r="E41" i="9"/>
  <c r="D41" i="9"/>
  <c r="C41" i="9"/>
  <c r="B41" i="9"/>
  <c r="AF41" i="8"/>
  <c r="AE41" i="8"/>
  <c r="AD41" i="8"/>
  <c r="AC41" i="8"/>
  <c r="AB41" i="8"/>
  <c r="AA41" i="8"/>
  <c r="Z41" i="8"/>
  <c r="Y41" i="8"/>
  <c r="X41" i="8"/>
  <c r="W41" i="8"/>
  <c r="V41" i="8"/>
  <c r="U41" i="8"/>
  <c r="T41" i="8"/>
  <c r="S41" i="8"/>
  <c r="R41" i="8"/>
  <c r="Q41" i="8"/>
  <c r="P41" i="8"/>
  <c r="O41" i="8"/>
  <c r="N41" i="8"/>
  <c r="M41" i="8"/>
  <c r="L41" i="8"/>
  <c r="K41" i="8"/>
  <c r="J41" i="8"/>
  <c r="I41" i="8"/>
  <c r="H41" i="8"/>
  <c r="G41" i="8"/>
  <c r="F41" i="8"/>
  <c r="E41" i="8"/>
  <c r="D41" i="8"/>
  <c r="C41" i="8"/>
  <c r="B41" i="8"/>
  <c r="AF41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B41" i="7"/>
  <c r="AF41" i="6"/>
  <c r="AE41" i="6"/>
  <c r="AD41" i="6"/>
  <c r="AC41" i="6"/>
  <c r="AB41" i="6"/>
  <c r="AA41" i="6"/>
  <c r="Z41" i="6"/>
  <c r="Y41" i="6"/>
  <c r="X41" i="6"/>
  <c r="W41" i="6"/>
  <c r="V41" i="6"/>
  <c r="U41" i="6"/>
  <c r="T41" i="6"/>
  <c r="S41" i="6"/>
  <c r="R41" i="6"/>
  <c r="Q41" i="6"/>
  <c r="P41" i="6"/>
  <c r="O41" i="6"/>
  <c r="N41" i="6"/>
  <c r="M41" i="6"/>
  <c r="L41" i="6"/>
  <c r="K41" i="6"/>
  <c r="J41" i="6"/>
  <c r="I41" i="6"/>
  <c r="H41" i="6"/>
  <c r="G41" i="6"/>
  <c r="F41" i="6"/>
  <c r="E41" i="6"/>
  <c r="D41" i="6"/>
  <c r="C41" i="6"/>
  <c r="B41" i="6"/>
  <c r="AF41" i="5"/>
  <c r="AE41" i="5"/>
  <c r="AD41" i="5"/>
  <c r="AC41" i="5"/>
  <c r="AB41" i="5"/>
  <c r="AA41" i="5"/>
  <c r="Z41" i="5"/>
  <c r="Y41" i="5"/>
  <c r="X41" i="5"/>
  <c r="W41" i="5"/>
  <c r="V41" i="5"/>
  <c r="U41" i="5"/>
  <c r="T41" i="5"/>
  <c r="S41" i="5"/>
  <c r="R41" i="5"/>
  <c r="Q41" i="5"/>
  <c r="P41" i="5"/>
  <c r="O41" i="5"/>
  <c r="N41" i="5"/>
  <c r="M41" i="5"/>
  <c r="L41" i="5"/>
  <c r="K41" i="5"/>
  <c r="J41" i="5"/>
  <c r="I41" i="5"/>
  <c r="H41" i="5"/>
  <c r="G41" i="5"/>
  <c r="F41" i="5"/>
  <c r="E41" i="5"/>
  <c r="D41" i="5"/>
  <c r="C41" i="5"/>
  <c r="B41" i="5"/>
  <c r="AF41" i="4"/>
  <c r="AE41" i="4"/>
  <c r="AD41" i="4"/>
  <c r="AC41" i="4"/>
  <c r="AB41" i="4"/>
  <c r="AA41" i="4"/>
  <c r="Z41" i="4"/>
  <c r="Y41" i="4"/>
  <c r="X41" i="4"/>
  <c r="W41" i="4"/>
  <c r="V41" i="4"/>
  <c r="U41" i="4"/>
  <c r="T41" i="4"/>
  <c r="S41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D41" i="4"/>
  <c r="C41" i="4"/>
  <c r="B41" i="4"/>
  <c r="AF40" i="14"/>
  <c r="AE40" i="14"/>
  <c r="AD40" i="14"/>
  <c r="AC40" i="14"/>
  <c r="AB40" i="14"/>
  <c r="AA40" i="14"/>
  <c r="Z40" i="14"/>
  <c r="Y40" i="14"/>
  <c r="X40" i="14"/>
  <c r="W40" i="14"/>
  <c r="V40" i="14"/>
  <c r="U40" i="14"/>
  <c r="T40" i="14"/>
  <c r="S40" i="14"/>
  <c r="R40" i="14"/>
  <c r="Q40" i="14"/>
  <c r="P40" i="14"/>
  <c r="O40" i="14"/>
  <c r="N40" i="14"/>
  <c r="M40" i="14"/>
  <c r="L40" i="14"/>
  <c r="K40" i="14"/>
  <c r="J40" i="14"/>
  <c r="I40" i="14"/>
  <c r="H40" i="14"/>
  <c r="G40" i="14"/>
  <c r="F40" i="14"/>
  <c r="E40" i="14"/>
  <c r="D40" i="14"/>
  <c r="C40" i="14"/>
  <c r="B40" i="14"/>
  <c r="AF40" i="15"/>
  <c r="AE40" i="15"/>
  <c r="AD40" i="15"/>
  <c r="AC40" i="15"/>
  <c r="AB40" i="15"/>
  <c r="AA40" i="15"/>
  <c r="Z40" i="15"/>
  <c r="Y40" i="15"/>
  <c r="X40" i="15"/>
  <c r="W40" i="15"/>
  <c r="V40" i="15"/>
  <c r="U40" i="15"/>
  <c r="T40" i="15"/>
  <c r="S40" i="15"/>
  <c r="R40" i="15"/>
  <c r="Q40" i="15"/>
  <c r="P40" i="15"/>
  <c r="O40" i="15"/>
  <c r="N40" i="15"/>
  <c r="M40" i="15"/>
  <c r="L40" i="15"/>
  <c r="K40" i="15"/>
  <c r="J40" i="15"/>
  <c r="I40" i="15"/>
  <c r="H40" i="15"/>
  <c r="G40" i="15"/>
  <c r="F40" i="15"/>
  <c r="E40" i="15"/>
  <c r="D40" i="15"/>
  <c r="C40" i="15"/>
  <c r="B40" i="15"/>
  <c r="AG40" i="13"/>
  <c r="AF40" i="13"/>
  <c r="AE40" i="13"/>
  <c r="AD40" i="13"/>
  <c r="AC40" i="13"/>
  <c r="AB40" i="13"/>
  <c r="AA40" i="13"/>
  <c r="Z40" i="13"/>
  <c r="Y40" i="13"/>
  <c r="X40" i="13"/>
  <c r="W40" i="13"/>
  <c r="V40" i="13"/>
  <c r="U40" i="13"/>
  <c r="T40" i="13"/>
  <c r="S40" i="13"/>
  <c r="R40" i="13"/>
  <c r="Q40" i="13"/>
  <c r="P40" i="13"/>
  <c r="O40" i="13"/>
  <c r="N40" i="13"/>
  <c r="M40" i="13"/>
  <c r="L40" i="13"/>
  <c r="K40" i="13"/>
  <c r="J40" i="13"/>
  <c r="I40" i="13"/>
  <c r="H40" i="13"/>
  <c r="G40" i="13"/>
  <c r="F40" i="13"/>
  <c r="E40" i="13"/>
  <c r="D40" i="13"/>
  <c r="C40" i="13"/>
  <c r="B40" i="13"/>
  <c r="AF40" i="12"/>
  <c r="AE40" i="12"/>
  <c r="AD40" i="12"/>
  <c r="AC40" i="12"/>
  <c r="AB40" i="12"/>
  <c r="AA40" i="12"/>
  <c r="Z40" i="12"/>
  <c r="Y40" i="12"/>
  <c r="X40" i="12"/>
  <c r="W40" i="12"/>
  <c r="V40" i="12"/>
  <c r="U40" i="12"/>
  <c r="T40" i="12"/>
  <c r="S40" i="12"/>
  <c r="R40" i="12"/>
  <c r="Q40" i="12"/>
  <c r="P40" i="12"/>
  <c r="O40" i="12"/>
  <c r="N40" i="12"/>
  <c r="M40" i="12"/>
  <c r="L40" i="12"/>
  <c r="K40" i="12"/>
  <c r="J40" i="12"/>
  <c r="I40" i="12"/>
  <c r="H40" i="12"/>
  <c r="G40" i="12"/>
  <c r="F40" i="12"/>
  <c r="E40" i="12"/>
  <c r="D40" i="12"/>
  <c r="C40" i="12"/>
  <c r="B40" i="12"/>
  <c r="AF40" i="9"/>
  <c r="AE40" i="9"/>
  <c r="AD40" i="9"/>
  <c r="AC40" i="9"/>
  <c r="AB40" i="9"/>
  <c r="AA40" i="9"/>
  <c r="Z40" i="9"/>
  <c r="Y40" i="9"/>
  <c r="X40" i="9"/>
  <c r="W40" i="9"/>
  <c r="V40" i="9"/>
  <c r="U40" i="9"/>
  <c r="T40" i="9"/>
  <c r="S40" i="9"/>
  <c r="R40" i="9"/>
  <c r="Q40" i="9"/>
  <c r="P40" i="9"/>
  <c r="O40" i="9"/>
  <c r="N40" i="9"/>
  <c r="M40" i="9"/>
  <c r="L40" i="9"/>
  <c r="K40" i="9"/>
  <c r="J40" i="9"/>
  <c r="I40" i="9"/>
  <c r="H40" i="9"/>
  <c r="G40" i="9"/>
  <c r="F40" i="9"/>
  <c r="E40" i="9"/>
  <c r="D40" i="9"/>
  <c r="C40" i="9"/>
  <c r="B40" i="9"/>
  <c r="AF40" i="8"/>
  <c r="AE40" i="8"/>
  <c r="AD40" i="8"/>
  <c r="AC40" i="8"/>
  <c r="AB40" i="8"/>
  <c r="AA40" i="8"/>
  <c r="Z40" i="8"/>
  <c r="Y40" i="8"/>
  <c r="X40" i="8"/>
  <c r="W40" i="8"/>
  <c r="V40" i="8"/>
  <c r="U40" i="8"/>
  <c r="T40" i="8"/>
  <c r="S40" i="8"/>
  <c r="R40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D40" i="8"/>
  <c r="C40" i="8"/>
  <c r="B40" i="8"/>
  <c r="AF40" i="7"/>
  <c r="AE40" i="7"/>
  <c r="AD40" i="7"/>
  <c r="AC40" i="7"/>
  <c r="AB40" i="7"/>
  <c r="AA40" i="7"/>
  <c r="Z40" i="7"/>
  <c r="Y40" i="7"/>
  <c r="X40" i="7"/>
  <c r="W40" i="7"/>
  <c r="V40" i="7"/>
  <c r="U40" i="7"/>
  <c r="T40" i="7"/>
  <c r="S40" i="7"/>
  <c r="R40" i="7"/>
  <c r="Q40" i="7"/>
  <c r="P40" i="7"/>
  <c r="O40" i="7"/>
  <c r="N40" i="7"/>
  <c r="M40" i="7"/>
  <c r="L40" i="7"/>
  <c r="K40" i="7"/>
  <c r="J40" i="7"/>
  <c r="I40" i="7"/>
  <c r="H40" i="7"/>
  <c r="G40" i="7"/>
  <c r="F40" i="7"/>
  <c r="E40" i="7"/>
  <c r="D40" i="7"/>
  <c r="C40" i="7"/>
  <c r="B40" i="7"/>
  <c r="AF40" i="6"/>
  <c r="AE40" i="6"/>
  <c r="AD40" i="6"/>
  <c r="AC40" i="6"/>
  <c r="AB40" i="6"/>
  <c r="AA40" i="6"/>
  <c r="Z40" i="6"/>
  <c r="Y40" i="6"/>
  <c r="X40" i="6"/>
  <c r="W40" i="6"/>
  <c r="V40" i="6"/>
  <c r="U40" i="6"/>
  <c r="T40" i="6"/>
  <c r="S40" i="6"/>
  <c r="R40" i="6"/>
  <c r="Q40" i="6"/>
  <c r="P40" i="6"/>
  <c r="O40" i="6"/>
  <c r="N40" i="6"/>
  <c r="M40" i="6"/>
  <c r="L40" i="6"/>
  <c r="K40" i="6"/>
  <c r="J40" i="6"/>
  <c r="I40" i="6"/>
  <c r="H40" i="6"/>
  <c r="G40" i="6"/>
  <c r="F40" i="6"/>
  <c r="E40" i="6"/>
  <c r="D40" i="6"/>
  <c r="C40" i="6"/>
  <c r="B40" i="6"/>
  <c r="AF40" i="5"/>
  <c r="AE40" i="5"/>
  <c r="AD40" i="5"/>
  <c r="AC40" i="5"/>
  <c r="AB40" i="5"/>
  <c r="AA40" i="5"/>
  <c r="Z40" i="5"/>
  <c r="Y40" i="5"/>
  <c r="X40" i="5"/>
  <c r="W40" i="5"/>
  <c r="V40" i="5"/>
  <c r="U40" i="5"/>
  <c r="T40" i="5"/>
  <c r="S40" i="5"/>
  <c r="R40" i="5"/>
  <c r="Q40" i="5"/>
  <c r="P40" i="5"/>
  <c r="O40" i="5"/>
  <c r="N40" i="5"/>
  <c r="M40" i="5"/>
  <c r="L40" i="5"/>
  <c r="K40" i="5"/>
  <c r="J40" i="5"/>
  <c r="I40" i="5"/>
  <c r="H40" i="5"/>
  <c r="G40" i="5"/>
  <c r="F40" i="5"/>
  <c r="E40" i="5"/>
  <c r="D40" i="5"/>
  <c r="C40" i="5"/>
  <c r="B40" i="5"/>
  <c r="AF40" i="4"/>
  <c r="AE40" i="4"/>
  <c r="AD40" i="4"/>
  <c r="AC40" i="4"/>
  <c r="AB40" i="4"/>
  <c r="AA40" i="4"/>
  <c r="Z40" i="4"/>
  <c r="Y40" i="4"/>
  <c r="X40" i="4"/>
  <c r="W40" i="4"/>
  <c r="V40" i="4"/>
  <c r="U40" i="4"/>
  <c r="T40" i="4"/>
  <c r="S40" i="4"/>
  <c r="R40" i="4"/>
  <c r="Q40" i="4"/>
  <c r="P40" i="4"/>
  <c r="O40" i="4"/>
  <c r="N40" i="4"/>
  <c r="M40" i="4"/>
  <c r="L40" i="4"/>
  <c r="K40" i="4"/>
  <c r="J40" i="4"/>
  <c r="I40" i="4"/>
  <c r="H40" i="4"/>
  <c r="G40" i="4"/>
  <c r="F40" i="4"/>
  <c r="E40" i="4"/>
  <c r="D40" i="4"/>
  <c r="C40" i="4"/>
  <c r="B40" i="4"/>
  <c r="AF39" i="14"/>
  <c r="AE39" i="14"/>
  <c r="AD39" i="14"/>
  <c r="AC39" i="14"/>
  <c r="AB39" i="14"/>
  <c r="AA39" i="14"/>
  <c r="Z39" i="14"/>
  <c r="Y39" i="14"/>
  <c r="X39" i="14"/>
  <c r="W39" i="14"/>
  <c r="V39" i="14"/>
  <c r="U39" i="14"/>
  <c r="T39" i="14"/>
  <c r="S39" i="14"/>
  <c r="R39" i="14"/>
  <c r="Q39" i="14"/>
  <c r="P39" i="14"/>
  <c r="O39" i="14"/>
  <c r="N39" i="14"/>
  <c r="M39" i="14"/>
  <c r="L39" i="14"/>
  <c r="K39" i="14"/>
  <c r="J39" i="14"/>
  <c r="I39" i="14"/>
  <c r="H39" i="14"/>
  <c r="G39" i="14"/>
  <c r="F39" i="14"/>
  <c r="E39" i="14"/>
  <c r="D39" i="14"/>
  <c r="C39" i="14"/>
  <c r="B39" i="14"/>
  <c r="AF39" i="15"/>
  <c r="AE39" i="15"/>
  <c r="AD39" i="15"/>
  <c r="AC39" i="15"/>
  <c r="AB39" i="15"/>
  <c r="AA39" i="15"/>
  <c r="Z39" i="15"/>
  <c r="Y39" i="15"/>
  <c r="X39" i="15"/>
  <c r="W39" i="15"/>
  <c r="V39" i="15"/>
  <c r="U39" i="15"/>
  <c r="T39" i="15"/>
  <c r="S39" i="15"/>
  <c r="R39" i="15"/>
  <c r="Q39" i="15"/>
  <c r="P39" i="15"/>
  <c r="O39" i="15"/>
  <c r="N39" i="15"/>
  <c r="M39" i="15"/>
  <c r="L39" i="15"/>
  <c r="K39" i="15"/>
  <c r="J39" i="15"/>
  <c r="I39" i="15"/>
  <c r="H39" i="15"/>
  <c r="G39" i="15"/>
  <c r="F39" i="15"/>
  <c r="E39" i="15"/>
  <c r="D39" i="15"/>
  <c r="C39" i="15"/>
  <c r="B39" i="15"/>
  <c r="AG39" i="13"/>
  <c r="AF39" i="13"/>
  <c r="AE39" i="13"/>
  <c r="AD39" i="13"/>
  <c r="AC39" i="13"/>
  <c r="AB39" i="13"/>
  <c r="AA39" i="13"/>
  <c r="Z39" i="13"/>
  <c r="Y39" i="13"/>
  <c r="X39" i="13"/>
  <c r="W39" i="13"/>
  <c r="V39" i="13"/>
  <c r="U39" i="13"/>
  <c r="T39" i="13"/>
  <c r="S39" i="13"/>
  <c r="R39" i="13"/>
  <c r="Q39" i="13"/>
  <c r="P39" i="13"/>
  <c r="O39" i="13"/>
  <c r="N39" i="13"/>
  <c r="M39" i="13"/>
  <c r="L39" i="13"/>
  <c r="K39" i="13"/>
  <c r="J39" i="13"/>
  <c r="I39" i="13"/>
  <c r="H39" i="13"/>
  <c r="G39" i="13"/>
  <c r="F39" i="13"/>
  <c r="E39" i="13"/>
  <c r="D39" i="13"/>
  <c r="C39" i="13"/>
  <c r="B39" i="13"/>
  <c r="AF39" i="12"/>
  <c r="AE39" i="12"/>
  <c r="AD39" i="12"/>
  <c r="AC39" i="12"/>
  <c r="AB39" i="12"/>
  <c r="AA39" i="12"/>
  <c r="Z39" i="12"/>
  <c r="Y39" i="12"/>
  <c r="X39" i="12"/>
  <c r="W39" i="12"/>
  <c r="V39" i="12"/>
  <c r="U39" i="12"/>
  <c r="T39" i="12"/>
  <c r="S39" i="12"/>
  <c r="R39" i="12"/>
  <c r="Q39" i="12"/>
  <c r="P39" i="12"/>
  <c r="O39" i="12"/>
  <c r="N39" i="12"/>
  <c r="M39" i="12"/>
  <c r="L39" i="12"/>
  <c r="K39" i="12"/>
  <c r="J39" i="12"/>
  <c r="I39" i="12"/>
  <c r="H39" i="12"/>
  <c r="G39" i="12"/>
  <c r="F39" i="12"/>
  <c r="E39" i="12"/>
  <c r="D39" i="12"/>
  <c r="C39" i="12"/>
  <c r="B39" i="12"/>
  <c r="AF39" i="9"/>
  <c r="AE39" i="9"/>
  <c r="AD39" i="9"/>
  <c r="AC39" i="9"/>
  <c r="AB39" i="9"/>
  <c r="AA39" i="9"/>
  <c r="Z39" i="9"/>
  <c r="Y39" i="9"/>
  <c r="X39" i="9"/>
  <c r="W39" i="9"/>
  <c r="V39" i="9"/>
  <c r="U39" i="9"/>
  <c r="T39" i="9"/>
  <c r="S39" i="9"/>
  <c r="R39" i="9"/>
  <c r="Q39" i="9"/>
  <c r="P39" i="9"/>
  <c r="O39" i="9"/>
  <c r="N39" i="9"/>
  <c r="M39" i="9"/>
  <c r="L39" i="9"/>
  <c r="K39" i="9"/>
  <c r="J39" i="9"/>
  <c r="I39" i="9"/>
  <c r="H39" i="9"/>
  <c r="G39" i="9"/>
  <c r="F39" i="9"/>
  <c r="E39" i="9"/>
  <c r="D39" i="9"/>
  <c r="C39" i="9"/>
  <c r="B39" i="9"/>
  <c r="AF39" i="8"/>
  <c r="AE39" i="8"/>
  <c r="AD39" i="8"/>
  <c r="AC39" i="8"/>
  <c r="AB39" i="8"/>
  <c r="AA39" i="8"/>
  <c r="Z39" i="8"/>
  <c r="Y39" i="8"/>
  <c r="X39" i="8"/>
  <c r="W39" i="8"/>
  <c r="V39" i="8"/>
  <c r="U39" i="8"/>
  <c r="T39" i="8"/>
  <c r="S39" i="8"/>
  <c r="R39" i="8"/>
  <c r="Q39" i="8"/>
  <c r="P39" i="8"/>
  <c r="O39" i="8"/>
  <c r="N39" i="8"/>
  <c r="M39" i="8"/>
  <c r="L39" i="8"/>
  <c r="K39" i="8"/>
  <c r="J39" i="8"/>
  <c r="I39" i="8"/>
  <c r="H39" i="8"/>
  <c r="G39" i="8"/>
  <c r="F39" i="8"/>
  <c r="E39" i="8"/>
  <c r="D39" i="8"/>
  <c r="C39" i="8"/>
  <c r="B39" i="8"/>
  <c r="AF39" i="7"/>
  <c r="AE39" i="7"/>
  <c r="AD39" i="7"/>
  <c r="AC39" i="7"/>
  <c r="AB39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B39" i="7"/>
  <c r="AF39" i="6"/>
  <c r="AE39" i="6"/>
  <c r="AD39" i="6"/>
  <c r="AC39" i="6"/>
  <c r="AB39" i="6"/>
  <c r="AA39" i="6"/>
  <c r="Z39" i="6"/>
  <c r="Y39" i="6"/>
  <c r="X39" i="6"/>
  <c r="W39" i="6"/>
  <c r="V39" i="6"/>
  <c r="U39" i="6"/>
  <c r="T39" i="6"/>
  <c r="S39" i="6"/>
  <c r="R39" i="6"/>
  <c r="Q39" i="6"/>
  <c r="P39" i="6"/>
  <c r="O39" i="6"/>
  <c r="N39" i="6"/>
  <c r="M39" i="6"/>
  <c r="L39" i="6"/>
  <c r="K39" i="6"/>
  <c r="J39" i="6"/>
  <c r="I39" i="6"/>
  <c r="H39" i="6"/>
  <c r="G39" i="6"/>
  <c r="F39" i="6"/>
  <c r="E39" i="6"/>
  <c r="D39" i="6"/>
  <c r="C39" i="6"/>
  <c r="B39" i="6"/>
  <c r="AF39" i="5"/>
  <c r="AE39" i="5"/>
  <c r="AD39" i="5"/>
  <c r="AC39" i="5"/>
  <c r="AB39" i="5"/>
  <c r="AA39" i="5"/>
  <c r="Z39" i="5"/>
  <c r="Y39" i="5"/>
  <c r="X39" i="5"/>
  <c r="W39" i="5"/>
  <c r="V39" i="5"/>
  <c r="U39" i="5"/>
  <c r="T39" i="5"/>
  <c r="S39" i="5"/>
  <c r="R39" i="5"/>
  <c r="Q39" i="5"/>
  <c r="P39" i="5"/>
  <c r="O39" i="5"/>
  <c r="N39" i="5"/>
  <c r="M39" i="5"/>
  <c r="L39" i="5"/>
  <c r="K39" i="5"/>
  <c r="J39" i="5"/>
  <c r="I39" i="5"/>
  <c r="H39" i="5"/>
  <c r="G39" i="5"/>
  <c r="F39" i="5"/>
  <c r="E39" i="5"/>
  <c r="D39" i="5"/>
  <c r="C39" i="5"/>
  <c r="B39" i="5"/>
  <c r="AF39" i="4"/>
  <c r="AE39" i="4"/>
  <c r="AD39" i="4"/>
  <c r="AC39" i="4"/>
  <c r="AB39" i="4"/>
  <c r="AA39" i="4"/>
  <c r="Z39" i="4"/>
  <c r="Y39" i="4"/>
  <c r="X39" i="4"/>
  <c r="W39" i="4"/>
  <c r="V39" i="4"/>
  <c r="U39" i="4"/>
  <c r="T39" i="4"/>
  <c r="S39" i="4"/>
  <c r="R39" i="4"/>
  <c r="Q39" i="4"/>
  <c r="P39" i="4"/>
  <c r="O39" i="4"/>
  <c r="N39" i="4"/>
  <c r="M39" i="4"/>
  <c r="L39" i="4"/>
  <c r="K39" i="4"/>
  <c r="J39" i="4"/>
  <c r="I39" i="4"/>
  <c r="H39" i="4"/>
  <c r="G39" i="4"/>
  <c r="F39" i="4"/>
  <c r="E39" i="4"/>
  <c r="D39" i="4"/>
  <c r="C39" i="4"/>
  <c r="B39" i="4"/>
  <c r="AG38" i="13"/>
  <c r="AF38" i="13"/>
  <c r="AE38" i="13"/>
  <c r="AD38" i="13"/>
  <c r="AC38" i="13"/>
  <c r="AB38" i="13"/>
  <c r="AA38" i="13"/>
  <c r="Z38" i="13"/>
  <c r="Y38" i="13"/>
  <c r="X38" i="13"/>
  <c r="W38" i="13"/>
  <c r="V38" i="13"/>
  <c r="U38" i="13"/>
  <c r="T38" i="13"/>
  <c r="S38" i="13"/>
  <c r="R38" i="13"/>
  <c r="Q38" i="13"/>
  <c r="P38" i="13"/>
  <c r="O38" i="13"/>
  <c r="N38" i="13"/>
  <c r="M38" i="13"/>
  <c r="L38" i="13"/>
  <c r="K38" i="13"/>
  <c r="J38" i="13"/>
  <c r="I38" i="13"/>
  <c r="H38" i="13"/>
  <c r="G38" i="13"/>
  <c r="F38" i="13"/>
  <c r="E38" i="13"/>
  <c r="D38" i="13"/>
  <c r="C38" i="13"/>
  <c r="B38" i="13"/>
  <c r="AF37" i="14"/>
  <c r="AE37" i="14"/>
  <c r="AD37" i="14"/>
  <c r="AC37" i="14"/>
  <c r="AB37" i="14"/>
  <c r="AA37" i="14"/>
  <c r="Z37" i="14"/>
  <c r="Y37" i="14"/>
  <c r="X37" i="14"/>
  <c r="W37" i="14"/>
  <c r="V37" i="14"/>
  <c r="U37" i="14"/>
  <c r="T37" i="14"/>
  <c r="S37" i="14"/>
  <c r="R37" i="14"/>
  <c r="Q37" i="14"/>
  <c r="P37" i="14"/>
  <c r="O37" i="14"/>
  <c r="N37" i="14"/>
  <c r="M37" i="14"/>
  <c r="L37" i="14"/>
  <c r="K37" i="14"/>
  <c r="J37" i="14"/>
  <c r="I37" i="14"/>
  <c r="H37" i="14"/>
  <c r="G37" i="14"/>
  <c r="F37" i="14"/>
  <c r="E37" i="14"/>
  <c r="D37" i="14"/>
  <c r="C37" i="14"/>
  <c r="B37" i="14"/>
  <c r="AF37" i="15"/>
  <c r="AE37" i="15"/>
  <c r="AD37" i="15"/>
  <c r="AC37" i="15"/>
  <c r="AB37" i="15"/>
  <c r="AA37" i="15"/>
  <c r="Z37" i="15"/>
  <c r="Y37" i="15"/>
  <c r="X37" i="15"/>
  <c r="W37" i="15"/>
  <c r="V37" i="15"/>
  <c r="U37" i="15"/>
  <c r="T37" i="15"/>
  <c r="S37" i="15"/>
  <c r="R37" i="15"/>
  <c r="Q37" i="15"/>
  <c r="P37" i="15"/>
  <c r="O37" i="15"/>
  <c r="N37" i="15"/>
  <c r="M37" i="15"/>
  <c r="L37" i="15"/>
  <c r="K37" i="15"/>
  <c r="J37" i="15"/>
  <c r="I37" i="15"/>
  <c r="H37" i="15"/>
  <c r="G37" i="15"/>
  <c r="F37" i="15"/>
  <c r="E37" i="15"/>
  <c r="D37" i="15"/>
  <c r="C37" i="15"/>
  <c r="B37" i="15"/>
  <c r="AG37" i="13"/>
  <c r="AF37" i="13"/>
  <c r="AE37" i="13"/>
  <c r="AD37" i="13"/>
  <c r="AC37" i="13"/>
  <c r="AB37" i="13"/>
  <c r="AA37" i="13"/>
  <c r="Z37" i="13"/>
  <c r="Y37" i="13"/>
  <c r="X37" i="13"/>
  <c r="W37" i="13"/>
  <c r="V37" i="13"/>
  <c r="U37" i="13"/>
  <c r="T37" i="13"/>
  <c r="S37" i="13"/>
  <c r="R37" i="13"/>
  <c r="Q37" i="13"/>
  <c r="P37" i="13"/>
  <c r="O37" i="13"/>
  <c r="N37" i="13"/>
  <c r="M37" i="13"/>
  <c r="L37" i="13"/>
  <c r="K37" i="13"/>
  <c r="J37" i="13"/>
  <c r="I37" i="13"/>
  <c r="H37" i="13"/>
  <c r="G37" i="13"/>
  <c r="F37" i="13"/>
  <c r="E37" i="13"/>
  <c r="D37" i="13"/>
  <c r="C37" i="13"/>
  <c r="B37" i="13"/>
  <c r="AF37" i="12"/>
  <c r="AE37" i="12"/>
  <c r="AD37" i="12"/>
  <c r="AC37" i="12"/>
  <c r="AB37" i="12"/>
  <c r="AA37" i="12"/>
  <c r="Z37" i="12"/>
  <c r="Y37" i="12"/>
  <c r="X37" i="12"/>
  <c r="W37" i="12"/>
  <c r="V37" i="12"/>
  <c r="U37" i="12"/>
  <c r="T37" i="12"/>
  <c r="S37" i="12"/>
  <c r="R37" i="12"/>
  <c r="Q37" i="12"/>
  <c r="P37" i="12"/>
  <c r="O37" i="12"/>
  <c r="N37" i="12"/>
  <c r="M37" i="12"/>
  <c r="L37" i="12"/>
  <c r="K37" i="12"/>
  <c r="J37" i="12"/>
  <c r="I37" i="12"/>
  <c r="H37" i="12"/>
  <c r="G37" i="12"/>
  <c r="F37" i="12"/>
  <c r="E37" i="12"/>
  <c r="D37" i="12"/>
  <c r="C37" i="12"/>
  <c r="B37" i="12"/>
  <c r="AF37" i="9"/>
  <c r="AE37" i="9"/>
  <c r="AD37" i="9"/>
  <c r="AC37" i="9"/>
  <c r="AB37" i="9"/>
  <c r="AA37" i="9"/>
  <c r="Z37" i="9"/>
  <c r="Y37" i="9"/>
  <c r="X37" i="9"/>
  <c r="W37" i="9"/>
  <c r="V37" i="9"/>
  <c r="U37" i="9"/>
  <c r="T37" i="9"/>
  <c r="S37" i="9"/>
  <c r="R37" i="9"/>
  <c r="Q37" i="9"/>
  <c r="P37" i="9"/>
  <c r="O37" i="9"/>
  <c r="N37" i="9"/>
  <c r="M37" i="9"/>
  <c r="L37" i="9"/>
  <c r="K37" i="9"/>
  <c r="J37" i="9"/>
  <c r="I37" i="9"/>
  <c r="H37" i="9"/>
  <c r="G37" i="9"/>
  <c r="F37" i="9"/>
  <c r="E37" i="9"/>
  <c r="D37" i="9"/>
  <c r="C37" i="9"/>
  <c r="B37" i="9"/>
  <c r="AF37" i="8"/>
  <c r="AE37" i="8"/>
  <c r="AD37" i="8"/>
  <c r="AC37" i="8"/>
  <c r="AB37" i="8"/>
  <c r="AA37" i="8"/>
  <c r="Z37" i="8"/>
  <c r="Y37" i="8"/>
  <c r="X37" i="8"/>
  <c r="W37" i="8"/>
  <c r="V37" i="8"/>
  <c r="U37" i="8"/>
  <c r="T37" i="8"/>
  <c r="S37" i="8"/>
  <c r="R37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D37" i="8"/>
  <c r="C37" i="8"/>
  <c r="B37" i="8"/>
  <c r="AF37" i="7"/>
  <c r="AE37" i="7"/>
  <c r="AD37" i="7"/>
  <c r="AC37" i="7"/>
  <c r="AB37" i="7"/>
  <c r="AA37" i="7"/>
  <c r="Z37" i="7"/>
  <c r="Y37" i="7"/>
  <c r="X37" i="7"/>
  <c r="W37" i="7"/>
  <c r="V37" i="7"/>
  <c r="U37" i="7"/>
  <c r="T37" i="7"/>
  <c r="S37" i="7"/>
  <c r="R37" i="7"/>
  <c r="Q37" i="7"/>
  <c r="P37" i="7"/>
  <c r="O37" i="7"/>
  <c r="N37" i="7"/>
  <c r="M37" i="7"/>
  <c r="L37" i="7"/>
  <c r="K37" i="7"/>
  <c r="J37" i="7"/>
  <c r="I37" i="7"/>
  <c r="H37" i="7"/>
  <c r="G37" i="7"/>
  <c r="F37" i="7"/>
  <c r="E37" i="7"/>
  <c r="D37" i="7"/>
  <c r="C37" i="7"/>
  <c r="B37" i="7"/>
  <c r="AF37" i="6"/>
  <c r="AE37" i="6"/>
  <c r="AD37" i="6"/>
  <c r="AC37" i="6"/>
  <c r="AB37" i="6"/>
  <c r="AA37" i="6"/>
  <c r="Z37" i="6"/>
  <c r="Y37" i="6"/>
  <c r="X37" i="6"/>
  <c r="W37" i="6"/>
  <c r="V37" i="6"/>
  <c r="U37" i="6"/>
  <c r="T37" i="6"/>
  <c r="S37" i="6"/>
  <c r="R37" i="6"/>
  <c r="Q37" i="6"/>
  <c r="P37" i="6"/>
  <c r="O37" i="6"/>
  <c r="N37" i="6"/>
  <c r="M37" i="6"/>
  <c r="L37" i="6"/>
  <c r="K37" i="6"/>
  <c r="J37" i="6"/>
  <c r="I37" i="6"/>
  <c r="H37" i="6"/>
  <c r="G37" i="6"/>
  <c r="F37" i="6"/>
  <c r="E37" i="6"/>
  <c r="D37" i="6"/>
  <c r="C37" i="6"/>
  <c r="B37" i="6"/>
  <c r="AF37" i="5"/>
  <c r="AE37" i="5"/>
  <c r="AD37" i="5"/>
  <c r="AC37" i="5"/>
  <c r="AB37" i="5"/>
  <c r="AA37" i="5"/>
  <c r="Z37" i="5"/>
  <c r="Y37" i="5"/>
  <c r="X37" i="5"/>
  <c r="W37" i="5"/>
  <c r="V37" i="5"/>
  <c r="U37" i="5"/>
  <c r="T37" i="5"/>
  <c r="S37" i="5"/>
  <c r="R37" i="5"/>
  <c r="Q37" i="5"/>
  <c r="P37" i="5"/>
  <c r="O37" i="5"/>
  <c r="N37" i="5"/>
  <c r="M37" i="5"/>
  <c r="L37" i="5"/>
  <c r="K37" i="5"/>
  <c r="J37" i="5"/>
  <c r="I37" i="5"/>
  <c r="H37" i="5"/>
  <c r="G37" i="5"/>
  <c r="F37" i="5"/>
  <c r="E37" i="5"/>
  <c r="D37" i="5"/>
  <c r="C37" i="5"/>
  <c r="B37" i="5"/>
  <c r="AF37" i="4"/>
  <c r="AE37" i="4"/>
  <c r="AD37" i="4"/>
  <c r="AC37" i="4"/>
  <c r="AB37" i="4"/>
  <c r="AA37" i="4"/>
  <c r="Z37" i="4"/>
  <c r="Y37" i="4"/>
  <c r="X37" i="4"/>
  <c r="W37" i="4"/>
  <c r="V37" i="4"/>
  <c r="U37" i="4"/>
  <c r="T37" i="4"/>
  <c r="S37" i="4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D37" i="4"/>
  <c r="C37" i="4"/>
  <c r="B37" i="4"/>
  <c r="AF36" i="14"/>
  <c r="AE36" i="14"/>
  <c r="AD36" i="14"/>
  <c r="AC36" i="14"/>
  <c r="AB36" i="14"/>
  <c r="AA36" i="14"/>
  <c r="Z36" i="14"/>
  <c r="Y36" i="14"/>
  <c r="X36" i="14"/>
  <c r="W36" i="14"/>
  <c r="V36" i="14"/>
  <c r="U36" i="14"/>
  <c r="T36" i="14"/>
  <c r="S36" i="14"/>
  <c r="R36" i="14"/>
  <c r="Q36" i="14"/>
  <c r="P36" i="14"/>
  <c r="O36" i="14"/>
  <c r="N36" i="14"/>
  <c r="M36" i="14"/>
  <c r="L36" i="14"/>
  <c r="K36" i="14"/>
  <c r="J36" i="14"/>
  <c r="I36" i="14"/>
  <c r="H36" i="14"/>
  <c r="G36" i="14"/>
  <c r="F36" i="14"/>
  <c r="E36" i="14"/>
  <c r="D36" i="14"/>
  <c r="C36" i="14"/>
  <c r="B36" i="14"/>
  <c r="AF36" i="15"/>
  <c r="AE36" i="15"/>
  <c r="AD36" i="15"/>
  <c r="AC36" i="15"/>
  <c r="AB36" i="15"/>
  <c r="AA36" i="15"/>
  <c r="Z36" i="15"/>
  <c r="Y36" i="15"/>
  <c r="X36" i="15"/>
  <c r="W36" i="15"/>
  <c r="V36" i="15"/>
  <c r="U36" i="15"/>
  <c r="T36" i="15"/>
  <c r="S36" i="15"/>
  <c r="R36" i="15"/>
  <c r="Q36" i="15"/>
  <c r="P36" i="15"/>
  <c r="O36" i="15"/>
  <c r="N36" i="15"/>
  <c r="M36" i="15"/>
  <c r="L36" i="15"/>
  <c r="K36" i="15"/>
  <c r="J36" i="15"/>
  <c r="I36" i="15"/>
  <c r="H36" i="15"/>
  <c r="G36" i="15"/>
  <c r="F36" i="15"/>
  <c r="E36" i="15"/>
  <c r="D36" i="15"/>
  <c r="C36" i="15"/>
  <c r="B36" i="15"/>
  <c r="AG36" i="13"/>
  <c r="AF36" i="13"/>
  <c r="AE36" i="13"/>
  <c r="AD36" i="13"/>
  <c r="AC36" i="13"/>
  <c r="AB36" i="13"/>
  <c r="AA36" i="13"/>
  <c r="Z36" i="13"/>
  <c r="Y36" i="13"/>
  <c r="X36" i="13"/>
  <c r="W36" i="13"/>
  <c r="V36" i="13"/>
  <c r="U36" i="13"/>
  <c r="T36" i="13"/>
  <c r="S36" i="13"/>
  <c r="R36" i="13"/>
  <c r="Q36" i="13"/>
  <c r="P36" i="13"/>
  <c r="O36" i="13"/>
  <c r="N36" i="13"/>
  <c r="M36" i="13"/>
  <c r="L36" i="13"/>
  <c r="K36" i="13"/>
  <c r="J36" i="13"/>
  <c r="I36" i="13"/>
  <c r="H36" i="13"/>
  <c r="G36" i="13"/>
  <c r="F36" i="13"/>
  <c r="E36" i="13"/>
  <c r="D36" i="13"/>
  <c r="C36" i="13"/>
  <c r="B36" i="13"/>
  <c r="AF36" i="12"/>
  <c r="AE36" i="12"/>
  <c r="AD36" i="12"/>
  <c r="AC36" i="12"/>
  <c r="AB36" i="12"/>
  <c r="AA36" i="12"/>
  <c r="Z36" i="12"/>
  <c r="Y36" i="12"/>
  <c r="X36" i="12"/>
  <c r="W36" i="12"/>
  <c r="V36" i="12"/>
  <c r="U36" i="12"/>
  <c r="T36" i="12"/>
  <c r="S36" i="12"/>
  <c r="R36" i="12"/>
  <c r="Q36" i="12"/>
  <c r="P36" i="12"/>
  <c r="O36" i="12"/>
  <c r="N36" i="12"/>
  <c r="M36" i="12"/>
  <c r="L36" i="12"/>
  <c r="K36" i="12"/>
  <c r="J36" i="12"/>
  <c r="I36" i="12"/>
  <c r="H36" i="12"/>
  <c r="G36" i="12"/>
  <c r="F36" i="12"/>
  <c r="E36" i="12"/>
  <c r="D36" i="12"/>
  <c r="C36" i="12"/>
  <c r="B36" i="12"/>
  <c r="AF36" i="9"/>
  <c r="AE36" i="9"/>
  <c r="AD36" i="9"/>
  <c r="AC36" i="9"/>
  <c r="AB36" i="9"/>
  <c r="AA36" i="9"/>
  <c r="Z36" i="9"/>
  <c r="Y36" i="9"/>
  <c r="X36" i="9"/>
  <c r="W36" i="9"/>
  <c r="V36" i="9"/>
  <c r="U36" i="9"/>
  <c r="T36" i="9"/>
  <c r="S36" i="9"/>
  <c r="R36" i="9"/>
  <c r="Q36" i="9"/>
  <c r="P36" i="9"/>
  <c r="O36" i="9"/>
  <c r="N36" i="9"/>
  <c r="M36" i="9"/>
  <c r="L36" i="9"/>
  <c r="K36" i="9"/>
  <c r="J36" i="9"/>
  <c r="I36" i="9"/>
  <c r="H36" i="9"/>
  <c r="G36" i="9"/>
  <c r="F36" i="9"/>
  <c r="E36" i="9"/>
  <c r="D36" i="9"/>
  <c r="C36" i="9"/>
  <c r="B36" i="9"/>
  <c r="AF36" i="8"/>
  <c r="AE36" i="8"/>
  <c r="AD36" i="8"/>
  <c r="AC36" i="8"/>
  <c r="AB36" i="8"/>
  <c r="AA36" i="8"/>
  <c r="Z36" i="8"/>
  <c r="Y36" i="8"/>
  <c r="X36" i="8"/>
  <c r="W36" i="8"/>
  <c r="V36" i="8"/>
  <c r="U36" i="8"/>
  <c r="T36" i="8"/>
  <c r="S36" i="8"/>
  <c r="R36" i="8"/>
  <c r="Q36" i="8"/>
  <c r="P36" i="8"/>
  <c r="O36" i="8"/>
  <c r="N36" i="8"/>
  <c r="M36" i="8"/>
  <c r="L36" i="8"/>
  <c r="K36" i="8"/>
  <c r="J36" i="8"/>
  <c r="I36" i="8"/>
  <c r="H36" i="8"/>
  <c r="G36" i="8"/>
  <c r="F36" i="8"/>
  <c r="E36" i="8"/>
  <c r="D36" i="8"/>
  <c r="C36" i="8"/>
  <c r="B36" i="8"/>
  <c r="AF36" i="7"/>
  <c r="AE36" i="7"/>
  <c r="AD36" i="7"/>
  <c r="AC36" i="7"/>
  <c r="AB36" i="7"/>
  <c r="AA36" i="7"/>
  <c r="Z36" i="7"/>
  <c r="Y36" i="7"/>
  <c r="X36" i="7"/>
  <c r="W36" i="7"/>
  <c r="V36" i="7"/>
  <c r="U36" i="7"/>
  <c r="T36" i="7"/>
  <c r="S36" i="7"/>
  <c r="R36" i="7"/>
  <c r="Q36" i="7"/>
  <c r="P36" i="7"/>
  <c r="O36" i="7"/>
  <c r="N36" i="7"/>
  <c r="M36" i="7"/>
  <c r="L36" i="7"/>
  <c r="K36" i="7"/>
  <c r="J36" i="7"/>
  <c r="I36" i="7"/>
  <c r="H36" i="7"/>
  <c r="G36" i="7"/>
  <c r="F36" i="7"/>
  <c r="E36" i="7"/>
  <c r="D36" i="7"/>
  <c r="C36" i="7"/>
  <c r="B36" i="7"/>
  <c r="AF36" i="6"/>
  <c r="AE36" i="6"/>
  <c r="AD36" i="6"/>
  <c r="AC36" i="6"/>
  <c r="AB36" i="6"/>
  <c r="AA36" i="6"/>
  <c r="Z36" i="6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D36" i="6"/>
  <c r="C36" i="6"/>
  <c r="B36" i="6"/>
  <c r="AF36" i="5"/>
  <c r="AE36" i="5"/>
  <c r="AD36" i="5"/>
  <c r="AC36" i="5"/>
  <c r="AB36" i="5"/>
  <c r="AA36" i="5"/>
  <c r="Z36" i="5"/>
  <c r="Y36" i="5"/>
  <c r="X36" i="5"/>
  <c r="W36" i="5"/>
  <c r="V36" i="5"/>
  <c r="U36" i="5"/>
  <c r="T36" i="5"/>
  <c r="S36" i="5"/>
  <c r="R36" i="5"/>
  <c r="Q36" i="5"/>
  <c r="P36" i="5"/>
  <c r="O36" i="5"/>
  <c r="N36" i="5"/>
  <c r="M36" i="5"/>
  <c r="L36" i="5"/>
  <c r="K36" i="5"/>
  <c r="J36" i="5"/>
  <c r="I36" i="5"/>
  <c r="H36" i="5"/>
  <c r="G36" i="5"/>
  <c r="F36" i="5"/>
  <c r="E36" i="5"/>
  <c r="D36" i="5"/>
  <c r="C36" i="5"/>
  <c r="B36" i="5"/>
  <c r="AF36" i="4"/>
  <c r="AE36" i="4"/>
  <c r="AD36" i="4"/>
  <c r="AC36" i="4"/>
  <c r="AB36" i="4"/>
  <c r="AA36" i="4"/>
  <c r="Z36" i="4"/>
  <c r="Y36" i="4"/>
  <c r="X36" i="4"/>
  <c r="W36" i="4"/>
  <c r="V36" i="4"/>
  <c r="U36" i="4"/>
  <c r="T36" i="4"/>
  <c r="S36" i="4"/>
  <c r="R36" i="4"/>
  <c r="Q36" i="4"/>
  <c r="P36" i="4"/>
  <c r="O36" i="4"/>
  <c r="N36" i="4"/>
  <c r="M36" i="4"/>
  <c r="L36" i="4"/>
  <c r="K36" i="4"/>
  <c r="J36" i="4"/>
  <c r="I36" i="4"/>
  <c r="H36" i="4"/>
  <c r="G36" i="4"/>
  <c r="F36" i="4"/>
  <c r="E36" i="4"/>
  <c r="D36" i="4"/>
  <c r="C36" i="4"/>
  <c r="B36" i="4"/>
  <c r="AF35" i="14"/>
  <c r="AE35" i="14"/>
  <c r="AD35" i="14"/>
  <c r="AC35" i="14"/>
  <c r="AB35" i="14"/>
  <c r="AA35" i="14"/>
  <c r="Z35" i="14"/>
  <c r="Y35" i="14"/>
  <c r="X35" i="14"/>
  <c r="W35" i="14"/>
  <c r="V35" i="14"/>
  <c r="U35" i="14"/>
  <c r="T35" i="14"/>
  <c r="S35" i="14"/>
  <c r="R35" i="14"/>
  <c r="Q35" i="14"/>
  <c r="P35" i="14"/>
  <c r="O35" i="14"/>
  <c r="N35" i="14"/>
  <c r="M35" i="14"/>
  <c r="L35" i="14"/>
  <c r="K35" i="14"/>
  <c r="J35" i="14"/>
  <c r="I35" i="14"/>
  <c r="H35" i="14"/>
  <c r="G35" i="14"/>
  <c r="F35" i="14"/>
  <c r="E35" i="14"/>
  <c r="D35" i="14"/>
  <c r="C35" i="14"/>
  <c r="B35" i="14"/>
  <c r="AF35" i="15"/>
  <c r="AE35" i="15"/>
  <c r="AD35" i="15"/>
  <c r="AC35" i="15"/>
  <c r="AB35" i="15"/>
  <c r="AA35" i="15"/>
  <c r="Z35" i="15"/>
  <c r="Y35" i="15"/>
  <c r="X35" i="15"/>
  <c r="W35" i="15"/>
  <c r="V35" i="15"/>
  <c r="U35" i="15"/>
  <c r="T35" i="15"/>
  <c r="S35" i="15"/>
  <c r="R35" i="15"/>
  <c r="Q35" i="15"/>
  <c r="P35" i="15"/>
  <c r="O35" i="15"/>
  <c r="N35" i="15"/>
  <c r="M35" i="15"/>
  <c r="L35" i="15"/>
  <c r="K35" i="15"/>
  <c r="J35" i="15"/>
  <c r="I35" i="15"/>
  <c r="H35" i="15"/>
  <c r="G35" i="15"/>
  <c r="F35" i="15"/>
  <c r="E35" i="15"/>
  <c r="D35" i="15"/>
  <c r="C35" i="15"/>
  <c r="B35" i="15"/>
  <c r="AG35" i="13"/>
  <c r="AF35" i="13"/>
  <c r="AE35" i="13"/>
  <c r="AD35" i="13"/>
  <c r="AC35" i="13"/>
  <c r="AB35" i="13"/>
  <c r="AA35" i="13"/>
  <c r="Z35" i="13"/>
  <c r="Y35" i="13"/>
  <c r="X35" i="13"/>
  <c r="W35" i="13"/>
  <c r="V35" i="13"/>
  <c r="U35" i="13"/>
  <c r="T35" i="13"/>
  <c r="S35" i="13"/>
  <c r="R35" i="13"/>
  <c r="Q35" i="13"/>
  <c r="P35" i="13"/>
  <c r="O35" i="13"/>
  <c r="N35" i="13"/>
  <c r="M35" i="13"/>
  <c r="L35" i="13"/>
  <c r="K35" i="13"/>
  <c r="J35" i="13"/>
  <c r="I35" i="13"/>
  <c r="H35" i="13"/>
  <c r="G35" i="13"/>
  <c r="F35" i="13"/>
  <c r="E35" i="13"/>
  <c r="D35" i="13"/>
  <c r="C35" i="13"/>
  <c r="B35" i="13"/>
  <c r="AF35" i="12"/>
  <c r="AE35" i="12"/>
  <c r="AD35" i="12"/>
  <c r="AC35" i="12"/>
  <c r="AB35" i="12"/>
  <c r="AA35" i="12"/>
  <c r="Z35" i="12"/>
  <c r="Y35" i="12"/>
  <c r="X35" i="12"/>
  <c r="W35" i="12"/>
  <c r="V35" i="12"/>
  <c r="U35" i="12"/>
  <c r="T35" i="12"/>
  <c r="S35" i="12"/>
  <c r="R35" i="12"/>
  <c r="Q35" i="12"/>
  <c r="P35" i="12"/>
  <c r="O35" i="12"/>
  <c r="N35" i="12"/>
  <c r="M35" i="12"/>
  <c r="L35" i="12"/>
  <c r="K35" i="12"/>
  <c r="J35" i="12"/>
  <c r="I35" i="12"/>
  <c r="H35" i="12"/>
  <c r="G35" i="12"/>
  <c r="F35" i="12"/>
  <c r="E35" i="12"/>
  <c r="D35" i="12"/>
  <c r="C35" i="12"/>
  <c r="B35" i="12"/>
  <c r="AF35" i="9"/>
  <c r="AE35" i="9"/>
  <c r="AD35" i="9"/>
  <c r="AC35" i="9"/>
  <c r="AB35" i="9"/>
  <c r="AA35" i="9"/>
  <c r="Z35" i="9"/>
  <c r="Y35" i="9"/>
  <c r="X35" i="9"/>
  <c r="W35" i="9"/>
  <c r="V35" i="9"/>
  <c r="U35" i="9"/>
  <c r="T35" i="9"/>
  <c r="S35" i="9"/>
  <c r="R35" i="9"/>
  <c r="Q35" i="9"/>
  <c r="P35" i="9"/>
  <c r="O35" i="9"/>
  <c r="N35" i="9"/>
  <c r="M35" i="9"/>
  <c r="L35" i="9"/>
  <c r="K35" i="9"/>
  <c r="J35" i="9"/>
  <c r="I35" i="9"/>
  <c r="H35" i="9"/>
  <c r="G35" i="9"/>
  <c r="F35" i="9"/>
  <c r="E35" i="9"/>
  <c r="D35" i="9"/>
  <c r="C35" i="9"/>
  <c r="B35" i="9"/>
  <c r="AF35" i="8"/>
  <c r="AE35" i="8"/>
  <c r="AD35" i="8"/>
  <c r="AC35" i="8"/>
  <c r="AB35" i="8"/>
  <c r="AA35" i="8"/>
  <c r="Z35" i="8"/>
  <c r="Y35" i="8"/>
  <c r="X35" i="8"/>
  <c r="W35" i="8"/>
  <c r="V35" i="8"/>
  <c r="U35" i="8"/>
  <c r="T35" i="8"/>
  <c r="S35" i="8"/>
  <c r="R35" i="8"/>
  <c r="Q35" i="8"/>
  <c r="P35" i="8"/>
  <c r="O35" i="8"/>
  <c r="N35" i="8"/>
  <c r="M35" i="8"/>
  <c r="L35" i="8"/>
  <c r="K35" i="8"/>
  <c r="J35" i="8"/>
  <c r="I35" i="8"/>
  <c r="H35" i="8"/>
  <c r="G35" i="8"/>
  <c r="F35" i="8"/>
  <c r="E35" i="8"/>
  <c r="D35" i="8"/>
  <c r="C35" i="8"/>
  <c r="B35" i="8"/>
  <c r="AF35" i="7"/>
  <c r="AE35" i="7"/>
  <c r="AD35" i="7"/>
  <c r="AC35" i="7"/>
  <c r="AB35" i="7"/>
  <c r="AA35" i="7"/>
  <c r="Z35" i="7"/>
  <c r="Y35" i="7"/>
  <c r="X35" i="7"/>
  <c r="W35" i="7"/>
  <c r="V35" i="7"/>
  <c r="U35" i="7"/>
  <c r="T35" i="7"/>
  <c r="S35" i="7"/>
  <c r="R35" i="7"/>
  <c r="Q35" i="7"/>
  <c r="P35" i="7"/>
  <c r="O35" i="7"/>
  <c r="N35" i="7"/>
  <c r="M35" i="7"/>
  <c r="L35" i="7"/>
  <c r="K35" i="7"/>
  <c r="J35" i="7"/>
  <c r="I35" i="7"/>
  <c r="H35" i="7"/>
  <c r="G35" i="7"/>
  <c r="F35" i="7"/>
  <c r="E35" i="7"/>
  <c r="D35" i="7"/>
  <c r="C35" i="7"/>
  <c r="B35" i="7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D35" i="6"/>
  <c r="C35" i="6"/>
  <c r="B35" i="6"/>
  <c r="AF35" i="5"/>
  <c r="AE35" i="5"/>
  <c r="AD35" i="5"/>
  <c r="AC35" i="5"/>
  <c r="AB35" i="5"/>
  <c r="AA35" i="5"/>
  <c r="Z35" i="5"/>
  <c r="Y35" i="5"/>
  <c r="X35" i="5"/>
  <c r="W35" i="5"/>
  <c r="V35" i="5"/>
  <c r="U35" i="5"/>
  <c r="T35" i="5"/>
  <c r="S35" i="5"/>
  <c r="R35" i="5"/>
  <c r="Q35" i="5"/>
  <c r="P35" i="5"/>
  <c r="O35" i="5"/>
  <c r="N35" i="5"/>
  <c r="M35" i="5"/>
  <c r="L35" i="5"/>
  <c r="K35" i="5"/>
  <c r="J35" i="5"/>
  <c r="I35" i="5"/>
  <c r="H35" i="5"/>
  <c r="G35" i="5"/>
  <c r="F35" i="5"/>
  <c r="E35" i="5"/>
  <c r="D35" i="5"/>
  <c r="C35" i="5"/>
  <c r="B35" i="5"/>
  <c r="AF35" i="4"/>
  <c r="AE35" i="4"/>
  <c r="AD35" i="4"/>
  <c r="AC35" i="4"/>
  <c r="AB35" i="4"/>
  <c r="AA35" i="4"/>
  <c r="Z35" i="4"/>
  <c r="Y35" i="4"/>
  <c r="X35" i="4"/>
  <c r="W35" i="4"/>
  <c r="V35" i="4"/>
  <c r="U35" i="4"/>
  <c r="T35" i="4"/>
  <c r="S35" i="4"/>
  <c r="R35" i="4"/>
  <c r="Q35" i="4"/>
  <c r="P35" i="4"/>
  <c r="O35" i="4"/>
  <c r="N35" i="4"/>
  <c r="M35" i="4"/>
  <c r="L35" i="4"/>
  <c r="K35" i="4"/>
  <c r="J35" i="4"/>
  <c r="I35" i="4"/>
  <c r="H35" i="4"/>
  <c r="G35" i="4"/>
  <c r="F35" i="4"/>
  <c r="E35" i="4"/>
  <c r="D35" i="4"/>
  <c r="C35" i="4"/>
  <c r="B35" i="4"/>
  <c r="AF34" i="14"/>
  <c r="AE34" i="14"/>
  <c r="AD34" i="14"/>
  <c r="AC34" i="14"/>
  <c r="AB34" i="14"/>
  <c r="AA34" i="14"/>
  <c r="Z34" i="14"/>
  <c r="Y34" i="14"/>
  <c r="X34" i="14"/>
  <c r="W34" i="14"/>
  <c r="V34" i="14"/>
  <c r="U34" i="14"/>
  <c r="T34" i="14"/>
  <c r="S34" i="14"/>
  <c r="R34" i="14"/>
  <c r="Q34" i="14"/>
  <c r="P34" i="14"/>
  <c r="O34" i="14"/>
  <c r="N34" i="14"/>
  <c r="M34" i="14"/>
  <c r="L34" i="14"/>
  <c r="K34" i="14"/>
  <c r="J34" i="14"/>
  <c r="I34" i="14"/>
  <c r="H34" i="14"/>
  <c r="G34" i="14"/>
  <c r="F34" i="14"/>
  <c r="E34" i="14"/>
  <c r="D34" i="14"/>
  <c r="C34" i="14"/>
  <c r="B34" i="14"/>
  <c r="AF34" i="15"/>
  <c r="AE34" i="15"/>
  <c r="AD34" i="15"/>
  <c r="AC34" i="15"/>
  <c r="AB34" i="15"/>
  <c r="AA34" i="15"/>
  <c r="Z34" i="15"/>
  <c r="Y34" i="15"/>
  <c r="X34" i="15"/>
  <c r="W34" i="15"/>
  <c r="V34" i="15"/>
  <c r="U34" i="15"/>
  <c r="T34" i="15"/>
  <c r="S34" i="15"/>
  <c r="R34" i="15"/>
  <c r="Q34" i="15"/>
  <c r="P34" i="15"/>
  <c r="O34" i="15"/>
  <c r="N34" i="15"/>
  <c r="M34" i="15"/>
  <c r="L34" i="15"/>
  <c r="K34" i="15"/>
  <c r="J34" i="15"/>
  <c r="I34" i="15"/>
  <c r="H34" i="15"/>
  <c r="G34" i="15"/>
  <c r="F34" i="15"/>
  <c r="E34" i="15"/>
  <c r="D34" i="15"/>
  <c r="C34" i="15"/>
  <c r="B34" i="15"/>
  <c r="AG34" i="13"/>
  <c r="AF34" i="13"/>
  <c r="AE34" i="13"/>
  <c r="AD34" i="13"/>
  <c r="AC34" i="13"/>
  <c r="AB34" i="13"/>
  <c r="AA34" i="13"/>
  <c r="Z34" i="13"/>
  <c r="Y34" i="13"/>
  <c r="X34" i="13"/>
  <c r="W34" i="13"/>
  <c r="V34" i="13"/>
  <c r="U34" i="13"/>
  <c r="T34" i="13"/>
  <c r="S34" i="13"/>
  <c r="R34" i="13"/>
  <c r="Q34" i="13"/>
  <c r="P34" i="13"/>
  <c r="O34" i="13"/>
  <c r="N34" i="13"/>
  <c r="M34" i="13"/>
  <c r="L34" i="13"/>
  <c r="K34" i="13"/>
  <c r="J34" i="13"/>
  <c r="I34" i="13"/>
  <c r="H34" i="13"/>
  <c r="G34" i="13"/>
  <c r="F34" i="13"/>
  <c r="E34" i="13"/>
  <c r="D34" i="13"/>
  <c r="C34" i="13"/>
  <c r="B34" i="13"/>
  <c r="AF34" i="12"/>
  <c r="AE34" i="12"/>
  <c r="AD34" i="12"/>
  <c r="AC34" i="12"/>
  <c r="AB34" i="12"/>
  <c r="AA34" i="12"/>
  <c r="Z34" i="12"/>
  <c r="Y34" i="12"/>
  <c r="X34" i="12"/>
  <c r="W34" i="12"/>
  <c r="V34" i="12"/>
  <c r="U34" i="12"/>
  <c r="T34" i="12"/>
  <c r="S34" i="12"/>
  <c r="R34" i="12"/>
  <c r="Q34" i="12"/>
  <c r="P34" i="12"/>
  <c r="O34" i="12"/>
  <c r="N34" i="12"/>
  <c r="M34" i="12"/>
  <c r="L34" i="12"/>
  <c r="K34" i="12"/>
  <c r="J34" i="12"/>
  <c r="I34" i="12"/>
  <c r="H34" i="12"/>
  <c r="G34" i="12"/>
  <c r="F34" i="12"/>
  <c r="E34" i="12"/>
  <c r="D34" i="12"/>
  <c r="C34" i="12"/>
  <c r="B34" i="12"/>
  <c r="AF34" i="9"/>
  <c r="AE34" i="9"/>
  <c r="AD34" i="9"/>
  <c r="AC34" i="9"/>
  <c r="AB34" i="9"/>
  <c r="AA34" i="9"/>
  <c r="Z34" i="9"/>
  <c r="Y34" i="9"/>
  <c r="X34" i="9"/>
  <c r="W34" i="9"/>
  <c r="V34" i="9"/>
  <c r="U34" i="9"/>
  <c r="T34" i="9"/>
  <c r="S34" i="9"/>
  <c r="R34" i="9"/>
  <c r="Q34" i="9"/>
  <c r="P34" i="9"/>
  <c r="O34" i="9"/>
  <c r="N34" i="9"/>
  <c r="M34" i="9"/>
  <c r="L34" i="9"/>
  <c r="K34" i="9"/>
  <c r="J34" i="9"/>
  <c r="I34" i="9"/>
  <c r="H34" i="9"/>
  <c r="G34" i="9"/>
  <c r="F34" i="9"/>
  <c r="E34" i="9"/>
  <c r="D34" i="9"/>
  <c r="C34" i="9"/>
  <c r="B34" i="9"/>
  <c r="AF34" i="8"/>
  <c r="AE34" i="8"/>
  <c r="AD34" i="8"/>
  <c r="AC34" i="8"/>
  <c r="AB34" i="8"/>
  <c r="AA34" i="8"/>
  <c r="Z34" i="8"/>
  <c r="Y34" i="8"/>
  <c r="X34" i="8"/>
  <c r="W34" i="8"/>
  <c r="V34" i="8"/>
  <c r="U34" i="8"/>
  <c r="T34" i="8"/>
  <c r="S34" i="8"/>
  <c r="R34" i="8"/>
  <c r="Q34" i="8"/>
  <c r="P34" i="8"/>
  <c r="O34" i="8"/>
  <c r="N34" i="8"/>
  <c r="M34" i="8"/>
  <c r="L34" i="8"/>
  <c r="K34" i="8"/>
  <c r="J34" i="8"/>
  <c r="I34" i="8"/>
  <c r="H34" i="8"/>
  <c r="G34" i="8"/>
  <c r="F34" i="8"/>
  <c r="E34" i="8"/>
  <c r="D34" i="8"/>
  <c r="C34" i="8"/>
  <c r="B34" i="8"/>
  <c r="AF34" i="7"/>
  <c r="AE34" i="7"/>
  <c r="AD34" i="7"/>
  <c r="AC34" i="7"/>
  <c r="AB34" i="7"/>
  <c r="AA34" i="7"/>
  <c r="Z34" i="7"/>
  <c r="Y34" i="7"/>
  <c r="X34" i="7"/>
  <c r="W34" i="7"/>
  <c r="V34" i="7"/>
  <c r="U34" i="7"/>
  <c r="T34" i="7"/>
  <c r="S34" i="7"/>
  <c r="R34" i="7"/>
  <c r="Q34" i="7"/>
  <c r="P34" i="7"/>
  <c r="O34" i="7"/>
  <c r="N34" i="7"/>
  <c r="M34" i="7"/>
  <c r="L34" i="7"/>
  <c r="K34" i="7"/>
  <c r="J34" i="7"/>
  <c r="I34" i="7"/>
  <c r="H34" i="7"/>
  <c r="G34" i="7"/>
  <c r="F34" i="7"/>
  <c r="E34" i="7"/>
  <c r="D34" i="7"/>
  <c r="C34" i="7"/>
  <c r="B34" i="7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34" i="6"/>
  <c r="C34" i="6"/>
  <c r="B34" i="6"/>
  <c r="AF34" i="5"/>
  <c r="AE34" i="5"/>
  <c r="AD34" i="5"/>
  <c r="AC34" i="5"/>
  <c r="AB34" i="5"/>
  <c r="AA34" i="5"/>
  <c r="Z34" i="5"/>
  <c r="Y34" i="5"/>
  <c r="X34" i="5"/>
  <c r="W34" i="5"/>
  <c r="V34" i="5"/>
  <c r="U34" i="5"/>
  <c r="T34" i="5"/>
  <c r="S34" i="5"/>
  <c r="R34" i="5"/>
  <c r="Q34" i="5"/>
  <c r="P34" i="5"/>
  <c r="O34" i="5"/>
  <c r="N34" i="5"/>
  <c r="M34" i="5"/>
  <c r="L34" i="5"/>
  <c r="K34" i="5"/>
  <c r="J34" i="5"/>
  <c r="I34" i="5"/>
  <c r="H34" i="5"/>
  <c r="G34" i="5"/>
  <c r="F34" i="5"/>
  <c r="E34" i="5"/>
  <c r="D34" i="5"/>
  <c r="C34" i="5"/>
  <c r="B34" i="5"/>
  <c r="AF34" i="4"/>
  <c r="AE34" i="4"/>
  <c r="AD34" i="4"/>
  <c r="AC34" i="4"/>
  <c r="AB34" i="4"/>
  <c r="AA34" i="4"/>
  <c r="Z34" i="4"/>
  <c r="Y34" i="4"/>
  <c r="X34" i="4"/>
  <c r="W34" i="4"/>
  <c r="V34" i="4"/>
  <c r="U34" i="4"/>
  <c r="T34" i="4"/>
  <c r="S34" i="4"/>
  <c r="R34" i="4"/>
  <c r="Q34" i="4"/>
  <c r="P34" i="4"/>
  <c r="O34" i="4"/>
  <c r="N34" i="4"/>
  <c r="M34" i="4"/>
  <c r="L34" i="4"/>
  <c r="K34" i="4"/>
  <c r="J34" i="4"/>
  <c r="I34" i="4"/>
  <c r="H34" i="4"/>
  <c r="G34" i="4"/>
  <c r="F34" i="4"/>
  <c r="E34" i="4"/>
  <c r="D34" i="4"/>
  <c r="C34" i="4"/>
  <c r="B34" i="4"/>
  <c r="AF33" i="14"/>
  <c r="AE33" i="14"/>
  <c r="AD33" i="14"/>
  <c r="AC33" i="14"/>
  <c r="AB33" i="14"/>
  <c r="AA33" i="14"/>
  <c r="Z33" i="14"/>
  <c r="Y33" i="14"/>
  <c r="X33" i="14"/>
  <c r="W33" i="14"/>
  <c r="V33" i="14"/>
  <c r="U33" i="14"/>
  <c r="T33" i="14"/>
  <c r="S33" i="14"/>
  <c r="R33" i="14"/>
  <c r="Q33" i="14"/>
  <c r="P33" i="14"/>
  <c r="O33" i="14"/>
  <c r="N33" i="14"/>
  <c r="M33" i="14"/>
  <c r="L33" i="14"/>
  <c r="K33" i="14"/>
  <c r="J33" i="14"/>
  <c r="I33" i="14"/>
  <c r="H33" i="14"/>
  <c r="G33" i="14"/>
  <c r="F33" i="14"/>
  <c r="E33" i="14"/>
  <c r="D33" i="14"/>
  <c r="C33" i="14"/>
  <c r="B33" i="14"/>
  <c r="AF33" i="15"/>
  <c r="AE33" i="15"/>
  <c r="AD33" i="15"/>
  <c r="AC33" i="15"/>
  <c r="AB33" i="15"/>
  <c r="AA33" i="15"/>
  <c r="Z33" i="15"/>
  <c r="Y33" i="15"/>
  <c r="X33" i="15"/>
  <c r="W33" i="15"/>
  <c r="V33" i="15"/>
  <c r="U33" i="15"/>
  <c r="T33" i="15"/>
  <c r="S33" i="15"/>
  <c r="R33" i="15"/>
  <c r="Q33" i="15"/>
  <c r="P33" i="15"/>
  <c r="O33" i="15"/>
  <c r="N33" i="15"/>
  <c r="M33" i="15"/>
  <c r="L33" i="15"/>
  <c r="K33" i="15"/>
  <c r="J33" i="15"/>
  <c r="I33" i="15"/>
  <c r="H33" i="15"/>
  <c r="G33" i="15"/>
  <c r="F33" i="15"/>
  <c r="E33" i="15"/>
  <c r="D33" i="15"/>
  <c r="C33" i="15"/>
  <c r="B33" i="15"/>
  <c r="AG33" i="13"/>
  <c r="AF33" i="13"/>
  <c r="AE33" i="13"/>
  <c r="AD33" i="13"/>
  <c r="AC33" i="13"/>
  <c r="AB33" i="13"/>
  <c r="AA33" i="13"/>
  <c r="Z33" i="13"/>
  <c r="Y33" i="13"/>
  <c r="X33" i="13"/>
  <c r="W33" i="13"/>
  <c r="V33" i="13"/>
  <c r="U33" i="13"/>
  <c r="T33" i="13"/>
  <c r="S33" i="13"/>
  <c r="R33" i="13"/>
  <c r="Q33" i="13"/>
  <c r="P33" i="13"/>
  <c r="O33" i="13"/>
  <c r="N33" i="13"/>
  <c r="M33" i="13"/>
  <c r="L33" i="13"/>
  <c r="K33" i="13"/>
  <c r="J33" i="13"/>
  <c r="I33" i="13"/>
  <c r="H33" i="13"/>
  <c r="G33" i="13"/>
  <c r="F33" i="13"/>
  <c r="E33" i="13"/>
  <c r="D33" i="13"/>
  <c r="C33" i="13"/>
  <c r="B33" i="13"/>
  <c r="AF33" i="12"/>
  <c r="AE33" i="12"/>
  <c r="AD33" i="12"/>
  <c r="AC33" i="12"/>
  <c r="AB33" i="12"/>
  <c r="AA33" i="12"/>
  <c r="Z33" i="12"/>
  <c r="Y33" i="12"/>
  <c r="X33" i="12"/>
  <c r="W33" i="12"/>
  <c r="V33" i="12"/>
  <c r="U33" i="12"/>
  <c r="T33" i="12"/>
  <c r="S33" i="12"/>
  <c r="R33" i="12"/>
  <c r="Q33" i="12"/>
  <c r="P33" i="12"/>
  <c r="O33" i="12"/>
  <c r="N33" i="12"/>
  <c r="M33" i="12"/>
  <c r="L33" i="12"/>
  <c r="K33" i="12"/>
  <c r="J33" i="12"/>
  <c r="I33" i="12"/>
  <c r="H33" i="12"/>
  <c r="G33" i="12"/>
  <c r="F33" i="12"/>
  <c r="E33" i="12"/>
  <c r="D33" i="12"/>
  <c r="C33" i="12"/>
  <c r="B33" i="12"/>
  <c r="AF33" i="9"/>
  <c r="AE33" i="9"/>
  <c r="AD33" i="9"/>
  <c r="AC33" i="9"/>
  <c r="AB33" i="9"/>
  <c r="AA33" i="9"/>
  <c r="Z33" i="9"/>
  <c r="Y33" i="9"/>
  <c r="X33" i="9"/>
  <c r="W33" i="9"/>
  <c r="V33" i="9"/>
  <c r="U33" i="9"/>
  <c r="T33" i="9"/>
  <c r="S33" i="9"/>
  <c r="R33" i="9"/>
  <c r="Q33" i="9"/>
  <c r="P33" i="9"/>
  <c r="O33" i="9"/>
  <c r="N33" i="9"/>
  <c r="M33" i="9"/>
  <c r="L33" i="9"/>
  <c r="K33" i="9"/>
  <c r="J33" i="9"/>
  <c r="I33" i="9"/>
  <c r="H33" i="9"/>
  <c r="G33" i="9"/>
  <c r="F33" i="9"/>
  <c r="E33" i="9"/>
  <c r="D33" i="9"/>
  <c r="C33" i="9"/>
  <c r="B33" i="9"/>
  <c r="AF33" i="8"/>
  <c r="AE33" i="8"/>
  <c r="AD33" i="8"/>
  <c r="AC33" i="8"/>
  <c r="AB33" i="8"/>
  <c r="AA33" i="8"/>
  <c r="Z33" i="8"/>
  <c r="Y33" i="8"/>
  <c r="X33" i="8"/>
  <c r="W33" i="8"/>
  <c r="V33" i="8"/>
  <c r="U33" i="8"/>
  <c r="T33" i="8"/>
  <c r="S33" i="8"/>
  <c r="R33" i="8"/>
  <c r="Q33" i="8"/>
  <c r="P33" i="8"/>
  <c r="O33" i="8"/>
  <c r="N33" i="8"/>
  <c r="M33" i="8"/>
  <c r="L33" i="8"/>
  <c r="K33" i="8"/>
  <c r="J33" i="8"/>
  <c r="I33" i="8"/>
  <c r="H33" i="8"/>
  <c r="G33" i="8"/>
  <c r="F33" i="8"/>
  <c r="E33" i="8"/>
  <c r="D33" i="8"/>
  <c r="C33" i="8"/>
  <c r="B33" i="8"/>
  <c r="AF33" i="7"/>
  <c r="AE33" i="7"/>
  <c r="AD33" i="7"/>
  <c r="AC33" i="7"/>
  <c r="AB33" i="7"/>
  <c r="AA33" i="7"/>
  <c r="Z33" i="7"/>
  <c r="Y33" i="7"/>
  <c r="X33" i="7"/>
  <c r="W33" i="7"/>
  <c r="V33" i="7"/>
  <c r="U33" i="7"/>
  <c r="T33" i="7"/>
  <c r="S33" i="7"/>
  <c r="R33" i="7"/>
  <c r="Q33" i="7"/>
  <c r="P33" i="7"/>
  <c r="O33" i="7"/>
  <c r="N33" i="7"/>
  <c r="M33" i="7"/>
  <c r="L33" i="7"/>
  <c r="K33" i="7"/>
  <c r="J33" i="7"/>
  <c r="I33" i="7"/>
  <c r="H33" i="7"/>
  <c r="G33" i="7"/>
  <c r="F33" i="7"/>
  <c r="E33" i="7"/>
  <c r="D33" i="7"/>
  <c r="C33" i="7"/>
  <c r="B33" i="7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33" i="6"/>
  <c r="C33" i="6"/>
  <c r="B33" i="6"/>
  <c r="AF33" i="5"/>
  <c r="AE33" i="5"/>
  <c r="AD33" i="5"/>
  <c r="AC33" i="5"/>
  <c r="AB33" i="5"/>
  <c r="AA33" i="5"/>
  <c r="Z33" i="5"/>
  <c r="Y33" i="5"/>
  <c r="X33" i="5"/>
  <c r="W33" i="5"/>
  <c r="V33" i="5"/>
  <c r="U33" i="5"/>
  <c r="T33" i="5"/>
  <c r="S33" i="5"/>
  <c r="R33" i="5"/>
  <c r="Q33" i="5"/>
  <c r="P33" i="5"/>
  <c r="O33" i="5"/>
  <c r="N33" i="5"/>
  <c r="M33" i="5"/>
  <c r="L33" i="5"/>
  <c r="K33" i="5"/>
  <c r="J33" i="5"/>
  <c r="I33" i="5"/>
  <c r="H33" i="5"/>
  <c r="G33" i="5"/>
  <c r="F33" i="5"/>
  <c r="E33" i="5"/>
  <c r="D33" i="5"/>
  <c r="C33" i="5"/>
  <c r="B33" i="5"/>
  <c r="AF33" i="4"/>
  <c r="AE33" i="4"/>
  <c r="AD33" i="4"/>
  <c r="AC33" i="4"/>
  <c r="AB33" i="4"/>
  <c r="AA33" i="4"/>
  <c r="Z33" i="4"/>
  <c r="Y33" i="4"/>
  <c r="X33" i="4"/>
  <c r="W33" i="4"/>
  <c r="V33" i="4"/>
  <c r="U33" i="4"/>
  <c r="T33" i="4"/>
  <c r="S33" i="4"/>
  <c r="R33" i="4"/>
  <c r="Q33" i="4"/>
  <c r="P33" i="4"/>
  <c r="O33" i="4"/>
  <c r="N33" i="4"/>
  <c r="M33" i="4"/>
  <c r="L33" i="4"/>
  <c r="K33" i="4"/>
  <c r="J33" i="4"/>
  <c r="I33" i="4"/>
  <c r="H33" i="4"/>
  <c r="G33" i="4"/>
  <c r="F33" i="4"/>
  <c r="E33" i="4"/>
  <c r="D33" i="4"/>
  <c r="C33" i="4"/>
  <c r="B33" i="4"/>
  <c r="AF32" i="14"/>
  <c r="AE32" i="14"/>
  <c r="AD32" i="14"/>
  <c r="AC32" i="14"/>
  <c r="AB32" i="14"/>
  <c r="AA32" i="14"/>
  <c r="Z32" i="14"/>
  <c r="Y32" i="14"/>
  <c r="X32" i="14"/>
  <c r="W32" i="14"/>
  <c r="V32" i="14"/>
  <c r="U32" i="14"/>
  <c r="T32" i="14"/>
  <c r="S32" i="14"/>
  <c r="R32" i="14"/>
  <c r="Q32" i="14"/>
  <c r="P32" i="14"/>
  <c r="O32" i="14"/>
  <c r="N32" i="14"/>
  <c r="M32" i="14"/>
  <c r="L32" i="14"/>
  <c r="K32" i="14"/>
  <c r="J32" i="14"/>
  <c r="I32" i="14"/>
  <c r="H32" i="14"/>
  <c r="G32" i="14"/>
  <c r="F32" i="14"/>
  <c r="E32" i="14"/>
  <c r="D32" i="14"/>
  <c r="C32" i="14"/>
  <c r="B32" i="14"/>
  <c r="AF32" i="15"/>
  <c r="AE32" i="15"/>
  <c r="AD32" i="15"/>
  <c r="AC32" i="15"/>
  <c r="AB32" i="15"/>
  <c r="AA32" i="15"/>
  <c r="Z32" i="15"/>
  <c r="Y32" i="15"/>
  <c r="X32" i="15"/>
  <c r="W32" i="15"/>
  <c r="V32" i="15"/>
  <c r="U32" i="15"/>
  <c r="T32" i="15"/>
  <c r="S32" i="15"/>
  <c r="R32" i="15"/>
  <c r="Q32" i="15"/>
  <c r="P32" i="15"/>
  <c r="O32" i="15"/>
  <c r="N32" i="15"/>
  <c r="M32" i="15"/>
  <c r="L32" i="15"/>
  <c r="K32" i="15"/>
  <c r="J32" i="15"/>
  <c r="I32" i="15"/>
  <c r="H32" i="15"/>
  <c r="G32" i="15"/>
  <c r="F32" i="15"/>
  <c r="E32" i="15"/>
  <c r="D32" i="15"/>
  <c r="C32" i="15"/>
  <c r="B32" i="15"/>
  <c r="AG32" i="13"/>
  <c r="AF32" i="13"/>
  <c r="AE32" i="13"/>
  <c r="AD32" i="13"/>
  <c r="AC32" i="13"/>
  <c r="AB32" i="13"/>
  <c r="AA32" i="13"/>
  <c r="Z32" i="13"/>
  <c r="Y32" i="13"/>
  <c r="X32" i="13"/>
  <c r="W32" i="13"/>
  <c r="V32" i="13"/>
  <c r="U32" i="13"/>
  <c r="T32" i="13"/>
  <c r="S32" i="13"/>
  <c r="R32" i="13"/>
  <c r="Q32" i="13"/>
  <c r="P32" i="13"/>
  <c r="O32" i="13"/>
  <c r="N32" i="13"/>
  <c r="M32" i="13"/>
  <c r="L32" i="13"/>
  <c r="K32" i="13"/>
  <c r="J32" i="13"/>
  <c r="I32" i="13"/>
  <c r="H32" i="13"/>
  <c r="G32" i="13"/>
  <c r="F32" i="13"/>
  <c r="E32" i="13"/>
  <c r="D32" i="13"/>
  <c r="C32" i="13"/>
  <c r="B32" i="13"/>
  <c r="AF32" i="12"/>
  <c r="AE32" i="12"/>
  <c r="AD32" i="12"/>
  <c r="AC32" i="12"/>
  <c r="AB32" i="12"/>
  <c r="AA32" i="12"/>
  <c r="Z32" i="12"/>
  <c r="Y32" i="12"/>
  <c r="X32" i="12"/>
  <c r="W32" i="12"/>
  <c r="V32" i="12"/>
  <c r="U32" i="12"/>
  <c r="T32" i="12"/>
  <c r="S32" i="12"/>
  <c r="R32" i="12"/>
  <c r="Q32" i="12"/>
  <c r="P32" i="12"/>
  <c r="O32" i="12"/>
  <c r="N32" i="12"/>
  <c r="M32" i="12"/>
  <c r="L32" i="12"/>
  <c r="K32" i="12"/>
  <c r="J32" i="12"/>
  <c r="I32" i="12"/>
  <c r="H32" i="12"/>
  <c r="G32" i="12"/>
  <c r="F32" i="12"/>
  <c r="E32" i="12"/>
  <c r="D32" i="12"/>
  <c r="C32" i="12"/>
  <c r="B32" i="12"/>
  <c r="AF32" i="9"/>
  <c r="AE32" i="9"/>
  <c r="AD32" i="9"/>
  <c r="AC32" i="9"/>
  <c r="AB32" i="9"/>
  <c r="AA32" i="9"/>
  <c r="Z32" i="9"/>
  <c r="Y32" i="9"/>
  <c r="X32" i="9"/>
  <c r="W32" i="9"/>
  <c r="V32" i="9"/>
  <c r="U32" i="9"/>
  <c r="T32" i="9"/>
  <c r="S32" i="9"/>
  <c r="R32" i="9"/>
  <c r="Q32" i="9"/>
  <c r="P32" i="9"/>
  <c r="O32" i="9"/>
  <c r="N32" i="9"/>
  <c r="M32" i="9"/>
  <c r="L32" i="9"/>
  <c r="K32" i="9"/>
  <c r="J32" i="9"/>
  <c r="I32" i="9"/>
  <c r="H32" i="9"/>
  <c r="G32" i="9"/>
  <c r="F32" i="9"/>
  <c r="E32" i="9"/>
  <c r="D32" i="9"/>
  <c r="C32" i="9"/>
  <c r="B32" i="9"/>
  <c r="AF32" i="8"/>
  <c r="AE32" i="8"/>
  <c r="AD32" i="8"/>
  <c r="AC32" i="8"/>
  <c r="AB32" i="8"/>
  <c r="AA32" i="8"/>
  <c r="Z32" i="8"/>
  <c r="Y32" i="8"/>
  <c r="X32" i="8"/>
  <c r="W32" i="8"/>
  <c r="V32" i="8"/>
  <c r="U32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B32" i="8"/>
  <c r="AF32" i="7"/>
  <c r="AE32" i="7"/>
  <c r="AD32" i="7"/>
  <c r="AC32" i="7"/>
  <c r="AB32" i="7"/>
  <c r="AA32" i="7"/>
  <c r="Z32" i="7"/>
  <c r="Y32" i="7"/>
  <c r="X32" i="7"/>
  <c r="W32" i="7"/>
  <c r="V32" i="7"/>
  <c r="U32" i="7"/>
  <c r="T32" i="7"/>
  <c r="S32" i="7"/>
  <c r="R32" i="7"/>
  <c r="Q32" i="7"/>
  <c r="P32" i="7"/>
  <c r="O32" i="7"/>
  <c r="N32" i="7"/>
  <c r="M32" i="7"/>
  <c r="L32" i="7"/>
  <c r="K32" i="7"/>
  <c r="J32" i="7"/>
  <c r="I32" i="7"/>
  <c r="H32" i="7"/>
  <c r="G32" i="7"/>
  <c r="F32" i="7"/>
  <c r="E32" i="7"/>
  <c r="D32" i="7"/>
  <c r="C32" i="7"/>
  <c r="B32" i="7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32" i="6"/>
  <c r="C32" i="6"/>
  <c r="B32" i="6"/>
  <c r="AF32" i="5"/>
  <c r="AE32" i="5"/>
  <c r="AD32" i="5"/>
  <c r="AC32" i="5"/>
  <c r="AB32" i="5"/>
  <c r="AA32" i="5"/>
  <c r="Z32" i="5"/>
  <c r="Y32" i="5"/>
  <c r="X32" i="5"/>
  <c r="W32" i="5"/>
  <c r="V32" i="5"/>
  <c r="U32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B32" i="5"/>
  <c r="AF32" i="4"/>
  <c r="AE32" i="4"/>
  <c r="AD32" i="4"/>
  <c r="AC32" i="4"/>
  <c r="AB32" i="4"/>
  <c r="AA32" i="4"/>
  <c r="Z32" i="4"/>
  <c r="Y32" i="4"/>
  <c r="X32" i="4"/>
  <c r="W32" i="4"/>
  <c r="V32" i="4"/>
  <c r="U32" i="4"/>
  <c r="T32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B32" i="4"/>
  <c r="AG31" i="13"/>
  <c r="AF31" i="13"/>
  <c r="AE31" i="13"/>
  <c r="AD31" i="13"/>
  <c r="AC31" i="13"/>
  <c r="AB31" i="13"/>
  <c r="AA31" i="13"/>
  <c r="Z31" i="13"/>
  <c r="Y31" i="13"/>
  <c r="X31" i="13"/>
  <c r="W31" i="13"/>
  <c r="V31" i="13"/>
  <c r="U31" i="13"/>
  <c r="T31" i="13"/>
  <c r="S31" i="13"/>
  <c r="R31" i="13"/>
  <c r="Q31" i="13"/>
  <c r="P31" i="13"/>
  <c r="O31" i="13"/>
  <c r="N31" i="13"/>
  <c r="M31" i="13"/>
  <c r="L31" i="13"/>
  <c r="K31" i="13"/>
  <c r="J31" i="13"/>
  <c r="I31" i="13"/>
  <c r="H31" i="13"/>
  <c r="G31" i="13"/>
  <c r="F31" i="13"/>
  <c r="E31" i="13"/>
  <c r="D31" i="13"/>
  <c r="C31" i="13"/>
  <c r="B31" i="13"/>
  <c r="AF30" i="14"/>
  <c r="AE30" i="14"/>
  <c r="AD30" i="14"/>
  <c r="AC30" i="14"/>
  <c r="AB30" i="14"/>
  <c r="AA30" i="14"/>
  <c r="Z30" i="14"/>
  <c r="Y30" i="14"/>
  <c r="X30" i="14"/>
  <c r="W30" i="14"/>
  <c r="V30" i="14"/>
  <c r="U30" i="14"/>
  <c r="T30" i="14"/>
  <c r="S30" i="14"/>
  <c r="R30" i="14"/>
  <c r="Q30" i="14"/>
  <c r="P30" i="14"/>
  <c r="O30" i="14"/>
  <c r="N30" i="14"/>
  <c r="M30" i="14"/>
  <c r="L30" i="14"/>
  <c r="K30" i="14"/>
  <c r="J30" i="14"/>
  <c r="I30" i="14"/>
  <c r="H30" i="14"/>
  <c r="G30" i="14"/>
  <c r="F30" i="14"/>
  <c r="E30" i="14"/>
  <c r="D30" i="14"/>
  <c r="C30" i="14"/>
  <c r="B30" i="14"/>
  <c r="AF30" i="15"/>
  <c r="AE30" i="15"/>
  <c r="AD30" i="15"/>
  <c r="AC30" i="15"/>
  <c r="AB30" i="15"/>
  <c r="AA30" i="15"/>
  <c r="Z30" i="15"/>
  <c r="Y30" i="15"/>
  <c r="X30" i="15"/>
  <c r="W30" i="15"/>
  <c r="V30" i="15"/>
  <c r="U30" i="15"/>
  <c r="T30" i="15"/>
  <c r="S30" i="15"/>
  <c r="R30" i="15"/>
  <c r="Q30" i="15"/>
  <c r="P30" i="15"/>
  <c r="O30" i="15"/>
  <c r="N30" i="15"/>
  <c r="M30" i="15"/>
  <c r="L30" i="15"/>
  <c r="K30" i="15"/>
  <c r="J30" i="15"/>
  <c r="I30" i="15"/>
  <c r="H30" i="15"/>
  <c r="G30" i="15"/>
  <c r="F30" i="15"/>
  <c r="E30" i="15"/>
  <c r="D30" i="15"/>
  <c r="C30" i="15"/>
  <c r="B30" i="15"/>
  <c r="AG30" i="13"/>
  <c r="AF30" i="13"/>
  <c r="AE30" i="13"/>
  <c r="AD30" i="13"/>
  <c r="AC30" i="13"/>
  <c r="AB30" i="13"/>
  <c r="AA30" i="13"/>
  <c r="Z30" i="13"/>
  <c r="Y30" i="13"/>
  <c r="X30" i="13"/>
  <c r="W30" i="13"/>
  <c r="V30" i="13"/>
  <c r="U30" i="13"/>
  <c r="T30" i="13"/>
  <c r="S30" i="13"/>
  <c r="R30" i="13"/>
  <c r="Q30" i="13"/>
  <c r="P30" i="13"/>
  <c r="O30" i="13"/>
  <c r="N30" i="13"/>
  <c r="M30" i="13"/>
  <c r="L30" i="13"/>
  <c r="K30" i="13"/>
  <c r="J30" i="13"/>
  <c r="I30" i="13"/>
  <c r="H30" i="13"/>
  <c r="G30" i="13"/>
  <c r="F30" i="13"/>
  <c r="E30" i="13"/>
  <c r="D30" i="13"/>
  <c r="C30" i="13"/>
  <c r="B30" i="13"/>
  <c r="AF30" i="12"/>
  <c r="AE30" i="12"/>
  <c r="AD30" i="12"/>
  <c r="AC30" i="12"/>
  <c r="AB30" i="12"/>
  <c r="AA30" i="12"/>
  <c r="Z30" i="12"/>
  <c r="Y30" i="12"/>
  <c r="X30" i="12"/>
  <c r="W30" i="12"/>
  <c r="V30" i="12"/>
  <c r="U30" i="12"/>
  <c r="T30" i="12"/>
  <c r="S30" i="12"/>
  <c r="R30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D30" i="12"/>
  <c r="C30" i="12"/>
  <c r="B30" i="12"/>
  <c r="AF30" i="9"/>
  <c r="AE30" i="9"/>
  <c r="AD30" i="9"/>
  <c r="AC30" i="9"/>
  <c r="AB30" i="9"/>
  <c r="AA30" i="9"/>
  <c r="Z30" i="9"/>
  <c r="Y30" i="9"/>
  <c r="X30" i="9"/>
  <c r="W30" i="9"/>
  <c r="V30" i="9"/>
  <c r="U30" i="9"/>
  <c r="T30" i="9"/>
  <c r="S30" i="9"/>
  <c r="R30" i="9"/>
  <c r="Q30" i="9"/>
  <c r="P30" i="9"/>
  <c r="O30" i="9"/>
  <c r="N30" i="9"/>
  <c r="M30" i="9"/>
  <c r="L30" i="9"/>
  <c r="K30" i="9"/>
  <c r="J30" i="9"/>
  <c r="I30" i="9"/>
  <c r="H30" i="9"/>
  <c r="G30" i="9"/>
  <c r="F30" i="9"/>
  <c r="E30" i="9"/>
  <c r="D30" i="9"/>
  <c r="C30" i="9"/>
  <c r="B30" i="9"/>
  <c r="AF30" i="8"/>
  <c r="AE30" i="8"/>
  <c r="AD30" i="8"/>
  <c r="AC30" i="8"/>
  <c r="AB30" i="8"/>
  <c r="AA30" i="8"/>
  <c r="Z30" i="8"/>
  <c r="Y30" i="8"/>
  <c r="X30" i="8"/>
  <c r="W30" i="8"/>
  <c r="V30" i="8"/>
  <c r="U30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B30" i="8"/>
  <c r="AF30" i="7"/>
  <c r="AE30" i="7"/>
  <c r="AD30" i="7"/>
  <c r="AC30" i="7"/>
  <c r="AB30" i="7"/>
  <c r="AA30" i="7"/>
  <c r="Z30" i="7"/>
  <c r="Y30" i="7"/>
  <c r="X30" i="7"/>
  <c r="W30" i="7"/>
  <c r="V30" i="7"/>
  <c r="U30" i="7"/>
  <c r="T30" i="7"/>
  <c r="S30" i="7"/>
  <c r="R30" i="7"/>
  <c r="Q30" i="7"/>
  <c r="P30" i="7"/>
  <c r="O30" i="7"/>
  <c r="N30" i="7"/>
  <c r="M30" i="7"/>
  <c r="L30" i="7"/>
  <c r="K30" i="7"/>
  <c r="J30" i="7"/>
  <c r="I30" i="7"/>
  <c r="H30" i="7"/>
  <c r="G30" i="7"/>
  <c r="F30" i="7"/>
  <c r="E30" i="7"/>
  <c r="D30" i="7"/>
  <c r="C30" i="7"/>
  <c r="B30" i="7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30" i="6"/>
  <c r="C30" i="6"/>
  <c r="B30" i="6"/>
  <c r="AF30" i="5"/>
  <c r="AE30" i="5"/>
  <c r="AD30" i="5"/>
  <c r="AC30" i="5"/>
  <c r="AB30" i="5"/>
  <c r="AA30" i="5"/>
  <c r="Z30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B30" i="5"/>
  <c r="AF30" i="4"/>
  <c r="AE30" i="4"/>
  <c r="AD30" i="4"/>
  <c r="AC30" i="4"/>
  <c r="AB30" i="4"/>
  <c r="AA30" i="4"/>
  <c r="Z30" i="4"/>
  <c r="Y30" i="4"/>
  <c r="X30" i="4"/>
  <c r="W30" i="4"/>
  <c r="V30" i="4"/>
  <c r="U30" i="4"/>
  <c r="T30" i="4"/>
  <c r="S30" i="4"/>
  <c r="R30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B30" i="4"/>
  <c r="AF29" i="14"/>
  <c r="AE29" i="14"/>
  <c r="AD29" i="14"/>
  <c r="AC29" i="14"/>
  <c r="AB29" i="14"/>
  <c r="AA29" i="14"/>
  <c r="Z29" i="14"/>
  <c r="Y29" i="14"/>
  <c r="X29" i="14"/>
  <c r="W29" i="14"/>
  <c r="V29" i="14"/>
  <c r="U29" i="14"/>
  <c r="T29" i="14"/>
  <c r="S29" i="14"/>
  <c r="R29" i="14"/>
  <c r="Q29" i="14"/>
  <c r="P29" i="14"/>
  <c r="O29" i="14"/>
  <c r="N29" i="14"/>
  <c r="M29" i="14"/>
  <c r="L29" i="14"/>
  <c r="K29" i="14"/>
  <c r="J29" i="14"/>
  <c r="I29" i="14"/>
  <c r="H29" i="14"/>
  <c r="G29" i="14"/>
  <c r="F29" i="14"/>
  <c r="E29" i="14"/>
  <c r="D29" i="14"/>
  <c r="C29" i="14"/>
  <c r="B29" i="14"/>
  <c r="AF29" i="15"/>
  <c r="AE29" i="15"/>
  <c r="AD29" i="15"/>
  <c r="AC29" i="15"/>
  <c r="AB29" i="15"/>
  <c r="AA29" i="15"/>
  <c r="Z29" i="15"/>
  <c r="Y29" i="15"/>
  <c r="X29" i="15"/>
  <c r="W29" i="15"/>
  <c r="V29" i="15"/>
  <c r="U29" i="15"/>
  <c r="T29" i="15"/>
  <c r="S29" i="15"/>
  <c r="R29" i="15"/>
  <c r="Q29" i="15"/>
  <c r="P29" i="15"/>
  <c r="O29" i="15"/>
  <c r="N29" i="15"/>
  <c r="M29" i="15"/>
  <c r="L29" i="15"/>
  <c r="K29" i="15"/>
  <c r="J29" i="15"/>
  <c r="I29" i="15"/>
  <c r="H29" i="15"/>
  <c r="G29" i="15"/>
  <c r="F29" i="15"/>
  <c r="E29" i="15"/>
  <c r="D29" i="15"/>
  <c r="C29" i="15"/>
  <c r="B29" i="15"/>
  <c r="AG29" i="13"/>
  <c r="AF29" i="13"/>
  <c r="AE29" i="13"/>
  <c r="AD29" i="13"/>
  <c r="AC29" i="13"/>
  <c r="AB29" i="13"/>
  <c r="AA29" i="13"/>
  <c r="Z29" i="13"/>
  <c r="Y29" i="13"/>
  <c r="X29" i="13"/>
  <c r="W29" i="13"/>
  <c r="V29" i="13"/>
  <c r="U29" i="13"/>
  <c r="T29" i="13"/>
  <c r="S29" i="13"/>
  <c r="R29" i="13"/>
  <c r="Q29" i="13"/>
  <c r="P29" i="13"/>
  <c r="O29" i="13"/>
  <c r="N29" i="13"/>
  <c r="M29" i="13"/>
  <c r="L29" i="13"/>
  <c r="K29" i="13"/>
  <c r="J29" i="13"/>
  <c r="I29" i="13"/>
  <c r="H29" i="13"/>
  <c r="G29" i="13"/>
  <c r="F29" i="13"/>
  <c r="E29" i="13"/>
  <c r="D29" i="13"/>
  <c r="C29" i="13"/>
  <c r="B29" i="13"/>
  <c r="AF29" i="12"/>
  <c r="AE29" i="12"/>
  <c r="AD29" i="12"/>
  <c r="AC29" i="12"/>
  <c r="AB29" i="12"/>
  <c r="AA29" i="12"/>
  <c r="Z29" i="12"/>
  <c r="Y29" i="12"/>
  <c r="X29" i="12"/>
  <c r="W29" i="12"/>
  <c r="V29" i="12"/>
  <c r="U29" i="12"/>
  <c r="T29" i="12"/>
  <c r="S29" i="12"/>
  <c r="R29" i="12"/>
  <c r="Q29" i="12"/>
  <c r="P29" i="12"/>
  <c r="O29" i="12"/>
  <c r="N29" i="12"/>
  <c r="M29" i="12"/>
  <c r="L29" i="12"/>
  <c r="K29" i="12"/>
  <c r="J29" i="12"/>
  <c r="I29" i="12"/>
  <c r="H29" i="12"/>
  <c r="G29" i="12"/>
  <c r="F29" i="12"/>
  <c r="E29" i="12"/>
  <c r="D29" i="12"/>
  <c r="C29" i="12"/>
  <c r="B29" i="12"/>
  <c r="AF29" i="9"/>
  <c r="AE29" i="9"/>
  <c r="AD29" i="9"/>
  <c r="AC29" i="9"/>
  <c r="AB29" i="9"/>
  <c r="AA29" i="9"/>
  <c r="Z29" i="9"/>
  <c r="Y29" i="9"/>
  <c r="X29" i="9"/>
  <c r="W29" i="9"/>
  <c r="V29" i="9"/>
  <c r="U29" i="9"/>
  <c r="T29" i="9"/>
  <c r="S29" i="9"/>
  <c r="R29" i="9"/>
  <c r="Q29" i="9"/>
  <c r="P29" i="9"/>
  <c r="O29" i="9"/>
  <c r="N29" i="9"/>
  <c r="M29" i="9"/>
  <c r="L29" i="9"/>
  <c r="K29" i="9"/>
  <c r="J29" i="9"/>
  <c r="I29" i="9"/>
  <c r="H29" i="9"/>
  <c r="G29" i="9"/>
  <c r="F29" i="9"/>
  <c r="E29" i="9"/>
  <c r="D29" i="9"/>
  <c r="C29" i="9"/>
  <c r="B29" i="9"/>
  <c r="AF29" i="8"/>
  <c r="AE29" i="8"/>
  <c r="AD29" i="8"/>
  <c r="AC29" i="8"/>
  <c r="AB29" i="8"/>
  <c r="AA29" i="8"/>
  <c r="Z29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B29" i="8"/>
  <c r="AF29" i="7"/>
  <c r="AE29" i="7"/>
  <c r="AD29" i="7"/>
  <c r="AC29" i="7"/>
  <c r="AB29" i="7"/>
  <c r="AA29" i="7"/>
  <c r="Z29" i="7"/>
  <c r="Y29" i="7"/>
  <c r="X29" i="7"/>
  <c r="W29" i="7"/>
  <c r="V29" i="7"/>
  <c r="U29" i="7"/>
  <c r="T29" i="7"/>
  <c r="S29" i="7"/>
  <c r="R29" i="7"/>
  <c r="Q29" i="7"/>
  <c r="P29" i="7"/>
  <c r="O29" i="7"/>
  <c r="N29" i="7"/>
  <c r="M29" i="7"/>
  <c r="L29" i="7"/>
  <c r="K29" i="7"/>
  <c r="J29" i="7"/>
  <c r="I29" i="7"/>
  <c r="H29" i="7"/>
  <c r="G29" i="7"/>
  <c r="F29" i="7"/>
  <c r="E29" i="7"/>
  <c r="D29" i="7"/>
  <c r="C29" i="7"/>
  <c r="B29" i="7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29" i="6"/>
  <c r="C29" i="6"/>
  <c r="B29" i="6"/>
  <c r="AF29" i="5"/>
  <c r="AE29" i="5"/>
  <c r="AD29" i="5"/>
  <c r="AC29" i="5"/>
  <c r="AB29" i="5"/>
  <c r="AA29" i="5"/>
  <c r="Z29" i="5"/>
  <c r="Y29" i="5"/>
  <c r="X29" i="5"/>
  <c r="W29" i="5"/>
  <c r="V29" i="5"/>
  <c r="U29" i="5"/>
  <c r="T29" i="5"/>
  <c r="S29" i="5"/>
  <c r="R29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B29" i="5"/>
  <c r="AF29" i="4"/>
  <c r="AE29" i="4"/>
  <c r="AD29" i="4"/>
  <c r="AC29" i="4"/>
  <c r="AB29" i="4"/>
  <c r="AA29" i="4"/>
  <c r="Z29" i="4"/>
  <c r="Y29" i="4"/>
  <c r="X29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B29" i="4"/>
  <c r="AF28" i="14"/>
  <c r="AE28" i="14"/>
  <c r="AD28" i="14"/>
  <c r="AC28" i="14"/>
  <c r="AB28" i="14"/>
  <c r="AA28" i="14"/>
  <c r="Z28" i="14"/>
  <c r="Y28" i="14"/>
  <c r="X28" i="14"/>
  <c r="W28" i="14"/>
  <c r="V28" i="14"/>
  <c r="U28" i="14"/>
  <c r="T28" i="14"/>
  <c r="S28" i="14"/>
  <c r="R28" i="14"/>
  <c r="Q28" i="14"/>
  <c r="P28" i="14"/>
  <c r="O28" i="14"/>
  <c r="N28" i="14"/>
  <c r="M28" i="14"/>
  <c r="L28" i="14"/>
  <c r="K28" i="14"/>
  <c r="J28" i="14"/>
  <c r="I28" i="14"/>
  <c r="H28" i="14"/>
  <c r="G28" i="14"/>
  <c r="F28" i="14"/>
  <c r="E28" i="14"/>
  <c r="D28" i="14"/>
  <c r="C28" i="14"/>
  <c r="B28" i="14"/>
  <c r="AF28" i="15"/>
  <c r="AE28" i="15"/>
  <c r="AD28" i="15"/>
  <c r="AC28" i="15"/>
  <c r="AB28" i="15"/>
  <c r="AA28" i="15"/>
  <c r="Z28" i="15"/>
  <c r="Y28" i="15"/>
  <c r="X28" i="15"/>
  <c r="W28" i="15"/>
  <c r="V28" i="15"/>
  <c r="U28" i="15"/>
  <c r="T28" i="15"/>
  <c r="S28" i="15"/>
  <c r="R28" i="15"/>
  <c r="Q28" i="15"/>
  <c r="P28" i="15"/>
  <c r="O28" i="15"/>
  <c r="N28" i="15"/>
  <c r="M28" i="15"/>
  <c r="L28" i="15"/>
  <c r="K28" i="15"/>
  <c r="J28" i="15"/>
  <c r="I28" i="15"/>
  <c r="H28" i="15"/>
  <c r="G28" i="15"/>
  <c r="F28" i="15"/>
  <c r="E28" i="15"/>
  <c r="D28" i="15"/>
  <c r="C28" i="15"/>
  <c r="B28" i="15"/>
  <c r="AG28" i="13"/>
  <c r="AF28" i="13"/>
  <c r="AE28" i="13"/>
  <c r="AD28" i="13"/>
  <c r="AC28" i="13"/>
  <c r="AB28" i="13"/>
  <c r="AA28" i="13"/>
  <c r="Z28" i="13"/>
  <c r="Y28" i="13"/>
  <c r="X28" i="13"/>
  <c r="W28" i="13"/>
  <c r="V28" i="13"/>
  <c r="U28" i="13"/>
  <c r="T28" i="13"/>
  <c r="S28" i="13"/>
  <c r="R28" i="13"/>
  <c r="Q28" i="13"/>
  <c r="P28" i="13"/>
  <c r="O28" i="13"/>
  <c r="N28" i="13"/>
  <c r="M28" i="13"/>
  <c r="L28" i="13"/>
  <c r="K28" i="13"/>
  <c r="J28" i="13"/>
  <c r="I28" i="13"/>
  <c r="H28" i="13"/>
  <c r="G28" i="13"/>
  <c r="F28" i="13"/>
  <c r="E28" i="13"/>
  <c r="D28" i="13"/>
  <c r="C28" i="13"/>
  <c r="B28" i="13"/>
  <c r="AF28" i="12"/>
  <c r="AE28" i="12"/>
  <c r="AD28" i="12"/>
  <c r="AC28" i="12"/>
  <c r="AB28" i="12"/>
  <c r="AA28" i="12"/>
  <c r="Z28" i="12"/>
  <c r="Y28" i="12"/>
  <c r="X28" i="12"/>
  <c r="W28" i="12"/>
  <c r="V28" i="12"/>
  <c r="U28" i="12"/>
  <c r="T28" i="12"/>
  <c r="S28" i="12"/>
  <c r="R28" i="12"/>
  <c r="Q28" i="12"/>
  <c r="P28" i="12"/>
  <c r="O28" i="12"/>
  <c r="N28" i="12"/>
  <c r="M28" i="12"/>
  <c r="L28" i="12"/>
  <c r="K28" i="12"/>
  <c r="J28" i="12"/>
  <c r="I28" i="12"/>
  <c r="H28" i="12"/>
  <c r="G28" i="12"/>
  <c r="F28" i="12"/>
  <c r="E28" i="12"/>
  <c r="D28" i="12"/>
  <c r="C28" i="12"/>
  <c r="B28" i="12"/>
  <c r="AF28" i="9"/>
  <c r="AE28" i="9"/>
  <c r="AD28" i="9"/>
  <c r="AC28" i="9"/>
  <c r="AB28" i="9"/>
  <c r="AA28" i="9"/>
  <c r="Z28" i="9"/>
  <c r="Y28" i="9"/>
  <c r="X28" i="9"/>
  <c r="W28" i="9"/>
  <c r="V28" i="9"/>
  <c r="U28" i="9"/>
  <c r="T28" i="9"/>
  <c r="S28" i="9"/>
  <c r="R28" i="9"/>
  <c r="Q28" i="9"/>
  <c r="P28" i="9"/>
  <c r="O28" i="9"/>
  <c r="N28" i="9"/>
  <c r="M28" i="9"/>
  <c r="L28" i="9"/>
  <c r="K28" i="9"/>
  <c r="J28" i="9"/>
  <c r="I28" i="9"/>
  <c r="H28" i="9"/>
  <c r="G28" i="9"/>
  <c r="F28" i="9"/>
  <c r="E28" i="9"/>
  <c r="D28" i="9"/>
  <c r="C28" i="9"/>
  <c r="B28" i="9"/>
  <c r="AF28" i="8"/>
  <c r="AE28" i="8"/>
  <c r="AD28" i="8"/>
  <c r="AC28" i="8"/>
  <c r="AB28" i="8"/>
  <c r="AA28" i="8"/>
  <c r="Z28" i="8"/>
  <c r="Y28" i="8"/>
  <c r="X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B28" i="8"/>
  <c r="AF28" i="7"/>
  <c r="AE28" i="7"/>
  <c r="AD28" i="7"/>
  <c r="AC28" i="7"/>
  <c r="AB28" i="7"/>
  <c r="AA28" i="7"/>
  <c r="Z28" i="7"/>
  <c r="Y28" i="7"/>
  <c r="X28" i="7"/>
  <c r="W28" i="7"/>
  <c r="V28" i="7"/>
  <c r="U28" i="7"/>
  <c r="T28" i="7"/>
  <c r="S28" i="7"/>
  <c r="R28" i="7"/>
  <c r="Q28" i="7"/>
  <c r="P28" i="7"/>
  <c r="O28" i="7"/>
  <c r="N28" i="7"/>
  <c r="M28" i="7"/>
  <c r="L28" i="7"/>
  <c r="K28" i="7"/>
  <c r="J28" i="7"/>
  <c r="I28" i="7"/>
  <c r="H28" i="7"/>
  <c r="G28" i="7"/>
  <c r="F28" i="7"/>
  <c r="E28" i="7"/>
  <c r="D28" i="7"/>
  <c r="C28" i="7"/>
  <c r="B28" i="7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28" i="6"/>
  <c r="C28" i="6"/>
  <c r="B28" i="6"/>
  <c r="AF28" i="5"/>
  <c r="AE28" i="5"/>
  <c r="AD28" i="5"/>
  <c r="AC28" i="5"/>
  <c r="AB28" i="5"/>
  <c r="AA28" i="5"/>
  <c r="Z28" i="5"/>
  <c r="Y28" i="5"/>
  <c r="X28" i="5"/>
  <c r="W28" i="5"/>
  <c r="V28" i="5"/>
  <c r="U28" i="5"/>
  <c r="T28" i="5"/>
  <c r="S28" i="5"/>
  <c r="R28" i="5"/>
  <c r="Q28" i="5"/>
  <c r="P28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B28" i="5"/>
  <c r="AF28" i="4"/>
  <c r="AE28" i="4"/>
  <c r="AD28" i="4"/>
  <c r="AC28" i="4"/>
  <c r="AB28" i="4"/>
  <c r="AA28" i="4"/>
  <c r="Z28" i="4"/>
  <c r="Y28" i="4"/>
  <c r="X28" i="4"/>
  <c r="W28" i="4"/>
  <c r="V28" i="4"/>
  <c r="U28" i="4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B28" i="4"/>
  <c r="AF27" i="14"/>
  <c r="AE27" i="14"/>
  <c r="AD27" i="14"/>
  <c r="AC27" i="14"/>
  <c r="AB27" i="14"/>
  <c r="AA27" i="14"/>
  <c r="Z27" i="14"/>
  <c r="Y27" i="14"/>
  <c r="X27" i="14"/>
  <c r="W27" i="14"/>
  <c r="V27" i="14"/>
  <c r="U27" i="14"/>
  <c r="T27" i="14"/>
  <c r="S27" i="14"/>
  <c r="R27" i="14"/>
  <c r="Q27" i="14"/>
  <c r="P27" i="14"/>
  <c r="O27" i="14"/>
  <c r="N27" i="14"/>
  <c r="M27" i="14"/>
  <c r="L27" i="14"/>
  <c r="K27" i="14"/>
  <c r="J27" i="14"/>
  <c r="I27" i="14"/>
  <c r="H27" i="14"/>
  <c r="G27" i="14"/>
  <c r="F27" i="14"/>
  <c r="E27" i="14"/>
  <c r="D27" i="14"/>
  <c r="C27" i="14"/>
  <c r="B27" i="14"/>
  <c r="AF27" i="15"/>
  <c r="AE27" i="15"/>
  <c r="AD27" i="15"/>
  <c r="AC27" i="15"/>
  <c r="AB27" i="15"/>
  <c r="AA27" i="15"/>
  <c r="Z27" i="15"/>
  <c r="Y27" i="15"/>
  <c r="X27" i="15"/>
  <c r="W27" i="15"/>
  <c r="V27" i="15"/>
  <c r="U27" i="15"/>
  <c r="T27" i="15"/>
  <c r="S27" i="15"/>
  <c r="R27" i="15"/>
  <c r="Q27" i="15"/>
  <c r="P27" i="15"/>
  <c r="O27" i="15"/>
  <c r="N27" i="15"/>
  <c r="M27" i="15"/>
  <c r="L27" i="15"/>
  <c r="K27" i="15"/>
  <c r="J27" i="15"/>
  <c r="I27" i="15"/>
  <c r="H27" i="15"/>
  <c r="G27" i="15"/>
  <c r="F27" i="15"/>
  <c r="E27" i="15"/>
  <c r="D27" i="15"/>
  <c r="C27" i="15"/>
  <c r="B27" i="15"/>
  <c r="AG27" i="13"/>
  <c r="AF27" i="13"/>
  <c r="AE27" i="13"/>
  <c r="AD27" i="13"/>
  <c r="AC27" i="13"/>
  <c r="AB27" i="13"/>
  <c r="AA27" i="13"/>
  <c r="Z27" i="13"/>
  <c r="Y27" i="13"/>
  <c r="X27" i="13"/>
  <c r="W27" i="13"/>
  <c r="V27" i="13"/>
  <c r="U27" i="13"/>
  <c r="T27" i="13"/>
  <c r="S27" i="13"/>
  <c r="R27" i="13"/>
  <c r="Q27" i="13"/>
  <c r="P27" i="13"/>
  <c r="O27" i="13"/>
  <c r="N27" i="13"/>
  <c r="M27" i="13"/>
  <c r="L27" i="13"/>
  <c r="K27" i="13"/>
  <c r="J27" i="13"/>
  <c r="I27" i="13"/>
  <c r="H27" i="13"/>
  <c r="G27" i="13"/>
  <c r="F27" i="13"/>
  <c r="E27" i="13"/>
  <c r="D27" i="13"/>
  <c r="C27" i="13"/>
  <c r="B27" i="13"/>
  <c r="AF27" i="12"/>
  <c r="AE27" i="12"/>
  <c r="AD27" i="12"/>
  <c r="AC27" i="12"/>
  <c r="AB27" i="12"/>
  <c r="AA27" i="12"/>
  <c r="Z27" i="12"/>
  <c r="Y27" i="12"/>
  <c r="X27" i="12"/>
  <c r="W27" i="12"/>
  <c r="V27" i="12"/>
  <c r="U27" i="12"/>
  <c r="T27" i="12"/>
  <c r="S27" i="12"/>
  <c r="R27" i="12"/>
  <c r="Q27" i="12"/>
  <c r="P27" i="12"/>
  <c r="O27" i="12"/>
  <c r="N27" i="12"/>
  <c r="M27" i="12"/>
  <c r="L27" i="12"/>
  <c r="K27" i="12"/>
  <c r="J27" i="12"/>
  <c r="I27" i="12"/>
  <c r="H27" i="12"/>
  <c r="G27" i="12"/>
  <c r="F27" i="12"/>
  <c r="E27" i="12"/>
  <c r="D27" i="12"/>
  <c r="C27" i="12"/>
  <c r="B27" i="12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27" i="9"/>
  <c r="C27" i="9"/>
  <c r="B27" i="9"/>
  <c r="AF27" i="8"/>
  <c r="AE27" i="8"/>
  <c r="AD27" i="8"/>
  <c r="AC27" i="8"/>
  <c r="AB27" i="8"/>
  <c r="AA27" i="8"/>
  <c r="Z27" i="8"/>
  <c r="Y27" i="8"/>
  <c r="X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B27" i="8"/>
  <c r="AF27" i="7"/>
  <c r="AE27" i="7"/>
  <c r="AD27" i="7"/>
  <c r="AC27" i="7"/>
  <c r="AB27" i="7"/>
  <c r="AA27" i="7"/>
  <c r="Z27" i="7"/>
  <c r="Y27" i="7"/>
  <c r="X27" i="7"/>
  <c r="W27" i="7"/>
  <c r="V27" i="7"/>
  <c r="U27" i="7"/>
  <c r="T27" i="7"/>
  <c r="S27" i="7"/>
  <c r="R27" i="7"/>
  <c r="Q27" i="7"/>
  <c r="P27" i="7"/>
  <c r="O27" i="7"/>
  <c r="N27" i="7"/>
  <c r="M27" i="7"/>
  <c r="L27" i="7"/>
  <c r="K27" i="7"/>
  <c r="J27" i="7"/>
  <c r="I27" i="7"/>
  <c r="H27" i="7"/>
  <c r="G27" i="7"/>
  <c r="F27" i="7"/>
  <c r="E27" i="7"/>
  <c r="D27" i="7"/>
  <c r="C27" i="7"/>
  <c r="B27" i="7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27" i="6"/>
  <c r="C27" i="6"/>
  <c r="B27" i="6"/>
  <c r="AF27" i="5"/>
  <c r="AE27" i="5"/>
  <c r="AD27" i="5"/>
  <c r="AC27" i="5"/>
  <c r="AB27" i="5"/>
  <c r="AA27" i="5"/>
  <c r="Z27" i="5"/>
  <c r="Y27" i="5"/>
  <c r="X27" i="5"/>
  <c r="W27" i="5"/>
  <c r="V27" i="5"/>
  <c r="U27" i="5"/>
  <c r="T27" i="5"/>
  <c r="S27" i="5"/>
  <c r="R27" i="5"/>
  <c r="Q27" i="5"/>
  <c r="P27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B27" i="5"/>
  <c r="AF27" i="4"/>
  <c r="AE27" i="4"/>
  <c r="AD27" i="4"/>
  <c r="AC27" i="4"/>
  <c r="AB27" i="4"/>
  <c r="AA27" i="4"/>
  <c r="Z27" i="4"/>
  <c r="Y27" i="4"/>
  <c r="X27" i="4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B27" i="4"/>
  <c r="AF26" i="14"/>
  <c r="AE26" i="14"/>
  <c r="AD26" i="14"/>
  <c r="AC26" i="14"/>
  <c r="AB26" i="14"/>
  <c r="AA26" i="14"/>
  <c r="Z26" i="14"/>
  <c r="Y26" i="14"/>
  <c r="X26" i="14"/>
  <c r="W26" i="14"/>
  <c r="V26" i="14"/>
  <c r="U26" i="14"/>
  <c r="T26" i="14"/>
  <c r="S26" i="14"/>
  <c r="R26" i="14"/>
  <c r="Q26" i="14"/>
  <c r="P26" i="14"/>
  <c r="O26" i="14"/>
  <c r="N26" i="14"/>
  <c r="M26" i="14"/>
  <c r="L26" i="14"/>
  <c r="K26" i="14"/>
  <c r="J26" i="14"/>
  <c r="I26" i="14"/>
  <c r="H26" i="14"/>
  <c r="G26" i="14"/>
  <c r="F26" i="14"/>
  <c r="E26" i="14"/>
  <c r="D26" i="14"/>
  <c r="C26" i="14"/>
  <c r="B26" i="14"/>
  <c r="AF26" i="15"/>
  <c r="AE26" i="15"/>
  <c r="AD26" i="15"/>
  <c r="AC26" i="15"/>
  <c r="AB26" i="15"/>
  <c r="AA26" i="15"/>
  <c r="Z26" i="15"/>
  <c r="Y26" i="15"/>
  <c r="X26" i="15"/>
  <c r="W26" i="15"/>
  <c r="V26" i="15"/>
  <c r="U26" i="15"/>
  <c r="T26" i="15"/>
  <c r="S26" i="15"/>
  <c r="R26" i="15"/>
  <c r="Q26" i="15"/>
  <c r="P26" i="15"/>
  <c r="O26" i="15"/>
  <c r="N26" i="15"/>
  <c r="M26" i="15"/>
  <c r="L26" i="15"/>
  <c r="K26" i="15"/>
  <c r="J26" i="15"/>
  <c r="I26" i="15"/>
  <c r="H26" i="15"/>
  <c r="G26" i="15"/>
  <c r="F26" i="15"/>
  <c r="E26" i="15"/>
  <c r="D26" i="15"/>
  <c r="C26" i="15"/>
  <c r="B26" i="15"/>
  <c r="AG26" i="13"/>
  <c r="AF26" i="13"/>
  <c r="AE26" i="13"/>
  <c r="AD26" i="13"/>
  <c r="AC26" i="13"/>
  <c r="AB26" i="13"/>
  <c r="AA26" i="13"/>
  <c r="Z26" i="13"/>
  <c r="Y26" i="13"/>
  <c r="X26" i="13"/>
  <c r="W26" i="13"/>
  <c r="V26" i="13"/>
  <c r="U26" i="13"/>
  <c r="T26" i="13"/>
  <c r="S26" i="13"/>
  <c r="R26" i="13"/>
  <c r="Q26" i="13"/>
  <c r="P26" i="13"/>
  <c r="O26" i="13"/>
  <c r="N26" i="13"/>
  <c r="M26" i="13"/>
  <c r="L26" i="13"/>
  <c r="K26" i="13"/>
  <c r="J26" i="13"/>
  <c r="I26" i="13"/>
  <c r="H26" i="13"/>
  <c r="G26" i="13"/>
  <c r="F26" i="13"/>
  <c r="E26" i="13"/>
  <c r="D26" i="13"/>
  <c r="C26" i="13"/>
  <c r="B26" i="13"/>
  <c r="AF26" i="12"/>
  <c r="AE26" i="12"/>
  <c r="AD26" i="12"/>
  <c r="AC26" i="12"/>
  <c r="AB26" i="12"/>
  <c r="AA26" i="12"/>
  <c r="Z26" i="12"/>
  <c r="Y26" i="12"/>
  <c r="X26" i="12"/>
  <c r="W26" i="12"/>
  <c r="V26" i="12"/>
  <c r="U26" i="12"/>
  <c r="T26" i="12"/>
  <c r="S26" i="12"/>
  <c r="R26" i="12"/>
  <c r="Q26" i="12"/>
  <c r="P26" i="12"/>
  <c r="O26" i="12"/>
  <c r="N26" i="12"/>
  <c r="M26" i="12"/>
  <c r="L26" i="12"/>
  <c r="K26" i="12"/>
  <c r="J26" i="12"/>
  <c r="I26" i="12"/>
  <c r="H26" i="12"/>
  <c r="G26" i="12"/>
  <c r="F26" i="12"/>
  <c r="E26" i="12"/>
  <c r="D26" i="12"/>
  <c r="C26" i="12"/>
  <c r="B26" i="12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C26" i="9"/>
  <c r="B26" i="9"/>
  <c r="AF26" i="8"/>
  <c r="AE26" i="8"/>
  <c r="AD26" i="8"/>
  <c r="AC26" i="8"/>
  <c r="AB26" i="8"/>
  <c r="AA26" i="8"/>
  <c r="Z26" i="8"/>
  <c r="Y26" i="8"/>
  <c r="X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B26" i="8"/>
  <c r="AF26" i="7"/>
  <c r="AE26" i="7"/>
  <c r="AD26" i="7"/>
  <c r="AC26" i="7"/>
  <c r="AB26" i="7"/>
  <c r="AA26" i="7"/>
  <c r="Z26" i="7"/>
  <c r="Y26" i="7"/>
  <c r="X26" i="7"/>
  <c r="W26" i="7"/>
  <c r="V26" i="7"/>
  <c r="U26" i="7"/>
  <c r="T26" i="7"/>
  <c r="S26" i="7"/>
  <c r="R26" i="7"/>
  <c r="Q26" i="7"/>
  <c r="P26" i="7"/>
  <c r="O26" i="7"/>
  <c r="N26" i="7"/>
  <c r="M26" i="7"/>
  <c r="L26" i="7"/>
  <c r="K26" i="7"/>
  <c r="J26" i="7"/>
  <c r="I26" i="7"/>
  <c r="H26" i="7"/>
  <c r="G26" i="7"/>
  <c r="F26" i="7"/>
  <c r="E26" i="7"/>
  <c r="D26" i="7"/>
  <c r="C26" i="7"/>
  <c r="B26" i="7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26" i="6"/>
  <c r="C26" i="6"/>
  <c r="B26" i="6"/>
  <c r="AF26" i="5"/>
  <c r="AE26" i="5"/>
  <c r="AD26" i="5"/>
  <c r="AC26" i="5"/>
  <c r="AB26" i="5"/>
  <c r="AA26" i="5"/>
  <c r="Z26" i="5"/>
  <c r="Y26" i="5"/>
  <c r="X26" i="5"/>
  <c r="W26" i="5"/>
  <c r="V26" i="5"/>
  <c r="U26" i="5"/>
  <c r="T26" i="5"/>
  <c r="S26" i="5"/>
  <c r="R26" i="5"/>
  <c r="Q26" i="5"/>
  <c r="P26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B26" i="5"/>
  <c r="AF26" i="4"/>
  <c r="AE26" i="4"/>
  <c r="AD26" i="4"/>
  <c r="AC26" i="4"/>
  <c r="AB26" i="4"/>
  <c r="AA26" i="4"/>
  <c r="Z26" i="4"/>
  <c r="Y26" i="4"/>
  <c r="X26" i="4"/>
  <c r="W26" i="4"/>
  <c r="V26" i="4"/>
  <c r="U26" i="4"/>
  <c r="T26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B26" i="4"/>
  <c r="AF22" i="14"/>
  <c r="AE22" i="14"/>
  <c r="AD22" i="14"/>
  <c r="AC22" i="14"/>
  <c r="AB22" i="14"/>
  <c r="AA22" i="14"/>
  <c r="Z22" i="14"/>
  <c r="Y22" i="14"/>
  <c r="X22" i="14"/>
  <c r="W22" i="14"/>
  <c r="V22" i="14"/>
  <c r="U22" i="14"/>
  <c r="T22" i="14"/>
  <c r="S22" i="14"/>
  <c r="R22" i="14"/>
  <c r="Q22" i="14"/>
  <c r="P22" i="14"/>
  <c r="O22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B22" i="14"/>
  <c r="AF22" i="15"/>
  <c r="AE22" i="15"/>
  <c r="AD22" i="15"/>
  <c r="AC22" i="15"/>
  <c r="AB22" i="15"/>
  <c r="AA22" i="15"/>
  <c r="Z22" i="15"/>
  <c r="Y22" i="15"/>
  <c r="X22" i="15"/>
  <c r="W22" i="15"/>
  <c r="V22" i="15"/>
  <c r="U22" i="15"/>
  <c r="T22" i="15"/>
  <c r="S22" i="15"/>
  <c r="R22" i="15"/>
  <c r="Q22" i="15"/>
  <c r="P22" i="15"/>
  <c r="O22" i="15"/>
  <c r="N22" i="15"/>
  <c r="M22" i="15"/>
  <c r="L22" i="15"/>
  <c r="K22" i="15"/>
  <c r="J22" i="15"/>
  <c r="I22" i="15"/>
  <c r="H22" i="15"/>
  <c r="G22" i="15"/>
  <c r="F22" i="15"/>
  <c r="E22" i="15"/>
  <c r="D22" i="15"/>
  <c r="C22" i="15"/>
  <c r="B22" i="15"/>
  <c r="AG22" i="13"/>
  <c r="AF22" i="13"/>
  <c r="AE22" i="13"/>
  <c r="AD22" i="13"/>
  <c r="AC22" i="13"/>
  <c r="AB22" i="13"/>
  <c r="AA22" i="13"/>
  <c r="Z22" i="13"/>
  <c r="Y22" i="13"/>
  <c r="X22" i="13"/>
  <c r="W22" i="13"/>
  <c r="V22" i="13"/>
  <c r="U22" i="13"/>
  <c r="T22" i="13"/>
  <c r="S22" i="13"/>
  <c r="R22" i="13"/>
  <c r="Q22" i="13"/>
  <c r="P22" i="13"/>
  <c r="O22" i="13"/>
  <c r="N22" i="13"/>
  <c r="M22" i="13"/>
  <c r="L22" i="13"/>
  <c r="K22" i="13"/>
  <c r="J22" i="13"/>
  <c r="I22" i="13"/>
  <c r="H22" i="13"/>
  <c r="G22" i="13"/>
  <c r="F22" i="13"/>
  <c r="E22" i="13"/>
  <c r="D22" i="13"/>
  <c r="C22" i="13"/>
  <c r="B22" i="13"/>
  <c r="AF22" i="12"/>
  <c r="AE22" i="12"/>
  <c r="AD22" i="12"/>
  <c r="AC22" i="12"/>
  <c r="AB22" i="12"/>
  <c r="AA22" i="12"/>
  <c r="Z22" i="12"/>
  <c r="Y22" i="12"/>
  <c r="X22" i="12"/>
  <c r="W22" i="12"/>
  <c r="V22" i="12"/>
  <c r="U22" i="12"/>
  <c r="T22" i="12"/>
  <c r="S22" i="12"/>
  <c r="R22" i="12"/>
  <c r="Q22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D22" i="12"/>
  <c r="C22" i="12"/>
  <c r="B22" i="12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22" i="9"/>
  <c r="B22" i="9"/>
  <c r="AF22" i="8"/>
  <c r="AE22" i="8"/>
  <c r="AD22" i="8"/>
  <c r="AC22" i="8"/>
  <c r="AB22" i="8"/>
  <c r="AA22" i="8"/>
  <c r="Z22" i="8"/>
  <c r="Y22" i="8"/>
  <c r="X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B22" i="8"/>
  <c r="AF22" i="7"/>
  <c r="AE22" i="7"/>
  <c r="AD22" i="7"/>
  <c r="AC22" i="7"/>
  <c r="AB22" i="7"/>
  <c r="AA22" i="7"/>
  <c r="Z22" i="7"/>
  <c r="Y22" i="7"/>
  <c r="X22" i="7"/>
  <c r="W22" i="7"/>
  <c r="V22" i="7"/>
  <c r="U22" i="7"/>
  <c r="T22" i="7"/>
  <c r="S22" i="7"/>
  <c r="R22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C22" i="7"/>
  <c r="B22" i="7"/>
  <c r="AF22" i="6"/>
  <c r="AE22" i="6"/>
  <c r="AD22" i="6"/>
  <c r="AC22" i="6"/>
  <c r="AB22" i="6"/>
  <c r="AA22" i="6"/>
  <c r="Z22" i="6"/>
  <c r="Y22" i="6"/>
  <c r="X22" i="6"/>
  <c r="W22" i="6"/>
  <c r="V22" i="6"/>
  <c r="U22" i="6"/>
  <c r="T22" i="6"/>
  <c r="S22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D22" i="6"/>
  <c r="C22" i="6"/>
  <c r="B22" i="6"/>
  <c r="AF22" i="5"/>
  <c r="AE22" i="5"/>
  <c r="AD22" i="5"/>
  <c r="AC22" i="5"/>
  <c r="AB22" i="5"/>
  <c r="AA22" i="5"/>
  <c r="Z22" i="5"/>
  <c r="Y22" i="5"/>
  <c r="X22" i="5"/>
  <c r="W22" i="5"/>
  <c r="V22" i="5"/>
  <c r="U22" i="5"/>
  <c r="T22" i="5"/>
  <c r="S22" i="5"/>
  <c r="R22" i="5"/>
  <c r="Q22" i="5"/>
  <c r="P22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B22" i="5"/>
  <c r="AF22" i="4"/>
  <c r="AE22" i="4"/>
  <c r="AD22" i="4"/>
  <c r="AC22" i="4"/>
  <c r="AB22" i="4"/>
  <c r="AA22" i="4"/>
  <c r="Z22" i="4"/>
  <c r="Y22" i="4"/>
  <c r="X22" i="4"/>
  <c r="W22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B22" i="4"/>
  <c r="AF21" i="14"/>
  <c r="AE21" i="14"/>
  <c r="AD21" i="14"/>
  <c r="AC21" i="14"/>
  <c r="AB21" i="14"/>
  <c r="AA21" i="14"/>
  <c r="Z21" i="14"/>
  <c r="Y21" i="14"/>
  <c r="X21" i="14"/>
  <c r="W21" i="14"/>
  <c r="V21" i="14"/>
  <c r="U21" i="14"/>
  <c r="T21" i="14"/>
  <c r="S21" i="14"/>
  <c r="R21" i="14"/>
  <c r="Q21" i="14"/>
  <c r="P21" i="14"/>
  <c r="O21" i="14"/>
  <c r="N21" i="14"/>
  <c r="M21" i="14"/>
  <c r="L21" i="14"/>
  <c r="K21" i="14"/>
  <c r="J21" i="14"/>
  <c r="I21" i="14"/>
  <c r="H21" i="14"/>
  <c r="G21" i="14"/>
  <c r="F21" i="14"/>
  <c r="E21" i="14"/>
  <c r="D21" i="14"/>
  <c r="C21" i="14"/>
  <c r="B21" i="14"/>
  <c r="AF21" i="15"/>
  <c r="AE21" i="15"/>
  <c r="AD21" i="15"/>
  <c r="AC21" i="15"/>
  <c r="AB21" i="15"/>
  <c r="AA21" i="15"/>
  <c r="Z21" i="15"/>
  <c r="Y21" i="15"/>
  <c r="X21" i="15"/>
  <c r="W21" i="15"/>
  <c r="V21" i="15"/>
  <c r="U21" i="15"/>
  <c r="T21" i="15"/>
  <c r="S21" i="15"/>
  <c r="R21" i="15"/>
  <c r="Q21" i="15"/>
  <c r="P21" i="15"/>
  <c r="O21" i="15"/>
  <c r="N21" i="15"/>
  <c r="M21" i="15"/>
  <c r="L21" i="15"/>
  <c r="K21" i="15"/>
  <c r="J21" i="15"/>
  <c r="I21" i="15"/>
  <c r="H21" i="15"/>
  <c r="G21" i="15"/>
  <c r="F21" i="15"/>
  <c r="E21" i="15"/>
  <c r="D21" i="15"/>
  <c r="C21" i="15"/>
  <c r="B21" i="15"/>
  <c r="AG21" i="13"/>
  <c r="AF21" i="13"/>
  <c r="AE21" i="13"/>
  <c r="AD21" i="13"/>
  <c r="AC21" i="13"/>
  <c r="AB21" i="13"/>
  <c r="AA21" i="13"/>
  <c r="Z21" i="13"/>
  <c r="Y21" i="13"/>
  <c r="X21" i="13"/>
  <c r="W21" i="13"/>
  <c r="V21" i="13"/>
  <c r="U21" i="13"/>
  <c r="T21" i="13"/>
  <c r="S21" i="13"/>
  <c r="R21" i="13"/>
  <c r="Q21" i="13"/>
  <c r="P21" i="13"/>
  <c r="O21" i="13"/>
  <c r="N21" i="13"/>
  <c r="M21" i="13"/>
  <c r="L21" i="13"/>
  <c r="K21" i="13"/>
  <c r="J21" i="13"/>
  <c r="I21" i="13"/>
  <c r="H21" i="13"/>
  <c r="G21" i="13"/>
  <c r="F21" i="13"/>
  <c r="E21" i="13"/>
  <c r="D21" i="13"/>
  <c r="C21" i="13"/>
  <c r="B21" i="13"/>
  <c r="AF21" i="12"/>
  <c r="AE21" i="12"/>
  <c r="AD21" i="12"/>
  <c r="AC21" i="12"/>
  <c r="AB21" i="12"/>
  <c r="AA21" i="12"/>
  <c r="Z21" i="12"/>
  <c r="Y21" i="12"/>
  <c r="X21" i="12"/>
  <c r="W21" i="12"/>
  <c r="V21" i="12"/>
  <c r="U21" i="12"/>
  <c r="T21" i="12"/>
  <c r="S21" i="12"/>
  <c r="R21" i="12"/>
  <c r="Q21" i="12"/>
  <c r="P21" i="12"/>
  <c r="O21" i="12"/>
  <c r="N21" i="12"/>
  <c r="M21" i="12"/>
  <c r="L21" i="12"/>
  <c r="K21" i="12"/>
  <c r="J21" i="12"/>
  <c r="I21" i="12"/>
  <c r="H21" i="12"/>
  <c r="G21" i="12"/>
  <c r="F21" i="12"/>
  <c r="E21" i="12"/>
  <c r="D21" i="12"/>
  <c r="C21" i="12"/>
  <c r="B21" i="12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21" i="9"/>
  <c r="B21" i="9"/>
  <c r="AF21" i="8"/>
  <c r="AE21" i="8"/>
  <c r="AD21" i="8"/>
  <c r="AC21" i="8"/>
  <c r="AB21" i="8"/>
  <c r="AA21" i="8"/>
  <c r="Z21" i="8"/>
  <c r="Y21" i="8"/>
  <c r="X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B21" i="8"/>
  <c r="AF21" i="7"/>
  <c r="AE21" i="7"/>
  <c r="AD21" i="7"/>
  <c r="AC21" i="7"/>
  <c r="AB21" i="7"/>
  <c r="AA21" i="7"/>
  <c r="Z21" i="7"/>
  <c r="Y21" i="7"/>
  <c r="X21" i="7"/>
  <c r="W21" i="7"/>
  <c r="V21" i="7"/>
  <c r="U21" i="7"/>
  <c r="T21" i="7"/>
  <c r="S21" i="7"/>
  <c r="R21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B21" i="7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21" i="6"/>
  <c r="C21" i="6"/>
  <c r="B21" i="6"/>
  <c r="AF21" i="5"/>
  <c r="AE21" i="5"/>
  <c r="AD21" i="5"/>
  <c r="AC21" i="5"/>
  <c r="AB21" i="5"/>
  <c r="AA21" i="5"/>
  <c r="Z21" i="5"/>
  <c r="Y21" i="5"/>
  <c r="X21" i="5"/>
  <c r="W21" i="5"/>
  <c r="V21" i="5"/>
  <c r="U21" i="5"/>
  <c r="T21" i="5"/>
  <c r="S21" i="5"/>
  <c r="R21" i="5"/>
  <c r="Q21" i="5"/>
  <c r="P21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B21" i="5"/>
  <c r="AF21" i="4"/>
  <c r="AE21" i="4"/>
  <c r="AD21" i="4"/>
  <c r="AC21" i="4"/>
  <c r="AB21" i="4"/>
  <c r="AA21" i="4"/>
  <c r="Z21" i="4"/>
  <c r="Y21" i="4"/>
  <c r="X21" i="4"/>
  <c r="W21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B21" i="4"/>
  <c r="AF45" i="14"/>
  <c r="AE45" i="14"/>
  <c r="AD45" i="14"/>
  <c r="AC45" i="14"/>
  <c r="AB45" i="14"/>
  <c r="AA45" i="14"/>
  <c r="Z45" i="14"/>
  <c r="Y45" i="14"/>
  <c r="X45" i="14"/>
  <c r="W45" i="14"/>
  <c r="V45" i="14"/>
  <c r="U45" i="14"/>
  <c r="T45" i="14"/>
  <c r="S45" i="14"/>
  <c r="R45" i="14"/>
  <c r="Q45" i="14"/>
  <c r="P45" i="14"/>
  <c r="O45" i="14"/>
  <c r="N45" i="14"/>
  <c r="M45" i="14"/>
  <c r="L45" i="14"/>
  <c r="K45" i="14"/>
  <c r="J45" i="14"/>
  <c r="I45" i="14"/>
  <c r="H45" i="14"/>
  <c r="G45" i="14"/>
  <c r="F45" i="14"/>
  <c r="E45" i="14"/>
  <c r="D45" i="14"/>
  <c r="C45" i="14"/>
  <c r="B45" i="14"/>
  <c r="AF45" i="15"/>
  <c r="AE45" i="15"/>
  <c r="AD45" i="15"/>
  <c r="AC45" i="15"/>
  <c r="AB45" i="15"/>
  <c r="AA45" i="15"/>
  <c r="Z45" i="15"/>
  <c r="Y45" i="15"/>
  <c r="X45" i="15"/>
  <c r="W45" i="15"/>
  <c r="V45" i="15"/>
  <c r="U45" i="15"/>
  <c r="T45" i="15"/>
  <c r="S45" i="15"/>
  <c r="R45" i="15"/>
  <c r="Q45" i="15"/>
  <c r="P45" i="15"/>
  <c r="O45" i="15"/>
  <c r="N45" i="15"/>
  <c r="M45" i="15"/>
  <c r="L45" i="15"/>
  <c r="K45" i="15"/>
  <c r="J45" i="15"/>
  <c r="I45" i="15"/>
  <c r="H45" i="15"/>
  <c r="G45" i="15"/>
  <c r="F45" i="15"/>
  <c r="E45" i="15"/>
  <c r="D45" i="15"/>
  <c r="C45" i="15"/>
  <c r="B45" i="15"/>
  <c r="AG45" i="13"/>
  <c r="AF45" i="13"/>
  <c r="AE45" i="13"/>
  <c r="AD45" i="13"/>
  <c r="AC45" i="13"/>
  <c r="AB45" i="13"/>
  <c r="AA45" i="13"/>
  <c r="Z45" i="13"/>
  <c r="Y45" i="13"/>
  <c r="X45" i="13"/>
  <c r="W45" i="13"/>
  <c r="V45" i="13"/>
  <c r="U45" i="13"/>
  <c r="T45" i="13"/>
  <c r="S45" i="13"/>
  <c r="R45" i="13"/>
  <c r="Q45" i="13"/>
  <c r="P45" i="13"/>
  <c r="O45" i="13"/>
  <c r="N45" i="13"/>
  <c r="M45" i="13"/>
  <c r="L45" i="13"/>
  <c r="K45" i="13"/>
  <c r="J45" i="13"/>
  <c r="I45" i="13"/>
  <c r="H45" i="13"/>
  <c r="G45" i="13"/>
  <c r="F45" i="13"/>
  <c r="E45" i="13"/>
  <c r="D45" i="13"/>
  <c r="C45" i="13"/>
  <c r="B45" i="13"/>
  <c r="AF45" i="12"/>
  <c r="AE45" i="12"/>
  <c r="AD45" i="12"/>
  <c r="AC45" i="12"/>
  <c r="AB45" i="12"/>
  <c r="AA45" i="12"/>
  <c r="Z45" i="12"/>
  <c r="Y45" i="12"/>
  <c r="X45" i="12"/>
  <c r="W45" i="12"/>
  <c r="V45" i="12"/>
  <c r="U45" i="12"/>
  <c r="T45" i="12"/>
  <c r="S45" i="12"/>
  <c r="R45" i="12"/>
  <c r="Q45" i="12"/>
  <c r="P45" i="12"/>
  <c r="O45" i="12"/>
  <c r="N45" i="12"/>
  <c r="M45" i="12"/>
  <c r="L45" i="12"/>
  <c r="K45" i="12"/>
  <c r="J45" i="12"/>
  <c r="I45" i="12"/>
  <c r="H45" i="12"/>
  <c r="G45" i="12"/>
  <c r="F45" i="12"/>
  <c r="E45" i="12"/>
  <c r="D45" i="12"/>
  <c r="C45" i="12"/>
  <c r="B45" i="12"/>
  <c r="AF45" i="9"/>
  <c r="AE45" i="9"/>
  <c r="AD45" i="9"/>
  <c r="AC45" i="9"/>
  <c r="AB45" i="9"/>
  <c r="AA45" i="9"/>
  <c r="Z45" i="9"/>
  <c r="Y45" i="9"/>
  <c r="X45" i="9"/>
  <c r="W45" i="9"/>
  <c r="V45" i="9"/>
  <c r="U45" i="9"/>
  <c r="T45" i="9"/>
  <c r="S45" i="9"/>
  <c r="R45" i="9"/>
  <c r="Q45" i="9"/>
  <c r="P45" i="9"/>
  <c r="O45" i="9"/>
  <c r="N45" i="9"/>
  <c r="M45" i="9"/>
  <c r="L45" i="9"/>
  <c r="K45" i="9"/>
  <c r="J45" i="9"/>
  <c r="I45" i="9"/>
  <c r="H45" i="9"/>
  <c r="G45" i="9"/>
  <c r="F45" i="9"/>
  <c r="E45" i="9"/>
  <c r="D45" i="9"/>
  <c r="C45" i="9"/>
  <c r="B45" i="9"/>
  <c r="AF45" i="8"/>
  <c r="AE45" i="8"/>
  <c r="AD45" i="8"/>
  <c r="AC45" i="8"/>
  <c r="AB45" i="8"/>
  <c r="AA45" i="8"/>
  <c r="Z45" i="8"/>
  <c r="Y45" i="8"/>
  <c r="X45" i="8"/>
  <c r="W45" i="8"/>
  <c r="V45" i="8"/>
  <c r="U45" i="8"/>
  <c r="T45" i="8"/>
  <c r="S45" i="8"/>
  <c r="R45" i="8"/>
  <c r="Q45" i="8"/>
  <c r="P45" i="8"/>
  <c r="O45" i="8"/>
  <c r="N45" i="8"/>
  <c r="M45" i="8"/>
  <c r="L45" i="8"/>
  <c r="K45" i="8"/>
  <c r="J45" i="8"/>
  <c r="I45" i="8"/>
  <c r="H45" i="8"/>
  <c r="G45" i="8"/>
  <c r="F45" i="8"/>
  <c r="E45" i="8"/>
  <c r="D45" i="8"/>
  <c r="C45" i="8"/>
  <c r="B45" i="8"/>
  <c r="AF45" i="7"/>
  <c r="AE45" i="7"/>
  <c r="AD45" i="7"/>
  <c r="AC45" i="7"/>
  <c r="AB45" i="7"/>
  <c r="AA45" i="7"/>
  <c r="Z45" i="7"/>
  <c r="Y45" i="7"/>
  <c r="X45" i="7"/>
  <c r="W45" i="7"/>
  <c r="V45" i="7"/>
  <c r="U45" i="7"/>
  <c r="T45" i="7"/>
  <c r="S45" i="7"/>
  <c r="R45" i="7"/>
  <c r="Q45" i="7"/>
  <c r="P45" i="7"/>
  <c r="O45" i="7"/>
  <c r="N45" i="7"/>
  <c r="M45" i="7"/>
  <c r="L45" i="7"/>
  <c r="K45" i="7"/>
  <c r="J45" i="7"/>
  <c r="I45" i="7"/>
  <c r="H45" i="7"/>
  <c r="G45" i="7"/>
  <c r="F45" i="7"/>
  <c r="E45" i="7"/>
  <c r="D45" i="7"/>
  <c r="C45" i="7"/>
  <c r="B45" i="7"/>
  <c r="AF45" i="6"/>
  <c r="AE45" i="6"/>
  <c r="AD45" i="6"/>
  <c r="AC45" i="6"/>
  <c r="AB45" i="6"/>
  <c r="AA45" i="6"/>
  <c r="Z45" i="6"/>
  <c r="Y45" i="6"/>
  <c r="X45" i="6"/>
  <c r="W45" i="6"/>
  <c r="V45" i="6"/>
  <c r="U45" i="6"/>
  <c r="T45" i="6"/>
  <c r="S45" i="6"/>
  <c r="R45" i="6"/>
  <c r="Q45" i="6"/>
  <c r="P45" i="6"/>
  <c r="O45" i="6"/>
  <c r="N45" i="6"/>
  <c r="M45" i="6"/>
  <c r="L45" i="6"/>
  <c r="K45" i="6"/>
  <c r="J45" i="6"/>
  <c r="I45" i="6"/>
  <c r="H45" i="6"/>
  <c r="G45" i="6"/>
  <c r="F45" i="6"/>
  <c r="E45" i="6"/>
  <c r="D45" i="6"/>
  <c r="C45" i="6"/>
  <c r="B45" i="6"/>
  <c r="AF45" i="5"/>
  <c r="AE45" i="5"/>
  <c r="AD45" i="5"/>
  <c r="AC45" i="5"/>
  <c r="AB45" i="5"/>
  <c r="AA45" i="5"/>
  <c r="Z45" i="5"/>
  <c r="Y45" i="5"/>
  <c r="X45" i="5"/>
  <c r="W45" i="5"/>
  <c r="V45" i="5"/>
  <c r="U45" i="5"/>
  <c r="T45" i="5"/>
  <c r="S45" i="5"/>
  <c r="R45" i="5"/>
  <c r="Q45" i="5"/>
  <c r="P45" i="5"/>
  <c r="O45" i="5"/>
  <c r="N45" i="5"/>
  <c r="M45" i="5"/>
  <c r="L45" i="5"/>
  <c r="K45" i="5"/>
  <c r="J45" i="5"/>
  <c r="I45" i="5"/>
  <c r="H45" i="5"/>
  <c r="G45" i="5"/>
  <c r="F45" i="5"/>
  <c r="E45" i="5"/>
  <c r="D45" i="5"/>
  <c r="C45" i="5"/>
  <c r="B45" i="5"/>
  <c r="AF45" i="4"/>
  <c r="AE45" i="4"/>
  <c r="AD45" i="4"/>
  <c r="AC45" i="4"/>
  <c r="AB45" i="4"/>
  <c r="AA45" i="4"/>
  <c r="Z45" i="4"/>
  <c r="Y45" i="4"/>
  <c r="X45" i="4"/>
  <c r="W45" i="4"/>
  <c r="V45" i="4"/>
  <c r="U45" i="4"/>
  <c r="T45" i="4"/>
  <c r="S45" i="4"/>
  <c r="R45" i="4"/>
  <c r="Q45" i="4"/>
  <c r="P45" i="4"/>
  <c r="O45" i="4"/>
  <c r="N45" i="4"/>
  <c r="M45" i="4"/>
  <c r="L45" i="4"/>
  <c r="K45" i="4"/>
  <c r="J45" i="4"/>
  <c r="I45" i="4"/>
  <c r="H45" i="4"/>
  <c r="G45" i="4"/>
  <c r="F45" i="4"/>
  <c r="E45" i="4"/>
  <c r="D45" i="4"/>
  <c r="C45" i="4"/>
  <c r="B45" i="4"/>
  <c r="AF46" i="14"/>
  <c r="AE46" i="14"/>
  <c r="AD46" i="14"/>
  <c r="AC46" i="14"/>
  <c r="AB46" i="14"/>
  <c r="AA46" i="14"/>
  <c r="Z46" i="14"/>
  <c r="Y46" i="14"/>
  <c r="X46" i="14"/>
  <c r="W46" i="14"/>
  <c r="V46" i="14"/>
  <c r="U46" i="14"/>
  <c r="T46" i="14"/>
  <c r="S46" i="14"/>
  <c r="R46" i="14"/>
  <c r="Q46" i="14"/>
  <c r="P46" i="14"/>
  <c r="O46" i="14"/>
  <c r="N46" i="14"/>
  <c r="M46" i="14"/>
  <c r="L46" i="14"/>
  <c r="K46" i="14"/>
  <c r="J46" i="14"/>
  <c r="I46" i="14"/>
  <c r="H46" i="14"/>
  <c r="G46" i="14"/>
  <c r="F46" i="14"/>
  <c r="E46" i="14"/>
  <c r="D46" i="14"/>
  <c r="C46" i="14"/>
  <c r="B46" i="14"/>
  <c r="AF46" i="15"/>
  <c r="AE46" i="15"/>
  <c r="AD46" i="15"/>
  <c r="AC46" i="15"/>
  <c r="AB46" i="15"/>
  <c r="AA46" i="15"/>
  <c r="Z46" i="15"/>
  <c r="Y46" i="15"/>
  <c r="X46" i="15"/>
  <c r="W46" i="15"/>
  <c r="V46" i="15"/>
  <c r="U46" i="15"/>
  <c r="T46" i="15"/>
  <c r="S46" i="15"/>
  <c r="R46" i="15"/>
  <c r="Q46" i="15"/>
  <c r="P46" i="15"/>
  <c r="O46" i="15"/>
  <c r="N46" i="15"/>
  <c r="M46" i="15"/>
  <c r="L46" i="15"/>
  <c r="K46" i="15"/>
  <c r="J46" i="15"/>
  <c r="I46" i="15"/>
  <c r="H46" i="15"/>
  <c r="G46" i="15"/>
  <c r="F46" i="15"/>
  <c r="E46" i="15"/>
  <c r="D46" i="15"/>
  <c r="C46" i="15"/>
  <c r="B46" i="15"/>
  <c r="AF46" i="13"/>
  <c r="AE46" i="13"/>
  <c r="AD46" i="13"/>
  <c r="AC46" i="13"/>
  <c r="AB46" i="13"/>
  <c r="AA46" i="13"/>
  <c r="Z46" i="13"/>
  <c r="Y46" i="13"/>
  <c r="X46" i="13"/>
  <c r="W46" i="13"/>
  <c r="V46" i="13"/>
  <c r="U46" i="13"/>
  <c r="T46" i="13"/>
  <c r="S46" i="13"/>
  <c r="R46" i="13"/>
  <c r="Q46" i="13"/>
  <c r="P46" i="13"/>
  <c r="O46" i="13"/>
  <c r="N46" i="13"/>
  <c r="M46" i="13"/>
  <c r="L46" i="13"/>
  <c r="K46" i="13"/>
  <c r="J46" i="13"/>
  <c r="I46" i="13"/>
  <c r="H46" i="13"/>
  <c r="G46" i="13"/>
  <c r="F46" i="13"/>
  <c r="E46" i="13"/>
  <c r="D46" i="13"/>
  <c r="C46" i="13"/>
  <c r="B46" i="13"/>
  <c r="AF46" i="12"/>
  <c r="AE46" i="12"/>
  <c r="AD46" i="12"/>
  <c r="AC46" i="12"/>
  <c r="AB46" i="12"/>
  <c r="AA46" i="12"/>
  <c r="Z46" i="12"/>
  <c r="Y46" i="12"/>
  <c r="X46" i="12"/>
  <c r="W46" i="12"/>
  <c r="V46" i="12"/>
  <c r="U46" i="12"/>
  <c r="T46" i="12"/>
  <c r="S46" i="12"/>
  <c r="R46" i="12"/>
  <c r="Q46" i="12"/>
  <c r="P46" i="12"/>
  <c r="O46" i="12"/>
  <c r="N46" i="12"/>
  <c r="M46" i="12"/>
  <c r="L46" i="12"/>
  <c r="K46" i="12"/>
  <c r="J46" i="12"/>
  <c r="I46" i="12"/>
  <c r="H46" i="12"/>
  <c r="G46" i="12"/>
  <c r="F46" i="12"/>
  <c r="E46" i="12"/>
  <c r="D46" i="12"/>
  <c r="C46" i="12"/>
  <c r="B46" i="12"/>
  <c r="AF46" i="9"/>
  <c r="AE46" i="9"/>
  <c r="AD46" i="9"/>
  <c r="AC46" i="9"/>
  <c r="AB46" i="9"/>
  <c r="AA46" i="9"/>
  <c r="Z46" i="9"/>
  <c r="Y46" i="9"/>
  <c r="X46" i="9"/>
  <c r="W46" i="9"/>
  <c r="V46" i="9"/>
  <c r="U46" i="9"/>
  <c r="T46" i="9"/>
  <c r="S46" i="9"/>
  <c r="R46" i="9"/>
  <c r="Q46" i="9"/>
  <c r="P46" i="9"/>
  <c r="O46" i="9"/>
  <c r="N46" i="9"/>
  <c r="M46" i="9"/>
  <c r="L46" i="9"/>
  <c r="K46" i="9"/>
  <c r="J46" i="9"/>
  <c r="I46" i="9"/>
  <c r="H46" i="9"/>
  <c r="G46" i="9"/>
  <c r="F46" i="9"/>
  <c r="E46" i="9"/>
  <c r="D46" i="9"/>
  <c r="C46" i="9"/>
  <c r="B46" i="9"/>
  <c r="AF46" i="8"/>
  <c r="AE46" i="8"/>
  <c r="AD46" i="8"/>
  <c r="AC46" i="8"/>
  <c r="AB46" i="8"/>
  <c r="AA46" i="8"/>
  <c r="Z46" i="8"/>
  <c r="Y46" i="8"/>
  <c r="X46" i="8"/>
  <c r="W46" i="8"/>
  <c r="V46" i="8"/>
  <c r="U46" i="8"/>
  <c r="T46" i="8"/>
  <c r="S46" i="8"/>
  <c r="R46" i="8"/>
  <c r="Q46" i="8"/>
  <c r="P46" i="8"/>
  <c r="O46" i="8"/>
  <c r="N46" i="8"/>
  <c r="M46" i="8"/>
  <c r="L46" i="8"/>
  <c r="K46" i="8"/>
  <c r="J46" i="8"/>
  <c r="I46" i="8"/>
  <c r="H46" i="8"/>
  <c r="G46" i="8"/>
  <c r="F46" i="8"/>
  <c r="E46" i="8"/>
  <c r="D46" i="8"/>
  <c r="C46" i="8"/>
  <c r="B46" i="8"/>
  <c r="AF46" i="7"/>
  <c r="AE46" i="7"/>
  <c r="AD46" i="7"/>
  <c r="AC46" i="7"/>
  <c r="AB46" i="7"/>
  <c r="AA46" i="7"/>
  <c r="Z46" i="7"/>
  <c r="Y46" i="7"/>
  <c r="X46" i="7"/>
  <c r="W46" i="7"/>
  <c r="V46" i="7"/>
  <c r="U46" i="7"/>
  <c r="T46" i="7"/>
  <c r="S46" i="7"/>
  <c r="R46" i="7"/>
  <c r="Q46" i="7"/>
  <c r="P46" i="7"/>
  <c r="O46" i="7"/>
  <c r="N46" i="7"/>
  <c r="M46" i="7"/>
  <c r="L46" i="7"/>
  <c r="K46" i="7"/>
  <c r="J46" i="7"/>
  <c r="I46" i="7"/>
  <c r="H46" i="7"/>
  <c r="G46" i="7"/>
  <c r="F46" i="7"/>
  <c r="E46" i="7"/>
  <c r="D46" i="7"/>
  <c r="C46" i="7"/>
  <c r="B46" i="7"/>
  <c r="AF46" i="6"/>
  <c r="AE46" i="6"/>
  <c r="AD46" i="6"/>
  <c r="AC46" i="6"/>
  <c r="AB46" i="6"/>
  <c r="AA46" i="6"/>
  <c r="Z46" i="6"/>
  <c r="Y46" i="6"/>
  <c r="X46" i="6"/>
  <c r="W46" i="6"/>
  <c r="V46" i="6"/>
  <c r="U46" i="6"/>
  <c r="T46" i="6"/>
  <c r="S46" i="6"/>
  <c r="R46" i="6"/>
  <c r="Q46" i="6"/>
  <c r="P46" i="6"/>
  <c r="O46" i="6"/>
  <c r="N46" i="6"/>
  <c r="M46" i="6"/>
  <c r="L46" i="6"/>
  <c r="K46" i="6"/>
  <c r="J46" i="6"/>
  <c r="I46" i="6"/>
  <c r="H46" i="6"/>
  <c r="G46" i="6"/>
  <c r="F46" i="6"/>
  <c r="E46" i="6"/>
  <c r="D46" i="6"/>
  <c r="C46" i="6"/>
  <c r="B46" i="6"/>
  <c r="AF46" i="5"/>
  <c r="AE46" i="5"/>
  <c r="AD46" i="5"/>
  <c r="AC46" i="5"/>
  <c r="AB46" i="5"/>
  <c r="AA46" i="5"/>
  <c r="Z46" i="5"/>
  <c r="Y46" i="5"/>
  <c r="X46" i="5"/>
  <c r="W46" i="5"/>
  <c r="V46" i="5"/>
  <c r="U46" i="5"/>
  <c r="T46" i="5"/>
  <c r="S46" i="5"/>
  <c r="R46" i="5"/>
  <c r="Q46" i="5"/>
  <c r="P46" i="5"/>
  <c r="O46" i="5"/>
  <c r="N46" i="5"/>
  <c r="M46" i="5"/>
  <c r="L46" i="5"/>
  <c r="K46" i="5"/>
  <c r="J46" i="5"/>
  <c r="I46" i="5"/>
  <c r="H46" i="5"/>
  <c r="G46" i="5"/>
  <c r="F46" i="5"/>
  <c r="E46" i="5"/>
  <c r="D46" i="5"/>
  <c r="C46" i="5"/>
  <c r="B46" i="5"/>
  <c r="AF46" i="4"/>
  <c r="AE46" i="4"/>
  <c r="AD46" i="4"/>
  <c r="AC46" i="4"/>
  <c r="AB46" i="4"/>
  <c r="AA46" i="4"/>
  <c r="Z46" i="4"/>
  <c r="Y46" i="4"/>
  <c r="X46" i="4"/>
  <c r="W46" i="4"/>
  <c r="V46" i="4"/>
  <c r="U46" i="4"/>
  <c r="T46" i="4"/>
  <c r="S46" i="4"/>
  <c r="R46" i="4"/>
  <c r="Q46" i="4"/>
  <c r="P46" i="4"/>
  <c r="O46" i="4"/>
  <c r="N46" i="4"/>
  <c r="M46" i="4"/>
  <c r="L46" i="4"/>
  <c r="K46" i="4"/>
  <c r="J46" i="4"/>
  <c r="I46" i="4"/>
  <c r="H46" i="4"/>
  <c r="G46" i="4"/>
  <c r="F46" i="4"/>
  <c r="E46" i="4"/>
  <c r="D46" i="4"/>
  <c r="C46" i="4"/>
  <c r="B46" i="4"/>
  <c r="AF47" i="14"/>
  <c r="AE47" i="14"/>
  <c r="AD47" i="14"/>
  <c r="AC47" i="14"/>
  <c r="AB47" i="14"/>
  <c r="AA47" i="14"/>
  <c r="Z47" i="14"/>
  <c r="Y47" i="14"/>
  <c r="X47" i="14"/>
  <c r="W47" i="14"/>
  <c r="V47" i="14"/>
  <c r="U47" i="14"/>
  <c r="T47" i="14"/>
  <c r="S47" i="14"/>
  <c r="R47" i="14"/>
  <c r="Q47" i="14"/>
  <c r="P47" i="14"/>
  <c r="O47" i="14"/>
  <c r="N47" i="14"/>
  <c r="M47" i="14"/>
  <c r="L47" i="14"/>
  <c r="K47" i="14"/>
  <c r="J47" i="14"/>
  <c r="I47" i="14"/>
  <c r="H47" i="14"/>
  <c r="G47" i="14"/>
  <c r="F47" i="14"/>
  <c r="E47" i="14"/>
  <c r="D47" i="14"/>
  <c r="C47" i="14"/>
  <c r="B47" i="14"/>
  <c r="AF47" i="15"/>
  <c r="AE47" i="15"/>
  <c r="AD47" i="15"/>
  <c r="AC47" i="15"/>
  <c r="AB47" i="15"/>
  <c r="AA47" i="15"/>
  <c r="Z47" i="15"/>
  <c r="Y47" i="15"/>
  <c r="X47" i="15"/>
  <c r="W47" i="15"/>
  <c r="V47" i="15"/>
  <c r="U47" i="15"/>
  <c r="T47" i="15"/>
  <c r="S47" i="15"/>
  <c r="R47" i="15"/>
  <c r="Q47" i="15"/>
  <c r="P47" i="15"/>
  <c r="O47" i="15"/>
  <c r="N47" i="15"/>
  <c r="M47" i="15"/>
  <c r="L47" i="15"/>
  <c r="K47" i="15"/>
  <c r="J47" i="15"/>
  <c r="I47" i="15"/>
  <c r="H47" i="15"/>
  <c r="G47" i="15"/>
  <c r="F47" i="15"/>
  <c r="E47" i="15"/>
  <c r="D47" i="15"/>
  <c r="C47" i="15"/>
  <c r="B47" i="15"/>
  <c r="AG47" i="13"/>
  <c r="AF47" i="13"/>
  <c r="AE47" i="13"/>
  <c r="AD47" i="13"/>
  <c r="AC47" i="13"/>
  <c r="AB47" i="13"/>
  <c r="AA47" i="13"/>
  <c r="Z47" i="13"/>
  <c r="Y47" i="13"/>
  <c r="X47" i="13"/>
  <c r="W47" i="13"/>
  <c r="V47" i="13"/>
  <c r="U47" i="13"/>
  <c r="T47" i="13"/>
  <c r="S47" i="13"/>
  <c r="R47" i="13"/>
  <c r="Q47" i="13"/>
  <c r="P47" i="13"/>
  <c r="O47" i="13"/>
  <c r="N47" i="13"/>
  <c r="M47" i="13"/>
  <c r="L47" i="13"/>
  <c r="K47" i="13"/>
  <c r="J47" i="13"/>
  <c r="I47" i="13"/>
  <c r="H47" i="13"/>
  <c r="G47" i="13"/>
  <c r="F47" i="13"/>
  <c r="E47" i="13"/>
  <c r="D47" i="13"/>
  <c r="C47" i="13"/>
  <c r="B47" i="13"/>
  <c r="AF47" i="12"/>
  <c r="AE47" i="12"/>
  <c r="AD47" i="12"/>
  <c r="AC47" i="12"/>
  <c r="AB47" i="12"/>
  <c r="AA47" i="12"/>
  <c r="Z47" i="12"/>
  <c r="Y47" i="12"/>
  <c r="X47" i="12"/>
  <c r="W47" i="12"/>
  <c r="V47" i="12"/>
  <c r="U47" i="12"/>
  <c r="T47" i="12"/>
  <c r="S47" i="12"/>
  <c r="R47" i="12"/>
  <c r="Q47" i="12"/>
  <c r="P47" i="12"/>
  <c r="O47" i="12"/>
  <c r="N47" i="12"/>
  <c r="M47" i="12"/>
  <c r="L47" i="12"/>
  <c r="K47" i="12"/>
  <c r="J47" i="12"/>
  <c r="I47" i="12"/>
  <c r="H47" i="12"/>
  <c r="G47" i="12"/>
  <c r="F47" i="12"/>
  <c r="E47" i="12"/>
  <c r="D47" i="12"/>
  <c r="C47" i="12"/>
  <c r="B47" i="12"/>
  <c r="AF47" i="9"/>
  <c r="AE47" i="9"/>
  <c r="AD47" i="9"/>
  <c r="AC47" i="9"/>
  <c r="AB47" i="9"/>
  <c r="AA47" i="9"/>
  <c r="Z47" i="9"/>
  <c r="Y47" i="9"/>
  <c r="X47" i="9"/>
  <c r="W47" i="9"/>
  <c r="V47" i="9"/>
  <c r="U47" i="9"/>
  <c r="T47" i="9"/>
  <c r="S47" i="9"/>
  <c r="R47" i="9"/>
  <c r="Q47" i="9"/>
  <c r="P47" i="9"/>
  <c r="O47" i="9"/>
  <c r="N47" i="9"/>
  <c r="M47" i="9"/>
  <c r="L47" i="9"/>
  <c r="K47" i="9"/>
  <c r="J47" i="9"/>
  <c r="I47" i="9"/>
  <c r="H47" i="9"/>
  <c r="G47" i="9"/>
  <c r="F47" i="9"/>
  <c r="E47" i="9"/>
  <c r="D47" i="9"/>
  <c r="C47" i="9"/>
  <c r="B47" i="9"/>
  <c r="AF47" i="8"/>
  <c r="AE47" i="8"/>
  <c r="AD47" i="8"/>
  <c r="AC47" i="8"/>
  <c r="AB47" i="8"/>
  <c r="AA47" i="8"/>
  <c r="Z47" i="8"/>
  <c r="Y47" i="8"/>
  <c r="X47" i="8"/>
  <c r="W47" i="8"/>
  <c r="V47" i="8"/>
  <c r="U47" i="8"/>
  <c r="T47" i="8"/>
  <c r="S47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D47" i="8"/>
  <c r="C47" i="8"/>
  <c r="B47" i="8"/>
  <c r="AF47" i="7"/>
  <c r="AE47" i="7"/>
  <c r="AD47" i="7"/>
  <c r="AC47" i="7"/>
  <c r="AB47" i="7"/>
  <c r="AA47" i="7"/>
  <c r="Z47" i="7"/>
  <c r="Y47" i="7"/>
  <c r="X47" i="7"/>
  <c r="W47" i="7"/>
  <c r="V47" i="7"/>
  <c r="U47" i="7"/>
  <c r="T47" i="7"/>
  <c r="S47" i="7"/>
  <c r="R47" i="7"/>
  <c r="Q47" i="7"/>
  <c r="P47" i="7"/>
  <c r="O47" i="7"/>
  <c r="N47" i="7"/>
  <c r="M47" i="7"/>
  <c r="L47" i="7"/>
  <c r="K47" i="7"/>
  <c r="J47" i="7"/>
  <c r="I47" i="7"/>
  <c r="H47" i="7"/>
  <c r="G47" i="7"/>
  <c r="F47" i="7"/>
  <c r="E47" i="7"/>
  <c r="D47" i="7"/>
  <c r="C47" i="7"/>
  <c r="B47" i="7"/>
  <c r="AF47" i="6"/>
  <c r="AE47" i="6"/>
  <c r="AD47" i="6"/>
  <c r="AC47" i="6"/>
  <c r="AB47" i="6"/>
  <c r="AA47" i="6"/>
  <c r="Z47" i="6"/>
  <c r="Y47" i="6"/>
  <c r="X47" i="6"/>
  <c r="W47" i="6"/>
  <c r="V47" i="6"/>
  <c r="U47" i="6"/>
  <c r="T47" i="6"/>
  <c r="S47" i="6"/>
  <c r="R47" i="6"/>
  <c r="Q47" i="6"/>
  <c r="P47" i="6"/>
  <c r="O47" i="6"/>
  <c r="N47" i="6"/>
  <c r="M47" i="6"/>
  <c r="L47" i="6"/>
  <c r="K47" i="6"/>
  <c r="J47" i="6"/>
  <c r="I47" i="6"/>
  <c r="H47" i="6"/>
  <c r="G47" i="6"/>
  <c r="F47" i="6"/>
  <c r="E47" i="6"/>
  <c r="D47" i="6"/>
  <c r="C47" i="6"/>
  <c r="B47" i="6"/>
  <c r="AF47" i="5"/>
  <c r="AE47" i="5"/>
  <c r="AD47" i="5"/>
  <c r="AC47" i="5"/>
  <c r="AB47" i="5"/>
  <c r="AA47" i="5"/>
  <c r="Z47" i="5"/>
  <c r="Y47" i="5"/>
  <c r="X47" i="5"/>
  <c r="W47" i="5"/>
  <c r="V47" i="5"/>
  <c r="U47" i="5"/>
  <c r="T47" i="5"/>
  <c r="S47" i="5"/>
  <c r="R47" i="5"/>
  <c r="Q47" i="5"/>
  <c r="P47" i="5"/>
  <c r="O47" i="5"/>
  <c r="N47" i="5"/>
  <c r="M47" i="5"/>
  <c r="L47" i="5"/>
  <c r="K47" i="5"/>
  <c r="J47" i="5"/>
  <c r="I47" i="5"/>
  <c r="H47" i="5"/>
  <c r="G47" i="5"/>
  <c r="F47" i="5"/>
  <c r="E47" i="5"/>
  <c r="D47" i="5"/>
  <c r="C47" i="5"/>
  <c r="B47" i="5"/>
  <c r="AF47" i="4"/>
  <c r="AE47" i="4"/>
  <c r="AD47" i="4"/>
  <c r="AC47" i="4"/>
  <c r="AB47" i="4"/>
  <c r="AA47" i="4"/>
  <c r="Z47" i="4"/>
  <c r="Y47" i="4"/>
  <c r="X47" i="4"/>
  <c r="W47" i="4"/>
  <c r="V47" i="4"/>
  <c r="U47" i="4"/>
  <c r="T47" i="4"/>
  <c r="S47" i="4"/>
  <c r="R47" i="4"/>
  <c r="Q47" i="4"/>
  <c r="P47" i="4"/>
  <c r="O47" i="4"/>
  <c r="N47" i="4"/>
  <c r="M47" i="4"/>
  <c r="L47" i="4"/>
  <c r="K47" i="4"/>
  <c r="J47" i="4"/>
  <c r="I47" i="4"/>
  <c r="H47" i="4"/>
  <c r="G47" i="4"/>
  <c r="F47" i="4"/>
  <c r="E47" i="4"/>
  <c r="D47" i="4"/>
  <c r="C47" i="4"/>
  <c r="B47" i="4"/>
  <c r="AF48" i="14"/>
  <c r="AE48" i="14"/>
  <c r="AD48" i="14"/>
  <c r="AC48" i="14"/>
  <c r="AB48" i="14"/>
  <c r="AA48" i="14"/>
  <c r="Z48" i="14"/>
  <c r="Y48" i="14"/>
  <c r="X48" i="14"/>
  <c r="W48" i="14"/>
  <c r="V48" i="14"/>
  <c r="U48" i="14"/>
  <c r="T48" i="14"/>
  <c r="S48" i="14"/>
  <c r="R48" i="14"/>
  <c r="Q48" i="14"/>
  <c r="P48" i="14"/>
  <c r="O48" i="14"/>
  <c r="N48" i="14"/>
  <c r="M48" i="14"/>
  <c r="L48" i="14"/>
  <c r="K48" i="14"/>
  <c r="J48" i="14"/>
  <c r="I48" i="14"/>
  <c r="H48" i="14"/>
  <c r="G48" i="14"/>
  <c r="F48" i="14"/>
  <c r="E48" i="14"/>
  <c r="D48" i="14"/>
  <c r="C48" i="14"/>
  <c r="B48" i="14"/>
  <c r="AF48" i="15"/>
  <c r="AE48" i="15"/>
  <c r="AD48" i="15"/>
  <c r="AC48" i="15"/>
  <c r="AB48" i="15"/>
  <c r="AA48" i="15"/>
  <c r="Z48" i="15"/>
  <c r="Y48" i="15"/>
  <c r="X48" i="15"/>
  <c r="W48" i="15"/>
  <c r="V48" i="15"/>
  <c r="U48" i="15"/>
  <c r="T48" i="15"/>
  <c r="S48" i="15"/>
  <c r="R48" i="15"/>
  <c r="Q48" i="15"/>
  <c r="P48" i="15"/>
  <c r="O48" i="15"/>
  <c r="N48" i="15"/>
  <c r="M48" i="15"/>
  <c r="L48" i="15"/>
  <c r="K48" i="15"/>
  <c r="J48" i="15"/>
  <c r="I48" i="15"/>
  <c r="H48" i="15"/>
  <c r="G48" i="15"/>
  <c r="F48" i="15"/>
  <c r="E48" i="15"/>
  <c r="D48" i="15"/>
  <c r="C48" i="15"/>
  <c r="B48" i="15"/>
  <c r="AG48" i="13"/>
  <c r="AF48" i="13"/>
  <c r="AE48" i="13"/>
  <c r="AD48" i="13"/>
  <c r="AC48" i="13"/>
  <c r="AB48" i="13"/>
  <c r="AA48" i="13"/>
  <c r="Z48" i="13"/>
  <c r="Y48" i="13"/>
  <c r="X48" i="13"/>
  <c r="W48" i="13"/>
  <c r="V48" i="13"/>
  <c r="U48" i="13"/>
  <c r="T48" i="13"/>
  <c r="S48" i="13"/>
  <c r="R48" i="13"/>
  <c r="Q48" i="13"/>
  <c r="P48" i="13"/>
  <c r="O48" i="13"/>
  <c r="N48" i="13"/>
  <c r="M48" i="13"/>
  <c r="L48" i="13"/>
  <c r="K48" i="13"/>
  <c r="J48" i="13"/>
  <c r="I48" i="13"/>
  <c r="H48" i="13"/>
  <c r="G48" i="13"/>
  <c r="F48" i="13"/>
  <c r="E48" i="13"/>
  <c r="D48" i="13"/>
  <c r="C48" i="13"/>
  <c r="B48" i="13"/>
  <c r="AF48" i="12"/>
  <c r="AE48" i="12"/>
  <c r="AD48" i="12"/>
  <c r="AC48" i="12"/>
  <c r="AB48" i="12"/>
  <c r="AA48" i="12"/>
  <c r="Z48" i="12"/>
  <c r="Y48" i="12"/>
  <c r="X48" i="12"/>
  <c r="W48" i="12"/>
  <c r="V48" i="12"/>
  <c r="U48" i="12"/>
  <c r="T48" i="12"/>
  <c r="S48" i="12"/>
  <c r="R48" i="12"/>
  <c r="Q48" i="12"/>
  <c r="P48" i="12"/>
  <c r="O48" i="12"/>
  <c r="N48" i="12"/>
  <c r="M48" i="12"/>
  <c r="L48" i="12"/>
  <c r="K48" i="12"/>
  <c r="J48" i="12"/>
  <c r="I48" i="12"/>
  <c r="H48" i="12"/>
  <c r="G48" i="12"/>
  <c r="F48" i="12"/>
  <c r="E48" i="12"/>
  <c r="D48" i="12"/>
  <c r="C48" i="12"/>
  <c r="B48" i="12"/>
  <c r="AF48" i="9"/>
  <c r="AE48" i="9"/>
  <c r="AD48" i="9"/>
  <c r="AC48" i="9"/>
  <c r="AB48" i="9"/>
  <c r="AA48" i="9"/>
  <c r="Z48" i="9"/>
  <c r="Y48" i="9"/>
  <c r="X48" i="9"/>
  <c r="W48" i="9"/>
  <c r="V48" i="9"/>
  <c r="U48" i="9"/>
  <c r="T48" i="9"/>
  <c r="S48" i="9"/>
  <c r="R48" i="9"/>
  <c r="Q48" i="9"/>
  <c r="P48" i="9"/>
  <c r="O48" i="9"/>
  <c r="N48" i="9"/>
  <c r="M48" i="9"/>
  <c r="L48" i="9"/>
  <c r="K48" i="9"/>
  <c r="J48" i="9"/>
  <c r="I48" i="9"/>
  <c r="H48" i="9"/>
  <c r="G48" i="9"/>
  <c r="F48" i="9"/>
  <c r="E48" i="9"/>
  <c r="D48" i="9"/>
  <c r="C48" i="9"/>
  <c r="B48" i="9"/>
  <c r="AF48" i="8"/>
  <c r="AE48" i="8"/>
  <c r="AD48" i="8"/>
  <c r="AC48" i="8"/>
  <c r="AB48" i="8"/>
  <c r="AA48" i="8"/>
  <c r="Z48" i="8"/>
  <c r="Y48" i="8"/>
  <c r="X48" i="8"/>
  <c r="W48" i="8"/>
  <c r="V48" i="8"/>
  <c r="U48" i="8"/>
  <c r="T48" i="8"/>
  <c r="S48" i="8"/>
  <c r="R48" i="8"/>
  <c r="Q48" i="8"/>
  <c r="P48" i="8"/>
  <c r="O48" i="8"/>
  <c r="N48" i="8"/>
  <c r="M48" i="8"/>
  <c r="L48" i="8"/>
  <c r="K48" i="8"/>
  <c r="J48" i="8"/>
  <c r="I48" i="8"/>
  <c r="H48" i="8"/>
  <c r="G48" i="8"/>
  <c r="F48" i="8"/>
  <c r="E48" i="8"/>
  <c r="D48" i="8"/>
  <c r="C48" i="8"/>
  <c r="B48" i="8"/>
  <c r="AF48" i="7"/>
  <c r="AE48" i="7"/>
  <c r="AD48" i="7"/>
  <c r="AC48" i="7"/>
  <c r="AB48" i="7"/>
  <c r="AA48" i="7"/>
  <c r="Z48" i="7"/>
  <c r="Y48" i="7"/>
  <c r="X48" i="7"/>
  <c r="W48" i="7"/>
  <c r="V48" i="7"/>
  <c r="U48" i="7"/>
  <c r="T48" i="7"/>
  <c r="S48" i="7"/>
  <c r="R48" i="7"/>
  <c r="Q48" i="7"/>
  <c r="P48" i="7"/>
  <c r="O48" i="7"/>
  <c r="N48" i="7"/>
  <c r="M48" i="7"/>
  <c r="L48" i="7"/>
  <c r="K48" i="7"/>
  <c r="J48" i="7"/>
  <c r="I48" i="7"/>
  <c r="H48" i="7"/>
  <c r="G48" i="7"/>
  <c r="F48" i="7"/>
  <c r="E48" i="7"/>
  <c r="D48" i="7"/>
  <c r="C48" i="7"/>
  <c r="B48" i="7"/>
  <c r="AF48" i="6"/>
  <c r="AE48" i="6"/>
  <c r="AD48" i="6"/>
  <c r="AC48" i="6"/>
  <c r="AB48" i="6"/>
  <c r="AA48" i="6"/>
  <c r="Z48" i="6"/>
  <c r="Y48" i="6"/>
  <c r="X48" i="6"/>
  <c r="W48" i="6"/>
  <c r="V48" i="6"/>
  <c r="U48" i="6"/>
  <c r="T48" i="6"/>
  <c r="S48" i="6"/>
  <c r="R48" i="6"/>
  <c r="Q48" i="6"/>
  <c r="P48" i="6"/>
  <c r="O48" i="6"/>
  <c r="N48" i="6"/>
  <c r="M48" i="6"/>
  <c r="L48" i="6"/>
  <c r="K48" i="6"/>
  <c r="J48" i="6"/>
  <c r="I48" i="6"/>
  <c r="H48" i="6"/>
  <c r="G48" i="6"/>
  <c r="F48" i="6"/>
  <c r="E48" i="6"/>
  <c r="D48" i="6"/>
  <c r="C48" i="6"/>
  <c r="B48" i="6"/>
  <c r="AF48" i="5"/>
  <c r="AE48" i="5"/>
  <c r="AD48" i="5"/>
  <c r="AC48" i="5"/>
  <c r="AB48" i="5"/>
  <c r="AA48" i="5"/>
  <c r="Z48" i="5"/>
  <c r="Y48" i="5"/>
  <c r="X48" i="5"/>
  <c r="W48" i="5"/>
  <c r="V48" i="5"/>
  <c r="U48" i="5"/>
  <c r="T48" i="5"/>
  <c r="S48" i="5"/>
  <c r="R48" i="5"/>
  <c r="Q48" i="5"/>
  <c r="P48" i="5"/>
  <c r="O48" i="5"/>
  <c r="N48" i="5"/>
  <c r="M48" i="5"/>
  <c r="L48" i="5"/>
  <c r="K48" i="5"/>
  <c r="J48" i="5"/>
  <c r="I48" i="5"/>
  <c r="H48" i="5"/>
  <c r="G48" i="5"/>
  <c r="F48" i="5"/>
  <c r="E48" i="5"/>
  <c r="D48" i="5"/>
  <c r="C48" i="5"/>
  <c r="B48" i="5"/>
  <c r="AF48" i="4"/>
  <c r="AE48" i="4"/>
  <c r="AD48" i="4"/>
  <c r="AC48" i="4"/>
  <c r="AB48" i="4"/>
  <c r="AA48" i="4"/>
  <c r="Z48" i="4"/>
  <c r="Y48" i="4"/>
  <c r="X48" i="4"/>
  <c r="W48" i="4"/>
  <c r="V48" i="4"/>
  <c r="U48" i="4"/>
  <c r="T48" i="4"/>
  <c r="S48" i="4"/>
  <c r="R48" i="4"/>
  <c r="Q48" i="4"/>
  <c r="P48" i="4"/>
  <c r="O48" i="4"/>
  <c r="N48" i="4"/>
  <c r="M48" i="4"/>
  <c r="L48" i="4"/>
  <c r="K48" i="4"/>
  <c r="J48" i="4"/>
  <c r="I48" i="4"/>
  <c r="H48" i="4"/>
  <c r="G48" i="4"/>
  <c r="F48" i="4"/>
  <c r="E48" i="4"/>
  <c r="D48" i="4"/>
  <c r="C48" i="4"/>
  <c r="B48" i="4"/>
  <c r="AF49" i="14"/>
  <c r="AE49" i="14"/>
  <c r="AD49" i="14"/>
  <c r="AC49" i="14"/>
  <c r="AB49" i="14"/>
  <c r="AA49" i="14"/>
  <c r="Z49" i="14"/>
  <c r="Y49" i="14"/>
  <c r="X49" i="14"/>
  <c r="W49" i="14"/>
  <c r="V49" i="14"/>
  <c r="U49" i="14"/>
  <c r="T49" i="14"/>
  <c r="S49" i="14"/>
  <c r="R49" i="14"/>
  <c r="Q49" i="14"/>
  <c r="P49" i="14"/>
  <c r="O49" i="14"/>
  <c r="N49" i="14"/>
  <c r="M49" i="14"/>
  <c r="L49" i="14"/>
  <c r="K49" i="14"/>
  <c r="J49" i="14"/>
  <c r="I49" i="14"/>
  <c r="H49" i="14"/>
  <c r="G49" i="14"/>
  <c r="F49" i="14"/>
  <c r="E49" i="14"/>
  <c r="D49" i="14"/>
  <c r="C49" i="14"/>
  <c r="B49" i="14"/>
  <c r="AF49" i="15"/>
  <c r="AE49" i="15"/>
  <c r="AD49" i="15"/>
  <c r="AC49" i="15"/>
  <c r="AB49" i="15"/>
  <c r="AA49" i="15"/>
  <c r="Z49" i="15"/>
  <c r="Y49" i="15"/>
  <c r="X49" i="15"/>
  <c r="W49" i="15"/>
  <c r="V49" i="15"/>
  <c r="U49" i="15"/>
  <c r="T49" i="15"/>
  <c r="S49" i="15"/>
  <c r="R49" i="15"/>
  <c r="Q49" i="15"/>
  <c r="P49" i="15"/>
  <c r="O49" i="15"/>
  <c r="N49" i="15"/>
  <c r="M49" i="15"/>
  <c r="L49" i="15"/>
  <c r="K49" i="15"/>
  <c r="J49" i="15"/>
  <c r="I49" i="15"/>
  <c r="H49" i="15"/>
  <c r="G49" i="15"/>
  <c r="F49" i="15"/>
  <c r="E49" i="15"/>
  <c r="D49" i="15"/>
  <c r="C49" i="15"/>
  <c r="B49" i="15"/>
  <c r="AG49" i="13"/>
  <c r="AF49" i="13"/>
  <c r="AE49" i="13"/>
  <c r="AD49" i="13"/>
  <c r="AC49" i="13"/>
  <c r="AB49" i="13"/>
  <c r="AA49" i="13"/>
  <c r="Z49" i="13"/>
  <c r="Y49" i="13"/>
  <c r="X49" i="13"/>
  <c r="W49" i="13"/>
  <c r="V49" i="13"/>
  <c r="U49" i="13"/>
  <c r="T49" i="13"/>
  <c r="S49" i="13"/>
  <c r="R49" i="13"/>
  <c r="Q49" i="13"/>
  <c r="P49" i="13"/>
  <c r="O49" i="13"/>
  <c r="N49" i="13"/>
  <c r="M49" i="13"/>
  <c r="L49" i="13"/>
  <c r="K49" i="13"/>
  <c r="J49" i="13"/>
  <c r="I49" i="13"/>
  <c r="H49" i="13"/>
  <c r="G49" i="13"/>
  <c r="F49" i="13"/>
  <c r="E49" i="13"/>
  <c r="D49" i="13"/>
  <c r="C49" i="13"/>
  <c r="B49" i="13"/>
  <c r="AF49" i="12"/>
  <c r="AE49" i="12"/>
  <c r="AD49" i="12"/>
  <c r="AC49" i="12"/>
  <c r="AB49" i="12"/>
  <c r="AA49" i="12"/>
  <c r="Z49" i="12"/>
  <c r="Y49" i="12"/>
  <c r="X49" i="12"/>
  <c r="W49" i="12"/>
  <c r="V49" i="12"/>
  <c r="U49" i="12"/>
  <c r="T49" i="12"/>
  <c r="S49" i="12"/>
  <c r="R49" i="12"/>
  <c r="Q49" i="12"/>
  <c r="P49" i="12"/>
  <c r="O49" i="12"/>
  <c r="N49" i="12"/>
  <c r="M49" i="12"/>
  <c r="L49" i="12"/>
  <c r="K49" i="12"/>
  <c r="J49" i="12"/>
  <c r="I49" i="12"/>
  <c r="H49" i="12"/>
  <c r="G49" i="12"/>
  <c r="F49" i="12"/>
  <c r="E49" i="12"/>
  <c r="D49" i="12"/>
  <c r="C49" i="12"/>
  <c r="B49" i="12"/>
  <c r="AF49" i="9"/>
  <c r="AE49" i="9"/>
  <c r="AD49" i="9"/>
  <c r="AC49" i="9"/>
  <c r="AB49" i="9"/>
  <c r="AA49" i="9"/>
  <c r="Z49" i="9"/>
  <c r="Y49" i="9"/>
  <c r="X49" i="9"/>
  <c r="W49" i="9"/>
  <c r="V49" i="9"/>
  <c r="U49" i="9"/>
  <c r="T49" i="9"/>
  <c r="S49" i="9"/>
  <c r="R49" i="9"/>
  <c r="Q49" i="9"/>
  <c r="P49" i="9"/>
  <c r="O49" i="9"/>
  <c r="N49" i="9"/>
  <c r="M49" i="9"/>
  <c r="L49" i="9"/>
  <c r="K49" i="9"/>
  <c r="J49" i="9"/>
  <c r="I49" i="9"/>
  <c r="H49" i="9"/>
  <c r="G49" i="9"/>
  <c r="F49" i="9"/>
  <c r="E49" i="9"/>
  <c r="D49" i="9"/>
  <c r="C49" i="9"/>
  <c r="B49" i="9"/>
  <c r="AF49" i="8"/>
  <c r="AE49" i="8"/>
  <c r="AD49" i="8"/>
  <c r="AC49" i="8"/>
  <c r="AB49" i="8"/>
  <c r="AA49" i="8"/>
  <c r="Z49" i="8"/>
  <c r="Y49" i="8"/>
  <c r="X49" i="8"/>
  <c r="W49" i="8"/>
  <c r="V49" i="8"/>
  <c r="U49" i="8"/>
  <c r="T49" i="8"/>
  <c r="S49" i="8"/>
  <c r="R49" i="8"/>
  <c r="Q49" i="8"/>
  <c r="P49" i="8"/>
  <c r="O49" i="8"/>
  <c r="N49" i="8"/>
  <c r="M49" i="8"/>
  <c r="L49" i="8"/>
  <c r="K49" i="8"/>
  <c r="J49" i="8"/>
  <c r="I49" i="8"/>
  <c r="H49" i="8"/>
  <c r="G49" i="8"/>
  <c r="F49" i="8"/>
  <c r="E49" i="8"/>
  <c r="D49" i="8"/>
  <c r="C49" i="8"/>
  <c r="B49" i="8"/>
  <c r="AF49" i="7"/>
  <c r="AE49" i="7"/>
  <c r="AD49" i="7"/>
  <c r="AC49" i="7"/>
  <c r="AB49" i="7"/>
  <c r="AA49" i="7"/>
  <c r="Z49" i="7"/>
  <c r="Y49" i="7"/>
  <c r="X49" i="7"/>
  <c r="W49" i="7"/>
  <c r="V49" i="7"/>
  <c r="U49" i="7"/>
  <c r="T49" i="7"/>
  <c r="S49" i="7"/>
  <c r="R49" i="7"/>
  <c r="Q49" i="7"/>
  <c r="P49" i="7"/>
  <c r="O49" i="7"/>
  <c r="N49" i="7"/>
  <c r="M49" i="7"/>
  <c r="L49" i="7"/>
  <c r="K49" i="7"/>
  <c r="J49" i="7"/>
  <c r="I49" i="7"/>
  <c r="H49" i="7"/>
  <c r="G49" i="7"/>
  <c r="F49" i="7"/>
  <c r="E49" i="7"/>
  <c r="D49" i="7"/>
  <c r="C49" i="7"/>
  <c r="B49" i="7"/>
  <c r="AF49" i="6"/>
  <c r="AE49" i="6"/>
  <c r="AD49" i="6"/>
  <c r="AC49" i="6"/>
  <c r="AB49" i="6"/>
  <c r="AA49" i="6"/>
  <c r="Z49" i="6"/>
  <c r="Y49" i="6"/>
  <c r="X49" i="6"/>
  <c r="W49" i="6"/>
  <c r="V49" i="6"/>
  <c r="U49" i="6"/>
  <c r="T49" i="6"/>
  <c r="S49" i="6"/>
  <c r="R49" i="6"/>
  <c r="Q49" i="6"/>
  <c r="P49" i="6"/>
  <c r="O49" i="6"/>
  <c r="N49" i="6"/>
  <c r="M49" i="6"/>
  <c r="L49" i="6"/>
  <c r="K49" i="6"/>
  <c r="J49" i="6"/>
  <c r="I49" i="6"/>
  <c r="H49" i="6"/>
  <c r="G49" i="6"/>
  <c r="F49" i="6"/>
  <c r="E49" i="6"/>
  <c r="D49" i="6"/>
  <c r="C49" i="6"/>
  <c r="B49" i="6"/>
  <c r="AF49" i="5"/>
  <c r="AE49" i="5"/>
  <c r="AD49" i="5"/>
  <c r="AC49" i="5"/>
  <c r="AB49" i="5"/>
  <c r="AA49" i="5"/>
  <c r="Z49" i="5"/>
  <c r="Y49" i="5"/>
  <c r="X49" i="5"/>
  <c r="W49" i="5"/>
  <c r="V49" i="5"/>
  <c r="U49" i="5"/>
  <c r="T49" i="5"/>
  <c r="S49" i="5"/>
  <c r="R49" i="5"/>
  <c r="Q49" i="5"/>
  <c r="P49" i="5"/>
  <c r="O49" i="5"/>
  <c r="N49" i="5"/>
  <c r="M49" i="5"/>
  <c r="L49" i="5"/>
  <c r="K49" i="5"/>
  <c r="J49" i="5"/>
  <c r="I49" i="5"/>
  <c r="H49" i="5"/>
  <c r="G49" i="5"/>
  <c r="F49" i="5"/>
  <c r="E49" i="5"/>
  <c r="D49" i="5"/>
  <c r="C49" i="5"/>
  <c r="B49" i="5"/>
  <c r="AF49" i="4"/>
  <c r="AE49" i="4"/>
  <c r="AD49" i="4"/>
  <c r="AC49" i="4"/>
  <c r="AB49" i="4"/>
  <c r="AA49" i="4"/>
  <c r="Z49" i="4"/>
  <c r="Y49" i="4"/>
  <c r="X49" i="4"/>
  <c r="W49" i="4"/>
  <c r="V49" i="4"/>
  <c r="U49" i="4"/>
  <c r="T49" i="4"/>
  <c r="S49" i="4"/>
  <c r="R49" i="4"/>
  <c r="Q49" i="4"/>
  <c r="P49" i="4"/>
  <c r="O49" i="4"/>
  <c r="N49" i="4"/>
  <c r="M49" i="4"/>
  <c r="L49" i="4"/>
  <c r="K49" i="4"/>
  <c r="J49" i="4"/>
  <c r="I49" i="4"/>
  <c r="H49" i="4"/>
  <c r="G49" i="4"/>
  <c r="F49" i="4"/>
  <c r="E49" i="4"/>
  <c r="D49" i="4"/>
  <c r="C49" i="4"/>
  <c r="B49" i="4"/>
  <c r="AG25" i="13"/>
  <c r="AF25" i="13"/>
  <c r="AE25" i="13"/>
  <c r="AD25" i="13"/>
  <c r="AC25" i="13"/>
  <c r="AB25" i="13"/>
  <c r="AA25" i="13"/>
  <c r="Z25" i="13"/>
  <c r="Y25" i="13"/>
  <c r="X25" i="13"/>
  <c r="W25" i="13"/>
  <c r="V25" i="13"/>
  <c r="U25" i="13"/>
  <c r="S25" i="13"/>
  <c r="R25" i="13"/>
  <c r="Q25" i="13"/>
  <c r="P25" i="13"/>
  <c r="O25" i="13"/>
  <c r="N25" i="13"/>
  <c r="M25" i="13"/>
  <c r="L25" i="13"/>
  <c r="K25" i="13"/>
  <c r="J25" i="13"/>
  <c r="I25" i="13"/>
  <c r="H25" i="13"/>
  <c r="G25" i="13"/>
  <c r="F25" i="13"/>
  <c r="E25" i="13"/>
  <c r="D25" i="13"/>
  <c r="C25" i="13"/>
  <c r="B25" i="13"/>
  <c r="AF24" i="14"/>
  <c r="AE24" i="14"/>
  <c r="AD24" i="14"/>
  <c r="AC24" i="14"/>
  <c r="AB24" i="14"/>
  <c r="AA24" i="14"/>
  <c r="Z24" i="14"/>
  <c r="Y24" i="14"/>
  <c r="X24" i="14"/>
  <c r="W24" i="14"/>
  <c r="V24" i="14"/>
  <c r="U24" i="14"/>
  <c r="T24" i="14"/>
  <c r="S24" i="14"/>
  <c r="R24" i="14"/>
  <c r="Q24" i="14"/>
  <c r="P24" i="14"/>
  <c r="O24" i="14"/>
  <c r="N24" i="14"/>
  <c r="M24" i="14"/>
  <c r="L24" i="14"/>
  <c r="K24" i="14"/>
  <c r="J24" i="14"/>
  <c r="I24" i="14"/>
  <c r="H24" i="14"/>
  <c r="G24" i="14"/>
  <c r="F24" i="14"/>
  <c r="E24" i="14"/>
  <c r="D24" i="14"/>
  <c r="C24" i="14"/>
  <c r="B24" i="14"/>
  <c r="AF24" i="15"/>
  <c r="AE24" i="15"/>
  <c r="AD24" i="15"/>
  <c r="AC24" i="15"/>
  <c r="AB24" i="15"/>
  <c r="AA24" i="15"/>
  <c r="Z24" i="15"/>
  <c r="Y24" i="15"/>
  <c r="X24" i="15"/>
  <c r="W24" i="15"/>
  <c r="V24" i="15"/>
  <c r="U24" i="15"/>
  <c r="T24" i="15"/>
  <c r="S24" i="15"/>
  <c r="R24" i="15"/>
  <c r="Q24" i="15"/>
  <c r="P24" i="15"/>
  <c r="O24" i="15"/>
  <c r="N24" i="15"/>
  <c r="M24" i="15"/>
  <c r="L24" i="15"/>
  <c r="K24" i="15"/>
  <c r="J24" i="15"/>
  <c r="I24" i="15"/>
  <c r="H24" i="15"/>
  <c r="G24" i="15"/>
  <c r="F24" i="15"/>
  <c r="E24" i="15"/>
  <c r="D24" i="15"/>
  <c r="C24" i="15"/>
  <c r="B24" i="15"/>
  <c r="AG24" i="13"/>
  <c r="AF24" i="13"/>
  <c r="AE24" i="13"/>
  <c r="AD24" i="13"/>
  <c r="AC24" i="13"/>
  <c r="AB24" i="13"/>
  <c r="AA24" i="13"/>
  <c r="Z24" i="13"/>
  <c r="Y24" i="13"/>
  <c r="X24" i="13"/>
  <c r="W24" i="13"/>
  <c r="V24" i="13"/>
  <c r="U24" i="13"/>
  <c r="T24" i="13"/>
  <c r="S24" i="13"/>
  <c r="R24" i="13"/>
  <c r="Q24" i="13"/>
  <c r="P24" i="13"/>
  <c r="O24" i="13"/>
  <c r="N24" i="13"/>
  <c r="M24" i="13"/>
  <c r="L24" i="13"/>
  <c r="K24" i="13"/>
  <c r="J24" i="13"/>
  <c r="I24" i="13"/>
  <c r="H24" i="13"/>
  <c r="G24" i="13"/>
  <c r="F24" i="13"/>
  <c r="E24" i="13"/>
  <c r="D24" i="13"/>
  <c r="C24" i="13"/>
  <c r="B24" i="13"/>
  <c r="AF24" i="12"/>
  <c r="AE24" i="12"/>
  <c r="AD24" i="12"/>
  <c r="AC24" i="12"/>
  <c r="AB24" i="12"/>
  <c r="AA24" i="12"/>
  <c r="Z24" i="12"/>
  <c r="Y24" i="12"/>
  <c r="X24" i="12"/>
  <c r="W24" i="12"/>
  <c r="V24" i="12"/>
  <c r="U24" i="12"/>
  <c r="T24" i="12"/>
  <c r="S24" i="12"/>
  <c r="R24" i="12"/>
  <c r="Q24" i="12"/>
  <c r="P24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B24" i="12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C24" i="9"/>
  <c r="B24" i="9"/>
  <c r="AF24" i="8"/>
  <c r="AE24" i="8"/>
  <c r="AD24" i="8"/>
  <c r="AC24" i="8"/>
  <c r="AB24" i="8"/>
  <c r="AA24" i="8"/>
  <c r="Z24" i="8"/>
  <c r="Y24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B24" i="8"/>
  <c r="AF24" i="7"/>
  <c r="AE24" i="7"/>
  <c r="AD24" i="7"/>
  <c r="AC24" i="7"/>
  <c r="AB24" i="7"/>
  <c r="AA24" i="7"/>
  <c r="Z24" i="7"/>
  <c r="Y24" i="7"/>
  <c r="X24" i="7"/>
  <c r="W24" i="7"/>
  <c r="V24" i="7"/>
  <c r="U24" i="7"/>
  <c r="T24" i="7"/>
  <c r="S24" i="7"/>
  <c r="R24" i="7"/>
  <c r="Q24" i="7"/>
  <c r="P24" i="7"/>
  <c r="O24" i="7"/>
  <c r="N24" i="7"/>
  <c r="M24" i="7"/>
  <c r="L24" i="7"/>
  <c r="K24" i="7"/>
  <c r="J24" i="7"/>
  <c r="I24" i="7"/>
  <c r="H24" i="7"/>
  <c r="G24" i="7"/>
  <c r="F24" i="7"/>
  <c r="E24" i="7"/>
  <c r="D24" i="7"/>
  <c r="C24" i="7"/>
  <c r="B24" i="7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24" i="6"/>
  <c r="C24" i="6"/>
  <c r="B24" i="6"/>
  <c r="AF24" i="5"/>
  <c r="AE24" i="5"/>
  <c r="AD24" i="5"/>
  <c r="AC24" i="5"/>
  <c r="AB24" i="5"/>
  <c r="AA24" i="5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B24" i="5"/>
  <c r="AF24" i="4"/>
  <c r="AE24" i="4"/>
  <c r="AD24" i="4"/>
  <c r="AC24" i="4"/>
  <c r="AB24" i="4"/>
  <c r="AA24" i="4"/>
  <c r="Z24" i="4"/>
  <c r="Y24" i="4"/>
  <c r="X24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B24" i="4"/>
  <c r="AF23" i="14"/>
  <c r="AE23" i="14"/>
  <c r="AD23" i="14"/>
  <c r="AC23" i="14"/>
  <c r="AB23" i="14"/>
  <c r="AA23" i="14"/>
  <c r="Z23" i="14"/>
  <c r="Y23" i="14"/>
  <c r="X23" i="14"/>
  <c r="W23" i="14"/>
  <c r="V23" i="14"/>
  <c r="U23" i="14"/>
  <c r="T23" i="14"/>
  <c r="S23" i="14"/>
  <c r="R23" i="14"/>
  <c r="Q23" i="14"/>
  <c r="P23" i="14"/>
  <c r="O23" i="14"/>
  <c r="N23" i="14"/>
  <c r="M23" i="14"/>
  <c r="L23" i="14"/>
  <c r="K23" i="14"/>
  <c r="J23" i="14"/>
  <c r="I23" i="14"/>
  <c r="H23" i="14"/>
  <c r="G23" i="14"/>
  <c r="F23" i="14"/>
  <c r="E23" i="14"/>
  <c r="D23" i="14"/>
  <c r="C23" i="14"/>
  <c r="B23" i="14"/>
  <c r="AF23" i="15"/>
  <c r="AE23" i="15"/>
  <c r="AD23" i="15"/>
  <c r="AC23" i="15"/>
  <c r="AB23" i="15"/>
  <c r="AA23" i="15"/>
  <c r="Z23" i="15"/>
  <c r="Y23" i="15"/>
  <c r="X23" i="15"/>
  <c r="W23" i="15"/>
  <c r="V23" i="15"/>
  <c r="U23" i="15"/>
  <c r="T23" i="15"/>
  <c r="S23" i="15"/>
  <c r="R23" i="15"/>
  <c r="Q23" i="15"/>
  <c r="P23" i="15"/>
  <c r="O23" i="15"/>
  <c r="N23" i="15"/>
  <c r="M23" i="15"/>
  <c r="L23" i="15"/>
  <c r="K23" i="15"/>
  <c r="J23" i="15"/>
  <c r="I23" i="15"/>
  <c r="H23" i="15"/>
  <c r="G23" i="15"/>
  <c r="F23" i="15"/>
  <c r="E23" i="15"/>
  <c r="D23" i="15"/>
  <c r="C23" i="15"/>
  <c r="B23" i="15"/>
  <c r="AG23" i="13"/>
  <c r="AF23" i="13"/>
  <c r="AE23" i="13"/>
  <c r="AD23" i="13"/>
  <c r="AC23" i="13"/>
  <c r="AB23" i="13"/>
  <c r="AA23" i="13"/>
  <c r="Z23" i="13"/>
  <c r="Y23" i="13"/>
  <c r="X23" i="13"/>
  <c r="W23" i="13"/>
  <c r="V23" i="13"/>
  <c r="U23" i="13"/>
  <c r="T23" i="13"/>
  <c r="S23" i="13"/>
  <c r="R23" i="13"/>
  <c r="Q23" i="13"/>
  <c r="P23" i="13"/>
  <c r="O23" i="13"/>
  <c r="N23" i="13"/>
  <c r="M23" i="13"/>
  <c r="L23" i="13"/>
  <c r="K23" i="13"/>
  <c r="J23" i="13"/>
  <c r="I23" i="13"/>
  <c r="H23" i="13"/>
  <c r="G23" i="13"/>
  <c r="F23" i="13"/>
  <c r="E23" i="13"/>
  <c r="D23" i="13"/>
  <c r="C23" i="13"/>
  <c r="B23" i="13"/>
  <c r="AF23" i="12"/>
  <c r="AE23" i="12"/>
  <c r="AD23" i="12"/>
  <c r="AC23" i="12"/>
  <c r="AB23" i="12"/>
  <c r="AA23" i="12"/>
  <c r="Z23" i="12"/>
  <c r="Y23" i="12"/>
  <c r="X23" i="12"/>
  <c r="W23" i="12"/>
  <c r="V23" i="12"/>
  <c r="U23" i="12"/>
  <c r="T23" i="12"/>
  <c r="S23" i="12"/>
  <c r="R23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D23" i="12"/>
  <c r="C23" i="12"/>
  <c r="B23" i="12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23" i="9"/>
  <c r="C23" i="9"/>
  <c r="B23" i="9"/>
  <c r="AF23" i="8"/>
  <c r="AE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B23" i="8"/>
  <c r="AF23" i="7"/>
  <c r="AE23" i="7"/>
  <c r="AD23" i="7"/>
  <c r="AC23" i="7"/>
  <c r="AB23" i="7"/>
  <c r="AA23" i="7"/>
  <c r="Z23" i="7"/>
  <c r="Y23" i="7"/>
  <c r="X23" i="7"/>
  <c r="W23" i="7"/>
  <c r="V23" i="7"/>
  <c r="U23" i="7"/>
  <c r="T23" i="7"/>
  <c r="S23" i="7"/>
  <c r="R23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B23" i="7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23" i="6"/>
  <c r="C23" i="6"/>
  <c r="B23" i="6"/>
  <c r="AF23" i="5"/>
  <c r="AE23" i="5"/>
  <c r="AD23" i="5"/>
  <c r="AC23" i="5"/>
  <c r="AB23" i="5"/>
  <c r="AA23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B23" i="5"/>
  <c r="AF23" i="4"/>
  <c r="AE23" i="4"/>
  <c r="AD23" i="4"/>
  <c r="AC23" i="4"/>
  <c r="AB23" i="4"/>
  <c r="AA23" i="4"/>
  <c r="Z23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B23" i="4"/>
  <c r="AF20" i="14"/>
  <c r="AE20" i="14"/>
  <c r="AD20" i="14"/>
  <c r="AC20" i="14"/>
  <c r="AB20" i="14"/>
  <c r="AA20" i="14"/>
  <c r="Z20" i="14"/>
  <c r="Y20" i="14"/>
  <c r="X20" i="14"/>
  <c r="W20" i="14"/>
  <c r="V20" i="14"/>
  <c r="U20" i="14"/>
  <c r="T20" i="14"/>
  <c r="S20" i="14"/>
  <c r="R20" i="14"/>
  <c r="Q20" i="14"/>
  <c r="P20" i="14"/>
  <c r="O20" i="14"/>
  <c r="N20" i="14"/>
  <c r="M20" i="14"/>
  <c r="L20" i="14"/>
  <c r="K20" i="14"/>
  <c r="J20" i="14"/>
  <c r="I20" i="14"/>
  <c r="H20" i="14"/>
  <c r="G20" i="14"/>
  <c r="F20" i="14"/>
  <c r="E20" i="14"/>
  <c r="D20" i="14"/>
  <c r="C20" i="14"/>
  <c r="B20" i="14"/>
  <c r="AF20" i="15"/>
  <c r="AE20" i="15"/>
  <c r="AD20" i="15"/>
  <c r="AC20" i="15"/>
  <c r="AB20" i="15"/>
  <c r="AA20" i="15"/>
  <c r="Z20" i="15"/>
  <c r="Y20" i="15"/>
  <c r="X20" i="15"/>
  <c r="W20" i="15"/>
  <c r="V20" i="15"/>
  <c r="U20" i="15"/>
  <c r="T20" i="15"/>
  <c r="S20" i="15"/>
  <c r="R20" i="15"/>
  <c r="Q20" i="15"/>
  <c r="P20" i="15"/>
  <c r="O20" i="15"/>
  <c r="N20" i="15"/>
  <c r="M20" i="15"/>
  <c r="L20" i="15"/>
  <c r="K20" i="15"/>
  <c r="J20" i="15"/>
  <c r="I20" i="15"/>
  <c r="H20" i="15"/>
  <c r="G20" i="15"/>
  <c r="F20" i="15"/>
  <c r="E20" i="15"/>
  <c r="D20" i="15"/>
  <c r="C20" i="15"/>
  <c r="B20" i="15"/>
  <c r="AG20" i="13"/>
  <c r="AF20" i="13"/>
  <c r="AE20" i="13"/>
  <c r="AD20" i="13"/>
  <c r="AC20" i="13"/>
  <c r="AB20" i="13"/>
  <c r="AA20" i="13"/>
  <c r="Z20" i="13"/>
  <c r="Y20" i="13"/>
  <c r="X20" i="13"/>
  <c r="W20" i="13"/>
  <c r="V20" i="13"/>
  <c r="U20" i="13"/>
  <c r="T20" i="13"/>
  <c r="S20" i="13"/>
  <c r="R20" i="13"/>
  <c r="Q20" i="13"/>
  <c r="P20" i="13"/>
  <c r="O20" i="13"/>
  <c r="N20" i="13"/>
  <c r="M20" i="13"/>
  <c r="L20" i="13"/>
  <c r="K20" i="13"/>
  <c r="J20" i="13"/>
  <c r="I20" i="13"/>
  <c r="H20" i="13"/>
  <c r="G20" i="13"/>
  <c r="F20" i="13"/>
  <c r="E20" i="13"/>
  <c r="D20" i="13"/>
  <c r="C20" i="13"/>
  <c r="B20" i="13"/>
  <c r="AF20" i="12"/>
  <c r="AE20" i="12"/>
  <c r="AD20" i="12"/>
  <c r="AC20" i="12"/>
  <c r="AB20" i="12"/>
  <c r="AA20" i="12"/>
  <c r="Z20" i="12"/>
  <c r="Y20" i="12"/>
  <c r="X20" i="12"/>
  <c r="W20" i="12"/>
  <c r="V20" i="12"/>
  <c r="U20" i="12"/>
  <c r="T20" i="12"/>
  <c r="S20" i="12"/>
  <c r="R20" i="12"/>
  <c r="Q20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B20" i="12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20" i="9"/>
  <c r="B20" i="9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B20" i="8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B20" i="7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C20" i="6"/>
  <c r="B20" i="6"/>
  <c r="AF20" i="5"/>
  <c r="AE20" i="5"/>
  <c r="AD20" i="5"/>
  <c r="AC20" i="5"/>
  <c r="AB20" i="5"/>
  <c r="AA20" i="5"/>
  <c r="Z20" i="5"/>
  <c r="Y20" i="5"/>
  <c r="X20" i="5"/>
  <c r="W20" i="5"/>
  <c r="V20" i="5"/>
  <c r="U20" i="5"/>
  <c r="T20" i="5"/>
  <c r="S20" i="5"/>
  <c r="R20" i="5"/>
  <c r="Q20" i="5"/>
  <c r="P20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B20" i="5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B20" i="4"/>
  <c r="AF19" i="14"/>
  <c r="AE19" i="14"/>
  <c r="AD19" i="14"/>
  <c r="AC19" i="14"/>
  <c r="AB19" i="14"/>
  <c r="AA19" i="14"/>
  <c r="Z19" i="14"/>
  <c r="Y19" i="14"/>
  <c r="X19" i="14"/>
  <c r="W19" i="14"/>
  <c r="V19" i="14"/>
  <c r="U19" i="14"/>
  <c r="T19" i="14"/>
  <c r="S19" i="14"/>
  <c r="R19" i="14"/>
  <c r="Q19" i="14"/>
  <c r="P19" i="14"/>
  <c r="O19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B19" i="14"/>
  <c r="AF19" i="15"/>
  <c r="AE19" i="15"/>
  <c r="AD19" i="15"/>
  <c r="AC19" i="15"/>
  <c r="AB19" i="15"/>
  <c r="AA19" i="15"/>
  <c r="Z19" i="15"/>
  <c r="Y19" i="15"/>
  <c r="X19" i="15"/>
  <c r="W19" i="15"/>
  <c r="V19" i="15"/>
  <c r="U19" i="15"/>
  <c r="T19" i="15"/>
  <c r="S19" i="15"/>
  <c r="R19" i="15"/>
  <c r="Q19" i="15"/>
  <c r="P19" i="15"/>
  <c r="O19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B19" i="15"/>
  <c r="AG19" i="13"/>
  <c r="AF19" i="13"/>
  <c r="AE19" i="13"/>
  <c r="AD19" i="13"/>
  <c r="AC19" i="13"/>
  <c r="AB19" i="13"/>
  <c r="AA19" i="13"/>
  <c r="Z19" i="13"/>
  <c r="Y19" i="13"/>
  <c r="X19" i="13"/>
  <c r="W19" i="13"/>
  <c r="V19" i="13"/>
  <c r="U19" i="13"/>
  <c r="T19" i="13"/>
  <c r="S19" i="13"/>
  <c r="R19" i="13"/>
  <c r="Q19" i="13"/>
  <c r="P19" i="13"/>
  <c r="O19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B19" i="13"/>
  <c r="AF19" i="12"/>
  <c r="AE19" i="12"/>
  <c r="AD19" i="12"/>
  <c r="AC19" i="12"/>
  <c r="AB19" i="12"/>
  <c r="AA19" i="12"/>
  <c r="Z19" i="12"/>
  <c r="Y19" i="12"/>
  <c r="X19" i="12"/>
  <c r="W19" i="12"/>
  <c r="V19" i="12"/>
  <c r="U19" i="12"/>
  <c r="T19" i="12"/>
  <c r="S19" i="12"/>
  <c r="R19" i="12"/>
  <c r="Q19" i="12"/>
  <c r="P19" i="12"/>
  <c r="O19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B19" i="12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19" i="9"/>
  <c r="B19" i="9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B19" i="8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B19" i="7"/>
  <c r="AF19" i="6"/>
  <c r="AE19" i="6"/>
  <c r="AD19" i="6"/>
  <c r="AC19" i="6"/>
  <c r="AB19" i="6"/>
  <c r="AA19" i="6"/>
  <c r="Z19" i="6"/>
  <c r="Y19" i="6"/>
  <c r="X19" i="6"/>
  <c r="W19" i="6"/>
  <c r="V19" i="6"/>
  <c r="U19" i="6"/>
  <c r="T19" i="6"/>
  <c r="S19" i="6"/>
  <c r="R19" i="6"/>
  <c r="Q19" i="6"/>
  <c r="P19" i="6"/>
  <c r="O19" i="6"/>
  <c r="N19" i="6"/>
  <c r="M19" i="6"/>
  <c r="L19" i="6"/>
  <c r="K19" i="6"/>
  <c r="J19" i="6"/>
  <c r="I19" i="6"/>
  <c r="H19" i="6"/>
  <c r="G19" i="6"/>
  <c r="F19" i="6"/>
  <c r="E19" i="6"/>
  <c r="D19" i="6"/>
  <c r="C19" i="6"/>
  <c r="B19" i="6"/>
  <c r="AF19" i="5"/>
  <c r="AE19" i="5"/>
  <c r="AD19" i="5"/>
  <c r="AC19" i="5"/>
  <c r="AB19" i="5"/>
  <c r="AA19" i="5"/>
  <c r="Z19" i="5"/>
  <c r="Y19" i="5"/>
  <c r="X19" i="5"/>
  <c r="W19" i="5"/>
  <c r="V19" i="5"/>
  <c r="U19" i="5"/>
  <c r="T19" i="5"/>
  <c r="S19" i="5"/>
  <c r="R19" i="5"/>
  <c r="Q19" i="5"/>
  <c r="P19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B19" i="5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B19" i="4"/>
  <c r="AG18" i="13"/>
  <c r="AF18" i="13"/>
  <c r="AE18" i="13"/>
  <c r="AD18" i="13"/>
  <c r="AC18" i="13"/>
  <c r="AB18" i="13"/>
  <c r="AA18" i="13"/>
  <c r="Z18" i="13"/>
  <c r="Y18" i="13"/>
  <c r="X18" i="13"/>
  <c r="W18" i="13"/>
  <c r="V18" i="13"/>
  <c r="U18" i="13"/>
  <c r="T18" i="13"/>
  <c r="S18" i="13"/>
  <c r="R18" i="13"/>
  <c r="Q18" i="13"/>
  <c r="P18" i="13"/>
  <c r="O18" i="13"/>
  <c r="N18" i="13"/>
  <c r="M18" i="13"/>
  <c r="L18" i="13"/>
  <c r="K18" i="13"/>
  <c r="J18" i="13"/>
  <c r="I18" i="13"/>
  <c r="H18" i="13"/>
  <c r="G18" i="13"/>
  <c r="F18" i="13"/>
  <c r="E18" i="13"/>
  <c r="D18" i="13"/>
  <c r="C18" i="13"/>
  <c r="B18" i="13"/>
  <c r="AF17" i="14"/>
  <c r="AE17" i="14"/>
  <c r="AD17" i="14"/>
  <c r="AC17" i="14"/>
  <c r="AB17" i="14"/>
  <c r="AA17" i="14"/>
  <c r="Z17" i="14"/>
  <c r="Y17" i="14"/>
  <c r="X17" i="14"/>
  <c r="W17" i="14"/>
  <c r="V17" i="14"/>
  <c r="U17" i="14"/>
  <c r="T17" i="14"/>
  <c r="S17" i="14"/>
  <c r="R17" i="14"/>
  <c r="Q17" i="14"/>
  <c r="P17" i="14"/>
  <c r="O17" i="14"/>
  <c r="N17" i="14"/>
  <c r="M17" i="14"/>
  <c r="L17" i="14"/>
  <c r="K17" i="14"/>
  <c r="J17" i="14"/>
  <c r="I17" i="14"/>
  <c r="H17" i="14"/>
  <c r="G17" i="14"/>
  <c r="F17" i="14"/>
  <c r="E17" i="14"/>
  <c r="D17" i="14"/>
  <c r="C17" i="14"/>
  <c r="B17" i="14"/>
  <c r="AF17" i="15"/>
  <c r="AE17" i="15"/>
  <c r="AD17" i="15"/>
  <c r="AC17" i="15"/>
  <c r="AB17" i="15"/>
  <c r="AA17" i="15"/>
  <c r="Z17" i="15"/>
  <c r="Y17" i="15"/>
  <c r="X17" i="15"/>
  <c r="W17" i="15"/>
  <c r="V17" i="15"/>
  <c r="U17" i="15"/>
  <c r="T17" i="15"/>
  <c r="S17" i="15"/>
  <c r="R17" i="15"/>
  <c r="Q17" i="15"/>
  <c r="P17" i="15"/>
  <c r="O17" i="15"/>
  <c r="N17" i="15"/>
  <c r="M17" i="15"/>
  <c r="L17" i="15"/>
  <c r="K17" i="15"/>
  <c r="J17" i="15"/>
  <c r="I17" i="15"/>
  <c r="H17" i="15"/>
  <c r="G17" i="15"/>
  <c r="F17" i="15"/>
  <c r="E17" i="15"/>
  <c r="D17" i="15"/>
  <c r="C17" i="15"/>
  <c r="B17" i="15"/>
  <c r="AG17" i="13"/>
  <c r="AF17" i="13"/>
  <c r="AE17" i="13"/>
  <c r="AD17" i="13"/>
  <c r="AC17" i="13"/>
  <c r="AB17" i="13"/>
  <c r="AA17" i="13"/>
  <c r="Z17" i="13"/>
  <c r="Y17" i="13"/>
  <c r="X17" i="13"/>
  <c r="W17" i="13"/>
  <c r="V17" i="13"/>
  <c r="U17" i="13"/>
  <c r="T17" i="13"/>
  <c r="S17" i="13"/>
  <c r="R17" i="13"/>
  <c r="Q17" i="13"/>
  <c r="P17" i="13"/>
  <c r="O17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B17" i="13"/>
  <c r="AF17" i="12"/>
  <c r="AE17" i="12"/>
  <c r="AD17" i="12"/>
  <c r="AC17" i="12"/>
  <c r="AB17" i="12"/>
  <c r="AA17" i="12"/>
  <c r="Z17" i="12"/>
  <c r="Y17" i="12"/>
  <c r="X17" i="12"/>
  <c r="W17" i="12"/>
  <c r="V17" i="12"/>
  <c r="U17" i="12"/>
  <c r="T17" i="12"/>
  <c r="S17" i="12"/>
  <c r="R17" i="12"/>
  <c r="Q17" i="12"/>
  <c r="P17" i="12"/>
  <c r="O17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B17" i="12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C17" i="9"/>
  <c r="B17" i="9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B17" i="8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B17" i="7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17" i="6"/>
  <c r="C17" i="6"/>
  <c r="B17" i="6"/>
  <c r="AF17" i="5"/>
  <c r="AE17" i="5"/>
  <c r="AD17" i="5"/>
  <c r="AC17" i="5"/>
  <c r="AB17" i="5"/>
  <c r="AA17" i="5"/>
  <c r="Z17" i="5"/>
  <c r="Y17" i="5"/>
  <c r="X17" i="5"/>
  <c r="W17" i="5"/>
  <c r="V17" i="5"/>
  <c r="U17" i="5"/>
  <c r="T17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B17" i="5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B17" i="4"/>
  <c r="AF16" i="14"/>
  <c r="AE16" i="14"/>
  <c r="AD16" i="14"/>
  <c r="AC16" i="14"/>
  <c r="AB16" i="14"/>
  <c r="AA16" i="14"/>
  <c r="Z16" i="14"/>
  <c r="Y16" i="14"/>
  <c r="X16" i="14"/>
  <c r="W16" i="14"/>
  <c r="V16" i="14"/>
  <c r="U16" i="14"/>
  <c r="T16" i="14"/>
  <c r="S16" i="14"/>
  <c r="R16" i="14"/>
  <c r="Q16" i="14"/>
  <c r="P16" i="14"/>
  <c r="O16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B16" i="14"/>
  <c r="AF16" i="15"/>
  <c r="AE16" i="15"/>
  <c r="AD16" i="15"/>
  <c r="AC16" i="15"/>
  <c r="AB16" i="15"/>
  <c r="AA16" i="15"/>
  <c r="Z16" i="15"/>
  <c r="Y16" i="15"/>
  <c r="X16" i="15"/>
  <c r="W16" i="15"/>
  <c r="V16" i="15"/>
  <c r="U16" i="15"/>
  <c r="T16" i="15"/>
  <c r="S16" i="15"/>
  <c r="R16" i="15"/>
  <c r="Q16" i="15"/>
  <c r="P16" i="15"/>
  <c r="O16" i="15"/>
  <c r="N16" i="15"/>
  <c r="M16" i="15"/>
  <c r="L16" i="15"/>
  <c r="K16" i="15"/>
  <c r="J16" i="15"/>
  <c r="I16" i="15"/>
  <c r="H16" i="15"/>
  <c r="G16" i="15"/>
  <c r="F16" i="15"/>
  <c r="E16" i="15"/>
  <c r="D16" i="15"/>
  <c r="C16" i="15"/>
  <c r="B16" i="15"/>
  <c r="AG16" i="13"/>
  <c r="AF16" i="13"/>
  <c r="AE16" i="13"/>
  <c r="AD16" i="13"/>
  <c r="AC16" i="13"/>
  <c r="AB16" i="13"/>
  <c r="AA16" i="13"/>
  <c r="Z16" i="13"/>
  <c r="Y16" i="13"/>
  <c r="X16" i="13"/>
  <c r="W16" i="13"/>
  <c r="V16" i="13"/>
  <c r="U16" i="13"/>
  <c r="T16" i="13"/>
  <c r="S16" i="13"/>
  <c r="R16" i="13"/>
  <c r="Q16" i="13"/>
  <c r="P16" i="13"/>
  <c r="O16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B16" i="13"/>
  <c r="AF16" i="12"/>
  <c r="AE16" i="12"/>
  <c r="AD16" i="12"/>
  <c r="AC16" i="12"/>
  <c r="AB16" i="12"/>
  <c r="AA16" i="12"/>
  <c r="Z16" i="12"/>
  <c r="Y16" i="12"/>
  <c r="X16" i="12"/>
  <c r="W16" i="12"/>
  <c r="V16" i="12"/>
  <c r="U16" i="12"/>
  <c r="T16" i="12"/>
  <c r="S16" i="12"/>
  <c r="R16" i="12"/>
  <c r="Q16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B16" i="12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16" i="9"/>
  <c r="B16" i="9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B16" i="8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6" i="7"/>
  <c r="AF16" i="6"/>
  <c r="AE16" i="6"/>
  <c r="AD16" i="6"/>
  <c r="AC16" i="6"/>
  <c r="AB16" i="6"/>
  <c r="AA16" i="6"/>
  <c r="Z16" i="6"/>
  <c r="Y16" i="6"/>
  <c r="X16" i="6"/>
  <c r="W16" i="6"/>
  <c r="V16" i="6"/>
  <c r="U16" i="6"/>
  <c r="T16" i="6"/>
  <c r="S16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B16" i="6"/>
  <c r="AF16" i="5"/>
  <c r="AE16" i="5"/>
  <c r="AD16" i="5"/>
  <c r="AC16" i="5"/>
  <c r="AB16" i="5"/>
  <c r="AA16" i="5"/>
  <c r="Z16" i="5"/>
  <c r="Y16" i="5"/>
  <c r="X16" i="5"/>
  <c r="W16" i="5"/>
  <c r="V16" i="5"/>
  <c r="U16" i="5"/>
  <c r="T16" i="5"/>
  <c r="S16" i="5"/>
  <c r="R16" i="5"/>
  <c r="Q16" i="5"/>
  <c r="P16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B16" i="5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B16" i="4"/>
  <c r="AF15" i="14"/>
  <c r="AE15" i="14"/>
  <c r="AD15" i="14"/>
  <c r="AC15" i="14"/>
  <c r="AB15" i="14"/>
  <c r="AA15" i="14"/>
  <c r="Z15" i="14"/>
  <c r="Y15" i="14"/>
  <c r="X15" i="14"/>
  <c r="W15" i="14"/>
  <c r="V15" i="14"/>
  <c r="U15" i="14"/>
  <c r="T15" i="14"/>
  <c r="S15" i="14"/>
  <c r="R15" i="14"/>
  <c r="Q15" i="14"/>
  <c r="P15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B15" i="14"/>
  <c r="AF15" i="15"/>
  <c r="AE15" i="15"/>
  <c r="AD15" i="15"/>
  <c r="AC15" i="15"/>
  <c r="AB15" i="15"/>
  <c r="AA15" i="15"/>
  <c r="Z15" i="15"/>
  <c r="Y15" i="15"/>
  <c r="X15" i="15"/>
  <c r="W15" i="15"/>
  <c r="V15" i="15"/>
  <c r="U15" i="15"/>
  <c r="T15" i="15"/>
  <c r="S15" i="15"/>
  <c r="R15" i="15"/>
  <c r="Q15" i="15"/>
  <c r="P15" i="15"/>
  <c r="O15" i="15"/>
  <c r="N15" i="15"/>
  <c r="M15" i="15"/>
  <c r="L15" i="15"/>
  <c r="K15" i="15"/>
  <c r="J15" i="15"/>
  <c r="I15" i="15"/>
  <c r="H15" i="15"/>
  <c r="G15" i="15"/>
  <c r="F15" i="15"/>
  <c r="E15" i="15"/>
  <c r="D15" i="15"/>
  <c r="C15" i="15"/>
  <c r="B15" i="15"/>
  <c r="AG15" i="13"/>
  <c r="AF15" i="13"/>
  <c r="AE15" i="13"/>
  <c r="AD15" i="13"/>
  <c r="AC15" i="13"/>
  <c r="AB15" i="13"/>
  <c r="AA15" i="13"/>
  <c r="Z15" i="13"/>
  <c r="Y15" i="13"/>
  <c r="X15" i="13"/>
  <c r="W15" i="13"/>
  <c r="V15" i="13"/>
  <c r="U15" i="13"/>
  <c r="T15" i="13"/>
  <c r="S15" i="13"/>
  <c r="R15" i="13"/>
  <c r="Q15" i="13"/>
  <c r="P15" i="13"/>
  <c r="O15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B15" i="13"/>
  <c r="AF15" i="12"/>
  <c r="AE15" i="12"/>
  <c r="AD15" i="12"/>
  <c r="AC15" i="12"/>
  <c r="AB15" i="12"/>
  <c r="AA15" i="12"/>
  <c r="Z15" i="12"/>
  <c r="Y15" i="12"/>
  <c r="X15" i="12"/>
  <c r="W15" i="12"/>
  <c r="V15" i="12"/>
  <c r="U15" i="12"/>
  <c r="T15" i="12"/>
  <c r="S15" i="12"/>
  <c r="R15" i="12"/>
  <c r="Q15" i="12"/>
  <c r="P15" i="12"/>
  <c r="O15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B15" i="12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15" i="9"/>
  <c r="B15" i="9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B15" i="8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B15" i="7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15" i="6"/>
  <c r="C15" i="6"/>
  <c r="B15" i="6"/>
  <c r="AF15" i="5"/>
  <c r="AE15" i="5"/>
  <c r="AD15" i="5"/>
  <c r="AC15" i="5"/>
  <c r="AB15" i="5"/>
  <c r="AA15" i="5"/>
  <c r="Z15" i="5"/>
  <c r="Y15" i="5"/>
  <c r="X15" i="5"/>
  <c r="W15" i="5"/>
  <c r="V15" i="5"/>
  <c r="U15" i="5"/>
  <c r="T15" i="5"/>
  <c r="S15" i="5"/>
  <c r="R15" i="5"/>
  <c r="Q15" i="5"/>
  <c r="P15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B15" i="5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B15" i="4"/>
  <c r="AF14" i="14"/>
  <c r="AE14" i="14"/>
  <c r="AD14" i="14"/>
  <c r="AC14" i="14"/>
  <c r="AB14" i="14"/>
  <c r="AA14" i="14"/>
  <c r="Z14" i="14"/>
  <c r="Y14" i="14"/>
  <c r="X14" i="14"/>
  <c r="W14" i="14"/>
  <c r="V14" i="14"/>
  <c r="U14" i="14"/>
  <c r="T14" i="14"/>
  <c r="S14" i="14"/>
  <c r="R14" i="14"/>
  <c r="Q14" i="14"/>
  <c r="P14" i="14"/>
  <c r="O14" i="14"/>
  <c r="N14" i="14"/>
  <c r="M14" i="14"/>
  <c r="L14" i="14"/>
  <c r="K14" i="14"/>
  <c r="J14" i="14"/>
  <c r="I14" i="14"/>
  <c r="H14" i="14"/>
  <c r="G14" i="14"/>
  <c r="F14" i="14"/>
  <c r="E14" i="14"/>
  <c r="D14" i="14"/>
  <c r="C14" i="14"/>
  <c r="B14" i="14"/>
  <c r="AF14" i="15"/>
  <c r="AE14" i="15"/>
  <c r="AD14" i="15"/>
  <c r="AC14" i="15"/>
  <c r="AB14" i="15"/>
  <c r="AA14" i="15"/>
  <c r="Z14" i="15"/>
  <c r="Y14" i="15"/>
  <c r="X14" i="15"/>
  <c r="W14" i="15"/>
  <c r="V14" i="15"/>
  <c r="U14" i="15"/>
  <c r="T14" i="15"/>
  <c r="S14" i="15"/>
  <c r="R14" i="15"/>
  <c r="Q14" i="15"/>
  <c r="P14" i="15"/>
  <c r="O14" i="15"/>
  <c r="N14" i="15"/>
  <c r="M14" i="15"/>
  <c r="L14" i="15"/>
  <c r="K14" i="15"/>
  <c r="J14" i="15"/>
  <c r="I14" i="15"/>
  <c r="H14" i="15"/>
  <c r="G14" i="15"/>
  <c r="F14" i="15"/>
  <c r="E14" i="15"/>
  <c r="D14" i="15"/>
  <c r="C14" i="15"/>
  <c r="B14" i="15"/>
  <c r="AG14" i="13"/>
  <c r="AF14" i="13"/>
  <c r="AE14" i="13"/>
  <c r="AD14" i="13"/>
  <c r="AC14" i="13"/>
  <c r="AB14" i="13"/>
  <c r="AA14" i="13"/>
  <c r="Z14" i="13"/>
  <c r="Y14" i="13"/>
  <c r="X14" i="13"/>
  <c r="W14" i="13"/>
  <c r="V14" i="13"/>
  <c r="U14" i="13"/>
  <c r="T14" i="13"/>
  <c r="S14" i="13"/>
  <c r="R14" i="13"/>
  <c r="Q14" i="13"/>
  <c r="P14" i="13"/>
  <c r="O14" i="13"/>
  <c r="N14" i="13"/>
  <c r="M14" i="13"/>
  <c r="L14" i="13"/>
  <c r="K14" i="13"/>
  <c r="J14" i="13"/>
  <c r="I14" i="13"/>
  <c r="H14" i="13"/>
  <c r="G14" i="13"/>
  <c r="F14" i="13"/>
  <c r="E14" i="13"/>
  <c r="D14" i="13"/>
  <c r="C14" i="13"/>
  <c r="B14" i="13"/>
  <c r="AF14" i="12"/>
  <c r="AE14" i="12"/>
  <c r="AD14" i="12"/>
  <c r="AC14" i="12"/>
  <c r="AB14" i="12"/>
  <c r="AA14" i="12"/>
  <c r="Z14" i="12"/>
  <c r="Y14" i="12"/>
  <c r="X14" i="12"/>
  <c r="W14" i="12"/>
  <c r="V14" i="12"/>
  <c r="U14" i="12"/>
  <c r="T14" i="12"/>
  <c r="S14" i="12"/>
  <c r="R14" i="12"/>
  <c r="Q14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B14" i="12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14" i="9"/>
  <c r="B14" i="9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B14" i="8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B14" i="7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14" i="6"/>
  <c r="C14" i="6"/>
  <c r="B14" i="6"/>
  <c r="AF14" i="5"/>
  <c r="AE14" i="5"/>
  <c r="AD14" i="5"/>
  <c r="AC14" i="5"/>
  <c r="AB14" i="5"/>
  <c r="AA14" i="5"/>
  <c r="Z14" i="5"/>
  <c r="Y14" i="5"/>
  <c r="X14" i="5"/>
  <c r="W14" i="5"/>
  <c r="V14" i="5"/>
  <c r="U14" i="5"/>
  <c r="T14" i="5"/>
  <c r="S14" i="5"/>
  <c r="R14" i="5"/>
  <c r="Q14" i="5"/>
  <c r="P14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B14" i="5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B14" i="4"/>
  <c r="AF13" i="14"/>
  <c r="AE13" i="14"/>
  <c r="AD13" i="14"/>
  <c r="AC13" i="14"/>
  <c r="AB13" i="14"/>
  <c r="AA13" i="14"/>
  <c r="Z13" i="14"/>
  <c r="Y13" i="14"/>
  <c r="X13" i="14"/>
  <c r="W13" i="14"/>
  <c r="V13" i="14"/>
  <c r="U13" i="14"/>
  <c r="T13" i="14"/>
  <c r="S13" i="14"/>
  <c r="R13" i="14"/>
  <c r="Q13" i="14"/>
  <c r="P13" i="14"/>
  <c r="O13" i="14"/>
  <c r="N13" i="14"/>
  <c r="M13" i="14"/>
  <c r="L13" i="14"/>
  <c r="K13" i="14"/>
  <c r="J13" i="14"/>
  <c r="I13" i="14"/>
  <c r="H13" i="14"/>
  <c r="G13" i="14"/>
  <c r="F13" i="14"/>
  <c r="E13" i="14"/>
  <c r="D13" i="14"/>
  <c r="C13" i="14"/>
  <c r="B13" i="14"/>
  <c r="AF13" i="15"/>
  <c r="AE13" i="15"/>
  <c r="AD13" i="15"/>
  <c r="AC13" i="15"/>
  <c r="AB13" i="15"/>
  <c r="AA13" i="15"/>
  <c r="Z13" i="15"/>
  <c r="Y13" i="15"/>
  <c r="X13" i="15"/>
  <c r="W13" i="15"/>
  <c r="V13" i="15"/>
  <c r="U13" i="15"/>
  <c r="T13" i="15"/>
  <c r="S13" i="15"/>
  <c r="R13" i="15"/>
  <c r="Q13" i="15"/>
  <c r="P13" i="15"/>
  <c r="O13" i="15"/>
  <c r="N13" i="15"/>
  <c r="M13" i="15"/>
  <c r="L13" i="15"/>
  <c r="K13" i="15"/>
  <c r="J13" i="15"/>
  <c r="I13" i="15"/>
  <c r="H13" i="15"/>
  <c r="G13" i="15"/>
  <c r="F13" i="15"/>
  <c r="E13" i="15"/>
  <c r="D13" i="15"/>
  <c r="C13" i="15"/>
  <c r="B13" i="15"/>
  <c r="AG13" i="13"/>
  <c r="AF13" i="13"/>
  <c r="AE13" i="13"/>
  <c r="AD13" i="13"/>
  <c r="AC13" i="13"/>
  <c r="AB13" i="13"/>
  <c r="AA13" i="13"/>
  <c r="Z13" i="13"/>
  <c r="Y13" i="13"/>
  <c r="X13" i="13"/>
  <c r="W13" i="13"/>
  <c r="V13" i="13"/>
  <c r="U13" i="13"/>
  <c r="T13" i="13"/>
  <c r="S13" i="13"/>
  <c r="R13" i="13"/>
  <c r="Q13" i="13"/>
  <c r="P13" i="13"/>
  <c r="O13" i="13"/>
  <c r="N13" i="13"/>
  <c r="M13" i="13"/>
  <c r="L13" i="13"/>
  <c r="K13" i="13"/>
  <c r="J13" i="13"/>
  <c r="I13" i="13"/>
  <c r="H13" i="13"/>
  <c r="G13" i="13"/>
  <c r="F13" i="13"/>
  <c r="E13" i="13"/>
  <c r="D13" i="13"/>
  <c r="C13" i="13"/>
  <c r="B13" i="13"/>
  <c r="AF13" i="12"/>
  <c r="AE13" i="12"/>
  <c r="AD13" i="12"/>
  <c r="AC13" i="12"/>
  <c r="AB13" i="12"/>
  <c r="AA13" i="12"/>
  <c r="Z13" i="12"/>
  <c r="Y13" i="12"/>
  <c r="X13" i="12"/>
  <c r="W13" i="12"/>
  <c r="V13" i="12"/>
  <c r="U13" i="12"/>
  <c r="T13" i="12"/>
  <c r="S13" i="12"/>
  <c r="R13" i="12"/>
  <c r="Q13" i="12"/>
  <c r="P13" i="12"/>
  <c r="O13" i="12"/>
  <c r="N13" i="12"/>
  <c r="M13" i="12"/>
  <c r="L13" i="12"/>
  <c r="K13" i="12"/>
  <c r="J13" i="12"/>
  <c r="I13" i="12"/>
  <c r="H13" i="12"/>
  <c r="G13" i="12"/>
  <c r="F13" i="12"/>
  <c r="E13" i="12"/>
  <c r="D13" i="12"/>
  <c r="C13" i="12"/>
  <c r="B13" i="12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13" i="9"/>
  <c r="B13" i="9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B13" i="8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B13" i="7"/>
  <c r="AF13" i="6"/>
  <c r="AE13" i="6"/>
  <c r="AD13" i="6"/>
  <c r="AC13" i="6"/>
  <c r="AB13" i="6"/>
  <c r="AA13" i="6"/>
  <c r="Z13" i="6"/>
  <c r="Y13" i="6"/>
  <c r="X13" i="6"/>
  <c r="W13" i="6"/>
  <c r="V13" i="6"/>
  <c r="U13" i="6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D13" i="6"/>
  <c r="C13" i="6"/>
  <c r="B13" i="6"/>
  <c r="AF13" i="5"/>
  <c r="AE13" i="5"/>
  <c r="AD13" i="5"/>
  <c r="AC13" i="5"/>
  <c r="AB13" i="5"/>
  <c r="AA13" i="5"/>
  <c r="Z13" i="5"/>
  <c r="Y13" i="5"/>
  <c r="X13" i="5"/>
  <c r="W13" i="5"/>
  <c r="V13" i="5"/>
  <c r="U13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B13" i="5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B13" i="4"/>
  <c r="AG12" i="13"/>
  <c r="AF12" i="13"/>
  <c r="AE12" i="13"/>
  <c r="AD12" i="13"/>
  <c r="AC12" i="13"/>
  <c r="AB12" i="13"/>
  <c r="AA12" i="13"/>
  <c r="Z12" i="13"/>
  <c r="Y12" i="13"/>
  <c r="X12" i="13"/>
  <c r="W12" i="13"/>
  <c r="V12" i="13"/>
  <c r="U12" i="13"/>
  <c r="T12" i="13"/>
  <c r="S12" i="13"/>
  <c r="R12" i="13"/>
  <c r="Q12" i="13"/>
  <c r="P12" i="13"/>
  <c r="O12" i="13"/>
  <c r="N12" i="13"/>
  <c r="M12" i="13"/>
  <c r="L12" i="13"/>
  <c r="K12" i="13"/>
  <c r="J12" i="13"/>
  <c r="I12" i="13"/>
  <c r="H12" i="13"/>
  <c r="G12" i="13"/>
  <c r="F12" i="13"/>
  <c r="E12" i="13"/>
  <c r="D12" i="13"/>
  <c r="C12" i="13"/>
  <c r="B12" i="13"/>
  <c r="AF11" i="14"/>
  <c r="AE11" i="14"/>
  <c r="AD11" i="14"/>
  <c r="AC11" i="14"/>
  <c r="AB11" i="14"/>
  <c r="AA11" i="14"/>
  <c r="Z11" i="14"/>
  <c r="Y11" i="14"/>
  <c r="X11" i="14"/>
  <c r="W11" i="14"/>
  <c r="V11" i="14"/>
  <c r="U11" i="14"/>
  <c r="T11" i="14"/>
  <c r="S11" i="14"/>
  <c r="R11" i="14"/>
  <c r="Q11" i="14"/>
  <c r="P11" i="14"/>
  <c r="O11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B11" i="14"/>
  <c r="AF11" i="15"/>
  <c r="AE11" i="15"/>
  <c r="AD11" i="15"/>
  <c r="AC11" i="15"/>
  <c r="AB11" i="15"/>
  <c r="AA11" i="15"/>
  <c r="Z11" i="15"/>
  <c r="Y11" i="15"/>
  <c r="X11" i="15"/>
  <c r="W11" i="15"/>
  <c r="V11" i="15"/>
  <c r="U11" i="15"/>
  <c r="T11" i="15"/>
  <c r="S11" i="15"/>
  <c r="R11" i="15"/>
  <c r="Q11" i="15"/>
  <c r="P11" i="15"/>
  <c r="O11" i="15"/>
  <c r="N11" i="15"/>
  <c r="M11" i="15"/>
  <c r="L11" i="15"/>
  <c r="K11" i="15"/>
  <c r="J11" i="15"/>
  <c r="I11" i="15"/>
  <c r="H11" i="15"/>
  <c r="G11" i="15"/>
  <c r="F11" i="15"/>
  <c r="E11" i="15"/>
  <c r="D11" i="15"/>
  <c r="C11" i="15"/>
  <c r="B11" i="15"/>
  <c r="AG11" i="13"/>
  <c r="AF11" i="13"/>
  <c r="AE11" i="13"/>
  <c r="AD11" i="13"/>
  <c r="AC11" i="13"/>
  <c r="AB11" i="13"/>
  <c r="AA11" i="13"/>
  <c r="Z11" i="13"/>
  <c r="Y11" i="13"/>
  <c r="X11" i="13"/>
  <c r="W11" i="13"/>
  <c r="V11" i="13"/>
  <c r="U11" i="13"/>
  <c r="T11" i="13"/>
  <c r="S11" i="13"/>
  <c r="R11" i="13"/>
  <c r="Q11" i="13"/>
  <c r="P11" i="13"/>
  <c r="O11" i="13"/>
  <c r="N11" i="13"/>
  <c r="M11" i="13"/>
  <c r="L11" i="13"/>
  <c r="K11" i="13"/>
  <c r="J11" i="13"/>
  <c r="I11" i="13"/>
  <c r="H11" i="13"/>
  <c r="G11" i="13"/>
  <c r="F11" i="13"/>
  <c r="E11" i="13"/>
  <c r="D11" i="13"/>
  <c r="C11" i="13"/>
  <c r="B11" i="13"/>
  <c r="AF11" i="12"/>
  <c r="AE11" i="12"/>
  <c r="AD11" i="12"/>
  <c r="AC11" i="12"/>
  <c r="AB11" i="12"/>
  <c r="AA11" i="12"/>
  <c r="Z11" i="12"/>
  <c r="Y11" i="12"/>
  <c r="X11" i="12"/>
  <c r="W11" i="12"/>
  <c r="V11" i="12"/>
  <c r="U11" i="12"/>
  <c r="T11" i="12"/>
  <c r="S11" i="12"/>
  <c r="R11" i="12"/>
  <c r="Q11" i="12"/>
  <c r="P11" i="12"/>
  <c r="O11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B11" i="12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11" i="9"/>
  <c r="B11" i="9"/>
  <c r="AF11" i="8"/>
  <c r="AE11" i="8"/>
  <c r="AD11" i="8"/>
  <c r="AC11" i="8"/>
  <c r="AB11" i="8"/>
  <c r="AA11" i="8"/>
  <c r="Z11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B11" i="8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B11" i="7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11" i="6"/>
  <c r="C11" i="6"/>
  <c r="B11" i="6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B11" i="5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B11" i="4"/>
  <c r="AF10" i="14"/>
  <c r="AE10" i="14"/>
  <c r="AD10" i="14"/>
  <c r="AC10" i="14"/>
  <c r="AB10" i="14"/>
  <c r="AA10" i="14"/>
  <c r="Z10" i="14"/>
  <c r="Y10" i="14"/>
  <c r="X10" i="14"/>
  <c r="W10" i="14"/>
  <c r="V10" i="14"/>
  <c r="U10" i="14"/>
  <c r="T10" i="14"/>
  <c r="S10" i="14"/>
  <c r="R10" i="14"/>
  <c r="Q10" i="14"/>
  <c r="P10" i="14"/>
  <c r="O10" i="14"/>
  <c r="N10" i="14"/>
  <c r="M10" i="14"/>
  <c r="L10" i="14"/>
  <c r="K10" i="14"/>
  <c r="J10" i="14"/>
  <c r="I10" i="14"/>
  <c r="H10" i="14"/>
  <c r="G10" i="14"/>
  <c r="F10" i="14"/>
  <c r="E10" i="14"/>
  <c r="D10" i="14"/>
  <c r="C10" i="14"/>
  <c r="B10" i="14"/>
  <c r="AF10" i="15"/>
  <c r="AE10" i="15"/>
  <c r="AD10" i="15"/>
  <c r="AC10" i="15"/>
  <c r="AB10" i="15"/>
  <c r="AA10" i="15"/>
  <c r="Z10" i="15"/>
  <c r="Y10" i="15"/>
  <c r="X10" i="15"/>
  <c r="W10" i="15"/>
  <c r="V10" i="15"/>
  <c r="U10" i="15"/>
  <c r="T10" i="15"/>
  <c r="S10" i="15"/>
  <c r="R10" i="15"/>
  <c r="Q10" i="15"/>
  <c r="P10" i="15"/>
  <c r="O10" i="15"/>
  <c r="N10" i="15"/>
  <c r="M10" i="15"/>
  <c r="L10" i="15"/>
  <c r="K10" i="15"/>
  <c r="J10" i="15"/>
  <c r="I10" i="15"/>
  <c r="H10" i="15"/>
  <c r="G10" i="15"/>
  <c r="F10" i="15"/>
  <c r="E10" i="15"/>
  <c r="D10" i="15"/>
  <c r="C10" i="15"/>
  <c r="B10" i="15"/>
  <c r="AG10" i="13"/>
  <c r="AF10" i="13"/>
  <c r="AE10" i="13"/>
  <c r="AD10" i="13"/>
  <c r="AC10" i="13"/>
  <c r="AB10" i="13"/>
  <c r="AA10" i="13"/>
  <c r="Z10" i="13"/>
  <c r="Y10" i="13"/>
  <c r="X10" i="13"/>
  <c r="W10" i="13"/>
  <c r="V10" i="13"/>
  <c r="U10" i="13"/>
  <c r="T10" i="13"/>
  <c r="S10" i="13"/>
  <c r="R10" i="13"/>
  <c r="Q10" i="13"/>
  <c r="P10" i="13"/>
  <c r="O10" i="13"/>
  <c r="N10" i="13"/>
  <c r="M10" i="13"/>
  <c r="L10" i="13"/>
  <c r="K10" i="13"/>
  <c r="J10" i="13"/>
  <c r="I10" i="13"/>
  <c r="H10" i="13"/>
  <c r="G10" i="13"/>
  <c r="F10" i="13"/>
  <c r="E10" i="13"/>
  <c r="D10" i="13"/>
  <c r="C10" i="13"/>
  <c r="B10" i="13"/>
  <c r="AF10" i="12"/>
  <c r="AE10" i="12"/>
  <c r="AD10" i="12"/>
  <c r="AC10" i="12"/>
  <c r="AB10" i="12"/>
  <c r="AA10" i="12"/>
  <c r="Z10" i="12"/>
  <c r="Y10" i="12"/>
  <c r="X10" i="12"/>
  <c r="W10" i="12"/>
  <c r="V10" i="12"/>
  <c r="U10" i="12"/>
  <c r="T10" i="12"/>
  <c r="S10" i="12"/>
  <c r="R10" i="12"/>
  <c r="Q10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D10" i="12"/>
  <c r="C10" i="12"/>
  <c r="B10" i="12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10" i="9"/>
  <c r="B10" i="9"/>
  <c r="AF10" i="8"/>
  <c r="AE10" i="8"/>
  <c r="AD10" i="8"/>
  <c r="AC10" i="8"/>
  <c r="AB10" i="8"/>
  <c r="AA10" i="8"/>
  <c r="Z10" i="8"/>
  <c r="Y10" i="8"/>
  <c r="X10" i="8"/>
  <c r="W10" i="8"/>
  <c r="V10" i="8"/>
  <c r="U10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B10" i="8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10" i="7"/>
  <c r="C10" i="7"/>
  <c r="B10" i="7"/>
  <c r="AF10" i="6"/>
  <c r="AE10" i="6"/>
  <c r="AD10" i="6"/>
  <c r="AC10" i="6"/>
  <c r="AB10" i="6"/>
  <c r="AA10" i="6"/>
  <c r="Z10" i="6"/>
  <c r="Y10" i="6"/>
  <c r="X10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J10" i="6"/>
  <c r="I10" i="6"/>
  <c r="H10" i="6"/>
  <c r="G10" i="6"/>
  <c r="F10" i="6"/>
  <c r="E10" i="6"/>
  <c r="D10" i="6"/>
  <c r="C10" i="6"/>
  <c r="B10" i="6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B10" i="5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B10" i="4"/>
  <c r="AF9" i="14"/>
  <c r="AE9" i="14"/>
  <c r="AD9" i="14"/>
  <c r="AC9" i="14"/>
  <c r="AB9" i="14"/>
  <c r="AA9" i="14"/>
  <c r="Z9" i="14"/>
  <c r="Y9" i="14"/>
  <c r="X9" i="14"/>
  <c r="W9" i="14"/>
  <c r="V9" i="14"/>
  <c r="U9" i="14"/>
  <c r="T9" i="14"/>
  <c r="S9" i="14"/>
  <c r="R9" i="14"/>
  <c r="Q9" i="14"/>
  <c r="P9" i="14"/>
  <c r="O9" i="14"/>
  <c r="N9" i="14"/>
  <c r="M9" i="14"/>
  <c r="L9" i="14"/>
  <c r="K9" i="14"/>
  <c r="J9" i="14"/>
  <c r="I9" i="14"/>
  <c r="H9" i="14"/>
  <c r="G9" i="14"/>
  <c r="F9" i="14"/>
  <c r="E9" i="14"/>
  <c r="D9" i="14"/>
  <c r="C9" i="14"/>
  <c r="B9" i="14"/>
  <c r="AF9" i="15"/>
  <c r="AE9" i="15"/>
  <c r="AD9" i="15"/>
  <c r="AC9" i="15"/>
  <c r="AB9" i="15"/>
  <c r="AA9" i="15"/>
  <c r="Z9" i="15"/>
  <c r="Y9" i="15"/>
  <c r="X9" i="15"/>
  <c r="W9" i="15"/>
  <c r="V9" i="15"/>
  <c r="U9" i="15"/>
  <c r="T9" i="15"/>
  <c r="S9" i="15"/>
  <c r="R9" i="15"/>
  <c r="Q9" i="15"/>
  <c r="P9" i="15"/>
  <c r="O9" i="15"/>
  <c r="N9" i="15"/>
  <c r="M9" i="15"/>
  <c r="L9" i="15"/>
  <c r="K9" i="15"/>
  <c r="J9" i="15"/>
  <c r="I9" i="15"/>
  <c r="H9" i="15"/>
  <c r="G9" i="15"/>
  <c r="F9" i="15"/>
  <c r="E9" i="15"/>
  <c r="D9" i="15"/>
  <c r="C9" i="15"/>
  <c r="B9" i="15"/>
  <c r="AG9" i="13"/>
  <c r="AF9" i="13"/>
  <c r="AE9" i="13"/>
  <c r="AD9" i="13"/>
  <c r="AC9" i="13"/>
  <c r="AB9" i="13"/>
  <c r="AA9" i="13"/>
  <c r="Z9" i="13"/>
  <c r="Y9" i="13"/>
  <c r="X9" i="13"/>
  <c r="W9" i="13"/>
  <c r="V9" i="13"/>
  <c r="U9" i="13"/>
  <c r="T9" i="13"/>
  <c r="S9" i="13"/>
  <c r="R9" i="13"/>
  <c r="Q9" i="13"/>
  <c r="P9" i="13"/>
  <c r="O9" i="13"/>
  <c r="N9" i="13"/>
  <c r="M9" i="13"/>
  <c r="L9" i="13"/>
  <c r="K9" i="13"/>
  <c r="J9" i="13"/>
  <c r="I9" i="13"/>
  <c r="H9" i="13"/>
  <c r="G9" i="13"/>
  <c r="F9" i="13"/>
  <c r="E9" i="13"/>
  <c r="D9" i="13"/>
  <c r="C9" i="13"/>
  <c r="B9" i="13"/>
  <c r="AF9" i="12"/>
  <c r="AE9" i="12"/>
  <c r="AD9" i="12"/>
  <c r="AC9" i="12"/>
  <c r="AB9" i="12"/>
  <c r="AA9" i="12"/>
  <c r="Z9" i="12"/>
  <c r="Y9" i="12"/>
  <c r="X9" i="12"/>
  <c r="W9" i="12"/>
  <c r="V9" i="12"/>
  <c r="U9" i="12"/>
  <c r="T9" i="12"/>
  <c r="S9" i="12"/>
  <c r="R9" i="12"/>
  <c r="Q9" i="12"/>
  <c r="P9" i="12"/>
  <c r="O9" i="12"/>
  <c r="N9" i="12"/>
  <c r="M9" i="12"/>
  <c r="L9" i="12"/>
  <c r="K9" i="12"/>
  <c r="J9" i="12"/>
  <c r="I9" i="12"/>
  <c r="H9" i="12"/>
  <c r="G9" i="12"/>
  <c r="F9" i="12"/>
  <c r="E9" i="12"/>
  <c r="D9" i="12"/>
  <c r="C9" i="12"/>
  <c r="B9" i="12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9" i="9"/>
  <c r="B9" i="9"/>
  <c r="AF9" i="8"/>
  <c r="AE9" i="8"/>
  <c r="AD9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B9" i="8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9" i="7"/>
  <c r="C9" i="7"/>
  <c r="B9" i="7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9" i="6"/>
  <c r="C9" i="6"/>
  <c r="B9" i="6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9" i="5"/>
  <c r="C9" i="5"/>
  <c r="B9" i="5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B9" i="4"/>
  <c r="AF8" i="14"/>
  <c r="AE8" i="14"/>
  <c r="AD8" i="14"/>
  <c r="AC8" i="14"/>
  <c r="AB8" i="14"/>
  <c r="AA8" i="14"/>
  <c r="Z8" i="14"/>
  <c r="Y8" i="14"/>
  <c r="X8" i="14"/>
  <c r="W8" i="14"/>
  <c r="V8" i="14"/>
  <c r="U8" i="14"/>
  <c r="T8" i="14"/>
  <c r="S8" i="14"/>
  <c r="R8" i="14"/>
  <c r="Q8" i="14"/>
  <c r="P8" i="14"/>
  <c r="O8" i="14"/>
  <c r="N8" i="14"/>
  <c r="M8" i="14"/>
  <c r="L8" i="14"/>
  <c r="K8" i="14"/>
  <c r="J8" i="14"/>
  <c r="I8" i="14"/>
  <c r="H8" i="14"/>
  <c r="G8" i="14"/>
  <c r="F8" i="14"/>
  <c r="E8" i="14"/>
  <c r="D8" i="14"/>
  <c r="C8" i="14"/>
  <c r="B8" i="14"/>
  <c r="AF8" i="15"/>
  <c r="AE8" i="15"/>
  <c r="AD8" i="15"/>
  <c r="AC8" i="15"/>
  <c r="AB8" i="15"/>
  <c r="AA8" i="15"/>
  <c r="Z8" i="15"/>
  <c r="Y8" i="15"/>
  <c r="X8" i="15"/>
  <c r="W8" i="15"/>
  <c r="V8" i="15"/>
  <c r="U8" i="15"/>
  <c r="T8" i="15"/>
  <c r="S8" i="15"/>
  <c r="R8" i="15"/>
  <c r="Q8" i="15"/>
  <c r="P8" i="15"/>
  <c r="O8" i="15"/>
  <c r="N8" i="15"/>
  <c r="M8" i="15"/>
  <c r="L8" i="15"/>
  <c r="K8" i="15"/>
  <c r="J8" i="15"/>
  <c r="I8" i="15"/>
  <c r="H8" i="15"/>
  <c r="G8" i="15"/>
  <c r="F8" i="15"/>
  <c r="E8" i="15"/>
  <c r="D8" i="15"/>
  <c r="C8" i="15"/>
  <c r="B8" i="15"/>
  <c r="AG8" i="13"/>
  <c r="AF8" i="13"/>
  <c r="AE8" i="13"/>
  <c r="AD8" i="13"/>
  <c r="AC8" i="13"/>
  <c r="AB8" i="13"/>
  <c r="AA8" i="13"/>
  <c r="Z8" i="13"/>
  <c r="Y8" i="13"/>
  <c r="X8" i="13"/>
  <c r="W8" i="13"/>
  <c r="V8" i="13"/>
  <c r="U8" i="13"/>
  <c r="T8" i="13"/>
  <c r="S8" i="13"/>
  <c r="R8" i="13"/>
  <c r="Q8" i="13"/>
  <c r="P8" i="13"/>
  <c r="O8" i="13"/>
  <c r="N8" i="13"/>
  <c r="M8" i="13"/>
  <c r="L8" i="13"/>
  <c r="K8" i="13"/>
  <c r="J8" i="13"/>
  <c r="I8" i="13"/>
  <c r="H8" i="13"/>
  <c r="G8" i="13"/>
  <c r="F8" i="13"/>
  <c r="E8" i="13"/>
  <c r="D8" i="13"/>
  <c r="C8" i="13"/>
  <c r="B8" i="13"/>
  <c r="AF8" i="12"/>
  <c r="AE8" i="12"/>
  <c r="AD8" i="12"/>
  <c r="AC8" i="12"/>
  <c r="AB8" i="12"/>
  <c r="AA8" i="12"/>
  <c r="Z8" i="12"/>
  <c r="Y8" i="12"/>
  <c r="X8" i="12"/>
  <c r="W8" i="12"/>
  <c r="V8" i="12"/>
  <c r="U8" i="12"/>
  <c r="T8" i="12"/>
  <c r="S8" i="12"/>
  <c r="R8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C8" i="12"/>
  <c r="B8" i="12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8" i="9"/>
  <c r="B8" i="9"/>
  <c r="AF8" i="8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B8" i="8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8" i="7"/>
  <c r="C8" i="7"/>
  <c r="B8" i="7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8" i="6"/>
  <c r="C8" i="6"/>
  <c r="B8" i="6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8" i="5"/>
  <c r="C8" i="5"/>
  <c r="B8" i="5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B8" i="4"/>
  <c r="AF6" i="14"/>
  <c r="AE6" i="14"/>
  <c r="AD6" i="14"/>
  <c r="AC6" i="14"/>
  <c r="AB6" i="14"/>
  <c r="AA6" i="14"/>
  <c r="Z6" i="14"/>
  <c r="Y6" i="14"/>
  <c r="X6" i="14"/>
  <c r="W6" i="14"/>
  <c r="V6" i="14"/>
  <c r="U6" i="14"/>
  <c r="T6" i="14"/>
  <c r="S6" i="14"/>
  <c r="R6" i="14"/>
  <c r="Q6" i="14"/>
  <c r="P6" i="14"/>
  <c r="O6" i="14"/>
  <c r="N6" i="14"/>
  <c r="M6" i="14"/>
  <c r="L6" i="14"/>
  <c r="K6" i="14"/>
  <c r="J6" i="14"/>
  <c r="I6" i="14"/>
  <c r="H6" i="14"/>
  <c r="G6" i="14"/>
  <c r="F6" i="14"/>
  <c r="E6" i="14"/>
  <c r="D6" i="14"/>
  <c r="C6" i="14"/>
  <c r="B6" i="14"/>
  <c r="AF6" i="15"/>
  <c r="AE6" i="15"/>
  <c r="AD6" i="15"/>
  <c r="AC6" i="15"/>
  <c r="AB6" i="15"/>
  <c r="AA6" i="15"/>
  <c r="Z6" i="15"/>
  <c r="Y6" i="15"/>
  <c r="X6" i="15"/>
  <c r="W6" i="15"/>
  <c r="V6" i="15"/>
  <c r="U6" i="15"/>
  <c r="T6" i="15"/>
  <c r="S6" i="15"/>
  <c r="R6" i="15"/>
  <c r="Q6" i="15"/>
  <c r="P6" i="15"/>
  <c r="O6" i="15"/>
  <c r="N6" i="15"/>
  <c r="M6" i="15"/>
  <c r="L6" i="15"/>
  <c r="K6" i="15"/>
  <c r="J6" i="15"/>
  <c r="I6" i="15"/>
  <c r="H6" i="15"/>
  <c r="G6" i="15"/>
  <c r="F6" i="15"/>
  <c r="E6" i="15"/>
  <c r="D6" i="15"/>
  <c r="C6" i="15"/>
  <c r="B6" i="15"/>
  <c r="AG6" i="13"/>
  <c r="AF6" i="13"/>
  <c r="AE6" i="13"/>
  <c r="AD6" i="13"/>
  <c r="AC6" i="13"/>
  <c r="AB6" i="13"/>
  <c r="AA6" i="13"/>
  <c r="Z6" i="13"/>
  <c r="Y6" i="13"/>
  <c r="X6" i="13"/>
  <c r="W6" i="13"/>
  <c r="V6" i="13"/>
  <c r="U6" i="13"/>
  <c r="T6" i="13"/>
  <c r="S6" i="13"/>
  <c r="R6" i="13"/>
  <c r="Q6" i="13"/>
  <c r="P6" i="13"/>
  <c r="O6" i="13"/>
  <c r="N6" i="13"/>
  <c r="M6" i="13"/>
  <c r="L6" i="13"/>
  <c r="K6" i="13"/>
  <c r="J6" i="13"/>
  <c r="I6" i="13"/>
  <c r="H6" i="13"/>
  <c r="G6" i="13"/>
  <c r="F6" i="13"/>
  <c r="E6" i="13"/>
  <c r="D6" i="13"/>
  <c r="C6" i="13"/>
  <c r="B6" i="13"/>
  <c r="AF6" i="12"/>
  <c r="AE6" i="12"/>
  <c r="AD6" i="12"/>
  <c r="AC6" i="12"/>
  <c r="AB6" i="12"/>
  <c r="AA6" i="12"/>
  <c r="Z6" i="12"/>
  <c r="Y6" i="12"/>
  <c r="X6" i="12"/>
  <c r="W6" i="12"/>
  <c r="V6" i="12"/>
  <c r="U6" i="12"/>
  <c r="T6" i="12"/>
  <c r="S6" i="12"/>
  <c r="R6" i="12"/>
  <c r="Q6" i="12"/>
  <c r="P6" i="12"/>
  <c r="O6" i="12"/>
  <c r="N6" i="12"/>
  <c r="M6" i="12"/>
  <c r="L6" i="12"/>
  <c r="K6" i="12"/>
  <c r="J6" i="12"/>
  <c r="I6" i="12"/>
  <c r="H6" i="12"/>
  <c r="G6" i="12"/>
  <c r="F6" i="12"/>
  <c r="E6" i="12"/>
  <c r="D6" i="12"/>
  <c r="C6" i="12"/>
  <c r="B6" i="12"/>
  <c r="AF6" i="9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6" i="9"/>
  <c r="B6" i="9"/>
  <c r="AF6" i="8"/>
  <c r="AE6" i="8"/>
  <c r="AD6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C6" i="8"/>
  <c r="B6" i="8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6" i="7"/>
  <c r="C6" i="7"/>
  <c r="B6" i="7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6" i="6"/>
  <c r="C6" i="6"/>
  <c r="B6" i="6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C6" i="4"/>
  <c r="B6" i="4"/>
  <c r="AF5" i="14"/>
  <c r="AE5" i="14"/>
  <c r="AD5" i="14"/>
  <c r="AC5" i="14"/>
  <c r="AB5" i="14"/>
  <c r="AA5" i="14"/>
  <c r="Z5" i="14"/>
  <c r="Y5" i="14"/>
  <c r="X5" i="14"/>
  <c r="W5" i="14"/>
  <c r="V5" i="14"/>
  <c r="U5" i="14"/>
  <c r="T5" i="14"/>
  <c r="S5" i="14"/>
  <c r="R5" i="14"/>
  <c r="Q5" i="14"/>
  <c r="P5" i="14"/>
  <c r="O5" i="14"/>
  <c r="N5" i="14"/>
  <c r="M5" i="14"/>
  <c r="L5" i="14"/>
  <c r="K5" i="14"/>
  <c r="J5" i="14"/>
  <c r="I5" i="14"/>
  <c r="H5" i="14"/>
  <c r="G5" i="14"/>
  <c r="F5" i="14"/>
  <c r="E5" i="14"/>
  <c r="D5" i="14"/>
  <c r="C5" i="14"/>
  <c r="B5" i="14"/>
  <c r="AF5" i="15"/>
  <c r="AE5" i="15"/>
  <c r="AD5" i="15"/>
  <c r="AC5" i="15"/>
  <c r="AB5" i="15"/>
  <c r="AA5" i="15"/>
  <c r="Z5" i="15"/>
  <c r="Y5" i="15"/>
  <c r="X5" i="15"/>
  <c r="W5" i="15"/>
  <c r="V5" i="15"/>
  <c r="U5" i="15"/>
  <c r="T5" i="15"/>
  <c r="S5" i="15"/>
  <c r="R5" i="15"/>
  <c r="Q5" i="15"/>
  <c r="P5" i="15"/>
  <c r="O5" i="15"/>
  <c r="N5" i="15"/>
  <c r="M5" i="15"/>
  <c r="L5" i="15"/>
  <c r="K5" i="15"/>
  <c r="J5" i="15"/>
  <c r="I5" i="15"/>
  <c r="H5" i="15"/>
  <c r="G5" i="15"/>
  <c r="F5" i="15"/>
  <c r="E5" i="15"/>
  <c r="D5" i="15"/>
  <c r="C5" i="15"/>
  <c r="B5" i="15"/>
  <c r="AG5" i="13"/>
  <c r="AF5" i="13"/>
  <c r="AE5" i="13"/>
  <c r="AD5" i="13"/>
  <c r="AC5" i="13"/>
  <c r="AB5" i="13"/>
  <c r="AA5" i="13"/>
  <c r="Z5" i="13"/>
  <c r="Y5" i="13"/>
  <c r="X5" i="13"/>
  <c r="W5" i="13"/>
  <c r="V5" i="13"/>
  <c r="U5" i="13"/>
  <c r="T5" i="13"/>
  <c r="S5" i="13"/>
  <c r="R5" i="13"/>
  <c r="Q5" i="13"/>
  <c r="P5" i="13"/>
  <c r="O5" i="13"/>
  <c r="N5" i="13"/>
  <c r="M5" i="13"/>
  <c r="L5" i="13"/>
  <c r="K5" i="13"/>
  <c r="J5" i="13"/>
  <c r="I5" i="13"/>
  <c r="H5" i="13"/>
  <c r="G5" i="13"/>
  <c r="F5" i="13"/>
  <c r="E5" i="13"/>
  <c r="D5" i="13"/>
  <c r="C5" i="13"/>
  <c r="B5" i="13"/>
  <c r="AF5" i="12"/>
  <c r="AE5" i="12"/>
  <c r="AD5" i="12"/>
  <c r="AC5" i="12"/>
  <c r="AB5" i="12"/>
  <c r="AA5" i="12"/>
  <c r="Z5" i="12"/>
  <c r="Y5" i="12"/>
  <c r="X5" i="12"/>
  <c r="W5" i="12"/>
  <c r="V5" i="12"/>
  <c r="U5" i="12"/>
  <c r="T5" i="12"/>
  <c r="S5" i="12"/>
  <c r="R5" i="12"/>
  <c r="Q5" i="12"/>
  <c r="P5" i="12"/>
  <c r="O5" i="12"/>
  <c r="N5" i="12"/>
  <c r="M5" i="12"/>
  <c r="L5" i="12"/>
  <c r="K5" i="12"/>
  <c r="J5" i="12"/>
  <c r="I5" i="12"/>
  <c r="H5" i="12"/>
  <c r="G5" i="12"/>
  <c r="F5" i="12"/>
  <c r="E5" i="12"/>
  <c r="D5" i="12"/>
  <c r="C5" i="12"/>
  <c r="B5" i="12"/>
  <c r="AF5" i="9"/>
  <c r="AE5" i="9"/>
  <c r="AD5" i="9"/>
  <c r="AC5" i="9"/>
  <c r="AB5" i="9"/>
  <c r="AA5" i="9"/>
  <c r="Z5" i="9"/>
  <c r="Y5" i="9"/>
  <c r="X5" i="9"/>
  <c r="W5" i="9"/>
  <c r="V5" i="9"/>
  <c r="U5" i="9"/>
  <c r="T5" i="9"/>
  <c r="S5" i="9"/>
  <c r="R5" i="9"/>
  <c r="Q5" i="9"/>
  <c r="P5" i="9"/>
  <c r="O5" i="9"/>
  <c r="N5" i="9"/>
  <c r="M5" i="9"/>
  <c r="L5" i="9"/>
  <c r="K5" i="9"/>
  <c r="J5" i="9"/>
  <c r="I5" i="9"/>
  <c r="H5" i="9"/>
  <c r="G5" i="9"/>
  <c r="F5" i="9"/>
  <c r="E5" i="9"/>
  <c r="D5" i="9"/>
  <c r="C5" i="9"/>
  <c r="B5" i="9"/>
  <c r="AF5" i="8"/>
  <c r="AE5" i="8"/>
  <c r="AD5" i="8"/>
  <c r="AC5" i="8"/>
  <c r="AB5" i="8"/>
  <c r="AA5" i="8"/>
  <c r="Z5" i="8"/>
  <c r="Y5" i="8"/>
  <c r="X5" i="8"/>
  <c r="W5" i="8"/>
  <c r="V5" i="8"/>
  <c r="U5" i="8"/>
  <c r="T5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/>
  <c r="B5" i="8"/>
  <c r="AF5" i="7"/>
  <c r="AE5" i="7"/>
  <c r="AD5" i="7"/>
  <c r="AC5" i="7"/>
  <c r="AB5" i="7"/>
  <c r="AA5" i="7"/>
  <c r="Z5" i="7"/>
  <c r="Y5" i="7"/>
  <c r="X5" i="7"/>
  <c r="W5" i="7"/>
  <c r="V5" i="7"/>
  <c r="U5" i="7"/>
  <c r="T5" i="7"/>
  <c r="S5" i="7"/>
  <c r="R5" i="7"/>
  <c r="Q5" i="7"/>
  <c r="P5" i="7"/>
  <c r="O5" i="7"/>
  <c r="N5" i="7"/>
  <c r="M5" i="7"/>
  <c r="L5" i="7"/>
  <c r="K5" i="7"/>
  <c r="J5" i="7"/>
  <c r="I5" i="7"/>
  <c r="H5" i="7"/>
  <c r="G5" i="7"/>
  <c r="F5" i="7"/>
  <c r="E5" i="7"/>
  <c r="D5" i="7"/>
  <c r="C5" i="7"/>
  <c r="B5" i="7"/>
  <c r="AF5" i="6"/>
  <c r="AE5" i="6"/>
  <c r="AD5" i="6"/>
  <c r="AC5" i="6"/>
  <c r="AB5" i="6"/>
  <c r="AA5" i="6"/>
  <c r="Z5" i="6"/>
  <c r="Y5" i="6"/>
  <c r="X5" i="6"/>
  <c r="W5" i="6"/>
  <c r="V5" i="6"/>
  <c r="U5" i="6"/>
  <c r="T5" i="6"/>
  <c r="S5" i="6"/>
  <c r="R5" i="6"/>
  <c r="Q5" i="6"/>
  <c r="P5" i="6"/>
  <c r="O5" i="6"/>
  <c r="N5" i="6"/>
  <c r="M5" i="6"/>
  <c r="L5" i="6"/>
  <c r="K5" i="6"/>
  <c r="J5" i="6"/>
  <c r="I5" i="6"/>
  <c r="H5" i="6"/>
  <c r="G5" i="6"/>
  <c r="F5" i="6"/>
  <c r="E5" i="6"/>
  <c r="D5" i="6"/>
  <c r="C5" i="6"/>
  <c r="B5" i="6"/>
  <c r="AF5" i="5"/>
  <c r="AE5" i="5"/>
  <c r="AD5" i="5"/>
  <c r="AC5" i="5"/>
  <c r="AB5" i="5"/>
  <c r="AA5" i="5"/>
  <c r="Z5" i="5"/>
  <c r="Y5" i="5"/>
  <c r="X5" i="5"/>
  <c r="W5" i="5"/>
  <c r="V5" i="5"/>
  <c r="U5" i="5"/>
  <c r="T5" i="5"/>
  <c r="S5" i="5"/>
  <c r="R5" i="5"/>
  <c r="Q5" i="5"/>
  <c r="P5" i="5"/>
  <c r="O5" i="5"/>
  <c r="N5" i="5"/>
  <c r="M5" i="5"/>
  <c r="L5" i="5"/>
  <c r="K5" i="5"/>
  <c r="J5" i="5"/>
  <c r="I5" i="5"/>
  <c r="H5" i="5"/>
  <c r="G5" i="5"/>
  <c r="F5" i="5"/>
  <c r="E5" i="5"/>
  <c r="D5" i="5"/>
  <c r="C5" i="5"/>
  <c r="B5" i="5"/>
  <c r="AF5" i="4"/>
  <c r="AE5" i="4"/>
  <c r="AD5" i="4"/>
  <c r="AC5" i="4"/>
  <c r="AB5" i="4"/>
  <c r="AA5" i="4"/>
  <c r="Z5" i="4"/>
  <c r="Y5" i="4"/>
  <c r="X5" i="4"/>
  <c r="W5" i="4"/>
  <c r="V5" i="4"/>
  <c r="U5" i="4"/>
  <c r="T5" i="4"/>
  <c r="S5" i="4"/>
  <c r="R5" i="4"/>
  <c r="Q5" i="4"/>
  <c r="P5" i="4"/>
  <c r="O5" i="4"/>
  <c r="N5" i="4"/>
  <c r="M5" i="4"/>
  <c r="L5" i="4"/>
  <c r="K5" i="4"/>
  <c r="J5" i="4"/>
  <c r="I5" i="4"/>
  <c r="H5" i="4"/>
  <c r="G5" i="4"/>
  <c r="F5" i="4"/>
  <c r="E5" i="4"/>
  <c r="D5" i="4"/>
  <c r="C5" i="4"/>
  <c r="B5" i="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C7" i="14"/>
  <c r="B7" i="14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C7" i="15"/>
  <c r="B7" i="15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C7" i="13"/>
  <c r="B7" i="13"/>
  <c r="AF7" i="12"/>
  <c r="AE7" i="12"/>
  <c r="AD7" i="12"/>
  <c r="AC7" i="12"/>
  <c r="AB7" i="12"/>
  <c r="AA7" i="12"/>
  <c r="Z7" i="12"/>
  <c r="Y7" i="12"/>
  <c r="X7" i="12"/>
  <c r="W7" i="12"/>
  <c r="V7" i="12"/>
  <c r="U7" i="12"/>
  <c r="T7" i="12"/>
  <c r="S7" i="12"/>
  <c r="R7" i="12"/>
  <c r="Q7" i="12"/>
  <c r="P7" i="12"/>
  <c r="O7" i="12"/>
  <c r="N7" i="12"/>
  <c r="M7" i="12"/>
  <c r="L7" i="12"/>
  <c r="K7" i="12"/>
  <c r="J7" i="12"/>
  <c r="I7" i="12"/>
  <c r="H7" i="12"/>
  <c r="G7" i="12"/>
  <c r="F7" i="12"/>
  <c r="E7" i="12"/>
  <c r="D7" i="12"/>
  <c r="C7" i="12"/>
  <c r="B7" i="12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7" i="9"/>
  <c r="B7" i="9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C7" i="8"/>
  <c r="B7" i="8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7" i="7"/>
  <c r="C7" i="7"/>
  <c r="B7" i="7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C7" i="6"/>
  <c r="B7" i="6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B7" i="4"/>
  <c r="AH29" i="6" l="1"/>
  <c r="AH29" i="5"/>
  <c r="AG29" i="5"/>
  <c r="AG30" i="4"/>
  <c r="AG30" i="14"/>
  <c r="AH30" i="14"/>
  <c r="AI30" i="14"/>
  <c r="AH30" i="8"/>
  <c r="AG30" i="8"/>
  <c r="AH30" i="9"/>
  <c r="AG30" i="9"/>
  <c r="AG30" i="7"/>
  <c r="AH30" i="6"/>
  <c r="AG30" i="6"/>
  <c r="AG30" i="5"/>
  <c r="AH30" i="5"/>
  <c r="AH30" i="15"/>
  <c r="AG30" i="15"/>
  <c r="AH30" i="12"/>
  <c r="AG30" i="12"/>
  <c r="AH7" i="6"/>
  <c r="AG13" i="7"/>
  <c r="AH14" i="6"/>
  <c r="AG21" i="7"/>
  <c r="AH22" i="6"/>
  <c r="AG33" i="7"/>
  <c r="AH34" i="6"/>
  <c r="AG42" i="7"/>
  <c r="AH6" i="15"/>
  <c r="AG6" i="15"/>
  <c r="AG8" i="12"/>
  <c r="AH8" i="12"/>
  <c r="AG10" i="8"/>
  <c r="AH10" i="8"/>
  <c r="AG11" i="7"/>
  <c r="AH13" i="6"/>
  <c r="AG15" i="14"/>
  <c r="AH15" i="14"/>
  <c r="AI15" i="14"/>
  <c r="AG16" i="15"/>
  <c r="AH16" i="15"/>
  <c r="AG17" i="12"/>
  <c r="AH17" i="12"/>
  <c r="AG20" i="8"/>
  <c r="AH20" i="8"/>
  <c r="AG23" i="7"/>
  <c r="AH24" i="6"/>
  <c r="AH49" i="14"/>
  <c r="AI49" i="14"/>
  <c r="AG48" i="15"/>
  <c r="AH48" i="15"/>
  <c r="AH47" i="12"/>
  <c r="AG47" i="12"/>
  <c r="AH21" i="6"/>
  <c r="AG26" i="14"/>
  <c r="AH26" i="14"/>
  <c r="AI26" i="14"/>
  <c r="AG27" i="15"/>
  <c r="AH27" i="15"/>
  <c r="AG28" i="12"/>
  <c r="AH28" i="12"/>
  <c r="AG32" i="7"/>
  <c r="AH33" i="6"/>
  <c r="AI35" i="14"/>
  <c r="AG35" i="14"/>
  <c r="AH35" i="14"/>
  <c r="AH37" i="12"/>
  <c r="AG37" i="12"/>
  <c r="AG40" i="8"/>
  <c r="AH40" i="8"/>
  <c r="AG41" i="7"/>
  <c r="AH42" i="6"/>
  <c r="AG44" i="14"/>
  <c r="AH44" i="14"/>
  <c r="AI44" i="14"/>
  <c r="AH16" i="14"/>
  <c r="AI16" i="14"/>
  <c r="AG16" i="14"/>
  <c r="AG6" i="12"/>
  <c r="AH6" i="12"/>
  <c r="AG10" i="7"/>
  <c r="AH11" i="6"/>
  <c r="AG15" i="15"/>
  <c r="AH15" i="15"/>
  <c r="AG16" i="12"/>
  <c r="AH16" i="12"/>
  <c r="AG19" i="8"/>
  <c r="AH19" i="8"/>
  <c r="AG20" i="7"/>
  <c r="AH23" i="6"/>
  <c r="AG49" i="15"/>
  <c r="AH49" i="15"/>
  <c r="AG48" i="12"/>
  <c r="AH48" i="12"/>
  <c r="AH46" i="8"/>
  <c r="AG46" i="8"/>
  <c r="AH45" i="6"/>
  <c r="AI22" i="14"/>
  <c r="AG22" i="14"/>
  <c r="AH22" i="14"/>
  <c r="AG26" i="15"/>
  <c r="AH26" i="15"/>
  <c r="AG27" i="12"/>
  <c r="AH27" i="12"/>
  <c r="AH32" i="6"/>
  <c r="AG34" i="14"/>
  <c r="AH34" i="14"/>
  <c r="AI34" i="14"/>
  <c r="AH35" i="15"/>
  <c r="AG35" i="15"/>
  <c r="AG39" i="8"/>
  <c r="AH39" i="8"/>
  <c r="AG40" i="7"/>
  <c r="AH41" i="6"/>
  <c r="AG43" i="14"/>
  <c r="AH43" i="14"/>
  <c r="AI43" i="14"/>
  <c r="AG44" i="15"/>
  <c r="AH44" i="15"/>
  <c r="AH17" i="15"/>
  <c r="AG17" i="15"/>
  <c r="AH19" i="12"/>
  <c r="AG19" i="12"/>
  <c r="AH28" i="15"/>
  <c r="AG28" i="15"/>
  <c r="AG37" i="15"/>
  <c r="AH37" i="15"/>
  <c r="AG7" i="14"/>
  <c r="AH7" i="14"/>
  <c r="AI7" i="14"/>
  <c r="AG7" i="15"/>
  <c r="AH7" i="15"/>
  <c r="AG8" i="8"/>
  <c r="AH8" i="8"/>
  <c r="AG10" i="6"/>
  <c r="AH10" i="6"/>
  <c r="AG13" i="14"/>
  <c r="AH13" i="14"/>
  <c r="AI13" i="14"/>
  <c r="AG15" i="12"/>
  <c r="AH15" i="12"/>
  <c r="AG17" i="8"/>
  <c r="AH17" i="8"/>
  <c r="AG19" i="7"/>
  <c r="AH20" i="6"/>
  <c r="AG49" i="12"/>
  <c r="AH49" i="12"/>
  <c r="AG47" i="8"/>
  <c r="AH47" i="8"/>
  <c r="AG46" i="7"/>
  <c r="AG21" i="14"/>
  <c r="AH21" i="14"/>
  <c r="AI21" i="14"/>
  <c r="AH22" i="15"/>
  <c r="AG22" i="15"/>
  <c r="AG26" i="12"/>
  <c r="AH26" i="12"/>
  <c r="AH28" i="8"/>
  <c r="AG28" i="8"/>
  <c r="AG33" i="14"/>
  <c r="AH33" i="14"/>
  <c r="AI33" i="14"/>
  <c r="AG34" i="15"/>
  <c r="AH34" i="15"/>
  <c r="AG35" i="12"/>
  <c r="AH35" i="12"/>
  <c r="AH37" i="8"/>
  <c r="AG37" i="8"/>
  <c r="AG39" i="7"/>
  <c r="AH40" i="6"/>
  <c r="AG42" i="14"/>
  <c r="AH42" i="14"/>
  <c r="AI42" i="14"/>
  <c r="AH43" i="15"/>
  <c r="AG43" i="15"/>
  <c r="AG44" i="12"/>
  <c r="AH44" i="12"/>
  <c r="AG11" i="8"/>
  <c r="AH11" i="8"/>
  <c r="AG43" i="6"/>
  <c r="AH43" i="6"/>
  <c r="AG7" i="12"/>
  <c r="AH7" i="12"/>
  <c r="AG6" i="8"/>
  <c r="AH6" i="8"/>
  <c r="AG8" i="7"/>
  <c r="AH9" i="6"/>
  <c r="AI11" i="14"/>
  <c r="AG11" i="14"/>
  <c r="AH11" i="14"/>
  <c r="AH13" i="15"/>
  <c r="AG13" i="15"/>
  <c r="AG16" i="8"/>
  <c r="AH16" i="8"/>
  <c r="AG17" i="7"/>
  <c r="AH19" i="6"/>
  <c r="AH23" i="14"/>
  <c r="AG23" i="14"/>
  <c r="AI23" i="14"/>
  <c r="AG48" i="8"/>
  <c r="AH48" i="8"/>
  <c r="AG47" i="7"/>
  <c r="AH46" i="6"/>
  <c r="AG21" i="15"/>
  <c r="AH21" i="15"/>
  <c r="AG22" i="12"/>
  <c r="AH22" i="12"/>
  <c r="AG27" i="8"/>
  <c r="AH27" i="8"/>
  <c r="AG28" i="7"/>
  <c r="AG32" i="14"/>
  <c r="AH32" i="14"/>
  <c r="AI32" i="14"/>
  <c r="AG33" i="15"/>
  <c r="AH33" i="15"/>
  <c r="AG34" i="12"/>
  <c r="AH34" i="12"/>
  <c r="AG37" i="7"/>
  <c r="AH39" i="6"/>
  <c r="AH41" i="14"/>
  <c r="AI41" i="14"/>
  <c r="AG41" i="14"/>
  <c r="AH42" i="15"/>
  <c r="AG42" i="15"/>
  <c r="AG43" i="12"/>
  <c r="AH43" i="12"/>
  <c r="AG6" i="14"/>
  <c r="AH6" i="14"/>
  <c r="AI6" i="14"/>
  <c r="AG23" i="8"/>
  <c r="AH23" i="8"/>
  <c r="AG46" i="12"/>
  <c r="AH46" i="12"/>
  <c r="AG41" i="8"/>
  <c r="AH41" i="8"/>
  <c r="AG6" i="7"/>
  <c r="AH8" i="6"/>
  <c r="AG10" i="14"/>
  <c r="AH10" i="14"/>
  <c r="AI10" i="14"/>
  <c r="AH11" i="15"/>
  <c r="AG11" i="15"/>
  <c r="AH13" i="12"/>
  <c r="AG13" i="12"/>
  <c r="AG15" i="8"/>
  <c r="AH15" i="8"/>
  <c r="AG16" i="7"/>
  <c r="AH17" i="6"/>
  <c r="AG20" i="14"/>
  <c r="AH20" i="14"/>
  <c r="AI20" i="14"/>
  <c r="AG23" i="15"/>
  <c r="AH23" i="15"/>
  <c r="AG49" i="8"/>
  <c r="AH49" i="8"/>
  <c r="AG48" i="7"/>
  <c r="AH47" i="6"/>
  <c r="AI46" i="14"/>
  <c r="AG46" i="14"/>
  <c r="AH46" i="14"/>
  <c r="AG21" i="12"/>
  <c r="AH21" i="12"/>
  <c r="AG26" i="8"/>
  <c r="AH26" i="8"/>
  <c r="AG27" i="7"/>
  <c r="AH28" i="6"/>
  <c r="AH33" i="12"/>
  <c r="AG33" i="12"/>
  <c r="AH35" i="8"/>
  <c r="AG35" i="8"/>
  <c r="AH37" i="6"/>
  <c r="AH40" i="14"/>
  <c r="AI40" i="14"/>
  <c r="AG40" i="14"/>
  <c r="AH41" i="15"/>
  <c r="AG41" i="15"/>
  <c r="AG42" i="12"/>
  <c r="AH42" i="12"/>
  <c r="AG44" i="8"/>
  <c r="AH44" i="8"/>
  <c r="AG8" i="15"/>
  <c r="AH8" i="15"/>
  <c r="AG48" i="14"/>
  <c r="AH48" i="14"/>
  <c r="AI48" i="14"/>
  <c r="AH27" i="14"/>
  <c r="AI27" i="14"/>
  <c r="AG27" i="14"/>
  <c r="AH39" i="12"/>
  <c r="AG39" i="12"/>
  <c r="AH7" i="8"/>
  <c r="AG7" i="8"/>
  <c r="AH6" i="6"/>
  <c r="AG10" i="15"/>
  <c r="AH10" i="15"/>
  <c r="AG11" i="12"/>
  <c r="AH11" i="12"/>
  <c r="AG15" i="7"/>
  <c r="AH16" i="6"/>
  <c r="AG19" i="14"/>
  <c r="AH19" i="14"/>
  <c r="AI19" i="14"/>
  <c r="AH20" i="15"/>
  <c r="AG20" i="15"/>
  <c r="AG23" i="12"/>
  <c r="AH23" i="12"/>
  <c r="AG49" i="7"/>
  <c r="AG48" i="6"/>
  <c r="AH48" i="6"/>
  <c r="AH46" i="15"/>
  <c r="AG46" i="15"/>
  <c r="AH22" i="8"/>
  <c r="AG22" i="8"/>
  <c r="AG26" i="7"/>
  <c r="AG27" i="6"/>
  <c r="AH27" i="6"/>
  <c r="AG34" i="8"/>
  <c r="AH34" i="8"/>
  <c r="AG35" i="7"/>
  <c r="AH36" i="6"/>
  <c r="AG39" i="14"/>
  <c r="AH39" i="14"/>
  <c r="AI39" i="14"/>
  <c r="AG40" i="15"/>
  <c r="AH40" i="15"/>
  <c r="AG41" i="12"/>
  <c r="AH41" i="12"/>
  <c r="AG43" i="8"/>
  <c r="AH43" i="8"/>
  <c r="AG44" i="7"/>
  <c r="AG47" i="15"/>
  <c r="AH47" i="15"/>
  <c r="AG32" i="8"/>
  <c r="AH32" i="8"/>
  <c r="AG7" i="7"/>
  <c r="AG8" i="14"/>
  <c r="AH8" i="14"/>
  <c r="AI8" i="14"/>
  <c r="AG10" i="12"/>
  <c r="AH10" i="12"/>
  <c r="AG13" i="8"/>
  <c r="AH13" i="8"/>
  <c r="AH15" i="6"/>
  <c r="AG17" i="14"/>
  <c r="AH17" i="14"/>
  <c r="AI17" i="14"/>
  <c r="AG19" i="15"/>
  <c r="AH19" i="15"/>
  <c r="AG20" i="12"/>
  <c r="AH20" i="12"/>
  <c r="AH49" i="6"/>
  <c r="AH47" i="14"/>
  <c r="AG47" i="14"/>
  <c r="AI47" i="14"/>
  <c r="AG21" i="8"/>
  <c r="AH21" i="8"/>
  <c r="AG22" i="7"/>
  <c r="AH26" i="6"/>
  <c r="AH28" i="14"/>
  <c r="AI28" i="14"/>
  <c r="AG28" i="14"/>
  <c r="AG33" i="8"/>
  <c r="AH33" i="8"/>
  <c r="AG34" i="7"/>
  <c r="AG35" i="6"/>
  <c r="AH35" i="6"/>
  <c r="AG37" i="14"/>
  <c r="AI37" i="14"/>
  <c r="AH37" i="14"/>
  <c r="AG39" i="15"/>
  <c r="AH39" i="15"/>
  <c r="AG40" i="12"/>
  <c r="AH40" i="12"/>
  <c r="AH42" i="8"/>
  <c r="AG42" i="8"/>
  <c r="AG43" i="7"/>
  <c r="AH44" i="6"/>
  <c r="AH40" i="9"/>
  <c r="AG40" i="9"/>
  <c r="AG17" i="6"/>
  <c r="AG7" i="9"/>
  <c r="AH7" i="9"/>
  <c r="AG8" i="6"/>
  <c r="AG13" i="9"/>
  <c r="AH13" i="9"/>
  <c r="AG16" i="6"/>
  <c r="AG23" i="9"/>
  <c r="AH23" i="9"/>
  <c r="AG22" i="6"/>
  <c r="AG33" i="6"/>
  <c r="AG41" i="6"/>
  <c r="AG6" i="9"/>
  <c r="AH6" i="9"/>
  <c r="AG21" i="9"/>
  <c r="AH21" i="9"/>
  <c r="AG6" i="6"/>
  <c r="AG15" i="6"/>
  <c r="AG20" i="9"/>
  <c r="AH20" i="9"/>
  <c r="AG46" i="9"/>
  <c r="AH46" i="9"/>
  <c r="AG21" i="6"/>
  <c r="AG32" i="6"/>
  <c r="AG37" i="9"/>
  <c r="AH37" i="9"/>
  <c r="AG40" i="6"/>
  <c r="AG34" i="6"/>
  <c r="AG11" i="9"/>
  <c r="AH11" i="9"/>
  <c r="AG19" i="9"/>
  <c r="AH19" i="9"/>
  <c r="AG47" i="9"/>
  <c r="AH47" i="9"/>
  <c r="AG28" i="9"/>
  <c r="AH28" i="9"/>
  <c r="AG39" i="6"/>
  <c r="AH44" i="9"/>
  <c r="AG44" i="9"/>
  <c r="AG15" i="9"/>
  <c r="AH15" i="9"/>
  <c r="AG26" i="6"/>
  <c r="AG39" i="9"/>
  <c r="AH39" i="9"/>
  <c r="AG42" i="6"/>
  <c r="AG7" i="6"/>
  <c r="AH10" i="9"/>
  <c r="AG10" i="9"/>
  <c r="AG13" i="6"/>
  <c r="AG23" i="6"/>
  <c r="AG48" i="9"/>
  <c r="AH48" i="9"/>
  <c r="AG27" i="9"/>
  <c r="AH27" i="9"/>
  <c r="AG35" i="9"/>
  <c r="AH35" i="9"/>
  <c r="AG43" i="9"/>
  <c r="AH43" i="9"/>
  <c r="AG17" i="9"/>
  <c r="AH17" i="9"/>
  <c r="AG20" i="6"/>
  <c r="AG49" i="9"/>
  <c r="AH49" i="9"/>
  <c r="AG46" i="6"/>
  <c r="AG26" i="9"/>
  <c r="AH26" i="9"/>
  <c r="AG34" i="9"/>
  <c r="AH34" i="9"/>
  <c r="AG37" i="6"/>
  <c r="AG42" i="9"/>
  <c r="AH42" i="9"/>
  <c r="AG32" i="9"/>
  <c r="AH32" i="9"/>
  <c r="AG49" i="6"/>
  <c r="AG8" i="9"/>
  <c r="AH8" i="9"/>
  <c r="AG11" i="6"/>
  <c r="AG16" i="9"/>
  <c r="AH16" i="9"/>
  <c r="AG19" i="6"/>
  <c r="AG47" i="6"/>
  <c r="AG22" i="9"/>
  <c r="AH22" i="9"/>
  <c r="AG28" i="6"/>
  <c r="AG33" i="9"/>
  <c r="AH33" i="9"/>
  <c r="AG41" i="9"/>
  <c r="AH41" i="9"/>
  <c r="AG44" i="6"/>
  <c r="AG20" i="4"/>
  <c r="AG47" i="4"/>
  <c r="AG28" i="4"/>
  <c r="B50" i="15"/>
  <c r="AG7" i="4"/>
  <c r="AG13" i="4"/>
  <c r="AH20" i="5"/>
  <c r="AG20" i="5"/>
  <c r="AG23" i="4"/>
  <c r="AH47" i="5"/>
  <c r="AG47" i="5"/>
  <c r="AG46" i="4"/>
  <c r="AG28" i="5"/>
  <c r="AH28" i="5"/>
  <c r="AG37" i="4"/>
  <c r="AG10" i="5"/>
  <c r="AH10" i="5"/>
  <c r="AG11" i="4"/>
  <c r="AG19" i="4"/>
  <c r="AG49" i="5"/>
  <c r="AH49" i="5"/>
  <c r="AG48" i="4"/>
  <c r="AG26" i="5"/>
  <c r="AH26" i="5"/>
  <c r="AG27" i="4"/>
  <c r="AG34" i="5"/>
  <c r="AH34" i="5"/>
  <c r="AG35" i="4"/>
  <c r="AG42" i="5"/>
  <c r="AH42" i="5"/>
  <c r="AG10" i="4"/>
  <c r="AG17" i="5"/>
  <c r="AH17" i="5"/>
  <c r="AG49" i="4"/>
  <c r="AG22" i="5"/>
  <c r="AH22" i="5"/>
  <c r="AG26" i="4"/>
  <c r="AG33" i="5"/>
  <c r="AH33" i="5"/>
  <c r="AG34" i="4"/>
  <c r="AG41" i="5"/>
  <c r="AH41" i="5"/>
  <c r="AG42" i="4"/>
  <c r="AG19" i="5"/>
  <c r="AH19" i="5"/>
  <c r="AG8" i="5"/>
  <c r="AH8" i="5"/>
  <c r="AG16" i="5"/>
  <c r="AH16" i="5"/>
  <c r="AG17" i="4"/>
  <c r="AG21" i="5"/>
  <c r="AH21" i="5"/>
  <c r="AG22" i="4"/>
  <c r="AG32" i="5"/>
  <c r="AH32" i="5"/>
  <c r="AG33" i="4"/>
  <c r="AH40" i="5"/>
  <c r="AG40" i="5"/>
  <c r="AG41" i="4"/>
  <c r="AG6" i="5"/>
  <c r="AH6" i="5"/>
  <c r="AG8" i="4"/>
  <c r="AG15" i="5"/>
  <c r="AH15" i="5"/>
  <c r="AG16" i="4"/>
  <c r="AG21" i="4"/>
  <c r="AG32" i="4"/>
  <c r="AG39" i="5"/>
  <c r="AH39" i="5"/>
  <c r="AG40" i="4"/>
  <c r="AG48" i="5"/>
  <c r="AH48" i="5"/>
  <c r="AG27" i="5"/>
  <c r="AH27" i="5"/>
  <c r="AG6" i="4"/>
  <c r="AG15" i="4"/>
  <c r="AG39" i="4"/>
  <c r="AG11" i="5"/>
  <c r="AH11" i="5"/>
  <c r="AG35" i="5"/>
  <c r="AH35" i="5"/>
  <c r="AG7" i="5"/>
  <c r="AH7" i="5"/>
  <c r="AG13" i="5"/>
  <c r="AH13" i="5"/>
  <c r="AG23" i="5"/>
  <c r="AH23" i="5"/>
  <c r="AG37" i="5"/>
  <c r="AH37" i="5"/>
  <c r="AG46" i="5"/>
  <c r="AH46" i="5"/>
  <c r="AG44" i="4"/>
  <c r="AG44" i="5"/>
  <c r="AH44" i="5"/>
  <c r="AG43" i="5"/>
  <c r="AH43" i="5"/>
  <c r="AG43" i="4"/>
  <c r="AG5" i="7" l="1"/>
  <c r="AG50" i="7" s="1"/>
  <c r="AH5" i="8"/>
  <c r="AG5" i="9"/>
  <c r="AG50" i="9" s="1"/>
  <c r="AG5" i="12"/>
  <c r="AG50" i="12" s="1"/>
  <c r="AG5" i="15"/>
  <c r="AG50" i="15" s="1"/>
  <c r="AH5" i="5"/>
  <c r="AG5" i="6"/>
  <c r="AG50" i="6" s="1"/>
  <c r="AG5" i="8"/>
  <c r="AG50" i="8" s="1"/>
  <c r="AH5" i="9"/>
  <c r="AH5" i="12"/>
  <c r="AH5" i="15"/>
  <c r="AG5" i="14"/>
  <c r="AG76" i="14" s="1"/>
  <c r="AH5" i="6"/>
  <c r="AG5" i="5"/>
  <c r="AG50" i="5" s="1"/>
  <c r="AH5" i="14"/>
  <c r="AH76" i="14" s="1"/>
  <c r="AI5" i="14"/>
  <c r="AG5" i="4" l="1"/>
  <c r="AG50" i="4" s="1"/>
  <c r="AF50" i="4" l="1"/>
  <c r="AF76" i="14"/>
  <c r="AE50" i="6"/>
  <c r="AF50" i="15"/>
  <c r="AE50" i="5"/>
  <c r="AF50" i="9"/>
  <c r="AF50" i="8"/>
  <c r="AF50" i="12"/>
  <c r="AF50" i="7"/>
  <c r="AE50" i="9" l="1"/>
  <c r="AD50" i="9"/>
  <c r="AC50" i="9"/>
  <c r="AB50" i="9"/>
  <c r="AA50" i="9"/>
  <c r="Z50" i="9"/>
  <c r="Y50" i="9"/>
  <c r="X50" i="9"/>
  <c r="W50" i="9"/>
  <c r="V50" i="9"/>
  <c r="U50" i="9"/>
  <c r="T50" i="9"/>
  <c r="S50" i="9"/>
  <c r="R50" i="9"/>
  <c r="Q50" i="9"/>
  <c r="P50" i="9"/>
  <c r="O50" i="9"/>
  <c r="N50" i="9"/>
  <c r="M50" i="9"/>
  <c r="L50" i="9"/>
  <c r="K50" i="9"/>
  <c r="J50" i="9"/>
  <c r="I50" i="9"/>
  <c r="H50" i="9"/>
  <c r="G50" i="9"/>
  <c r="F50" i="9"/>
  <c r="E50" i="9"/>
  <c r="D50" i="9"/>
  <c r="C50" i="9"/>
  <c r="B50" i="9"/>
  <c r="AF50" i="6"/>
  <c r="AD50" i="6"/>
  <c r="AC50" i="6"/>
  <c r="AB50" i="6"/>
  <c r="AA50" i="6"/>
  <c r="Z50" i="6"/>
  <c r="Y50" i="6"/>
  <c r="X50" i="6"/>
  <c r="W50" i="6"/>
  <c r="V50" i="6"/>
  <c r="U50" i="6"/>
  <c r="T50" i="6"/>
  <c r="R50" i="6"/>
  <c r="S50" i="6"/>
  <c r="Q50" i="6"/>
  <c r="P50" i="6"/>
  <c r="O50" i="6"/>
  <c r="N50" i="6"/>
  <c r="M50" i="6"/>
  <c r="L50" i="6"/>
  <c r="K50" i="6"/>
  <c r="J50" i="6"/>
  <c r="I50" i="6"/>
  <c r="H50" i="6"/>
  <c r="G50" i="6"/>
  <c r="F50" i="6"/>
  <c r="E50" i="6"/>
  <c r="D50" i="6"/>
  <c r="C50" i="6"/>
  <c r="B50" i="6"/>
  <c r="AE50" i="15"/>
  <c r="AE50" i="12"/>
  <c r="B50" i="12"/>
  <c r="M50" i="12"/>
  <c r="AC50" i="12"/>
  <c r="AA50" i="12"/>
  <c r="AE50" i="8"/>
  <c r="B50" i="8"/>
  <c r="I76" i="14"/>
  <c r="AD50" i="15"/>
  <c r="AC50" i="15"/>
  <c r="AB50" i="15"/>
  <c r="AA50" i="15"/>
  <c r="Z50" i="15"/>
  <c r="Y50" i="15"/>
  <c r="X50" i="15"/>
  <c r="W50" i="15"/>
  <c r="V50" i="15"/>
  <c r="U50" i="15"/>
  <c r="T50" i="15"/>
  <c r="S50" i="15"/>
  <c r="R50" i="15"/>
  <c r="Q50" i="15"/>
  <c r="P50" i="15"/>
  <c r="O50" i="15"/>
  <c r="N50" i="15"/>
  <c r="M50" i="15"/>
  <c r="L50" i="15"/>
  <c r="K50" i="15"/>
  <c r="J50" i="15"/>
  <c r="I50" i="15"/>
  <c r="H50" i="15"/>
  <c r="G50" i="15"/>
  <c r="F50" i="15"/>
  <c r="E50" i="15"/>
  <c r="D50" i="15"/>
  <c r="C50" i="15"/>
  <c r="AD50" i="12"/>
  <c r="AB50" i="12"/>
  <c r="Z50" i="12"/>
  <c r="Y50" i="12"/>
  <c r="X50" i="12"/>
  <c r="W50" i="12"/>
  <c r="V50" i="12"/>
  <c r="U50" i="12"/>
  <c r="T50" i="12"/>
  <c r="S50" i="12"/>
  <c r="R50" i="12"/>
  <c r="Q50" i="12"/>
  <c r="P50" i="12"/>
  <c r="O50" i="12"/>
  <c r="N50" i="12"/>
  <c r="L50" i="12"/>
  <c r="K50" i="12"/>
  <c r="J50" i="12"/>
  <c r="I50" i="12"/>
  <c r="H50" i="12"/>
  <c r="G50" i="12"/>
  <c r="F50" i="12"/>
  <c r="E50" i="12"/>
  <c r="D50" i="12"/>
  <c r="C50" i="12"/>
  <c r="AD50" i="8"/>
  <c r="AC50" i="8"/>
  <c r="AB50" i="8"/>
  <c r="AA50" i="8"/>
  <c r="Z50" i="8"/>
  <c r="Y50" i="8"/>
  <c r="X50" i="8"/>
  <c r="W50" i="8"/>
  <c r="V50" i="8"/>
  <c r="U50" i="8"/>
  <c r="T50" i="8"/>
  <c r="S50" i="8"/>
  <c r="R50" i="8"/>
  <c r="Q50" i="8"/>
  <c r="P50" i="8"/>
  <c r="O50" i="8"/>
  <c r="N50" i="8"/>
  <c r="M50" i="8"/>
  <c r="L50" i="8"/>
  <c r="K50" i="8"/>
  <c r="J50" i="8"/>
  <c r="I50" i="8"/>
  <c r="H50" i="8"/>
  <c r="G50" i="8"/>
  <c r="F50" i="8"/>
  <c r="E50" i="8"/>
  <c r="D50" i="8"/>
  <c r="C50" i="8"/>
  <c r="B50" i="5"/>
  <c r="AF50" i="5"/>
  <c r="AD50" i="5"/>
  <c r="AC50" i="5"/>
  <c r="AB50" i="5"/>
  <c r="AA50" i="5"/>
  <c r="Z50" i="5"/>
  <c r="Y50" i="5"/>
  <c r="X50" i="5"/>
  <c r="W50" i="5"/>
  <c r="V50" i="5"/>
  <c r="U50" i="5"/>
  <c r="T50" i="5"/>
  <c r="S50" i="5"/>
  <c r="R50" i="5"/>
  <c r="Q50" i="5"/>
  <c r="P50" i="5"/>
  <c r="O50" i="5"/>
  <c r="N50" i="5"/>
  <c r="M50" i="5"/>
  <c r="L50" i="5"/>
  <c r="K50" i="5"/>
  <c r="J50" i="5"/>
  <c r="I50" i="5"/>
  <c r="H50" i="5"/>
  <c r="G50" i="5"/>
  <c r="F50" i="5"/>
  <c r="E50" i="5"/>
  <c r="D50" i="5"/>
  <c r="C50" i="5"/>
  <c r="AE50" i="7"/>
  <c r="B50" i="7"/>
  <c r="AD50" i="7"/>
  <c r="AC50" i="7"/>
  <c r="AB50" i="7"/>
  <c r="AA50" i="7"/>
  <c r="Z50" i="7"/>
  <c r="Y50" i="7"/>
  <c r="X50" i="7"/>
  <c r="W50" i="7"/>
  <c r="V50" i="7"/>
  <c r="U50" i="7"/>
  <c r="T50" i="7"/>
  <c r="S50" i="7"/>
  <c r="R50" i="7"/>
  <c r="Q50" i="7"/>
  <c r="P50" i="7"/>
  <c r="O50" i="7"/>
  <c r="N50" i="7"/>
  <c r="M50" i="7"/>
  <c r="L50" i="7"/>
  <c r="K50" i="7"/>
  <c r="J50" i="7"/>
  <c r="I50" i="7"/>
  <c r="H50" i="7"/>
  <c r="G50" i="7"/>
  <c r="F50" i="7"/>
  <c r="E50" i="7"/>
  <c r="D50" i="7"/>
  <c r="C50" i="7"/>
  <c r="C76" i="14" l="1"/>
  <c r="G76" i="14"/>
  <c r="S76" i="14"/>
  <c r="E76" i="14"/>
  <c r="Q76" i="14"/>
  <c r="Y76" i="14"/>
  <c r="U76" i="14"/>
  <c r="AC76" i="14"/>
  <c r="O76" i="14"/>
  <c r="W76" i="14"/>
  <c r="F76" i="14"/>
  <c r="J76" i="14"/>
  <c r="N76" i="14"/>
  <c r="R76" i="14"/>
  <c r="V76" i="14"/>
  <c r="Z76" i="14"/>
  <c r="K76" i="14"/>
  <c r="AA76" i="14"/>
  <c r="M76" i="14"/>
  <c r="AD76" i="14"/>
  <c r="AE76" i="14"/>
  <c r="B76" i="14"/>
  <c r="D76" i="14"/>
  <c r="H76" i="14"/>
  <c r="L76" i="14"/>
  <c r="P76" i="14"/>
  <c r="T76" i="14"/>
  <c r="X76" i="14"/>
  <c r="AB76" i="14"/>
  <c r="AD50" i="4" l="1"/>
  <c r="AC50" i="4"/>
  <c r="AB50" i="4"/>
  <c r="Z50" i="4"/>
  <c r="Y50" i="4"/>
  <c r="X50" i="4"/>
  <c r="V50" i="4"/>
  <c r="U50" i="4"/>
  <c r="T50" i="4"/>
  <c r="R50" i="4"/>
  <c r="Q50" i="4"/>
  <c r="P50" i="4"/>
  <c r="N50" i="4"/>
  <c r="M50" i="4"/>
  <c r="L50" i="4"/>
  <c r="J50" i="4"/>
  <c r="I50" i="4"/>
  <c r="H50" i="4"/>
  <c r="F50" i="4"/>
  <c r="E50" i="4"/>
  <c r="D50" i="4"/>
  <c r="B50" i="4"/>
  <c r="C3" i="12"/>
  <c r="D3" i="12" s="1"/>
  <c r="E3" i="12" s="1"/>
  <c r="F3" i="12" s="1"/>
  <c r="G3" i="12" s="1"/>
  <c r="H3" i="12" s="1"/>
  <c r="I3" i="12" s="1"/>
  <c r="J3" i="12" s="1"/>
  <c r="K3" i="12" s="1"/>
  <c r="L3" i="12" s="1"/>
  <c r="M3" i="12" s="1"/>
  <c r="N3" i="12" s="1"/>
  <c r="O3" i="12" s="1"/>
  <c r="P3" i="12" s="1"/>
  <c r="Q3" i="12" s="1"/>
  <c r="R3" i="12" s="1"/>
  <c r="S3" i="12" s="1"/>
  <c r="T3" i="12" s="1"/>
  <c r="U3" i="12" s="1"/>
  <c r="V3" i="12" s="1"/>
  <c r="W3" i="12" s="1"/>
  <c r="X3" i="12" s="1"/>
  <c r="Y3" i="12" s="1"/>
  <c r="Z3" i="12" s="1"/>
  <c r="AA3" i="12" s="1"/>
  <c r="AB3" i="12" s="1"/>
  <c r="AC3" i="12" s="1"/>
  <c r="AD3" i="12" s="1"/>
  <c r="C50" i="4" l="1"/>
  <c r="K50" i="4"/>
  <c r="O50" i="4"/>
  <c r="S50" i="4"/>
  <c r="W50" i="4"/>
  <c r="AA50" i="4"/>
  <c r="AE50" i="4"/>
  <c r="G50" i="4"/>
  <c r="H47" i="16"/>
  <c r="C3" i="13"/>
  <c r="D3" i="13" s="1"/>
  <c r="E3" i="13" s="1"/>
  <c r="F3" i="13" s="1"/>
  <c r="G3" i="13" s="1"/>
  <c r="H3" i="13" s="1"/>
  <c r="I3" i="13" s="1"/>
  <c r="J3" i="13" s="1"/>
  <c r="K3" i="13" s="1"/>
  <c r="L3" i="13" s="1"/>
  <c r="M3" i="13" s="1"/>
  <c r="N3" i="13" s="1"/>
  <c r="O3" i="13" s="1"/>
  <c r="P3" i="13" s="1"/>
  <c r="Q3" i="13" s="1"/>
  <c r="R3" i="13" s="1"/>
  <c r="S3" i="13" s="1"/>
  <c r="T3" i="13" s="1"/>
  <c r="U3" i="13" s="1"/>
  <c r="V3" i="13" s="1"/>
  <c r="W3" i="13" s="1"/>
  <c r="X3" i="13" s="1"/>
  <c r="Y3" i="13" s="1"/>
  <c r="Z3" i="13" s="1"/>
  <c r="AA3" i="13" s="1"/>
  <c r="AB3" i="13" s="1"/>
  <c r="AC3" i="13" s="1"/>
  <c r="AD3" i="13" s="1"/>
  <c r="C3" i="5"/>
  <c r="D3" i="5" s="1"/>
  <c r="E3" i="5" s="1"/>
  <c r="F3" i="5" s="1"/>
  <c r="G3" i="5" s="1"/>
  <c r="H3" i="5" s="1"/>
  <c r="I3" i="5" s="1"/>
  <c r="J3" i="5" s="1"/>
  <c r="K3" i="5" s="1"/>
  <c r="L3" i="5" s="1"/>
  <c r="M3" i="5" s="1"/>
  <c r="N3" i="5" s="1"/>
  <c r="O3" i="5" s="1"/>
  <c r="P3" i="5" s="1"/>
  <c r="Q3" i="5" s="1"/>
  <c r="R3" i="5" s="1"/>
  <c r="S3" i="5" s="1"/>
  <c r="T3" i="5" s="1"/>
  <c r="U3" i="5" s="1"/>
  <c r="V3" i="5" s="1"/>
  <c r="W3" i="5" s="1"/>
  <c r="X3" i="5" s="1"/>
  <c r="Y3" i="5" s="1"/>
  <c r="Z3" i="5" s="1"/>
  <c r="AA3" i="5" s="1"/>
  <c r="AB3" i="5" s="1"/>
  <c r="AC3" i="5" s="1"/>
  <c r="AD3" i="5" s="1"/>
  <c r="C3" i="14" l="1"/>
  <c r="D3" i="14" s="1"/>
  <c r="E3" i="14" s="1"/>
  <c r="F3" i="14" s="1"/>
  <c r="G3" i="14" s="1"/>
  <c r="H3" i="14" s="1"/>
  <c r="I3" i="14" s="1"/>
  <c r="J3" i="14" s="1"/>
  <c r="K3" i="14" s="1"/>
  <c r="L3" i="14" s="1"/>
  <c r="M3" i="14" s="1"/>
  <c r="N3" i="14" s="1"/>
  <c r="O3" i="14" s="1"/>
  <c r="P3" i="14" s="1"/>
  <c r="Q3" i="14" s="1"/>
  <c r="R3" i="14" s="1"/>
  <c r="S3" i="14" s="1"/>
  <c r="T3" i="14" s="1"/>
  <c r="U3" i="14" s="1"/>
  <c r="V3" i="14" s="1"/>
  <c r="W3" i="14" s="1"/>
  <c r="X3" i="14" s="1"/>
  <c r="Y3" i="14" s="1"/>
  <c r="Z3" i="14" s="1"/>
  <c r="AA3" i="14" s="1"/>
  <c r="AB3" i="14" s="1"/>
  <c r="AC3" i="14" s="1"/>
  <c r="AD3" i="14" s="1"/>
  <c r="C3" i="15"/>
  <c r="D3" i="15" s="1"/>
  <c r="E3" i="15" s="1"/>
  <c r="F3" i="15" s="1"/>
  <c r="G3" i="15" s="1"/>
  <c r="H3" i="15" s="1"/>
  <c r="I3" i="15" s="1"/>
  <c r="J3" i="15" s="1"/>
  <c r="K3" i="15" s="1"/>
  <c r="L3" i="15" s="1"/>
  <c r="M3" i="15" s="1"/>
  <c r="N3" i="15" s="1"/>
  <c r="O3" i="15" s="1"/>
  <c r="P3" i="15" s="1"/>
  <c r="Q3" i="15" s="1"/>
  <c r="R3" i="15" s="1"/>
  <c r="S3" i="15" s="1"/>
  <c r="T3" i="15" s="1"/>
  <c r="U3" i="15" s="1"/>
  <c r="V3" i="15" s="1"/>
  <c r="W3" i="15" s="1"/>
  <c r="X3" i="15" s="1"/>
  <c r="Y3" i="15" s="1"/>
  <c r="Z3" i="15" s="1"/>
  <c r="AA3" i="15" s="1"/>
  <c r="AB3" i="15" s="1"/>
  <c r="AC3" i="15" s="1"/>
  <c r="AD3" i="15" s="1"/>
  <c r="C3" i="9"/>
  <c r="D3" i="9" s="1"/>
  <c r="E3" i="9" s="1"/>
  <c r="F3" i="9" s="1"/>
  <c r="G3" i="9" s="1"/>
  <c r="H3" i="9" s="1"/>
  <c r="I3" i="9" s="1"/>
  <c r="J3" i="9" s="1"/>
  <c r="K3" i="9" s="1"/>
  <c r="L3" i="9" s="1"/>
  <c r="M3" i="9" s="1"/>
  <c r="N3" i="9" s="1"/>
  <c r="O3" i="9" s="1"/>
  <c r="P3" i="9" s="1"/>
  <c r="Q3" i="9" s="1"/>
  <c r="R3" i="9" s="1"/>
  <c r="S3" i="9" s="1"/>
  <c r="T3" i="9" s="1"/>
  <c r="U3" i="9" s="1"/>
  <c r="V3" i="9" s="1"/>
  <c r="W3" i="9" s="1"/>
  <c r="X3" i="9" s="1"/>
  <c r="Y3" i="9" s="1"/>
  <c r="Z3" i="9" s="1"/>
  <c r="AA3" i="9" s="1"/>
  <c r="AB3" i="9" s="1"/>
  <c r="AC3" i="9" s="1"/>
  <c r="AD3" i="9" s="1"/>
  <c r="C3" i="8"/>
  <c r="D3" i="8" s="1"/>
  <c r="E3" i="8" s="1"/>
  <c r="F3" i="8" s="1"/>
  <c r="G3" i="8" s="1"/>
  <c r="H3" i="8" s="1"/>
  <c r="I3" i="8" s="1"/>
  <c r="J3" i="8" s="1"/>
  <c r="K3" i="8" s="1"/>
  <c r="L3" i="8" s="1"/>
  <c r="M3" i="8" s="1"/>
  <c r="N3" i="8" s="1"/>
  <c r="O3" i="8" s="1"/>
  <c r="P3" i="8" s="1"/>
  <c r="Q3" i="8" s="1"/>
  <c r="R3" i="8" s="1"/>
  <c r="S3" i="8" s="1"/>
  <c r="T3" i="8" s="1"/>
  <c r="U3" i="8" s="1"/>
  <c r="V3" i="8" s="1"/>
  <c r="W3" i="8" s="1"/>
  <c r="X3" i="8" s="1"/>
  <c r="Y3" i="8" s="1"/>
  <c r="Z3" i="8" s="1"/>
  <c r="AA3" i="8" s="1"/>
  <c r="AB3" i="8" s="1"/>
  <c r="AC3" i="8" s="1"/>
  <c r="AD3" i="8" s="1"/>
  <c r="C3" i="7"/>
  <c r="D3" i="7" s="1"/>
  <c r="E3" i="7" s="1"/>
  <c r="F3" i="7" s="1"/>
  <c r="G3" i="7" s="1"/>
  <c r="H3" i="7" s="1"/>
  <c r="I3" i="7" s="1"/>
  <c r="J3" i="7" s="1"/>
  <c r="K3" i="7" s="1"/>
  <c r="L3" i="7" s="1"/>
  <c r="M3" i="7" s="1"/>
  <c r="N3" i="7" s="1"/>
  <c r="O3" i="7" s="1"/>
  <c r="P3" i="7" s="1"/>
  <c r="Q3" i="7" s="1"/>
  <c r="R3" i="7" s="1"/>
  <c r="S3" i="7" s="1"/>
  <c r="T3" i="7" s="1"/>
  <c r="U3" i="7" s="1"/>
  <c r="V3" i="7" s="1"/>
  <c r="W3" i="7" s="1"/>
  <c r="X3" i="7" s="1"/>
  <c r="Y3" i="7" s="1"/>
  <c r="Z3" i="7" s="1"/>
  <c r="AA3" i="7" s="1"/>
  <c r="AB3" i="7" s="1"/>
  <c r="AC3" i="7" s="1"/>
  <c r="AD3" i="7" s="1"/>
  <c r="C3" i="6"/>
  <c r="D3" i="6" s="1"/>
  <c r="E3" i="6" s="1"/>
  <c r="F3" i="6" s="1"/>
  <c r="G3" i="6" s="1"/>
  <c r="H3" i="6" s="1"/>
  <c r="I3" i="6" s="1"/>
  <c r="J3" i="6" s="1"/>
  <c r="K3" i="6" s="1"/>
  <c r="L3" i="6" s="1"/>
  <c r="M3" i="6" s="1"/>
  <c r="N3" i="6" s="1"/>
  <c r="O3" i="6" s="1"/>
  <c r="P3" i="6" s="1"/>
  <c r="Q3" i="6" s="1"/>
  <c r="R3" i="6" s="1"/>
  <c r="S3" i="6" s="1"/>
  <c r="T3" i="6" s="1"/>
  <c r="U3" i="6" s="1"/>
  <c r="V3" i="6" s="1"/>
  <c r="W3" i="6" s="1"/>
  <c r="X3" i="6" s="1"/>
  <c r="Y3" i="6" s="1"/>
  <c r="Z3" i="6" s="1"/>
  <c r="AA3" i="6" s="1"/>
  <c r="AB3" i="6" s="1"/>
  <c r="AC3" i="6" s="1"/>
  <c r="AD3" i="6" s="1"/>
  <c r="C3" i="4"/>
  <c r="D3" i="4" s="1"/>
  <c r="E3" i="4" s="1"/>
  <c r="F3" i="4" s="1"/>
  <c r="I3" i="4" s="1"/>
  <c r="J3" i="4" s="1"/>
  <c r="K3" i="4" s="1"/>
  <c r="L3" i="4" s="1"/>
  <c r="M3" i="4" s="1"/>
  <c r="N3" i="4" s="1"/>
  <c r="O3" i="4" s="1"/>
  <c r="P3" i="4" s="1"/>
  <c r="Q3" i="4" s="1"/>
  <c r="R3" i="4" s="1"/>
  <c r="S3" i="4" s="1"/>
  <c r="T3" i="4" s="1"/>
  <c r="U3" i="4" s="1"/>
  <c r="V3" i="4" s="1"/>
  <c r="W3" i="4" s="1"/>
  <c r="X3" i="4" s="1"/>
  <c r="Y3" i="4" s="1"/>
  <c r="Z3" i="4" s="1"/>
  <c r="AA3" i="4" s="1"/>
  <c r="AB3" i="4" s="1"/>
  <c r="AC3" i="4" s="1"/>
  <c r="AD3" i="4" s="1"/>
</calcChain>
</file>

<file path=xl/sharedStrings.xml><?xml version="1.0" encoding="utf-8"?>
<sst xmlns="http://schemas.openxmlformats.org/spreadsheetml/2006/main" count="3197" uniqueCount="248">
  <si>
    <t>Amambai</t>
  </si>
  <si>
    <t>Aquidauana</t>
  </si>
  <si>
    <t>Campo Grande</t>
  </si>
  <si>
    <t>Cassilândia</t>
  </si>
  <si>
    <t>Chapadão do Sul</t>
  </si>
  <si>
    <t>Corumbá</t>
  </si>
  <si>
    <t>Coxim</t>
  </si>
  <si>
    <t>Dourados</t>
  </si>
  <si>
    <t>Itaquirai</t>
  </si>
  <si>
    <t>Ivinhema</t>
  </si>
  <si>
    <t>Juti</t>
  </si>
  <si>
    <t>Maracaju</t>
  </si>
  <si>
    <t>Miranda</t>
  </si>
  <si>
    <t>Nhumirim</t>
  </si>
  <si>
    <t>Paranaíba</t>
  </si>
  <si>
    <t>Ponta Porã</t>
  </si>
  <si>
    <t>Porto Murtinho</t>
  </si>
  <si>
    <t>Rio Brilhante</t>
  </si>
  <si>
    <t>São Gabriel do Oeste</t>
  </si>
  <si>
    <t>Sete Quedas</t>
  </si>
  <si>
    <t>Três Lagoas</t>
  </si>
  <si>
    <t>Municípios</t>
  </si>
  <si>
    <t>Direção do Vento</t>
  </si>
  <si>
    <t>Sidrolândia</t>
  </si>
  <si>
    <t>Máxima Registrada</t>
  </si>
  <si>
    <t>Mês</t>
  </si>
  <si>
    <t>Média</t>
  </si>
  <si>
    <t>Máxima</t>
  </si>
  <si>
    <t>Mínima</t>
  </si>
  <si>
    <t>Total</t>
  </si>
  <si>
    <t>Água Clara</t>
  </si>
  <si>
    <t>Bela Vista</t>
  </si>
  <si>
    <t>Jardim</t>
  </si>
  <si>
    <t>Costa Rica</t>
  </si>
  <si>
    <t>Sonora</t>
  </si>
  <si>
    <t xml:space="preserve"> </t>
  </si>
  <si>
    <t>PCDs</t>
  </si>
  <si>
    <t>Código da estação</t>
  </si>
  <si>
    <t>Latitude         ( ° )</t>
  </si>
  <si>
    <t>Longitude  ( ° )</t>
  </si>
  <si>
    <t>Altitude (m)</t>
  </si>
  <si>
    <t>Aberta em:</t>
  </si>
  <si>
    <t>Localização Física das PCDs Automáticas</t>
  </si>
  <si>
    <t>INMET</t>
  </si>
  <si>
    <t>A 756</t>
  </si>
  <si>
    <t>Rodovia BR 262, Km 134 (Prefeitura)</t>
  </si>
  <si>
    <t>A 750</t>
  </si>
  <si>
    <t>Rodovia Amambaí – Arial Moreira – km 17 (Escola Agrotécnica)</t>
  </si>
  <si>
    <t>A719</t>
  </si>
  <si>
    <t>Av. Duque de Caxias – Bairro Alto (Exército)</t>
  </si>
  <si>
    <t>A 757</t>
  </si>
  <si>
    <t>Rua Alcebíades Bobadilha da Cunha, 627 (Exército)</t>
  </si>
  <si>
    <t>Bataguassu</t>
  </si>
  <si>
    <t>A 759</t>
  </si>
  <si>
    <t>BR 262 – km 04 – Saída para Aquidauana (EMBRAPA)</t>
  </si>
  <si>
    <t>Rodovia BR 158 – Saída para Paranaíba (Conab)</t>
  </si>
  <si>
    <t>Rua Cárceres, 296 – Centro (Exército) Coronel Rocha- 32311890</t>
  </si>
  <si>
    <t>Aeroporto de Costa Rica</t>
  </si>
  <si>
    <t>47° BI – BR 163 – km 729 – Vila São Paulo (Exército)</t>
  </si>
  <si>
    <t>Av. Guaicurus, n° 9000 (Exército) 67-34169490</t>
  </si>
  <si>
    <t>A 752</t>
  </si>
  <si>
    <t>Rodovia BR 163 – km 80 (Escola Família Agrícola)</t>
  </si>
  <si>
    <t>A709</t>
  </si>
  <si>
    <t>Av. Antonio Travain, s/n° (Prefeitura)</t>
  </si>
  <si>
    <t xml:space="preserve">A 758 </t>
  </si>
  <si>
    <t>Rua Ren Ary Rodrigues, 2.520 (Exército)</t>
  </si>
  <si>
    <t>A 749</t>
  </si>
  <si>
    <t>Av. Sergio Marciel, 525 (Prefeitura)</t>
  </si>
  <si>
    <t>Rodovia MS 460 – km 1,5 – Saída para Água Fria (Conab) Fone: 67-34541384 Elvis  Rodrigues Lima ms.ua-maracaju@conab.gov.br</t>
  </si>
  <si>
    <t>Rodovia MS 339 – km 20 – Zona Rural (Exército)</t>
  </si>
  <si>
    <t>Rua 21 de Setembro, 1880 – Fazenda Nhumirim (EMBRAPA)</t>
  </si>
  <si>
    <t>13/112006</t>
  </si>
  <si>
    <t>Av. Três Lagoas, s/n° - Jardim Jaraguá (Prefeitura)</t>
  </si>
  <si>
    <t>Av. Brasil esquina com Cardoso s/n° (Prefeitura)</t>
  </si>
  <si>
    <t>Cia de Fronteira – Rua Capitão Cantalice, 1077 (Exército)</t>
  </si>
  <si>
    <t>Rodovia BR 163 – km 252 (Conab)</t>
  </si>
  <si>
    <t>1°/10/2008</t>
  </si>
  <si>
    <t xml:space="preserve"> Rodovia MS, km 162 – Saída para Maracajú (Conab) 32721371</t>
  </si>
  <si>
    <t>(Prefeitura)</t>
  </si>
  <si>
    <t>30/11/2012</t>
  </si>
  <si>
    <t>Rua da Cana, 178 - Centro</t>
  </si>
  <si>
    <t>Rua 13 de Junho, 352 – Bairro Santos Dumont (Prefeitura)</t>
  </si>
  <si>
    <t>TOTAL</t>
  </si>
  <si>
    <t xml:space="preserve">Fontes: </t>
  </si>
  <si>
    <t>http://www.inmet.gov.br/sonabra/maps/automaticas.php</t>
  </si>
  <si>
    <t>Rodovia MS 306 – km 96 – Saída para Cassilândia (Conab)</t>
  </si>
  <si>
    <t>Rodovia BR 163 – km 541 – Zona Rural (Conab)</t>
  </si>
  <si>
    <t>PCDs DO INMET SEMAGRO</t>
  </si>
  <si>
    <t>Angélica</t>
  </si>
  <si>
    <t>SEMAGRO</t>
  </si>
  <si>
    <t>S 701</t>
  </si>
  <si>
    <t>Avenida São João S/N - Bairro Mutum</t>
  </si>
  <si>
    <t>S 702</t>
  </si>
  <si>
    <t xml:space="preserve">Rua General Dutra S/N - </t>
  </si>
  <si>
    <t>Rodovia BR 267, km 35 - Distrito Industrial Casulo</t>
  </si>
  <si>
    <t>Bandeirantes</t>
  </si>
  <si>
    <t>S 703</t>
  </si>
  <si>
    <t>BR 163 - KM 543 - Antigo IBC</t>
  </si>
  <si>
    <t>Bonito</t>
  </si>
  <si>
    <t>S 704</t>
  </si>
  <si>
    <t>06/082018</t>
  </si>
  <si>
    <t xml:space="preserve"> Rodovia MS,  178 - KM 33 - Aeroporto de Bonito</t>
  </si>
  <si>
    <t>Brasilândia</t>
  </si>
  <si>
    <t>S 705</t>
  </si>
  <si>
    <t>Escola Agrícola Rodovia MS 395</t>
  </si>
  <si>
    <t>Caarapó</t>
  </si>
  <si>
    <t>S 706</t>
  </si>
  <si>
    <t>Chácara Municipal - Antigo Balneário Airton Sena</t>
  </si>
  <si>
    <t>S 707</t>
  </si>
  <si>
    <t xml:space="preserve">Rodovia MS 060 - Escola Agricola Professor Marcio Elias Nery </t>
  </si>
  <si>
    <t>A 702</t>
  </si>
  <si>
    <t>A 742</t>
  </si>
  <si>
    <t>A  730</t>
  </si>
  <si>
    <t>A 724</t>
  </si>
  <si>
    <t>A 760</t>
  </si>
  <si>
    <t>A 720</t>
  </si>
  <si>
    <t>A 721</t>
  </si>
  <si>
    <t>S 708</t>
  </si>
  <si>
    <t>Estrada da Setima Linha - KM 1  de Culturama</t>
  </si>
  <si>
    <t>S 709</t>
  </si>
  <si>
    <t>Rodovia MS 295 - Sentido Tacuru - Casa do Mel  ao lado da casa do Tete/Sítio Igreja</t>
  </si>
  <si>
    <t>S 710</t>
  </si>
  <si>
    <t xml:space="preserve">Parque de Exposição </t>
  </si>
  <si>
    <t>S 711</t>
  </si>
  <si>
    <t>Rodovia MS 379, Km 1.2 (Próximo a Parque de Exposição)</t>
  </si>
  <si>
    <t>A 731</t>
  </si>
  <si>
    <t>S 712</t>
  </si>
  <si>
    <t>Avenida Jofre de Araújo - Antiga Escola Agrícola</t>
  </si>
  <si>
    <t>Nova Andradina</t>
  </si>
  <si>
    <t>S 713</t>
  </si>
  <si>
    <t>Rodovia MS 743 - sede do IFMS</t>
  </si>
  <si>
    <t>A 722</t>
  </si>
  <si>
    <t>A 717</t>
  </si>
  <si>
    <t>A 710</t>
  </si>
  <si>
    <t>S 714</t>
  </si>
  <si>
    <t xml:space="preserve">Chácara Municipal </t>
  </si>
  <si>
    <t>A 703</t>
  </si>
  <si>
    <t>A 723</t>
  </si>
  <si>
    <t>A 732</t>
  </si>
  <si>
    <t>S 715</t>
  </si>
  <si>
    <t>A 743</t>
  </si>
  <si>
    <t>Santa Rita do Pardo</t>
  </si>
  <si>
    <t>S 716</t>
  </si>
  <si>
    <t>Prolongamento da Rua Geraldo da Silva Souza S/N - Bairro Sta Luzia</t>
  </si>
  <si>
    <t>A 754</t>
  </si>
  <si>
    <t>A 751</t>
  </si>
  <si>
    <t>Selviría</t>
  </si>
  <si>
    <t>S 717</t>
  </si>
  <si>
    <t>Rua Jailda Candido Pereira Lote T - Qda11</t>
  </si>
  <si>
    <t>A 761</t>
  </si>
  <si>
    <t>A 704</t>
  </si>
  <si>
    <t>Aral Moreira</t>
  </si>
  <si>
    <t>Camapuã</t>
  </si>
  <si>
    <t>Fátima do Sul</t>
  </si>
  <si>
    <t>Iguatemi</t>
  </si>
  <si>
    <t>Itaporã</t>
  </si>
  <si>
    <t>Laguna Carapã</t>
  </si>
  <si>
    <t>Nova Alvorada</t>
  </si>
  <si>
    <t>Pedro Gomes</t>
  </si>
  <si>
    <t>Ribas do Rio Pardo</t>
  </si>
  <si>
    <t xml:space="preserve">1. Água Clara </t>
  </si>
  <si>
    <t>2. Amambai</t>
  </si>
  <si>
    <t>3.Aquidauana</t>
  </si>
  <si>
    <t>4.Angélica</t>
  </si>
  <si>
    <t>5.Aral Motreira</t>
  </si>
  <si>
    <t>6. Bela Vista</t>
  </si>
  <si>
    <t>7. Bataguassu</t>
  </si>
  <si>
    <t>8. Bandeirantes</t>
  </si>
  <si>
    <t>9. Bonito</t>
  </si>
  <si>
    <t>10. Brasilândia</t>
  </si>
  <si>
    <t>11. Caarapó</t>
  </si>
  <si>
    <t>12. Camapuã</t>
  </si>
  <si>
    <t>13. Campo Grande</t>
  </si>
  <si>
    <t>14. Cassilândia</t>
  </si>
  <si>
    <t>15. Chapadão do Sul</t>
  </si>
  <si>
    <t>16. Corumbá</t>
  </si>
  <si>
    <t>17. Costa Rica</t>
  </si>
  <si>
    <t>18. Coxim</t>
  </si>
  <si>
    <t>19. Dourados</t>
  </si>
  <si>
    <t>20. Fátima do Sul</t>
  </si>
  <si>
    <t>21. Iguatemi</t>
  </si>
  <si>
    <t>22. Itaporã</t>
  </si>
  <si>
    <t>23. Itaquiraí</t>
  </si>
  <si>
    <t>24. Ivinhema</t>
  </si>
  <si>
    <t>25. Jardim</t>
  </si>
  <si>
    <t>26. Juti</t>
  </si>
  <si>
    <t>27. Laguna Carapã</t>
  </si>
  <si>
    <t>28. Maracaju</t>
  </si>
  <si>
    <t>29. Nova Alvorada do Sul</t>
  </si>
  <si>
    <t>30. Nova Andradina</t>
  </si>
  <si>
    <t>31. Miranda</t>
  </si>
  <si>
    <t>32. Nhumirim (Embrapa Pantanal)</t>
  </si>
  <si>
    <t>33.Paranaíba</t>
  </si>
  <si>
    <t>34.  Pedro Gomes</t>
  </si>
  <si>
    <t>35.Ponta Porã</t>
  </si>
  <si>
    <t>36.Porto Murtinho</t>
  </si>
  <si>
    <t>37.São Gabriel do Oeste</t>
  </si>
  <si>
    <t>38. Ribas do Rio Pardo</t>
  </si>
  <si>
    <t xml:space="preserve">39. Rio Brilhante </t>
  </si>
  <si>
    <t>40. Santa Rita do Pardo</t>
  </si>
  <si>
    <t>41. Sidrolândia</t>
  </si>
  <si>
    <t>42. Sete Quedas</t>
  </si>
  <si>
    <t>43. Selviría</t>
  </si>
  <si>
    <t>44. Sonora</t>
  </si>
  <si>
    <t>45. Três Lagoas</t>
  </si>
  <si>
    <t>MUNICÍPIOS DO ESTADO DE MS</t>
  </si>
  <si>
    <t>MaiorOcorrência</t>
  </si>
  <si>
    <t xml:space="preserve">  Maior Ocorrência no Estado</t>
  </si>
  <si>
    <t>Maior Ocorrência no dia</t>
  </si>
  <si>
    <t>*</t>
  </si>
  <si>
    <t>Média Registrada</t>
  </si>
  <si>
    <t>Mínima Registrada</t>
  </si>
  <si>
    <t xml:space="preserve">  </t>
  </si>
  <si>
    <t>NE</t>
  </si>
  <si>
    <t>teste</t>
  </si>
  <si>
    <t>Fonte: INMET/SEMADESC/CEMTEC</t>
  </si>
  <si>
    <t xml:space="preserve">(*) Nenhuma Infotmação Disponivel pelo INMET </t>
  </si>
  <si>
    <t>Fonte: CEMADEN</t>
  </si>
  <si>
    <t>Fonte: EMBRAPA (Agropecuária Oeste)</t>
  </si>
  <si>
    <t>Maio/2023</t>
  </si>
  <si>
    <t>Temperatura Máxima (°C)</t>
  </si>
  <si>
    <t>Temperatura Instantânea (°C)</t>
  </si>
  <si>
    <t>Temperatura Mínima (°C)</t>
  </si>
  <si>
    <t>Umidade Instantânea (%)</t>
  </si>
  <si>
    <t>Umidade Máxima (%)</t>
  </si>
  <si>
    <t>Umidade Mínima (%)</t>
  </si>
  <si>
    <t>Velocidade do Vento Máxima (km/h)</t>
  </si>
  <si>
    <t>Rajada do Vento (km/h)</t>
  </si>
  <si>
    <t>Chuva (mm)</t>
  </si>
  <si>
    <t>Dias sem chuva</t>
  </si>
  <si>
    <t>Dourados (EMBRAPA)</t>
  </si>
  <si>
    <t>Dourados (EMBRAPA/UFGD)</t>
  </si>
  <si>
    <t>Ivinhema (EMBRAPA/ADECOAGRO)</t>
  </si>
  <si>
    <t>Rio Brilhante (EMBRAPA/Prefeitura)</t>
  </si>
  <si>
    <t>Campo Grande (Corrego Anhanduizinho)</t>
  </si>
  <si>
    <t>Campo Grande (Jardim Panamá)</t>
  </si>
  <si>
    <t>Campo Grande (UPA GONÇALVES)</t>
  </si>
  <si>
    <t>Campo Grande (Vila Sta.Luzia)</t>
  </si>
  <si>
    <t>Corguinho</t>
  </si>
  <si>
    <t>Corumbá ( Cravo Vermelho)</t>
  </si>
  <si>
    <t>Corumbá (Fortaleza)</t>
  </si>
  <si>
    <t>Dois Irmãos do Burití</t>
  </si>
  <si>
    <t>Itaquiraí</t>
  </si>
  <si>
    <t>Mundo Novo</t>
  </si>
  <si>
    <t>Rio Verde de Mato Grosso</t>
  </si>
  <si>
    <t>Rochedo</t>
  </si>
  <si>
    <t>Tres Lagoas (Jardim Dourado)</t>
  </si>
  <si>
    <t>Tres Lagoas (São Carlos)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</si>
</sst>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.00_);_(* \(#,##0.00\);_(* &quot;-&quot;??_);_(@_)"/>
  </numFmts>
  <fonts count="25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9"/>
      <name val="Arial"/>
      <family val="2"/>
    </font>
    <font>
      <b/>
      <sz val="9"/>
      <color rgb="FFC00000"/>
      <name val="Arial"/>
      <family val="2"/>
    </font>
    <font>
      <sz val="10"/>
      <name val="Arial"/>
      <family val="2"/>
    </font>
    <font>
      <b/>
      <i/>
      <sz val="9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8"/>
      <color rgb="FFC00000"/>
      <name val="Arial"/>
      <family val="2"/>
    </font>
    <font>
      <sz val="10"/>
      <color theme="3" tint="-0.249977111117893"/>
      <name val="Arial"/>
      <family val="2"/>
    </font>
    <font>
      <sz val="11"/>
      <color theme="3" tint="-0.249977111117893"/>
      <name val="Calibri"/>
      <family val="2"/>
      <scheme val="minor"/>
    </font>
    <font>
      <sz val="9"/>
      <color indexed="8"/>
      <name val="Arial"/>
      <family val="2"/>
    </font>
    <font>
      <b/>
      <sz val="20"/>
      <color theme="0"/>
      <name val="Arial"/>
      <family val="2"/>
    </font>
    <font>
      <b/>
      <sz val="12"/>
      <color theme="3" tint="-0.249977111117893"/>
      <name val="Arial"/>
      <family val="2"/>
    </font>
    <font>
      <b/>
      <sz val="16"/>
      <color theme="3" tint="-0.249977111117893"/>
      <name val="Arial"/>
      <family val="2"/>
    </font>
    <font>
      <b/>
      <sz val="9"/>
      <color theme="3" tint="-0.249977111117893"/>
      <name val="Arial"/>
      <family val="2"/>
    </font>
    <font>
      <b/>
      <sz val="9"/>
      <color theme="1"/>
      <name val="Arial"/>
      <family val="2"/>
    </font>
    <font>
      <b/>
      <sz val="9"/>
      <color theme="3" tint="-0.499984740745262"/>
      <name val="Arial"/>
      <family val="2"/>
    </font>
    <font>
      <b/>
      <sz val="12"/>
      <color theme="3" tint="-0.499984740745262"/>
      <name val="Arial"/>
      <family val="2"/>
    </font>
    <font>
      <b/>
      <sz val="16"/>
      <color theme="3" tint="-0.499984740745262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C000"/>
        <bgColor indexed="64"/>
      </patternFill>
    </fill>
    <fill>
      <patternFill patternType="darkGray">
        <bgColor theme="0"/>
      </patternFill>
    </fill>
    <fill>
      <patternFill patternType="darkGray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158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vertical="center"/>
    </xf>
    <xf numFmtId="1" fontId="7" fillId="0" borderId="0" xfId="0" applyNumberFormat="1" applyFont="1" applyAlignment="1">
      <alignment horizontal="center"/>
    </xf>
    <xf numFmtId="2" fontId="3" fillId="0" borderId="1" xfId="0" applyNumberFormat="1" applyFont="1" applyBorder="1" applyAlignment="1">
      <alignment horizontal="center" vertical="center"/>
    </xf>
    <xf numFmtId="0" fontId="9" fillId="0" borderId="0" xfId="0" applyFont="1"/>
    <xf numFmtId="0" fontId="2" fillId="6" borderId="1" xfId="0" applyFont="1" applyFill="1" applyBorder="1" applyAlignment="1">
      <alignment horizontal="center" vertical="center" wrapText="1"/>
    </xf>
    <xf numFmtId="0" fontId="0" fillId="6" borderId="0" xfId="0" applyFill="1" applyAlignment="1">
      <alignment horizontal="center"/>
    </xf>
    <xf numFmtId="0" fontId="0" fillId="0" borderId="0" xfId="0" applyAlignment="1">
      <alignment horizontal="center"/>
    </xf>
    <xf numFmtId="0" fontId="9" fillId="6" borderId="1" xfId="0" applyFont="1" applyFill="1" applyBorder="1" applyAlignment="1">
      <alignment wrapText="1"/>
    </xf>
    <xf numFmtId="0" fontId="9" fillId="6" borderId="1" xfId="0" applyFont="1" applyFill="1" applyBorder="1" applyAlignment="1">
      <alignment horizontal="center" vertical="center" wrapText="1"/>
    </xf>
    <xf numFmtId="14" fontId="9" fillId="6" borderId="1" xfId="0" applyNumberFormat="1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14" fontId="9" fillId="6" borderId="1" xfId="0" applyNumberFormat="1" applyFont="1" applyFill="1" applyBorder="1" applyAlignment="1">
      <alignment horizontal="center" wrapText="1"/>
    </xf>
    <xf numFmtId="0" fontId="0" fillId="6" borderId="0" xfId="0" applyFill="1"/>
    <xf numFmtId="0" fontId="9" fillId="6" borderId="1" xfId="0" applyNumberFormat="1" applyFont="1" applyFill="1" applyBorder="1" applyAlignment="1">
      <alignment horizontal="center" wrapText="1"/>
    </xf>
    <xf numFmtId="0" fontId="0" fillId="6" borderId="1" xfId="0" applyFill="1" applyBorder="1" applyAlignment="1">
      <alignment horizontal="center"/>
    </xf>
    <xf numFmtId="0" fontId="0" fillId="0" borderId="0" xfId="0" applyFill="1"/>
    <xf numFmtId="0" fontId="0" fillId="6" borderId="1" xfId="0" applyNumberFormat="1" applyFill="1" applyBorder="1" applyAlignment="1">
      <alignment horizontal="center"/>
    </xf>
    <xf numFmtId="0" fontId="9" fillId="6" borderId="1" xfId="0" applyFont="1" applyFill="1" applyBorder="1" applyAlignment="1">
      <alignment horizontal="left" vertical="center" wrapText="1"/>
    </xf>
    <xf numFmtId="0" fontId="9" fillId="6" borderId="1" xfId="0" applyNumberFormat="1" applyFont="1" applyFill="1" applyBorder="1" applyAlignment="1">
      <alignment horizontal="center" vertical="center" wrapText="1"/>
    </xf>
    <xf numFmtId="0" fontId="0" fillId="6" borderId="0" xfId="0" applyFill="1" applyAlignment="1">
      <alignment horizontal="left"/>
    </xf>
    <xf numFmtId="0" fontId="0" fillId="0" borderId="0" xfId="0" applyAlignment="1">
      <alignment horizontal="left"/>
    </xf>
    <xf numFmtId="164" fontId="0" fillId="6" borderId="0" xfId="1" applyNumberFormat="1" applyFont="1" applyFill="1"/>
    <xf numFmtId="164" fontId="0" fillId="0" borderId="0" xfId="1" applyNumberFormat="1" applyFont="1" applyFill="1"/>
    <xf numFmtId="0" fontId="0" fillId="6" borderId="1" xfId="0" applyFill="1" applyBorder="1"/>
    <xf numFmtId="0" fontId="2" fillId="6" borderId="1" xfId="0" applyFont="1" applyFill="1" applyBorder="1" applyAlignment="1">
      <alignment wrapText="1"/>
    </xf>
    <xf numFmtId="0" fontId="2" fillId="6" borderId="1" xfId="0" applyFont="1" applyFill="1" applyBorder="1" applyAlignment="1">
      <alignment horizontal="center" wrapText="1"/>
    </xf>
    <xf numFmtId="0" fontId="12" fillId="6" borderId="0" xfId="2" applyFont="1" applyFill="1" applyAlignment="1" applyProtection="1"/>
    <xf numFmtId="0" fontId="0" fillId="6" borderId="0" xfId="0" applyFill="1" applyBorder="1" applyAlignment="1"/>
    <xf numFmtId="0" fontId="12" fillId="6" borderId="0" xfId="2" applyFill="1" applyAlignment="1" applyProtection="1"/>
    <xf numFmtId="0" fontId="0" fillId="6" borderId="0" xfId="0" applyFill="1" applyAlignment="1"/>
    <xf numFmtId="0" fontId="0" fillId="0" borderId="0" xfId="0" applyAlignment="1"/>
    <xf numFmtId="0" fontId="0" fillId="0" borderId="0" xfId="0" applyFill="1" applyAlignment="1"/>
    <xf numFmtId="0" fontId="8" fillId="6" borderId="4" xfId="0" applyFont="1" applyFill="1" applyBorder="1" applyAlignment="1">
      <alignment horizontal="center" vertical="center"/>
    </xf>
    <xf numFmtId="0" fontId="8" fillId="6" borderId="0" xfId="0" applyFont="1" applyFill="1" applyBorder="1" applyAlignment="1">
      <alignment horizontal="center" vertical="center"/>
    </xf>
    <xf numFmtId="0" fontId="13" fillId="6" borderId="0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7" fillId="6" borderId="0" xfId="0" applyFont="1" applyFill="1" applyBorder="1" applyAlignment="1">
      <alignment horizontal="center" vertical="center"/>
    </xf>
    <xf numFmtId="0" fontId="0" fillId="6" borderId="5" xfId="0" applyFill="1" applyBorder="1"/>
    <xf numFmtId="0" fontId="0" fillId="6" borderId="0" xfId="0" applyFill="1" applyBorder="1" applyAlignment="1">
      <alignment horizontal="center" vertical="center"/>
    </xf>
    <xf numFmtId="0" fontId="0" fillId="6" borderId="0" xfId="0" applyFill="1" applyBorder="1"/>
    <xf numFmtId="0" fontId="4" fillId="0" borderId="11" xfId="0" applyFont="1" applyBorder="1" applyAlignment="1">
      <alignment horizontal="left" vertical="center"/>
    </xf>
    <xf numFmtId="0" fontId="4" fillId="2" borderId="11" xfId="0" applyFont="1" applyFill="1" applyBorder="1" applyAlignment="1">
      <alignment horizontal="left" vertical="center"/>
    </xf>
    <xf numFmtId="0" fontId="9" fillId="6" borderId="0" xfId="0" applyFont="1" applyFill="1" applyBorder="1" applyAlignment="1">
      <alignment horizontal="center" vertical="center"/>
    </xf>
    <xf numFmtId="49" fontId="3" fillId="6" borderId="6" xfId="0" applyNumberFormat="1" applyFont="1" applyFill="1" applyBorder="1" applyAlignment="1">
      <alignment horizontal="center" vertical="center"/>
    </xf>
    <xf numFmtId="49" fontId="3" fillId="6" borderId="7" xfId="0" applyNumberFormat="1" applyFont="1" applyFill="1" applyBorder="1" applyAlignment="1">
      <alignment horizontal="center" vertical="center"/>
    </xf>
    <xf numFmtId="49" fontId="0" fillId="6" borderId="7" xfId="0" applyNumberFormat="1" applyFill="1" applyBorder="1"/>
    <xf numFmtId="1" fontId="8" fillId="0" borderId="13" xfId="0" applyNumberFormat="1" applyFont="1" applyBorder="1" applyAlignment="1">
      <alignment horizontal="center"/>
    </xf>
    <xf numFmtId="2" fontId="9" fillId="6" borderId="1" xfId="0" applyNumberFormat="1" applyFont="1" applyFill="1" applyBorder="1" applyAlignment="1">
      <alignment horizontal="center" wrapText="1"/>
    </xf>
    <xf numFmtId="3" fontId="9" fillId="6" borderId="1" xfId="0" applyNumberFormat="1" applyFont="1" applyFill="1" applyBorder="1" applyAlignment="1">
      <alignment horizontal="center" wrapText="1"/>
    </xf>
    <xf numFmtId="0" fontId="14" fillId="6" borderId="1" xfId="0" applyFont="1" applyFill="1" applyBorder="1" applyAlignment="1">
      <alignment wrapText="1"/>
    </xf>
    <xf numFmtId="0" fontId="14" fillId="6" borderId="1" xfId="0" applyFont="1" applyFill="1" applyBorder="1" applyAlignment="1">
      <alignment horizontal="center" vertical="center" wrapText="1"/>
    </xf>
    <xf numFmtId="3" fontId="14" fillId="6" borderId="1" xfId="0" applyNumberFormat="1" applyFont="1" applyFill="1" applyBorder="1" applyAlignment="1">
      <alignment horizontal="center" wrapText="1"/>
    </xf>
    <xf numFmtId="0" fontId="14" fillId="6" borderId="1" xfId="0" applyNumberFormat="1" applyFont="1" applyFill="1" applyBorder="1" applyAlignment="1">
      <alignment horizontal="center" wrapText="1"/>
    </xf>
    <xf numFmtId="14" fontId="14" fillId="6" borderId="1" xfId="0" applyNumberFormat="1" applyFont="1" applyFill="1" applyBorder="1" applyAlignment="1">
      <alignment horizontal="center" wrapText="1"/>
    </xf>
    <xf numFmtId="0" fontId="14" fillId="6" borderId="1" xfId="0" applyFont="1" applyFill="1" applyBorder="1" applyAlignment="1">
      <alignment horizontal="center" wrapText="1"/>
    </xf>
    <xf numFmtId="0" fontId="15" fillId="6" borderId="1" xfId="0" applyFont="1" applyFill="1" applyBorder="1" applyAlignment="1">
      <alignment horizontal="center"/>
    </xf>
    <xf numFmtId="0" fontId="15" fillId="6" borderId="0" xfId="0" applyFont="1" applyFill="1"/>
    <xf numFmtId="0" fontId="15" fillId="0" borderId="0" xfId="0" applyFont="1" applyFill="1"/>
    <xf numFmtId="3" fontId="0" fillId="6" borderId="1" xfId="0" applyNumberFormat="1" applyFill="1" applyBorder="1" applyAlignment="1">
      <alignment horizontal="center"/>
    </xf>
    <xf numFmtId="3" fontId="9" fillId="6" borderId="1" xfId="0" applyNumberFormat="1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/>
    </xf>
    <xf numFmtId="0" fontId="10" fillId="6" borderId="0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49" fontId="0" fillId="6" borderId="8" xfId="0" applyNumberFormat="1" applyFill="1" applyBorder="1"/>
    <xf numFmtId="0" fontId="10" fillId="6" borderId="5" xfId="0" applyFont="1" applyFill="1" applyBorder="1" applyAlignment="1">
      <alignment horizontal="center" vertical="center"/>
    </xf>
    <xf numFmtId="0" fontId="0" fillId="6" borderId="8" xfId="0" applyFill="1" applyBorder="1"/>
    <xf numFmtId="0" fontId="4" fillId="0" borderId="21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4" fillId="2" borderId="20" xfId="0" applyFont="1" applyFill="1" applyBorder="1" applyAlignment="1">
      <alignment horizontal="left" vertical="center"/>
    </xf>
    <xf numFmtId="2" fontId="4" fillId="2" borderId="26" xfId="0" applyNumberFormat="1" applyFont="1" applyFill="1" applyBorder="1" applyAlignment="1">
      <alignment horizontal="center" vertical="center"/>
    </xf>
    <xf numFmtId="2" fontId="4" fillId="2" borderId="27" xfId="0" applyNumberFormat="1" applyFont="1" applyFill="1" applyBorder="1" applyAlignment="1">
      <alignment horizontal="center" vertical="center"/>
    </xf>
    <xf numFmtId="2" fontId="4" fillId="2" borderId="28" xfId="0" applyNumberFormat="1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right" vertical="center"/>
    </xf>
    <xf numFmtId="2" fontId="4" fillId="2" borderId="29" xfId="0" applyNumberFormat="1" applyFont="1" applyFill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2" fontId="8" fillId="6" borderId="8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16" fillId="0" borderId="1" xfId="0" applyNumberFormat="1" applyFont="1" applyBorder="1" applyAlignment="1">
      <alignment horizontal="center" vertical="center"/>
    </xf>
    <xf numFmtId="2" fontId="8" fillId="0" borderId="13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1" fontId="8" fillId="0" borderId="13" xfId="0" applyNumberFormat="1" applyFont="1" applyBorder="1" applyAlignment="1">
      <alignment horizontal="center" vertical="center"/>
    </xf>
    <xf numFmtId="0" fontId="8" fillId="6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21" fillId="6" borderId="4" xfId="0" applyFont="1" applyFill="1" applyBorder="1" applyAlignment="1">
      <alignment horizontal="left" vertical="center"/>
    </xf>
    <xf numFmtId="0" fontId="22" fillId="3" borderId="1" xfId="0" applyFont="1" applyFill="1" applyBorder="1" applyAlignment="1">
      <alignment horizontal="center" vertical="center"/>
    </xf>
    <xf numFmtId="2" fontId="22" fillId="5" borderId="13" xfId="0" applyNumberFormat="1" applyFont="1" applyFill="1" applyBorder="1" applyAlignment="1">
      <alignment horizontal="center" vertical="center"/>
    </xf>
    <xf numFmtId="2" fontId="22" fillId="5" borderId="1" xfId="0" applyNumberFormat="1" applyFont="1" applyFill="1" applyBorder="1" applyAlignment="1">
      <alignment horizontal="center" vertical="center"/>
    </xf>
    <xf numFmtId="4" fontId="7" fillId="3" borderId="1" xfId="0" applyNumberFormat="1" applyFont="1" applyFill="1" applyBorder="1" applyAlignment="1">
      <alignment horizontal="center" vertical="center"/>
    </xf>
    <xf numFmtId="4" fontId="7" fillId="5" borderId="1" xfId="0" applyNumberFormat="1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10" fillId="6" borderId="0" xfId="0" applyFont="1" applyFill="1" applyBorder="1" applyAlignment="1">
      <alignment horizontal="center" vertical="center"/>
    </xf>
    <xf numFmtId="2" fontId="0" fillId="0" borderId="0" xfId="0" applyNumberFormat="1"/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" fontId="16" fillId="0" borderId="1" xfId="0" applyNumberFormat="1" applyFont="1" applyBorder="1" applyAlignment="1">
      <alignment horizontal="center" vertical="center"/>
    </xf>
    <xf numFmtId="4" fontId="7" fillId="4" borderId="1" xfId="0" applyNumberFormat="1" applyFont="1" applyFill="1" applyBorder="1" applyAlignment="1">
      <alignment horizontal="center" vertical="center"/>
    </xf>
    <xf numFmtId="4" fontId="7" fillId="5" borderId="13" xfId="0" applyNumberFormat="1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4" fontId="8" fillId="12" borderId="13" xfId="0" applyNumberFormat="1" applyFont="1" applyFill="1" applyBorder="1" applyAlignment="1">
      <alignment horizontal="center"/>
    </xf>
    <xf numFmtId="4" fontId="4" fillId="11" borderId="1" xfId="0" applyNumberFormat="1" applyFont="1" applyFill="1" applyBorder="1" applyAlignment="1">
      <alignment horizontal="center"/>
    </xf>
    <xf numFmtId="0" fontId="4" fillId="10" borderId="11" xfId="0" applyFont="1" applyFill="1" applyBorder="1" applyAlignment="1">
      <alignment horizontal="left" vertical="center"/>
    </xf>
    <xf numFmtId="0" fontId="3" fillId="6" borderId="0" xfId="0" applyFont="1" applyFill="1" applyBorder="1" applyAlignment="1">
      <alignment horizontal="center" vertical="center"/>
    </xf>
    <xf numFmtId="0" fontId="10" fillId="6" borderId="0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4" fontId="4" fillId="11" borderId="13" xfId="0" applyNumberFormat="1" applyFont="1" applyFill="1" applyBorder="1" applyAlignment="1">
      <alignment horizontal="center"/>
    </xf>
    <xf numFmtId="4" fontId="4" fillId="3" borderId="13" xfId="0" applyNumberFormat="1" applyFont="1" applyFill="1" applyBorder="1" applyAlignment="1">
      <alignment horizontal="center" vertical="center"/>
    </xf>
    <xf numFmtId="4" fontId="7" fillId="3" borderId="13" xfId="0" applyNumberFormat="1" applyFont="1" applyFill="1" applyBorder="1" applyAlignment="1">
      <alignment horizontal="center" vertical="center"/>
    </xf>
    <xf numFmtId="4" fontId="4" fillId="7" borderId="13" xfId="0" applyNumberFormat="1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0" borderId="33" xfId="0" applyFont="1" applyBorder="1" applyAlignment="1">
      <alignment horizontal="left" vertical="center"/>
    </xf>
    <xf numFmtId="0" fontId="4" fillId="8" borderId="1" xfId="0" applyFont="1" applyFill="1" applyBorder="1" applyAlignment="1">
      <alignment vertical="center"/>
    </xf>
    <xf numFmtId="1" fontId="20" fillId="3" borderId="13" xfId="0" applyNumberFormat="1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10" fillId="6" borderId="0" xfId="0" applyFont="1" applyFill="1" applyBorder="1" applyAlignment="1">
      <alignment horizontal="center" vertical="center"/>
    </xf>
    <xf numFmtId="1" fontId="20" fillId="3" borderId="1" xfId="0" applyNumberFormat="1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49" fontId="19" fillId="3" borderId="1" xfId="0" applyNumberFormat="1" applyFont="1" applyFill="1" applyBorder="1" applyAlignment="1">
      <alignment horizontal="center" vertical="center"/>
    </xf>
    <xf numFmtId="49" fontId="19" fillId="3" borderId="13" xfId="0" applyNumberFormat="1" applyFont="1" applyFill="1" applyBorder="1" applyAlignment="1">
      <alignment horizontal="center" vertical="center"/>
    </xf>
    <xf numFmtId="0" fontId="17" fillId="9" borderId="30" xfId="0" applyFont="1" applyFill="1" applyBorder="1" applyAlignment="1">
      <alignment horizontal="center" vertical="center"/>
    </xf>
    <xf numFmtId="0" fontId="17" fillId="9" borderId="31" xfId="0" applyFont="1" applyFill="1" applyBorder="1" applyAlignment="1">
      <alignment horizontal="center" vertical="center"/>
    </xf>
    <xf numFmtId="0" fontId="17" fillId="9" borderId="32" xfId="0" applyFont="1" applyFill="1" applyBorder="1" applyAlignment="1">
      <alignment horizontal="center" vertical="center"/>
    </xf>
    <xf numFmtId="0" fontId="18" fillId="3" borderId="11" xfId="0" applyFont="1" applyFill="1" applyBorder="1" applyAlignment="1">
      <alignment horizontal="center" vertical="center"/>
    </xf>
    <xf numFmtId="0" fontId="17" fillId="9" borderId="14" xfId="0" applyFont="1" applyFill="1" applyBorder="1" applyAlignment="1">
      <alignment horizontal="center" vertical="center"/>
    </xf>
    <xf numFmtId="0" fontId="17" fillId="9" borderId="15" xfId="0" applyFont="1" applyFill="1" applyBorder="1" applyAlignment="1">
      <alignment horizontal="center" vertical="center"/>
    </xf>
    <xf numFmtId="0" fontId="17" fillId="9" borderId="16" xfId="0" applyFont="1" applyFill="1" applyBorder="1" applyAlignment="1">
      <alignment horizontal="center" vertical="center"/>
    </xf>
    <xf numFmtId="0" fontId="20" fillId="3" borderId="13" xfId="0" applyFont="1" applyFill="1" applyBorder="1" applyAlignment="1">
      <alignment horizontal="center" vertical="center"/>
    </xf>
    <xf numFmtId="0" fontId="7" fillId="0" borderId="23" xfId="0" applyFont="1" applyBorder="1" applyAlignment="1">
      <alignment horizontal="right" vertical="center"/>
    </xf>
    <xf numFmtId="0" fontId="7" fillId="0" borderId="24" xfId="0" applyFont="1" applyBorder="1" applyAlignment="1">
      <alignment horizontal="right" vertical="center"/>
    </xf>
    <xf numFmtId="0" fontId="7" fillId="0" borderId="25" xfId="0" applyFont="1" applyBorder="1" applyAlignment="1">
      <alignment horizontal="right" vertical="center"/>
    </xf>
    <xf numFmtId="1" fontId="22" fillId="3" borderId="19" xfId="0" applyNumberFormat="1" applyFont="1" applyFill="1" applyBorder="1" applyAlignment="1">
      <alignment horizontal="center" vertical="center"/>
    </xf>
    <xf numFmtId="1" fontId="22" fillId="3" borderId="1" xfId="0" applyNumberFormat="1" applyFont="1" applyFill="1" applyBorder="1" applyAlignment="1">
      <alignment horizontal="center" vertical="center"/>
    </xf>
    <xf numFmtId="0" fontId="4" fillId="8" borderId="9" xfId="0" applyFont="1" applyFill="1" applyBorder="1" applyAlignment="1">
      <alignment horizontal="left" vertical="center"/>
    </xf>
    <xf numFmtId="0" fontId="4" fillId="8" borderId="10" xfId="0" applyFont="1" applyFill="1" applyBorder="1" applyAlignment="1">
      <alignment horizontal="left" vertical="center"/>
    </xf>
    <xf numFmtId="0" fontId="7" fillId="10" borderId="4" xfId="0" applyFont="1" applyFill="1" applyBorder="1" applyAlignment="1">
      <alignment horizontal="left" vertical="center"/>
    </xf>
    <xf numFmtId="0" fontId="7" fillId="10" borderId="0" xfId="0" applyFont="1" applyFill="1" applyAlignment="1">
      <alignment horizontal="left" vertical="center"/>
    </xf>
    <xf numFmtId="14" fontId="22" fillId="3" borderId="18" xfId="0" applyNumberFormat="1" applyFont="1" applyFill="1" applyBorder="1" applyAlignment="1">
      <alignment horizontal="center" vertical="center" wrapText="1"/>
    </xf>
    <xf numFmtId="14" fontId="22" fillId="3" borderId="17" xfId="0" applyNumberFormat="1" applyFont="1" applyFill="1" applyBorder="1" applyAlignment="1">
      <alignment horizontal="center" vertical="center" wrapText="1"/>
    </xf>
    <xf numFmtId="49" fontId="24" fillId="3" borderId="2" xfId="0" applyNumberFormat="1" applyFont="1" applyFill="1" applyBorder="1" applyAlignment="1">
      <alignment horizontal="center" vertical="center"/>
    </xf>
    <xf numFmtId="49" fontId="24" fillId="3" borderId="3" xfId="0" applyNumberFormat="1" applyFont="1" applyFill="1" applyBorder="1" applyAlignment="1">
      <alignment horizontal="center" vertical="center"/>
    </xf>
    <xf numFmtId="49" fontId="24" fillId="3" borderId="12" xfId="0" applyNumberFormat="1" applyFont="1" applyFill="1" applyBorder="1" applyAlignment="1">
      <alignment horizontal="center" vertical="center"/>
    </xf>
    <xf numFmtId="0" fontId="23" fillId="3" borderId="11" xfId="0" applyFont="1" applyFill="1" applyBorder="1" applyAlignment="1">
      <alignment horizontal="center" vertical="center"/>
    </xf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externalLink" Target="externalLinks/externalLink15.xml"/><Relationship Id="rId39" Type="http://schemas.openxmlformats.org/officeDocument/2006/relationships/externalLink" Target="externalLinks/externalLink28.xml"/><Relationship Id="rId21" Type="http://schemas.openxmlformats.org/officeDocument/2006/relationships/externalLink" Target="externalLinks/externalLink10.xml"/><Relationship Id="rId34" Type="http://schemas.openxmlformats.org/officeDocument/2006/relationships/externalLink" Target="externalLinks/externalLink23.xml"/><Relationship Id="rId42" Type="http://schemas.openxmlformats.org/officeDocument/2006/relationships/externalLink" Target="externalLinks/externalLink31.xml"/><Relationship Id="rId47" Type="http://schemas.openxmlformats.org/officeDocument/2006/relationships/externalLink" Target="externalLinks/externalLink36.xml"/><Relationship Id="rId50" Type="http://schemas.openxmlformats.org/officeDocument/2006/relationships/externalLink" Target="externalLinks/externalLink39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33" Type="http://schemas.openxmlformats.org/officeDocument/2006/relationships/externalLink" Target="externalLinks/externalLink22.xml"/><Relationship Id="rId38" Type="http://schemas.openxmlformats.org/officeDocument/2006/relationships/externalLink" Target="externalLinks/externalLink27.xml"/><Relationship Id="rId46" Type="http://schemas.openxmlformats.org/officeDocument/2006/relationships/externalLink" Target="externalLinks/externalLink3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29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0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32" Type="http://schemas.openxmlformats.org/officeDocument/2006/relationships/externalLink" Target="externalLinks/externalLink21.xml"/><Relationship Id="rId37" Type="http://schemas.openxmlformats.org/officeDocument/2006/relationships/externalLink" Target="externalLinks/externalLink26.xml"/><Relationship Id="rId40" Type="http://schemas.openxmlformats.org/officeDocument/2006/relationships/externalLink" Target="externalLinks/externalLink29.xml"/><Relationship Id="rId45" Type="http://schemas.openxmlformats.org/officeDocument/2006/relationships/externalLink" Target="externalLinks/externalLink34.xml"/><Relationship Id="rId53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7.xml"/><Relationship Id="rId36" Type="http://schemas.openxmlformats.org/officeDocument/2006/relationships/externalLink" Target="externalLinks/externalLink25.xml"/><Relationship Id="rId49" Type="http://schemas.openxmlformats.org/officeDocument/2006/relationships/externalLink" Target="externalLinks/externalLink38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0.xml"/><Relationship Id="rId44" Type="http://schemas.openxmlformats.org/officeDocument/2006/relationships/externalLink" Target="externalLinks/externalLink33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30" Type="http://schemas.openxmlformats.org/officeDocument/2006/relationships/externalLink" Target="externalLinks/externalLink19.xml"/><Relationship Id="rId35" Type="http://schemas.openxmlformats.org/officeDocument/2006/relationships/externalLink" Target="externalLinks/externalLink24.xml"/><Relationship Id="rId43" Type="http://schemas.openxmlformats.org/officeDocument/2006/relationships/externalLink" Target="externalLinks/externalLink32.xml"/><Relationship Id="rId48" Type="http://schemas.openxmlformats.org/officeDocument/2006/relationships/externalLink" Target="externalLinks/externalLink37.xml"/><Relationship Id="rId56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0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306916</xdr:colOff>
      <xdr:row>50</xdr:row>
      <xdr:rowOff>95250</xdr:rowOff>
    </xdr:from>
    <xdr:to>
      <xdr:col>31</xdr:col>
      <xdr:colOff>228972</xdr:colOff>
      <xdr:row>56</xdr:row>
      <xdr:rowOff>71001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807D356-573A-F6A9-5274-9A169A86D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06333" y="8434917"/>
          <a:ext cx="8198222" cy="92825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21166</xdr:colOff>
      <xdr:row>50</xdr:row>
      <xdr:rowOff>127000</xdr:rowOff>
    </xdr:from>
    <xdr:to>
      <xdr:col>32</xdr:col>
      <xdr:colOff>17305</xdr:colOff>
      <xdr:row>56</xdr:row>
      <xdr:rowOff>102751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807D356-573A-F6A9-5274-9A169A86D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40666" y="8456083"/>
          <a:ext cx="8198222" cy="92825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84666</xdr:colOff>
      <xdr:row>50</xdr:row>
      <xdr:rowOff>95250</xdr:rowOff>
    </xdr:from>
    <xdr:to>
      <xdr:col>31</xdr:col>
      <xdr:colOff>70222</xdr:colOff>
      <xdr:row>56</xdr:row>
      <xdr:rowOff>71001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807D356-573A-F6A9-5274-9A169A86D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76083" y="8424333"/>
          <a:ext cx="8198222" cy="92825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296333</xdr:colOff>
      <xdr:row>50</xdr:row>
      <xdr:rowOff>95250</xdr:rowOff>
    </xdr:from>
    <xdr:to>
      <xdr:col>26</xdr:col>
      <xdr:colOff>430055</xdr:colOff>
      <xdr:row>56</xdr:row>
      <xdr:rowOff>71001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807D356-573A-F6A9-5274-9A169A86D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11500" y="8424333"/>
          <a:ext cx="8198222" cy="92825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10583</xdr:colOff>
      <xdr:row>50</xdr:row>
      <xdr:rowOff>127000</xdr:rowOff>
    </xdr:from>
    <xdr:to>
      <xdr:col>26</xdr:col>
      <xdr:colOff>303055</xdr:colOff>
      <xdr:row>56</xdr:row>
      <xdr:rowOff>102751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807D356-573A-F6A9-5274-9A169A86D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46500" y="8456083"/>
          <a:ext cx="8198222" cy="92825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31750</xdr:colOff>
      <xdr:row>50</xdr:row>
      <xdr:rowOff>84667</xdr:rowOff>
    </xdr:from>
    <xdr:to>
      <xdr:col>30</xdr:col>
      <xdr:colOff>345389</xdr:colOff>
      <xdr:row>56</xdr:row>
      <xdr:rowOff>60418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807D356-573A-F6A9-5274-9A169A86D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50" y="8413750"/>
          <a:ext cx="8198222" cy="92825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253999</xdr:colOff>
      <xdr:row>50</xdr:row>
      <xdr:rowOff>105833</xdr:rowOff>
    </xdr:from>
    <xdr:to>
      <xdr:col>30</xdr:col>
      <xdr:colOff>176055</xdr:colOff>
      <xdr:row>56</xdr:row>
      <xdr:rowOff>81584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807D356-573A-F6A9-5274-9A169A86D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67666" y="8434916"/>
          <a:ext cx="8198222" cy="92825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51</xdr:row>
      <xdr:rowOff>142876</xdr:rowOff>
    </xdr:from>
    <xdr:to>
      <xdr:col>39</xdr:col>
      <xdr:colOff>419101</xdr:colOff>
      <xdr:row>56</xdr:row>
      <xdr:rowOff>152893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807D356-573A-F6A9-5274-9A169A86D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05100" y="8601076"/>
          <a:ext cx="7239000" cy="81964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306917</xdr:colOff>
      <xdr:row>50</xdr:row>
      <xdr:rowOff>116417</xdr:rowOff>
    </xdr:from>
    <xdr:to>
      <xdr:col>30</xdr:col>
      <xdr:colOff>112556</xdr:colOff>
      <xdr:row>56</xdr:row>
      <xdr:rowOff>92168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807D356-573A-F6A9-5274-9A169A86D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94667" y="8445500"/>
          <a:ext cx="8198222" cy="92825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179916</xdr:colOff>
      <xdr:row>76</xdr:row>
      <xdr:rowOff>84667</xdr:rowOff>
    </xdr:from>
    <xdr:to>
      <xdr:col>33</xdr:col>
      <xdr:colOff>313638</xdr:colOff>
      <xdr:row>82</xdr:row>
      <xdr:rowOff>60418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807D356-573A-F6A9-5274-9A169A86D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7749" y="8413750"/>
          <a:ext cx="8198222" cy="92825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&#193;guaClara%20_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Amambai_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Ang&#233;lica_202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Aquidauana_20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AralMoreira_2023%20(UCC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Bandeirantes_202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Bataguassu_2023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Bonito_2023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Brasil&#226;ndia_2023%20(DEPREDADA)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Caarap&#243;_2023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Camapu&#227;_2023%20(GOES)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CampoGrande_2023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Chapad&#227;oDoSul_2023%20(GOES)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Corumb&#225;_2023%20(GOES)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CostaRica_2023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Coxim_2023%20(GOES)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Dourados_2023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F&#225;timaDoSul_2023%20(UCC)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Itapor&#227;_2023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Itaquira&#237;_2023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Ivinhema_2023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Jardim_2023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Juti_2023%20(UCC)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Maracaju_2023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Miranda_2023%20(GOES)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Nhumirim_2023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NovaAlvorada%20do%20Sul_2023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NovaAndradina_2023%20(UCC)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Parana&#237;ba_2023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PontaPor&#227;_2023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PortoMurtinho_2023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RibasdoRioPardo_2023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RioBrilhante_2023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SantaRitadoPardo_2023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S&#227;oGabriel_2023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Selv&#237;ria_2023%20(DEPREDADA)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SeteQuedas_2023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Sidrol&#226;ndia_2023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Sonora_2023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Tr&#234;sLagoas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1"/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5">
          <cell r="B5">
            <v>25.324999999999999</v>
          </cell>
          <cell r="C5">
            <v>33</v>
          </cell>
          <cell r="D5">
            <v>20.2</v>
          </cell>
          <cell r="E5">
            <v>76.333333333333329</v>
          </cell>
          <cell r="F5">
            <v>100</v>
          </cell>
          <cell r="G5">
            <v>41</v>
          </cell>
          <cell r="H5">
            <v>6.84</v>
          </cell>
          <cell r="I5" t="str">
            <v>*</v>
          </cell>
          <cell r="J5">
            <v>15.48</v>
          </cell>
          <cell r="K5">
            <v>0</v>
          </cell>
        </row>
        <row r="6">
          <cell r="B6">
            <v>24.985714285714288</v>
          </cell>
          <cell r="C6">
            <v>32.200000000000003</v>
          </cell>
          <cell r="D6">
            <v>17.5</v>
          </cell>
          <cell r="E6">
            <v>72.714285714285708</v>
          </cell>
          <cell r="F6">
            <v>100</v>
          </cell>
          <cell r="G6">
            <v>34</v>
          </cell>
          <cell r="H6">
            <v>8.64</v>
          </cell>
          <cell r="I6" t="str">
            <v>*</v>
          </cell>
          <cell r="J6">
            <v>16.559999999999999</v>
          </cell>
          <cell r="K6">
            <v>0</v>
          </cell>
        </row>
        <row r="7">
          <cell r="B7">
            <v>23.637499999999999</v>
          </cell>
          <cell r="C7">
            <v>31.2</v>
          </cell>
          <cell r="D7">
            <v>18.899999999999999</v>
          </cell>
          <cell r="E7">
            <v>79.541666666666671</v>
          </cell>
          <cell r="F7">
            <v>100</v>
          </cell>
          <cell r="G7">
            <v>44</v>
          </cell>
          <cell r="H7">
            <v>7.5600000000000005</v>
          </cell>
          <cell r="I7" t="str">
            <v>*</v>
          </cell>
          <cell r="J7">
            <v>20.16</v>
          </cell>
          <cell r="K7">
            <v>0</v>
          </cell>
        </row>
        <row r="8">
          <cell r="B8">
            <v>24.491666666666671</v>
          </cell>
          <cell r="C8">
            <v>32.5</v>
          </cell>
          <cell r="D8">
            <v>18.399999999999999</v>
          </cell>
          <cell r="E8">
            <v>78.375</v>
          </cell>
          <cell r="F8">
            <v>100</v>
          </cell>
          <cell r="G8">
            <v>36</v>
          </cell>
          <cell r="H8">
            <v>8.2799999999999994</v>
          </cell>
          <cell r="I8" t="str">
            <v>*</v>
          </cell>
          <cell r="J8">
            <v>16.559999999999999</v>
          </cell>
          <cell r="K8">
            <v>0</v>
          </cell>
        </row>
        <row r="9">
          <cell r="B9">
            <v>24.956521739130434</v>
          </cell>
          <cell r="C9">
            <v>34.1</v>
          </cell>
          <cell r="D9">
            <v>18.100000000000001</v>
          </cell>
          <cell r="E9">
            <v>74.238095238095241</v>
          </cell>
          <cell r="F9">
            <v>100</v>
          </cell>
          <cell r="G9">
            <v>34</v>
          </cell>
          <cell r="H9">
            <v>9.3600000000000012</v>
          </cell>
          <cell r="I9" t="str">
            <v>*</v>
          </cell>
          <cell r="J9">
            <v>26.28</v>
          </cell>
          <cell r="K9">
            <v>0</v>
          </cell>
        </row>
        <row r="10">
          <cell r="B10">
            <v>26.184999999999995</v>
          </cell>
          <cell r="C10">
            <v>33.799999999999997</v>
          </cell>
          <cell r="D10">
            <v>18.8</v>
          </cell>
          <cell r="E10">
            <v>71.2</v>
          </cell>
          <cell r="F10">
            <v>100</v>
          </cell>
          <cell r="G10">
            <v>35</v>
          </cell>
          <cell r="H10">
            <v>6.48</v>
          </cell>
          <cell r="I10" t="str">
            <v>*</v>
          </cell>
          <cell r="J10">
            <v>15.840000000000002</v>
          </cell>
          <cell r="K10">
            <v>0</v>
          </cell>
        </row>
        <row r="11">
          <cell r="B11">
            <v>26.405263157894741</v>
          </cell>
          <cell r="C11">
            <v>33.799999999999997</v>
          </cell>
          <cell r="D11">
            <v>19.2</v>
          </cell>
          <cell r="E11">
            <v>71.631578947368425</v>
          </cell>
          <cell r="F11">
            <v>99</v>
          </cell>
          <cell r="G11">
            <v>36</v>
          </cell>
          <cell r="H11">
            <v>8.64</v>
          </cell>
          <cell r="I11" t="str">
            <v>*</v>
          </cell>
          <cell r="J11">
            <v>18.36</v>
          </cell>
          <cell r="K11">
            <v>0</v>
          </cell>
        </row>
        <row r="12">
          <cell r="B12">
            <v>25.070833333333329</v>
          </cell>
          <cell r="C12">
            <v>33.799999999999997</v>
          </cell>
          <cell r="D12">
            <v>18.8</v>
          </cell>
          <cell r="E12">
            <v>76.958333333333329</v>
          </cell>
          <cell r="F12">
            <v>100</v>
          </cell>
          <cell r="G12">
            <v>39</v>
          </cell>
          <cell r="H12">
            <v>5.4</v>
          </cell>
          <cell r="I12" t="str">
            <v>*</v>
          </cell>
          <cell r="J12">
            <v>20.16</v>
          </cell>
          <cell r="K12">
            <v>0</v>
          </cell>
        </row>
        <row r="13">
          <cell r="B13">
            <v>25.383333333333329</v>
          </cell>
          <cell r="C13">
            <v>33.200000000000003</v>
          </cell>
          <cell r="D13">
            <v>19.899999999999999</v>
          </cell>
          <cell r="E13">
            <v>79.083333333333329</v>
          </cell>
          <cell r="F13">
            <v>100</v>
          </cell>
          <cell r="G13">
            <v>44</v>
          </cell>
          <cell r="H13">
            <v>5.7600000000000007</v>
          </cell>
          <cell r="I13" t="str">
            <v>*</v>
          </cell>
          <cell r="J13">
            <v>16.559999999999999</v>
          </cell>
          <cell r="K13">
            <v>0</v>
          </cell>
        </row>
        <row r="14">
          <cell r="B14">
            <v>24.958333333333332</v>
          </cell>
          <cell r="C14">
            <v>31.9</v>
          </cell>
          <cell r="D14">
            <v>20.3</v>
          </cell>
          <cell r="E14">
            <v>84.708333333333329</v>
          </cell>
          <cell r="F14">
            <v>100</v>
          </cell>
          <cell r="G14">
            <v>53</v>
          </cell>
          <cell r="H14">
            <v>6.12</v>
          </cell>
          <cell r="I14" t="str">
            <v>*</v>
          </cell>
          <cell r="J14">
            <v>20.88</v>
          </cell>
          <cell r="K14">
            <v>0</v>
          </cell>
        </row>
        <row r="15">
          <cell r="B15">
            <v>23.1875</v>
          </cell>
          <cell r="C15">
            <v>30.4</v>
          </cell>
          <cell r="D15">
            <v>18</v>
          </cell>
          <cell r="E15">
            <v>71.958333333333329</v>
          </cell>
          <cell r="F15">
            <v>100</v>
          </cell>
          <cell r="G15">
            <v>23</v>
          </cell>
          <cell r="H15">
            <v>10.08</v>
          </cell>
          <cell r="I15" t="str">
            <v>*</v>
          </cell>
          <cell r="J15">
            <v>19.8</v>
          </cell>
          <cell r="K15">
            <v>0</v>
          </cell>
        </row>
        <row r="16">
          <cell r="B16">
            <v>17.766666666666666</v>
          </cell>
          <cell r="C16">
            <v>28.4</v>
          </cell>
          <cell r="D16">
            <v>9.4</v>
          </cell>
          <cell r="E16">
            <v>72.625</v>
          </cell>
          <cell r="F16">
            <v>100</v>
          </cell>
          <cell r="G16">
            <v>24</v>
          </cell>
          <cell r="H16">
            <v>10.08</v>
          </cell>
          <cell r="I16" t="str">
            <v>*</v>
          </cell>
          <cell r="J16">
            <v>23.759999999999998</v>
          </cell>
          <cell r="K16">
            <v>0</v>
          </cell>
        </row>
        <row r="17">
          <cell r="B17">
            <v>18</v>
          </cell>
          <cell r="C17">
            <v>28.6</v>
          </cell>
          <cell r="D17">
            <v>10</v>
          </cell>
          <cell r="E17">
            <v>73.260869565217391</v>
          </cell>
          <cell r="F17">
            <v>100</v>
          </cell>
          <cell r="G17">
            <v>30</v>
          </cell>
          <cell r="H17">
            <v>6.12</v>
          </cell>
          <cell r="I17" t="str">
            <v>*</v>
          </cell>
          <cell r="J17">
            <v>14.04</v>
          </cell>
          <cell r="K17">
            <v>0</v>
          </cell>
        </row>
        <row r="18">
          <cell r="B18">
            <v>18.868181818181817</v>
          </cell>
          <cell r="C18">
            <v>29.6</v>
          </cell>
          <cell r="D18">
            <v>10.199999999999999</v>
          </cell>
          <cell r="E18">
            <v>69.444444444444443</v>
          </cell>
          <cell r="F18">
            <v>100</v>
          </cell>
          <cell r="G18">
            <v>27</v>
          </cell>
          <cell r="H18">
            <v>6.48</v>
          </cell>
          <cell r="I18" t="str">
            <v>*</v>
          </cell>
          <cell r="J18">
            <v>16.920000000000002</v>
          </cell>
          <cell r="K18">
            <v>0</v>
          </cell>
        </row>
        <row r="19">
          <cell r="B19">
            <v>18.369565217391305</v>
          </cell>
          <cell r="C19">
            <v>28.9</v>
          </cell>
          <cell r="D19">
            <v>9.5</v>
          </cell>
          <cell r="E19">
            <v>71.55</v>
          </cell>
          <cell r="F19">
            <v>100</v>
          </cell>
          <cell r="G19">
            <v>34</v>
          </cell>
          <cell r="H19">
            <v>8.2799999999999994</v>
          </cell>
          <cell r="I19" t="str">
            <v>*</v>
          </cell>
          <cell r="J19">
            <v>19.440000000000001</v>
          </cell>
          <cell r="K19">
            <v>0</v>
          </cell>
        </row>
        <row r="20">
          <cell r="B20">
            <v>17.791304347826088</v>
          </cell>
          <cell r="C20">
            <v>29.3</v>
          </cell>
          <cell r="D20">
            <v>8.4</v>
          </cell>
          <cell r="E20">
            <v>67.578947368421055</v>
          </cell>
          <cell r="F20">
            <v>100</v>
          </cell>
          <cell r="G20">
            <v>25</v>
          </cell>
          <cell r="H20">
            <v>6.84</v>
          </cell>
          <cell r="I20" t="str">
            <v>*</v>
          </cell>
          <cell r="J20">
            <v>19.440000000000001</v>
          </cell>
          <cell r="K20">
            <v>0</v>
          </cell>
        </row>
        <row r="21">
          <cell r="B21">
            <v>17.616666666666671</v>
          </cell>
          <cell r="C21">
            <v>29.4</v>
          </cell>
          <cell r="D21">
            <v>8</v>
          </cell>
          <cell r="E21">
            <v>74.708333333333329</v>
          </cell>
          <cell r="F21">
            <v>100</v>
          </cell>
          <cell r="G21">
            <v>28</v>
          </cell>
          <cell r="H21">
            <v>12.6</v>
          </cell>
          <cell r="I21" t="str">
            <v>*</v>
          </cell>
          <cell r="J21">
            <v>25.56</v>
          </cell>
          <cell r="K21">
            <v>0</v>
          </cell>
        </row>
        <row r="22">
          <cell r="B22">
            <v>18.237500000000001</v>
          </cell>
          <cell r="C22">
            <v>29.7</v>
          </cell>
          <cell r="D22">
            <v>9.5</v>
          </cell>
          <cell r="E22">
            <v>72.736842105263165</v>
          </cell>
          <cell r="F22">
            <v>100</v>
          </cell>
          <cell r="G22">
            <v>29</v>
          </cell>
          <cell r="H22">
            <v>7.5600000000000005</v>
          </cell>
          <cell r="I22" t="str">
            <v>*</v>
          </cell>
          <cell r="J22">
            <v>18.720000000000002</v>
          </cell>
          <cell r="K22">
            <v>0</v>
          </cell>
        </row>
        <row r="23">
          <cell r="B23">
            <v>19.104545454545452</v>
          </cell>
          <cell r="C23">
            <v>31.3</v>
          </cell>
          <cell r="D23">
            <v>10</v>
          </cell>
          <cell r="E23">
            <v>65.9375</v>
          </cell>
          <cell r="F23">
            <v>100</v>
          </cell>
          <cell r="G23">
            <v>30</v>
          </cell>
          <cell r="H23">
            <v>9</v>
          </cell>
          <cell r="I23" t="str">
            <v>*</v>
          </cell>
          <cell r="J23">
            <v>21.96</v>
          </cell>
          <cell r="K23">
            <v>0</v>
          </cell>
        </row>
        <row r="24">
          <cell r="B24">
            <v>19.566666666666666</v>
          </cell>
          <cell r="C24">
            <v>31.7</v>
          </cell>
          <cell r="D24">
            <v>10.199999999999999</v>
          </cell>
          <cell r="E24">
            <v>71.772727272727266</v>
          </cell>
          <cell r="F24">
            <v>100</v>
          </cell>
          <cell r="G24">
            <v>23</v>
          </cell>
          <cell r="H24">
            <v>8.2799999999999994</v>
          </cell>
          <cell r="I24" t="str">
            <v>*</v>
          </cell>
          <cell r="J24">
            <v>18</v>
          </cell>
          <cell r="K24">
            <v>0</v>
          </cell>
        </row>
        <row r="25">
          <cell r="B25">
            <v>19.408333333333335</v>
          </cell>
          <cell r="C25">
            <v>32</v>
          </cell>
          <cell r="D25">
            <v>10.8</v>
          </cell>
          <cell r="E25">
            <v>74.666666666666671</v>
          </cell>
          <cell r="F25">
            <v>100</v>
          </cell>
          <cell r="G25">
            <v>26</v>
          </cell>
          <cell r="H25">
            <v>11.879999999999999</v>
          </cell>
          <cell r="I25" t="str">
            <v>*</v>
          </cell>
          <cell r="J25">
            <v>25.92</v>
          </cell>
          <cell r="K25">
            <v>0</v>
          </cell>
        </row>
        <row r="26">
          <cell r="B26">
            <v>22.227272727272727</v>
          </cell>
          <cell r="C26">
            <v>32.700000000000003</v>
          </cell>
          <cell r="D26">
            <v>14.5</v>
          </cell>
          <cell r="E26">
            <v>68.63636363636364</v>
          </cell>
          <cell r="F26">
            <v>100</v>
          </cell>
          <cell r="G26">
            <v>28</v>
          </cell>
          <cell r="H26">
            <v>14.4</v>
          </cell>
          <cell r="I26" t="str">
            <v>*</v>
          </cell>
          <cell r="J26">
            <v>30.96</v>
          </cell>
          <cell r="K26">
            <v>0</v>
          </cell>
        </row>
        <row r="27">
          <cell r="B27">
            <v>21.726086956521737</v>
          </cell>
          <cell r="C27">
            <v>31.1</v>
          </cell>
          <cell r="D27">
            <v>13.8</v>
          </cell>
          <cell r="E27">
            <v>70.913043478260875</v>
          </cell>
          <cell r="F27">
            <v>100</v>
          </cell>
          <cell r="G27">
            <v>28</v>
          </cell>
          <cell r="H27">
            <v>10.8</v>
          </cell>
          <cell r="I27" t="str">
            <v>*</v>
          </cell>
          <cell r="J27">
            <v>28.08</v>
          </cell>
          <cell r="K27">
            <v>0</v>
          </cell>
        </row>
        <row r="28">
          <cell r="B28">
            <v>20.716666666666665</v>
          </cell>
          <cell r="C28">
            <v>31.1</v>
          </cell>
          <cell r="D28">
            <v>12.3</v>
          </cell>
          <cell r="E28">
            <v>73.541666666666671</v>
          </cell>
          <cell r="F28">
            <v>100</v>
          </cell>
          <cell r="G28">
            <v>32</v>
          </cell>
          <cell r="H28">
            <v>11.879999999999999</v>
          </cell>
          <cell r="I28" t="str">
            <v>*</v>
          </cell>
          <cell r="J28">
            <v>27</v>
          </cell>
          <cell r="K28">
            <v>0</v>
          </cell>
        </row>
        <row r="29">
          <cell r="B29">
            <v>22.552173913043475</v>
          </cell>
          <cell r="C29">
            <v>33.1</v>
          </cell>
          <cell r="D29">
            <v>13.6</v>
          </cell>
          <cell r="E29">
            <v>70.434782608695656</v>
          </cell>
          <cell r="F29">
            <v>100</v>
          </cell>
          <cell r="G29">
            <v>30</v>
          </cell>
          <cell r="H29">
            <v>11.879999999999999</v>
          </cell>
          <cell r="I29" t="str">
            <v>*</v>
          </cell>
          <cell r="J29">
            <v>25.2</v>
          </cell>
          <cell r="K29">
            <v>0</v>
          </cell>
        </row>
        <row r="30">
          <cell r="B30">
            <v>23.969565217391303</v>
          </cell>
          <cell r="C30">
            <v>33.6</v>
          </cell>
          <cell r="D30">
            <v>15.8</v>
          </cell>
          <cell r="E30">
            <v>66.652173913043484</v>
          </cell>
          <cell r="F30">
            <v>98</v>
          </cell>
          <cell r="G30">
            <v>32</v>
          </cell>
          <cell r="H30">
            <v>11.520000000000001</v>
          </cell>
          <cell r="I30" t="str">
            <v>*</v>
          </cell>
          <cell r="J30">
            <v>26.28</v>
          </cell>
          <cell r="K30">
            <v>0</v>
          </cell>
        </row>
        <row r="31">
          <cell r="B31">
            <v>24.530434782608697</v>
          </cell>
          <cell r="C31">
            <v>34</v>
          </cell>
          <cell r="D31">
            <v>15.9</v>
          </cell>
          <cell r="E31">
            <v>68.347826086956516</v>
          </cell>
          <cell r="F31">
            <v>100</v>
          </cell>
          <cell r="G31">
            <v>31</v>
          </cell>
          <cell r="H31">
            <v>9</v>
          </cell>
          <cell r="I31" t="str">
            <v>*</v>
          </cell>
          <cell r="J31">
            <v>29.16</v>
          </cell>
          <cell r="K31">
            <v>0</v>
          </cell>
        </row>
        <row r="32">
          <cell r="B32">
            <v>21.074999999999999</v>
          </cell>
          <cell r="C32">
            <v>25</v>
          </cell>
          <cell r="D32">
            <v>18.399999999999999</v>
          </cell>
          <cell r="E32">
            <v>93.541666666666671</v>
          </cell>
          <cell r="F32">
            <v>100</v>
          </cell>
          <cell r="G32">
            <v>76</v>
          </cell>
          <cell r="H32">
            <v>10.8</v>
          </cell>
          <cell r="I32" t="str">
            <v>*</v>
          </cell>
          <cell r="J32">
            <v>23.400000000000002</v>
          </cell>
          <cell r="K32">
            <v>10.399999999999999</v>
          </cell>
        </row>
        <row r="33">
          <cell r="B33">
            <v>20.5</v>
          </cell>
          <cell r="C33">
            <v>26.3</v>
          </cell>
          <cell r="D33">
            <v>17.2</v>
          </cell>
          <cell r="E33">
            <v>88.666666666666671</v>
          </cell>
          <cell r="F33">
            <v>100</v>
          </cell>
          <cell r="G33">
            <v>69</v>
          </cell>
          <cell r="H33">
            <v>8.2799999999999994</v>
          </cell>
          <cell r="I33" t="str">
            <v>*</v>
          </cell>
          <cell r="J33">
            <v>19.440000000000001</v>
          </cell>
          <cell r="K33">
            <v>0.2</v>
          </cell>
        </row>
        <row r="34">
          <cell r="B34">
            <v>18.408333333333331</v>
          </cell>
          <cell r="C34">
            <v>21.6</v>
          </cell>
          <cell r="D34">
            <v>17.2</v>
          </cell>
          <cell r="E34">
            <v>98.909090909090907</v>
          </cell>
          <cell r="F34">
            <v>100</v>
          </cell>
          <cell r="G34">
            <v>92</v>
          </cell>
          <cell r="H34">
            <v>8.2799999999999994</v>
          </cell>
          <cell r="I34" t="str">
            <v>*</v>
          </cell>
          <cell r="J34">
            <v>21.6</v>
          </cell>
          <cell r="K34">
            <v>105.6</v>
          </cell>
        </row>
        <row r="35">
          <cell r="B35">
            <v>19.079166666666666</v>
          </cell>
          <cell r="C35">
            <v>24.3</v>
          </cell>
          <cell r="D35">
            <v>17.2</v>
          </cell>
          <cell r="E35">
            <v>83.916666666666671</v>
          </cell>
          <cell r="F35">
            <v>100</v>
          </cell>
          <cell r="G35">
            <v>67</v>
          </cell>
          <cell r="H35">
            <v>6.12</v>
          </cell>
          <cell r="I35" t="str">
            <v>*</v>
          </cell>
          <cell r="J35">
            <v>14.04</v>
          </cell>
          <cell r="K35">
            <v>0.2</v>
          </cell>
        </row>
        <row r="36">
          <cell r="I36" t="str">
            <v>*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1"/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5">
          <cell r="B5">
            <v>22.308333333333337</v>
          </cell>
          <cell r="C5">
            <v>29.3</v>
          </cell>
          <cell r="D5">
            <v>17.5</v>
          </cell>
          <cell r="E5">
            <v>84.083333333333329</v>
          </cell>
          <cell r="F5">
            <v>100</v>
          </cell>
          <cell r="G5">
            <v>59</v>
          </cell>
          <cell r="H5">
            <v>11.879999999999999</v>
          </cell>
          <cell r="I5" t="str">
            <v>*</v>
          </cell>
          <cell r="J5">
            <v>20.88</v>
          </cell>
          <cell r="K5" t="str">
            <v>*</v>
          </cell>
        </row>
        <row r="6">
          <cell r="B6">
            <v>22.966666666666669</v>
          </cell>
          <cell r="C6">
            <v>30.9</v>
          </cell>
          <cell r="D6">
            <v>18.899999999999999</v>
          </cell>
          <cell r="E6">
            <v>86.375</v>
          </cell>
          <cell r="F6">
            <v>100</v>
          </cell>
          <cell r="G6">
            <v>49</v>
          </cell>
          <cell r="H6">
            <v>11.879999999999999</v>
          </cell>
          <cell r="I6" t="str">
            <v>*</v>
          </cell>
          <cell r="J6">
            <v>30.240000000000002</v>
          </cell>
          <cell r="K6" t="str">
            <v>*</v>
          </cell>
        </row>
        <row r="7">
          <cell r="B7">
            <v>21.779166666666669</v>
          </cell>
          <cell r="C7">
            <v>26.4</v>
          </cell>
          <cell r="D7">
            <v>19.8</v>
          </cell>
          <cell r="E7">
            <v>91.041666666666671</v>
          </cell>
          <cell r="F7">
            <v>100</v>
          </cell>
          <cell r="G7">
            <v>70</v>
          </cell>
          <cell r="H7">
            <v>6.84</v>
          </cell>
          <cell r="I7" t="str">
            <v>*</v>
          </cell>
          <cell r="J7">
            <v>16.559999999999999</v>
          </cell>
          <cell r="K7" t="str">
            <v>*</v>
          </cell>
        </row>
        <row r="8">
          <cell r="B8">
            <v>21.529166666666665</v>
          </cell>
          <cell r="C8">
            <v>27.8</v>
          </cell>
          <cell r="D8">
            <v>18.5</v>
          </cell>
          <cell r="E8">
            <v>91.5</v>
          </cell>
          <cell r="F8">
            <v>100</v>
          </cell>
          <cell r="G8">
            <v>66</v>
          </cell>
          <cell r="H8">
            <v>4.32</v>
          </cell>
          <cell r="I8" t="str">
            <v>*</v>
          </cell>
          <cell r="J8">
            <v>16.920000000000002</v>
          </cell>
          <cell r="K8" t="str">
            <v>*</v>
          </cell>
        </row>
        <row r="9">
          <cell r="B9">
            <v>22.920833333333334</v>
          </cell>
          <cell r="C9">
            <v>29.8</v>
          </cell>
          <cell r="D9">
            <v>18.3</v>
          </cell>
          <cell r="E9">
            <v>84.833333333333329</v>
          </cell>
          <cell r="F9">
            <v>100</v>
          </cell>
          <cell r="G9">
            <v>50</v>
          </cell>
          <cell r="H9">
            <v>8.64</v>
          </cell>
          <cell r="I9" t="str">
            <v>*</v>
          </cell>
          <cell r="J9">
            <v>27.36</v>
          </cell>
          <cell r="K9" t="str">
            <v>*</v>
          </cell>
        </row>
        <row r="10">
          <cell r="B10">
            <v>22.954166666666669</v>
          </cell>
          <cell r="C10">
            <v>28.9</v>
          </cell>
          <cell r="D10">
            <v>19.100000000000001</v>
          </cell>
          <cell r="E10">
            <v>85.375</v>
          </cell>
          <cell r="F10">
            <v>100</v>
          </cell>
          <cell r="G10">
            <v>56</v>
          </cell>
          <cell r="H10">
            <v>6.84</v>
          </cell>
          <cell r="I10" t="str">
            <v>*</v>
          </cell>
          <cell r="J10">
            <v>15.120000000000001</v>
          </cell>
          <cell r="K10" t="str">
            <v>*</v>
          </cell>
        </row>
        <row r="11">
          <cell r="B11">
            <v>23.049999999999997</v>
          </cell>
          <cell r="C11">
            <v>30</v>
          </cell>
          <cell r="D11">
            <v>19.600000000000001</v>
          </cell>
          <cell r="E11">
            <v>85.75</v>
          </cell>
          <cell r="F11">
            <v>100</v>
          </cell>
          <cell r="G11">
            <v>46</v>
          </cell>
          <cell r="H11">
            <v>9</v>
          </cell>
          <cell r="I11" t="str">
            <v>*</v>
          </cell>
          <cell r="J11">
            <v>29.880000000000003</v>
          </cell>
          <cell r="K11" t="str">
            <v>*</v>
          </cell>
        </row>
        <row r="12">
          <cell r="B12">
            <v>22.037499999999998</v>
          </cell>
          <cell r="C12">
            <v>26.9</v>
          </cell>
          <cell r="D12">
            <v>19.8</v>
          </cell>
          <cell r="E12">
            <v>90.541666666666671</v>
          </cell>
          <cell r="F12">
            <v>100</v>
          </cell>
          <cell r="G12">
            <v>64</v>
          </cell>
          <cell r="H12">
            <v>1.4400000000000002</v>
          </cell>
          <cell r="I12" t="str">
            <v>*</v>
          </cell>
          <cell r="J12">
            <v>15.120000000000001</v>
          </cell>
          <cell r="K12" t="str">
            <v>*</v>
          </cell>
        </row>
        <row r="13">
          <cell r="B13">
            <v>21.262499999999999</v>
          </cell>
          <cell r="C13">
            <v>26.3</v>
          </cell>
          <cell r="D13">
            <v>18.399999999999999</v>
          </cell>
          <cell r="E13">
            <v>81.458333333333329</v>
          </cell>
          <cell r="F13">
            <v>93</v>
          </cell>
          <cell r="G13">
            <v>54</v>
          </cell>
          <cell r="H13">
            <v>1.8</v>
          </cell>
          <cell r="I13" t="str">
            <v>*</v>
          </cell>
          <cell r="J13">
            <v>14.4</v>
          </cell>
          <cell r="K13" t="str">
            <v>*</v>
          </cell>
        </row>
        <row r="14">
          <cell r="B14">
            <v>20.079166666666669</v>
          </cell>
          <cell r="C14">
            <v>29</v>
          </cell>
          <cell r="D14">
            <v>15.3</v>
          </cell>
          <cell r="E14">
            <v>77.541666666666671</v>
          </cell>
          <cell r="F14">
            <v>97</v>
          </cell>
          <cell r="G14">
            <v>47</v>
          </cell>
          <cell r="H14">
            <v>4.6800000000000006</v>
          </cell>
          <cell r="I14" t="str">
            <v>*</v>
          </cell>
          <cell r="J14">
            <v>15.120000000000001</v>
          </cell>
          <cell r="K14" t="str">
            <v>*</v>
          </cell>
        </row>
        <row r="15">
          <cell r="B15">
            <v>16.695833333333336</v>
          </cell>
          <cell r="C15">
            <v>26.8</v>
          </cell>
          <cell r="D15">
            <v>8.9</v>
          </cell>
          <cell r="E15">
            <v>66.75</v>
          </cell>
          <cell r="F15">
            <v>92</v>
          </cell>
          <cell r="G15">
            <v>18</v>
          </cell>
          <cell r="H15">
            <v>3.9600000000000004</v>
          </cell>
          <cell r="I15" t="str">
            <v>*</v>
          </cell>
          <cell r="J15">
            <v>14.04</v>
          </cell>
          <cell r="K15" t="str">
            <v>*</v>
          </cell>
        </row>
        <row r="16">
          <cell r="B16">
            <v>16.066666666666666</v>
          </cell>
          <cell r="C16">
            <v>25.3</v>
          </cell>
          <cell r="D16">
            <v>9.5</v>
          </cell>
          <cell r="E16">
            <v>67.791666666666671</v>
          </cell>
          <cell r="F16">
            <v>93</v>
          </cell>
          <cell r="G16">
            <v>26</v>
          </cell>
          <cell r="H16">
            <v>3.6</v>
          </cell>
          <cell r="I16" t="str">
            <v>*</v>
          </cell>
          <cell r="J16">
            <v>12.6</v>
          </cell>
          <cell r="K16" t="str">
            <v>*</v>
          </cell>
        </row>
        <row r="17">
          <cell r="B17">
            <v>14.999999999999998</v>
          </cell>
          <cell r="C17">
            <v>26.2</v>
          </cell>
          <cell r="D17">
            <v>7.2</v>
          </cell>
          <cell r="E17">
            <v>67.75</v>
          </cell>
          <cell r="F17">
            <v>92</v>
          </cell>
          <cell r="G17">
            <v>20</v>
          </cell>
          <cell r="H17">
            <v>4.32</v>
          </cell>
          <cell r="I17" t="str">
            <v>*</v>
          </cell>
          <cell r="J17">
            <v>11.879999999999999</v>
          </cell>
          <cell r="K17" t="str">
            <v>*</v>
          </cell>
        </row>
        <row r="18">
          <cell r="B18">
            <v>14.829166666666664</v>
          </cell>
          <cell r="C18">
            <v>25.5</v>
          </cell>
          <cell r="D18">
            <v>5.7</v>
          </cell>
          <cell r="E18">
            <v>67.375</v>
          </cell>
          <cell r="F18">
            <v>93</v>
          </cell>
          <cell r="G18">
            <v>30</v>
          </cell>
          <cell r="H18">
            <v>7.9200000000000008</v>
          </cell>
          <cell r="I18" t="str">
            <v>*</v>
          </cell>
          <cell r="J18">
            <v>15.840000000000002</v>
          </cell>
          <cell r="K18" t="str">
            <v>*</v>
          </cell>
        </row>
        <row r="19">
          <cell r="B19">
            <v>15.366666666666667</v>
          </cell>
          <cell r="C19">
            <v>26.1</v>
          </cell>
          <cell r="D19">
            <v>7.1</v>
          </cell>
          <cell r="E19">
            <v>72.25</v>
          </cell>
          <cell r="F19">
            <v>94</v>
          </cell>
          <cell r="G19">
            <v>29</v>
          </cell>
          <cell r="H19">
            <v>9.7200000000000006</v>
          </cell>
          <cell r="I19" t="str">
            <v>*</v>
          </cell>
          <cell r="J19">
            <v>18.36</v>
          </cell>
          <cell r="K19" t="str">
            <v>*</v>
          </cell>
        </row>
        <row r="20">
          <cell r="B20">
            <v>15.979166666666666</v>
          </cell>
          <cell r="C20">
            <v>26.9</v>
          </cell>
          <cell r="D20">
            <v>7</v>
          </cell>
          <cell r="E20">
            <v>72.125</v>
          </cell>
          <cell r="F20">
            <v>95</v>
          </cell>
          <cell r="G20">
            <v>32</v>
          </cell>
          <cell r="H20">
            <v>10.44</v>
          </cell>
          <cell r="I20" t="str">
            <v>*</v>
          </cell>
          <cell r="J20">
            <v>20.88</v>
          </cell>
          <cell r="K20" t="str">
            <v>*</v>
          </cell>
        </row>
        <row r="21">
          <cell r="B21">
            <v>16.524999999999999</v>
          </cell>
          <cell r="C21">
            <v>25.6</v>
          </cell>
          <cell r="D21">
            <v>8.6</v>
          </cell>
          <cell r="E21">
            <v>73.5</v>
          </cell>
          <cell r="F21">
            <v>100</v>
          </cell>
          <cell r="G21">
            <v>35</v>
          </cell>
          <cell r="H21">
            <v>17.64</v>
          </cell>
          <cell r="I21" t="str">
            <v>*</v>
          </cell>
          <cell r="J21">
            <v>31.680000000000003</v>
          </cell>
          <cell r="K21">
            <v>0.2</v>
          </cell>
        </row>
        <row r="22">
          <cell r="B22">
            <v>16.666666666666664</v>
          </cell>
          <cell r="C22">
            <v>26.1</v>
          </cell>
          <cell r="D22">
            <v>8.9</v>
          </cell>
          <cell r="E22">
            <v>75.875</v>
          </cell>
          <cell r="F22">
            <v>100</v>
          </cell>
          <cell r="G22">
            <v>42</v>
          </cell>
          <cell r="H22">
            <v>7.9200000000000008</v>
          </cell>
          <cell r="I22" t="str">
            <v>*</v>
          </cell>
          <cell r="J22">
            <v>20.52</v>
          </cell>
          <cell r="K22">
            <v>0.2</v>
          </cell>
        </row>
        <row r="23">
          <cell r="B23">
            <v>16.904166666666669</v>
          </cell>
          <cell r="C23">
            <v>25.9</v>
          </cell>
          <cell r="D23">
            <v>8.6999999999999993</v>
          </cell>
          <cell r="E23">
            <v>78.916666666666671</v>
          </cell>
          <cell r="F23">
            <v>100</v>
          </cell>
          <cell r="G23">
            <v>42</v>
          </cell>
          <cell r="H23">
            <v>10.8</v>
          </cell>
          <cell r="I23" t="str">
            <v>*</v>
          </cell>
          <cell r="J23">
            <v>21.240000000000002</v>
          </cell>
          <cell r="K23">
            <v>0</v>
          </cell>
        </row>
        <row r="24">
          <cell r="B24">
            <v>17.025000000000002</v>
          </cell>
          <cell r="C24">
            <v>26.5</v>
          </cell>
          <cell r="D24">
            <v>8.6</v>
          </cell>
          <cell r="E24">
            <v>79.625</v>
          </cell>
          <cell r="F24">
            <v>100</v>
          </cell>
          <cell r="G24">
            <v>42</v>
          </cell>
          <cell r="H24">
            <v>7.9200000000000008</v>
          </cell>
          <cell r="I24" t="str">
            <v>*</v>
          </cell>
          <cell r="J24">
            <v>19.8</v>
          </cell>
          <cell r="K24">
            <v>0.2</v>
          </cell>
        </row>
        <row r="25">
          <cell r="B25">
            <v>17.870833333333334</v>
          </cell>
          <cell r="C25">
            <v>25</v>
          </cell>
          <cell r="D25">
            <v>12.2</v>
          </cell>
          <cell r="E25">
            <v>80.291666666666671</v>
          </cell>
          <cell r="F25">
            <v>100</v>
          </cell>
          <cell r="G25">
            <v>52</v>
          </cell>
          <cell r="H25">
            <v>8.2799999999999994</v>
          </cell>
          <cell r="I25" t="str">
            <v>*</v>
          </cell>
          <cell r="J25">
            <v>18</v>
          </cell>
          <cell r="K25">
            <v>0</v>
          </cell>
        </row>
        <row r="26">
          <cell r="B26">
            <v>20.291666666666668</v>
          </cell>
          <cell r="C26">
            <v>26.3</v>
          </cell>
          <cell r="D26">
            <v>17</v>
          </cell>
          <cell r="E26">
            <v>77.375</v>
          </cell>
          <cell r="F26">
            <v>90</v>
          </cell>
          <cell r="G26">
            <v>51</v>
          </cell>
          <cell r="H26">
            <v>9.3600000000000012</v>
          </cell>
          <cell r="I26" t="str">
            <v>*</v>
          </cell>
          <cell r="J26">
            <v>16.559999999999999</v>
          </cell>
          <cell r="K26">
            <v>0.2</v>
          </cell>
        </row>
        <row r="27">
          <cell r="B27">
            <v>20.529166666666672</v>
          </cell>
          <cell r="C27">
            <v>28.3</v>
          </cell>
          <cell r="D27">
            <v>14.5</v>
          </cell>
          <cell r="E27">
            <v>75.625</v>
          </cell>
          <cell r="F27">
            <v>100</v>
          </cell>
          <cell r="G27">
            <v>39</v>
          </cell>
          <cell r="H27">
            <v>11.16</v>
          </cell>
          <cell r="I27" t="str">
            <v>*</v>
          </cell>
          <cell r="J27">
            <v>23.400000000000002</v>
          </cell>
          <cell r="K27">
            <v>0</v>
          </cell>
        </row>
        <row r="28">
          <cell r="B28">
            <v>19.174999999999997</v>
          </cell>
          <cell r="C28">
            <v>27.1</v>
          </cell>
          <cell r="D28">
            <v>13.4</v>
          </cell>
          <cell r="E28">
            <v>72.416666666666671</v>
          </cell>
          <cell r="F28">
            <v>92</v>
          </cell>
          <cell r="G28">
            <v>37</v>
          </cell>
          <cell r="H28">
            <v>12.6</v>
          </cell>
          <cell r="I28" t="str">
            <v>*</v>
          </cell>
          <cell r="J28">
            <v>28.8</v>
          </cell>
          <cell r="K28">
            <v>0</v>
          </cell>
        </row>
        <row r="29">
          <cell r="B29">
            <v>19.229166666666668</v>
          </cell>
          <cell r="C29">
            <v>28.4</v>
          </cell>
          <cell r="D29">
            <v>12.4</v>
          </cell>
          <cell r="E29">
            <v>74.333333333333329</v>
          </cell>
          <cell r="F29">
            <v>97</v>
          </cell>
          <cell r="G29">
            <v>43</v>
          </cell>
          <cell r="H29">
            <v>11.879999999999999</v>
          </cell>
          <cell r="I29" t="str">
            <v>*</v>
          </cell>
          <cell r="J29">
            <v>25.2</v>
          </cell>
          <cell r="K29">
            <v>0</v>
          </cell>
        </row>
        <row r="30">
          <cell r="B30">
            <v>21.604166666666668</v>
          </cell>
          <cell r="C30">
            <v>29.4</v>
          </cell>
          <cell r="D30">
            <v>15.1</v>
          </cell>
          <cell r="E30">
            <v>74.083333333333329</v>
          </cell>
          <cell r="F30">
            <v>96</v>
          </cell>
          <cell r="G30">
            <v>45</v>
          </cell>
          <cell r="H30">
            <v>12.96</v>
          </cell>
          <cell r="I30" t="str">
            <v>*</v>
          </cell>
          <cell r="J30">
            <v>28.44</v>
          </cell>
          <cell r="K30">
            <v>0</v>
          </cell>
        </row>
        <row r="31">
          <cell r="B31">
            <v>23.520833333333329</v>
          </cell>
          <cell r="C31">
            <v>32</v>
          </cell>
          <cell r="D31">
            <v>18.5</v>
          </cell>
          <cell r="E31">
            <v>73.208333333333329</v>
          </cell>
          <cell r="F31">
            <v>89</v>
          </cell>
          <cell r="G31">
            <v>42</v>
          </cell>
          <cell r="H31">
            <v>9.7200000000000006</v>
          </cell>
          <cell r="I31" t="str">
            <v>*</v>
          </cell>
          <cell r="J31">
            <v>23.759999999999998</v>
          </cell>
          <cell r="K31">
            <v>0</v>
          </cell>
        </row>
        <row r="32">
          <cell r="B32">
            <v>19.533333333333335</v>
          </cell>
          <cell r="C32">
            <v>24.1</v>
          </cell>
          <cell r="D32">
            <v>17.3</v>
          </cell>
          <cell r="E32">
            <v>90</v>
          </cell>
          <cell r="F32">
            <v>100</v>
          </cell>
          <cell r="G32">
            <v>71</v>
          </cell>
          <cell r="H32">
            <v>6.84</v>
          </cell>
          <cell r="I32" t="str">
            <v>*</v>
          </cell>
          <cell r="J32">
            <v>31.680000000000003</v>
          </cell>
          <cell r="K32">
            <v>55.800000000000004</v>
          </cell>
        </row>
        <row r="33">
          <cell r="B33">
            <v>19.300000000000004</v>
          </cell>
          <cell r="C33">
            <v>21.8</v>
          </cell>
          <cell r="D33">
            <v>17.3</v>
          </cell>
          <cell r="E33">
            <v>90</v>
          </cell>
          <cell r="F33">
            <v>100</v>
          </cell>
          <cell r="G33">
            <v>75</v>
          </cell>
          <cell r="H33">
            <v>0</v>
          </cell>
          <cell r="I33" t="str">
            <v>*</v>
          </cell>
          <cell r="J33">
            <v>3.9600000000000004</v>
          </cell>
          <cell r="K33">
            <v>0</v>
          </cell>
        </row>
        <row r="34">
          <cell r="B34">
            <v>18.133333333333336</v>
          </cell>
          <cell r="C34">
            <v>19.8</v>
          </cell>
          <cell r="D34">
            <v>16.3</v>
          </cell>
          <cell r="E34">
            <v>91.666666666666671</v>
          </cell>
          <cell r="F34">
            <v>100</v>
          </cell>
          <cell r="G34">
            <v>80</v>
          </cell>
          <cell r="H34">
            <v>0.36000000000000004</v>
          </cell>
          <cell r="I34" t="str">
            <v>*</v>
          </cell>
          <cell r="J34">
            <v>21.96</v>
          </cell>
          <cell r="K34">
            <v>0.2</v>
          </cell>
        </row>
        <row r="35">
          <cell r="B35">
            <v>17.891666666666666</v>
          </cell>
          <cell r="C35">
            <v>20.5</v>
          </cell>
          <cell r="D35">
            <v>16.5</v>
          </cell>
          <cell r="E35">
            <v>93.458333333333329</v>
          </cell>
          <cell r="F35">
            <v>100</v>
          </cell>
          <cell r="G35">
            <v>75</v>
          </cell>
          <cell r="H35">
            <v>0</v>
          </cell>
          <cell r="I35" t="str">
            <v>*</v>
          </cell>
          <cell r="J35">
            <v>10.44</v>
          </cell>
          <cell r="K35">
            <v>0.4</v>
          </cell>
        </row>
        <row r="36">
          <cell r="I36" t="str">
            <v>*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1"/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5">
          <cell r="B5">
            <v>24.612500000000001</v>
          </cell>
          <cell r="C5">
            <v>32.1</v>
          </cell>
          <cell r="D5">
            <v>19</v>
          </cell>
          <cell r="E5">
            <v>73.541666666666671</v>
          </cell>
          <cell r="F5">
            <v>95</v>
          </cell>
          <cell r="G5">
            <v>49</v>
          </cell>
          <cell r="H5">
            <v>11.520000000000001</v>
          </cell>
          <cell r="I5" t="str">
            <v>*</v>
          </cell>
          <cell r="J5">
            <v>20.16</v>
          </cell>
          <cell r="K5">
            <v>0</v>
          </cell>
        </row>
        <row r="6">
          <cell r="B6">
            <v>25.566666666666674</v>
          </cell>
          <cell r="C6">
            <v>31.6</v>
          </cell>
          <cell r="D6">
            <v>20.3</v>
          </cell>
          <cell r="E6">
            <v>69.958333333333329</v>
          </cell>
          <cell r="F6">
            <v>91</v>
          </cell>
          <cell r="G6">
            <v>45</v>
          </cell>
          <cell r="H6">
            <v>14.76</v>
          </cell>
          <cell r="I6" t="str">
            <v>*</v>
          </cell>
          <cell r="J6">
            <v>26.28</v>
          </cell>
          <cell r="K6">
            <v>0</v>
          </cell>
        </row>
        <row r="7">
          <cell r="B7">
            <v>23.950000000000003</v>
          </cell>
          <cell r="C7">
            <v>30</v>
          </cell>
          <cell r="D7">
            <v>20.8</v>
          </cell>
          <cell r="E7">
            <v>82.208333333333329</v>
          </cell>
          <cell r="F7">
            <v>97</v>
          </cell>
          <cell r="G7">
            <v>55</v>
          </cell>
          <cell r="H7">
            <v>11.520000000000001</v>
          </cell>
          <cell r="I7" t="str">
            <v>*</v>
          </cell>
          <cell r="J7">
            <v>25.92</v>
          </cell>
          <cell r="K7">
            <v>0</v>
          </cell>
        </row>
        <row r="8">
          <cell r="B8">
            <v>24.812500000000004</v>
          </cell>
          <cell r="C8">
            <v>32</v>
          </cell>
          <cell r="D8">
            <v>19.8</v>
          </cell>
          <cell r="E8">
            <v>79.416666666666671</v>
          </cell>
          <cell r="F8">
            <v>98</v>
          </cell>
          <cell r="G8">
            <v>51</v>
          </cell>
          <cell r="H8">
            <v>9.7200000000000006</v>
          </cell>
          <cell r="I8" t="str">
            <v>*</v>
          </cell>
          <cell r="J8">
            <v>22.68</v>
          </cell>
          <cell r="K8">
            <v>0</v>
          </cell>
        </row>
        <row r="9">
          <cell r="B9">
            <v>25.891666666666666</v>
          </cell>
          <cell r="C9">
            <v>32.299999999999997</v>
          </cell>
          <cell r="D9">
            <v>20.7</v>
          </cell>
          <cell r="E9">
            <v>71.416666666666671</v>
          </cell>
          <cell r="F9">
            <v>95</v>
          </cell>
          <cell r="G9">
            <v>45</v>
          </cell>
          <cell r="H9">
            <v>15.48</v>
          </cell>
          <cell r="I9" t="str">
            <v>*</v>
          </cell>
          <cell r="J9">
            <v>30.6</v>
          </cell>
          <cell r="K9">
            <v>0</v>
          </cell>
        </row>
        <row r="10">
          <cell r="B10">
            <v>25.604166666666668</v>
          </cell>
          <cell r="C10">
            <v>32.700000000000003</v>
          </cell>
          <cell r="D10">
            <v>19.8</v>
          </cell>
          <cell r="E10">
            <v>70.916666666666671</v>
          </cell>
          <cell r="F10">
            <v>93</v>
          </cell>
          <cell r="G10">
            <v>44</v>
          </cell>
          <cell r="H10">
            <v>9.7200000000000006</v>
          </cell>
          <cell r="I10" t="str">
            <v>*</v>
          </cell>
          <cell r="J10">
            <v>16.559999999999999</v>
          </cell>
          <cell r="K10">
            <v>0</v>
          </cell>
        </row>
        <row r="11">
          <cell r="B11">
            <v>24.941666666666674</v>
          </cell>
          <cell r="C11">
            <v>32.299999999999997</v>
          </cell>
          <cell r="D11">
            <v>21</v>
          </cell>
          <cell r="E11">
            <v>74.916666666666671</v>
          </cell>
          <cell r="F11">
            <v>92</v>
          </cell>
          <cell r="G11">
            <v>46</v>
          </cell>
          <cell r="H11">
            <v>14.76</v>
          </cell>
          <cell r="I11" t="str">
            <v>*</v>
          </cell>
          <cell r="J11">
            <v>25.56</v>
          </cell>
          <cell r="K11">
            <v>0</v>
          </cell>
        </row>
        <row r="12">
          <cell r="B12">
            <v>24.783333333333331</v>
          </cell>
          <cell r="C12">
            <v>29.7</v>
          </cell>
          <cell r="D12">
            <v>21.5</v>
          </cell>
          <cell r="E12">
            <v>80.791666666666671</v>
          </cell>
          <cell r="F12">
            <v>98</v>
          </cell>
          <cell r="G12">
            <v>59</v>
          </cell>
          <cell r="H12">
            <v>10.08</v>
          </cell>
          <cell r="I12" t="str">
            <v>*</v>
          </cell>
          <cell r="J12">
            <v>21.6</v>
          </cell>
          <cell r="K12">
            <v>0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>
            <v>23.629166666666663</v>
          </cell>
          <cell r="C14">
            <v>29.1</v>
          </cell>
          <cell r="D14">
            <v>19</v>
          </cell>
          <cell r="E14">
            <v>78.125</v>
          </cell>
          <cell r="F14">
            <v>97</v>
          </cell>
          <cell r="G14">
            <v>54</v>
          </cell>
          <cell r="H14">
            <v>9.3600000000000012</v>
          </cell>
          <cell r="I14" t="str">
            <v>*</v>
          </cell>
          <cell r="J14">
            <v>21.240000000000002</v>
          </cell>
          <cell r="K14">
            <v>0.2</v>
          </cell>
        </row>
        <row r="15">
          <cell r="B15">
            <v>20.525000000000002</v>
          </cell>
          <cell r="C15">
            <v>28.1</v>
          </cell>
          <cell r="D15">
            <v>13.5</v>
          </cell>
          <cell r="E15">
            <v>56.375</v>
          </cell>
          <cell r="F15">
            <v>88</v>
          </cell>
          <cell r="G15">
            <v>21</v>
          </cell>
          <cell r="H15">
            <v>11.16</v>
          </cell>
          <cell r="I15" t="str">
            <v>*</v>
          </cell>
          <cell r="J15">
            <v>21.96</v>
          </cell>
          <cell r="K15">
            <v>0</v>
          </cell>
        </row>
        <row r="16">
          <cell r="B16">
            <v>18.908333333333328</v>
          </cell>
          <cell r="C16">
            <v>26.4</v>
          </cell>
          <cell r="D16">
            <v>13.1</v>
          </cell>
          <cell r="E16">
            <v>57.083333333333336</v>
          </cell>
          <cell r="F16">
            <v>87</v>
          </cell>
          <cell r="G16">
            <v>22</v>
          </cell>
          <cell r="H16">
            <v>11.16</v>
          </cell>
          <cell r="I16" t="str">
            <v>*</v>
          </cell>
          <cell r="J16">
            <v>24.840000000000003</v>
          </cell>
          <cell r="K16">
            <v>0</v>
          </cell>
        </row>
        <row r="17">
          <cell r="B17">
            <v>18.233333333333331</v>
          </cell>
          <cell r="C17">
            <v>26.7</v>
          </cell>
          <cell r="D17">
            <v>10.1</v>
          </cell>
          <cell r="E17">
            <v>56.708333333333336</v>
          </cell>
          <cell r="F17">
            <v>91</v>
          </cell>
          <cell r="G17">
            <v>28</v>
          </cell>
          <cell r="H17">
            <v>8.2799999999999994</v>
          </cell>
          <cell r="I17" t="str">
            <v>*</v>
          </cell>
          <cell r="J17">
            <v>22.32</v>
          </cell>
          <cell r="K17">
            <v>0</v>
          </cell>
        </row>
        <row r="18">
          <cell r="B18">
            <v>18.662500000000001</v>
          </cell>
          <cell r="C18">
            <v>27.2</v>
          </cell>
          <cell r="D18">
            <v>10.3</v>
          </cell>
          <cell r="E18">
            <v>63.458333333333336</v>
          </cell>
          <cell r="F18">
            <v>91</v>
          </cell>
          <cell r="G18">
            <v>35</v>
          </cell>
          <cell r="H18">
            <v>9.7200000000000006</v>
          </cell>
          <cell r="I18" t="str">
            <v>*</v>
          </cell>
          <cell r="J18">
            <v>19.079999999999998</v>
          </cell>
          <cell r="K18">
            <v>0</v>
          </cell>
        </row>
        <row r="19">
          <cell r="B19">
            <v>19.866666666666671</v>
          </cell>
          <cell r="C19">
            <v>27.9</v>
          </cell>
          <cell r="D19">
            <v>12.5</v>
          </cell>
          <cell r="E19">
            <v>64.583333333333329</v>
          </cell>
          <cell r="F19">
            <v>95</v>
          </cell>
          <cell r="G19">
            <v>31</v>
          </cell>
          <cell r="H19">
            <v>11.16</v>
          </cell>
          <cell r="I19" t="str">
            <v>*</v>
          </cell>
          <cell r="J19">
            <v>21.240000000000002</v>
          </cell>
          <cell r="K19">
            <v>0</v>
          </cell>
        </row>
        <row r="20">
          <cell r="B20">
            <v>19.987499999999997</v>
          </cell>
          <cell r="C20">
            <v>28.3</v>
          </cell>
          <cell r="D20">
            <v>12.4</v>
          </cell>
          <cell r="E20">
            <v>62.666666666666664</v>
          </cell>
          <cell r="F20">
            <v>97</v>
          </cell>
          <cell r="G20">
            <v>31</v>
          </cell>
          <cell r="H20">
            <v>12.24</v>
          </cell>
          <cell r="I20" t="str">
            <v>*</v>
          </cell>
          <cell r="J20">
            <v>25.92</v>
          </cell>
          <cell r="K20">
            <v>0</v>
          </cell>
        </row>
        <row r="21">
          <cell r="B21">
            <v>19.487500000000001</v>
          </cell>
          <cell r="C21">
            <v>27.1</v>
          </cell>
          <cell r="D21">
            <v>13.3</v>
          </cell>
          <cell r="E21">
            <v>67.125</v>
          </cell>
          <cell r="F21">
            <v>91</v>
          </cell>
          <cell r="G21">
            <v>37</v>
          </cell>
          <cell r="H21">
            <v>16.559999999999999</v>
          </cell>
          <cell r="I21" t="str">
            <v>*</v>
          </cell>
          <cell r="J21">
            <v>29.16</v>
          </cell>
          <cell r="K21">
            <v>0</v>
          </cell>
        </row>
        <row r="22">
          <cell r="B22">
            <v>19.383333333333336</v>
          </cell>
          <cell r="C22">
            <v>27.6</v>
          </cell>
          <cell r="D22">
            <v>14</v>
          </cell>
          <cell r="E22">
            <v>69.625</v>
          </cell>
          <cell r="F22">
            <v>92</v>
          </cell>
          <cell r="G22">
            <v>40</v>
          </cell>
          <cell r="H22">
            <v>14.04</v>
          </cell>
          <cell r="I22" t="str">
            <v>*</v>
          </cell>
          <cell r="J22">
            <v>25.2</v>
          </cell>
          <cell r="K22">
            <v>0</v>
          </cell>
        </row>
        <row r="23">
          <cell r="B23">
            <v>20.095833333333335</v>
          </cell>
          <cell r="C23">
            <v>28.7</v>
          </cell>
          <cell r="D23">
            <v>12.4</v>
          </cell>
          <cell r="E23">
            <v>68.375</v>
          </cell>
          <cell r="F23">
            <v>96</v>
          </cell>
          <cell r="G23">
            <v>33</v>
          </cell>
          <cell r="H23">
            <v>12.6</v>
          </cell>
          <cell r="I23" t="str">
            <v>*</v>
          </cell>
          <cell r="J23">
            <v>24.840000000000003</v>
          </cell>
          <cell r="K23">
            <v>0</v>
          </cell>
        </row>
        <row r="24">
          <cell r="B24">
            <v>20.975000000000001</v>
          </cell>
          <cell r="C24">
            <v>29.2</v>
          </cell>
          <cell r="D24">
            <v>15.1</v>
          </cell>
          <cell r="E24">
            <v>66.75</v>
          </cell>
          <cell r="F24">
            <v>95</v>
          </cell>
          <cell r="G24">
            <v>33</v>
          </cell>
          <cell r="H24">
            <v>14.76</v>
          </cell>
          <cell r="I24" t="str">
            <v>*</v>
          </cell>
          <cell r="J24">
            <v>25.92</v>
          </cell>
          <cell r="K24">
            <v>0</v>
          </cell>
        </row>
        <row r="25">
          <cell r="B25">
            <v>21.3125</v>
          </cell>
          <cell r="C25">
            <v>28</v>
          </cell>
          <cell r="D25">
            <v>15.1</v>
          </cell>
          <cell r="E25">
            <v>65</v>
          </cell>
          <cell r="F25">
            <v>96</v>
          </cell>
          <cell r="G25">
            <v>40</v>
          </cell>
          <cell r="H25">
            <v>20.16</v>
          </cell>
          <cell r="I25" t="str">
            <v>*</v>
          </cell>
          <cell r="J25">
            <v>33.480000000000004</v>
          </cell>
          <cell r="K25">
            <v>0</v>
          </cell>
        </row>
        <row r="26">
          <cell r="B26">
            <v>22.770833333333332</v>
          </cell>
          <cell r="C26">
            <v>30.3</v>
          </cell>
          <cell r="D26">
            <v>18.399999999999999</v>
          </cell>
          <cell r="E26">
            <v>60.666666666666664</v>
          </cell>
          <cell r="F26">
            <v>76</v>
          </cell>
          <cell r="G26">
            <v>36</v>
          </cell>
          <cell r="H26">
            <v>14.4</v>
          </cell>
          <cell r="I26" t="str">
            <v>*</v>
          </cell>
          <cell r="J26">
            <v>30.240000000000002</v>
          </cell>
          <cell r="K26">
            <v>0</v>
          </cell>
        </row>
        <row r="27">
          <cell r="B27">
            <v>23.341666666666669</v>
          </cell>
          <cell r="C27">
            <v>30.6</v>
          </cell>
          <cell r="D27">
            <v>17.899999999999999</v>
          </cell>
          <cell r="E27">
            <v>59.166666666666664</v>
          </cell>
          <cell r="F27">
            <v>80</v>
          </cell>
          <cell r="G27">
            <v>33</v>
          </cell>
          <cell r="H27">
            <v>14.4</v>
          </cell>
          <cell r="I27" t="str">
            <v>*</v>
          </cell>
          <cell r="J27">
            <v>25.56</v>
          </cell>
          <cell r="K27">
            <v>0</v>
          </cell>
        </row>
        <row r="28">
          <cell r="B28">
            <v>21.941666666666666</v>
          </cell>
          <cell r="C28">
            <v>29.2</v>
          </cell>
          <cell r="D28">
            <v>15.8</v>
          </cell>
          <cell r="E28">
            <v>61</v>
          </cell>
          <cell r="F28">
            <v>86</v>
          </cell>
          <cell r="G28">
            <v>35</v>
          </cell>
          <cell r="H28">
            <v>19.079999999999998</v>
          </cell>
          <cell r="I28" t="str">
            <v>*</v>
          </cell>
          <cell r="J28">
            <v>36.72</v>
          </cell>
          <cell r="K28">
            <v>0</v>
          </cell>
        </row>
        <row r="29">
          <cell r="B29">
            <v>22.950000000000003</v>
          </cell>
          <cell r="C29">
            <v>31.2</v>
          </cell>
          <cell r="D29">
            <v>16.899999999999999</v>
          </cell>
          <cell r="E29">
            <v>63.083333333333336</v>
          </cell>
          <cell r="F29">
            <v>83</v>
          </cell>
          <cell r="G29">
            <v>38</v>
          </cell>
          <cell r="H29">
            <v>20.52</v>
          </cell>
          <cell r="I29" t="str">
            <v>*</v>
          </cell>
          <cell r="J29">
            <v>38.159999999999997</v>
          </cell>
          <cell r="K29">
            <v>0</v>
          </cell>
        </row>
        <row r="30">
          <cell r="B30">
            <v>23.900000000000006</v>
          </cell>
          <cell r="C30">
            <v>31.4</v>
          </cell>
          <cell r="D30">
            <v>18.5</v>
          </cell>
          <cell r="E30">
            <v>63.791666666666664</v>
          </cell>
          <cell r="F30">
            <v>80</v>
          </cell>
          <cell r="G30">
            <v>40</v>
          </cell>
          <cell r="H30">
            <v>19.8</v>
          </cell>
          <cell r="I30" t="str">
            <v>*</v>
          </cell>
          <cell r="J30">
            <v>37.800000000000004</v>
          </cell>
          <cell r="K30">
            <v>0</v>
          </cell>
        </row>
        <row r="31">
          <cell r="B31">
            <v>25.262499999999999</v>
          </cell>
          <cell r="C31">
            <v>33</v>
          </cell>
          <cell r="D31">
            <v>20.2</v>
          </cell>
          <cell r="E31">
            <v>63.583333333333336</v>
          </cell>
          <cell r="F31">
            <v>83</v>
          </cell>
          <cell r="G31">
            <v>40</v>
          </cell>
          <cell r="H31">
            <v>15.120000000000001</v>
          </cell>
          <cell r="I31" t="str">
            <v>*</v>
          </cell>
          <cell r="J31">
            <v>28.8</v>
          </cell>
          <cell r="K31">
            <v>0</v>
          </cell>
        </row>
        <row r="32">
          <cell r="B32">
            <v>20.462499999999999</v>
          </cell>
          <cell r="C32">
            <v>27.3</v>
          </cell>
          <cell r="D32">
            <v>18.3</v>
          </cell>
          <cell r="E32">
            <v>91.291666666666671</v>
          </cell>
          <cell r="F32">
            <v>99</v>
          </cell>
          <cell r="G32">
            <v>62</v>
          </cell>
          <cell r="H32">
            <v>16.2</v>
          </cell>
          <cell r="I32" t="str">
            <v>*</v>
          </cell>
          <cell r="J32">
            <v>37.440000000000005</v>
          </cell>
          <cell r="K32">
            <v>11.8</v>
          </cell>
        </row>
        <row r="33">
          <cell r="B33">
            <v>19.958333333333336</v>
          </cell>
          <cell r="C33">
            <v>25.3</v>
          </cell>
          <cell r="D33">
            <v>16.5</v>
          </cell>
          <cell r="E33">
            <v>90.833333333333329</v>
          </cell>
          <cell r="F33">
            <v>100</v>
          </cell>
          <cell r="G33">
            <v>65</v>
          </cell>
          <cell r="H33">
            <v>13.32</v>
          </cell>
          <cell r="I33" t="str">
            <v>*</v>
          </cell>
          <cell r="J33">
            <v>23.759999999999998</v>
          </cell>
          <cell r="K33">
            <v>0.2</v>
          </cell>
        </row>
        <row r="34">
          <cell r="B34">
            <v>18.482608695652175</v>
          </cell>
          <cell r="C34">
            <v>21.6</v>
          </cell>
          <cell r="D34">
            <v>16.8</v>
          </cell>
          <cell r="E34">
            <v>91.217391304347828</v>
          </cell>
          <cell r="F34">
            <v>99</v>
          </cell>
          <cell r="G34">
            <v>79</v>
          </cell>
          <cell r="H34">
            <v>18.36</v>
          </cell>
          <cell r="I34" t="str">
            <v>*</v>
          </cell>
          <cell r="J34">
            <v>40.680000000000007</v>
          </cell>
          <cell r="K34">
            <v>11</v>
          </cell>
        </row>
        <row r="35">
          <cell r="B35" t="str">
            <v>*</v>
          </cell>
          <cell r="C35" t="str">
            <v>*</v>
          </cell>
          <cell r="D35" t="str">
            <v>*</v>
          </cell>
          <cell r="E35" t="str">
            <v>*</v>
          </cell>
          <cell r="F35" t="str">
            <v>*</v>
          </cell>
          <cell r="G35" t="str">
            <v>*</v>
          </cell>
          <cell r="H35" t="str">
            <v>*</v>
          </cell>
          <cell r="I35" t="str">
            <v>*</v>
          </cell>
          <cell r="J35" t="str">
            <v>*</v>
          </cell>
          <cell r="K35" t="str">
            <v>*</v>
          </cell>
        </row>
        <row r="36">
          <cell r="I36" t="str">
            <v>*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scunho"/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5">
          <cell r="B5">
            <v>26.391666666666666</v>
          </cell>
          <cell r="C5">
            <v>33.799999999999997</v>
          </cell>
          <cell r="D5">
            <v>23.3</v>
          </cell>
          <cell r="E5">
            <v>77.916666666666671</v>
          </cell>
          <cell r="F5">
            <v>93</v>
          </cell>
          <cell r="G5">
            <v>51</v>
          </cell>
          <cell r="H5">
            <v>6.12</v>
          </cell>
          <cell r="I5" t="str">
            <v>*</v>
          </cell>
          <cell r="J5">
            <v>29.52</v>
          </cell>
          <cell r="K5">
            <v>11.799999999999999</v>
          </cell>
        </row>
        <row r="6">
          <cell r="B6">
            <v>25.020833333333339</v>
          </cell>
          <cell r="C6">
            <v>30.8</v>
          </cell>
          <cell r="D6">
            <v>21.6</v>
          </cell>
          <cell r="E6">
            <v>84.791666666666671</v>
          </cell>
          <cell r="F6">
            <v>95</v>
          </cell>
          <cell r="G6">
            <v>60</v>
          </cell>
          <cell r="H6">
            <v>6.48</v>
          </cell>
          <cell r="I6" t="str">
            <v>*</v>
          </cell>
          <cell r="J6">
            <v>22.68</v>
          </cell>
          <cell r="K6">
            <v>0.60000000000000009</v>
          </cell>
        </row>
        <row r="7">
          <cell r="B7">
            <v>24.433333333333334</v>
          </cell>
          <cell r="C7">
            <v>28.9</v>
          </cell>
          <cell r="D7">
            <v>22</v>
          </cell>
          <cell r="E7">
            <v>84.791666666666671</v>
          </cell>
          <cell r="F7">
            <v>94</v>
          </cell>
          <cell r="G7">
            <v>65</v>
          </cell>
          <cell r="H7">
            <v>2.52</v>
          </cell>
          <cell r="I7" t="str">
            <v>*</v>
          </cell>
          <cell r="J7">
            <v>13.32</v>
          </cell>
          <cell r="K7">
            <v>0</v>
          </cell>
        </row>
        <row r="8">
          <cell r="B8">
            <v>24.1875</v>
          </cell>
          <cell r="C8">
            <v>30.7</v>
          </cell>
          <cell r="D8">
            <v>20.9</v>
          </cell>
          <cell r="E8">
            <v>83.791666666666671</v>
          </cell>
          <cell r="F8">
            <v>95</v>
          </cell>
          <cell r="G8">
            <v>58</v>
          </cell>
          <cell r="H8">
            <v>2.8800000000000003</v>
          </cell>
          <cell r="I8" t="str">
            <v>*</v>
          </cell>
          <cell r="J8">
            <v>11.16</v>
          </cell>
          <cell r="K8">
            <v>0</v>
          </cell>
        </row>
        <row r="9">
          <cell r="B9">
            <v>25.749999999999996</v>
          </cell>
          <cell r="C9">
            <v>32.799999999999997</v>
          </cell>
          <cell r="D9">
            <v>20.7</v>
          </cell>
          <cell r="E9">
            <v>77.5</v>
          </cell>
          <cell r="F9">
            <v>95</v>
          </cell>
          <cell r="G9">
            <v>40</v>
          </cell>
          <cell r="H9">
            <v>11.520000000000001</v>
          </cell>
          <cell r="I9" t="str">
            <v>*</v>
          </cell>
          <cell r="J9">
            <v>27.720000000000002</v>
          </cell>
          <cell r="K9">
            <v>0</v>
          </cell>
        </row>
        <row r="10">
          <cell r="B10">
            <v>24.399999999999995</v>
          </cell>
          <cell r="C10">
            <v>30.8</v>
          </cell>
          <cell r="D10">
            <v>20.7</v>
          </cell>
          <cell r="E10">
            <v>84.708333333333329</v>
          </cell>
          <cell r="F10">
            <v>95</v>
          </cell>
          <cell r="G10">
            <v>60</v>
          </cell>
          <cell r="H10">
            <v>5.7600000000000007</v>
          </cell>
          <cell r="I10" t="str">
            <v>*</v>
          </cell>
          <cell r="J10">
            <v>16.920000000000002</v>
          </cell>
          <cell r="K10">
            <v>0.2</v>
          </cell>
        </row>
        <row r="11">
          <cell r="B11">
            <v>26.179166666666674</v>
          </cell>
          <cell r="C11">
            <v>32.9</v>
          </cell>
          <cell r="D11">
            <v>22.5</v>
          </cell>
          <cell r="E11">
            <v>78.5</v>
          </cell>
          <cell r="F11">
            <v>94</v>
          </cell>
          <cell r="G11">
            <v>46</v>
          </cell>
          <cell r="H11">
            <v>9.3600000000000012</v>
          </cell>
          <cell r="I11" t="str">
            <v>*</v>
          </cell>
          <cell r="J11">
            <v>20.88</v>
          </cell>
          <cell r="K11">
            <v>0</v>
          </cell>
        </row>
        <row r="12">
          <cell r="B12">
            <v>25.145833333333339</v>
          </cell>
          <cell r="C12">
            <v>28.9</v>
          </cell>
          <cell r="D12">
            <v>23</v>
          </cell>
          <cell r="E12">
            <v>84.708333333333329</v>
          </cell>
          <cell r="F12">
            <v>93</v>
          </cell>
          <cell r="G12">
            <v>69</v>
          </cell>
          <cell r="H12">
            <v>6.84</v>
          </cell>
          <cell r="I12" t="str">
            <v>*</v>
          </cell>
          <cell r="J12">
            <v>14.4</v>
          </cell>
          <cell r="K12">
            <v>0</v>
          </cell>
        </row>
        <row r="13">
          <cell r="B13">
            <v>24.966666666666669</v>
          </cell>
          <cell r="C13">
            <v>28.6</v>
          </cell>
          <cell r="D13">
            <v>22.1</v>
          </cell>
          <cell r="E13">
            <v>85.291666666666671</v>
          </cell>
          <cell r="F13">
            <v>94</v>
          </cell>
          <cell r="G13">
            <v>70</v>
          </cell>
          <cell r="H13">
            <v>6.12</v>
          </cell>
          <cell r="I13" t="str">
            <v>*</v>
          </cell>
          <cell r="J13">
            <v>19.079999999999998</v>
          </cell>
          <cell r="K13">
            <v>0.2</v>
          </cell>
        </row>
        <row r="14">
          <cell r="B14">
            <v>25.429166666666671</v>
          </cell>
          <cell r="C14">
            <v>30.9</v>
          </cell>
          <cell r="D14">
            <v>22.2</v>
          </cell>
          <cell r="E14">
            <v>81.041666666666671</v>
          </cell>
          <cell r="F14">
            <v>94</v>
          </cell>
          <cell r="G14">
            <v>57</v>
          </cell>
          <cell r="H14">
            <v>7.9200000000000008</v>
          </cell>
          <cell r="I14" t="str">
            <v>*</v>
          </cell>
          <cell r="J14">
            <v>18.720000000000002</v>
          </cell>
          <cell r="K14">
            <v>0</v>
          </cell>
        </row>
        <row r="15">
          <cell r="B15">
            <v>23.154166666666665</v>
          </cell>
          <cell r="C15">
            <v>28.3</v>
          </cell>
          <cell r="D15">
            <v>18.5</v>
          </cell>
          <cell r="E15">
            <v>73.125</v>
          </cell>
          <cell r="F15">
            <v>92</v>
          </cell>
          <cell r="G15">
            <v>43</v>
          </cell>
          <cell r="H15">
            <v>9</v>
          </cell>
          <cell r="I15" t="str">
            <v>*</v>
          </cell>
          <cell r="J15">
            <v>18.36</v>
          </cell>
          <cell r="K15">
            <v>0</v>
          </cell>
        </row>
        <row r="16">
          <cell r="B16">
            <v>19.808333333333334</v>
          </cell>
          <cell r="C16">
            <v>27.9</v>
          </cell>
          <cell r="D16">
            <v>14</v>
          </cell>
          <cell r="E16">
            <v>71.083333333333329</v>
          </cell>
          <cell r="F16">
            <v>91</v>
          </cell>
          <cell r="G16">
            <v>36</v>
          </cell>
          <cell r="H16">
            <v>11.520000000000001</v>
          </cell>
          <cell r="I16" t="str">
            <v>*</v>
          </cell>
          <cell r="J16">
            <v>18.720000000000002</v>
          </cell>
          <cell r="K16">
            <v>0</v>
          </cell>
        </row>
        <row r="17">
          <cell r="B17">
            <v>19.670833333333334</v>
          </cell>
          <cell r="C17">
            <v>28</v>
          </cell>
          <cell r="D17">
            <v>13.3</v>
          </cell>
          <cell r="E17">
            <v>70.708333333333329</v>
          </cell>
          <cell r="F17">
            <v>95</v>
          </cell>
          <cell r="G17">
            <v>33</v>
          </cell>
          <cell r="H17">
            <v>11.16</v>
          </cell>
          <cell r="I17" t="str">
            <v>*</v>
          </cell>
          <cell r="J17">
            <v>21.240000000000002</v>
          </cell>
          <cell r="K17">
            <v>0</v>
          </cell>
        </row>
        <row r="18">
          <cell r="B18">
            <v>20.058333333333334</v>
          </cell>
          <cell r="C18">
            <v>30</v>
          </cell>
          <cell r="D18">
            <v>12.2</v>
          </cell>
          <cell r="E18">
            <v>68.416666666666671</v>
          </cell>
          <cell r="F18">
            <v>93</v>
          </cell>
          <cell r="G18">
            <v>27</v>
          </cell>
          <cell r="H18">
            <v>6.84</v>
          </cell>
          <cell r="I18" t="str">
            <v>*</v>
          </cell>
          <cell r="J18">
            <v>15.120000000000001</v>
          </cell>
          <cell r="K18">
            <v>0</v>
          </cell>
        </row>
        <row r="19">
          <cell r="B19">
            <v>20.312500000000004</v>
          </cell>
          <cell r="C19">
            <v>29.4</v>
          </cell>
          <cell r="D19">
            <v>13.6</v>
          </cell>
          <cell r="E19">
            <v>70.833333333333329</v>
          </cell>
          <cell r="F19">
            <v>94</v>
          </cell>
          <cell r="G19">
            <v>31</v>
          </cell>
          <cell r="H19">
            <v>12.6</v>
          </cell>
          <cell r="I19" t="str">
            <v>*</v>
          </cell>
          <cell r="J19">
            <v>23.040000000000003</v>
          </cell>
          <cell r="K19">
            <v>0</v>
          </cell>
        </row>
        <row r="20">
          <cell r="B20">
            <v>19.616666666666664</v>
          </cell>
          <cell r="C20">
            <v>29.1</v>
          </cell>
          <cell r="D20">
            <v>11.5</v>
          </cell>
          <cell r="E20">
            <v>72.083333333333329</v>
          </cell>
          <cell r="F20">
            <v>94</v>
          </cell>
          <cell r="G20">
            <v>31</v>
          </cell>
          <cell r="H20">
            <v>9</v>
          </cell>
          <cell r="I20" t="str">
            <v>*</v>
          </cell>
          <cell r="J20">
            <v>16.559999999999999</v>
          </cell>
          <cell r="K20">
            <v>0.2</v>
          </cell>
        </row>
        <row r="21">
          <cell r="B21">
            <v>20.350000000000001</v>
          </cell>
          <cell r="C21">
            <v>30.8</v>
          </cell>
          <cell r="D21">
            <v>12.3</v>
          </cell>
          <cell r="E21">
            <v>68.958333333333329</v>
          </cell>
          <cell r="F21">
            <v>94</v>
          </cell>
          <cell r="G21">
            <v>29</v>
          </cell>
          <cell r="H21">
            <v>9.7200000000000006</v>
          </cell>
          <cell r="I21" t="str">
            <v>*</v>
          </cell>
          <cell r="J21">
            <v>22.32</v>
          </cell>
          <cell r="K21">
            <v>0</v>
          </cell>
        </row>
        <row r="22">
          <cell r="B22">
            <v>21.3</v>
          </cell>
          <cell r="C22">
            <v>31.3</v>
          </cell>
          <cell r="D22">
            <v>14.3</v>
          </cell>
          <cell r="E22">
            <v>67.541666666666671</v>
          </cell>
          <cell r="F22">
            <v>93</v>
          </cell>
          <cell r="G22">
            <v>30</v>
          </cell>
          <cell r="H22">
            <v>9.3600000000000012</v>
          </cell>
          <cell r="I22" t="str">
            <v>*</v>
          </cell>
          <cell r="J22">
            <v>16.559999999999999</v>
          </cell>
          <cell r="K22">
            <v>0.2</v>
          </cell>
        </row>
        <row r="23">
          <cell r="B23">
            <v>22.125</v>
          </cell>
          <cell r="C23">
            <v>32.200000000000003</v>
          </cell>
          <cell r="D23">
            <v>13.9</v>
          </cell>
          <cell r="E23">
            <v>65.791666666666671</v>
          </cell>
          <cell r="F23">
            <v>93</v>
          </cell>
          <cell r="G23">
            <v>22</v>
          </cell>
          <cell r="H23">
            <v>9.7200000000000006</v>
          </cell>
          <cell r="I23" t="str">
            <v>*</v>
          </cell>
          <cell r="J23">
            <v>18.36</v>
          </cell>
          <cell r="K23">
            <v>0</v>
          </cell>
        </row>
        <row r="24">
          <cell r="B24">
            <v>22.045833333333334</v>
          </cell>
          <cell r="C24">
            <v>32.700000000000003</v>
          </cell>
          <cell r="D24">
            <v>13.5</v>
          </cell>
          <cell r="E24">
            <v>68.333333333333329</v>
          </cell>
          <cell r="F24">
            <v>94</v>
          </cell>
          <cell r="G24">
            <v>28</v>
          </cell>
          <cell r="H24">
            <v>11.16</v>
          </cell>
          <cell r="I24" t="str">
            <v>*</v>
          </cell>
          <cell r="J24">
            <v>24.48</v>
          </cell>
          <cell r="K24">
            <v>0</v>
          </cell>
        </row>
        <row r="25">
          <cell r="B25">
            <v>22.141666666666676</v>
          </cell>
          <cell r="C25">
            <v>32.799999999999997</v>
          </cell>
          <cell r="D25">
            <v>15.2</v>
          </cell>
          <cell r="E25">
            <v>71.583333333333329</v>
          </cell>
          <cell r="F25">
            <v>94</v>
          </cell>
          <cell r="G25">
            <v>30</v>
          </cell>
          <cell r="H25">
            <v>17.64</v>
          </cell>
          <cell r="I25" t="str">
            <v>*</v>
          </cell>
          <cell r="J25">
            <v>32.76</v>
          </cell>
          <cell r="K25">
            <v>0</v>
          </cell>
        </row>
        <row r="26">
          <cell r="B26">
            <v>24.108333333333334</v>
          </cell>
          <cell r="C26">
            <v>31.4</v>
          </cell>
          <cell r="D26">
            <v>19.7</v>
          </cell>
          <cell r="E26">
            <v>65.166666666666671</v>
          </cell>
          <cell r="F26">
            <v>86</v>
          </cell>
          <cell r="G26">
            <v>34</v>
          </cell>
          <cell r="H26">
            <v>10.8</v>
          </cell>
          <cell r="I26" t="str">
            <v>*</v>
          </cell>
          <cell r="J26">
            <v>27.36</v>
          </cell>
          <cell r="K26">
            <v>0</v>
          </cell>
        </row>
        <row r="27">
          <cell r="B27">
            <v>24.183333333333326</v>
          </cell>
          <cell r="C27">
            <v>32.4</v>
          </cell>
          <cell r="D27">
            <v>18.2</v>
          </cell>
          <cell r="E27">
            <v>68.541666666666671</v>
          </cell>
          <cell r="F27">
            <v>91</v>
          </cell>
          <cell r="G27">
            <v>33</v>
          </cell>
          <cell r="H27">
            <v>9.7200000000000006</v>
          </cell>
          <cell r="I27" t="str">
            <v>*</v>
          </cell>
          <cell r="J27">
            <v>21.96</v>
          </cell>
          <cell r="K27">
            <v>0</v>
          </cell>
        </row>
        <row r="28">
          <cell r="B28">
            <v>23.791666666666661</v>
          </cell>
          <cell r="C28">
            <v>31.8</v>
          </cell>
          <cell r="D28">
            <v>17.2</v>
          </cell>
          <cell r="E28">
            <v>59.875</v>
          </cell>
          <cell r="F28">
            <v>86</v>
          </cell>
          <cell r="G28">
            <v>31</v>
          </cell>
          <cell r="H28">
            <v>13.32</v>
          </cell>
          <cell r="I28" t="str">
            <v>*</v>
          </cell>
          <cell r="J28">
            <v>27.36</v>
          </cell>
          <cell r="K28">
            <v>0</v>
          </cell>
        </row>
        <row r="29">
          <cell r="B29">
            <v>24.225000000000005</v>
          </cell>
          <cell r="C29">
            <v>33.700000000000003</v>
          </cell>
          <cell r="D29">
            <v>17.399999999999999</v>
          </cell>
          <cell r="E29">
            <v>65.416666666666671</v>
          </cell>
          <cell r="F29">
            <v>91</v>
          </cell>
          <cell r="G29">
            <v>36</v>
          </cell>
          <cell r="H29">
            <v>12.96</v>
          </cell>
          <cell r="I29" t="str">
            <v>*</v>
          </cell>
          <cell r="J29">
            <v>32.4</v>
          </cell>
          <cell r="K29">
            <v>0</v>
          </cell>
        </row>
        <row r="30">
          <cell r="B30">
            <v>25.375</v>
          </cell>
          <cell r="C30">
            <v>33.4</v>
          </cell>
          <cell r="D30">
            <v>18.8</v>
          </cell>
          <cell r="E30">
            <v>68.166666666666671</v>
          </cell>
          <cell r="F30">
            <v>93</v>
          </cell>
          <cell r="G30">
            <v>37</v>
          </cell>
          <cell r="H30">
            <v>20.52</v>
          </cell>
          <cell r="I30" t="str">
            <v>*</v>
          </cell>
          <cell r="J30">
            <v>36.36</v>
          </cell>
          <cell r="K30">
            <v>0</v>
          </cell>
        </row>
        <row r="31">
          <cell r="B31">
            <v>26.304166666666671</v>
          </cell>
          <cell r="C31">
            <v>34.200000000000003</v>
          </cell>
          <cell r="D31">
            <v>21.4</v>
          </cell>
          <cell r="E31">
            <v>67.916666666666671</v>
          </cell>
          <cell r="F31">
            <v>88</v>
          </cell>
          <cell r="G31">
            <v>36</v>
          </cell>
          <cell r="H31">
            <v>14.04</v>
          </cell>
          <cell r="I31" t="str">
            <v>*</v>
          </cell>
          <cell r="J31">
            <v>31.680000000000003</v>
          </cell>
          <cell r="K31">
            <v>0</v>
          </cell>
        </row>
        <row r="32">
          <cell r="B32">
            <v>21.387499999999999</v>
          </cell>
          <cell r="C32">
            <v>26</v>
          </cell>
          <cell r="D32">
            <v>18.5</v>
          </cell>
          <cell r="E32">
            <v>88.125</v>
          </cell>
          <cell r="F32">
            <v>94</v>
          </cell>
          <cell r="G32">
            <v>71</v>
          </cell>
          <cell r="H32">
            <v>16.2</v>
          </cell>
          <cell r="I32" t="str">
            <v>*</v>
          </cell>
          <cell r="J32">
            <v>45.36</v>
          </cell>
          <cell r="K32">
            <v>41.4</v>
          </cell>
        </row>
        <row r="33">
          <cell r="B33">
            <v>21.649999999999995</v>
          </cell>
          <cell r="C33">
            <v>26.7</v>
          </cell>
          <cell r="D33">
            <v>19.100000000000001</v>
          </cell>
          <cell r="E33">
            <v>84.541666666666671</v>
          </cell>
          <cell r="F33">
            <v>95</v>
          </cell>
          <cell r="G33">
            <v>60</v>
          </cell>
          <cell r="H33">
            <v>9.7200000000000006</v>
          </cell>
          <cell r="I33" t="str">
            <v>*</v>
          </cell>
          <cell r="J33">
            <v>22.68</v>
          </cell>
          <cell r="K33">
            <v>0.2</v>
          </cell>
        </row>
        <row r="34">
          <cell r="B34">
            <v>20.687499999999996</v>
          </cell>
          <cell r="C34">
            <v>22.3</v>
          </cell>
          <cell r="D34">
            <v>19.899999999999999</v>
          </cell>
          <cell r="E34">
            <v>92.333333333333329</v>
          </cell>
          <cell r="F34">
            <v>94</v>
          </cell>
          <cell r="G34">
            <v>84</v>
          </cell>
          <cell r="H34">
            <v>10.8</v>
          </cell>
          <cell r="I34" t="str">
            <v>*</v>
          </cell>
          <cell r="J34">
            <v>27.36</v>
          </cell>
          <cell r="K34">
            <v>38.400000000000006</v>
          </cell>
        </row>
        <row r="35">
          <cell r="B35">
            <v>20.154166666666669</v>
          </cell>
          <cell r="C35">
            <v>23</v>
          </cell>
          <cell r="D35">
            <v>16.899999999999999</v>
          </cell>
          <cell r="E35">
            <v>88.958333333333329</v>
          </cell>
          <cell r="F35">
            <v>96</v>
          </cell>
          <cell r="G35">
            <v>69</v>
          </cell>
          <cell r="H35">
            <v>6.48</v>
          </cell>
          <cell r="I35" t="str">
            <v>*</v>
          </cell>
          <cell r="J35">
            <v>11.520000000000001</v>
          </cell>
          <cell r="K35">
            <v>0.2</v>
          </cell>
        </row>
        <row r="36">
          <cell r="I36" t="str">
            <v>*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B35" t="str">
            <v>*</v>
          </cell>
          <cell r="C35" t="str">
            <v>*</v>
          </cell>
          <cell r="D35" t="str">
            <v>*</v>
          </cell>
          <cell r="E35" t="str">
            <v>*</v>
          </cell>
          <cell r="F35" t="str">
            <v>*</v>
          </cell>
          <cell r="G35" t="str">
            <v>*</v>
          </cell>
          <cell r="H35" t="str">
            <v>*</v>
          </cell>
          <cell r="I35" t="str">
            <v>*</v>
          </cell>
          <cell r="J35" t="str">
            <v>*</v>
          </cell>
          <cell r="K35" t="str">
            <v>*</v>
          </cell>
        </row>
        <row r="36">
          <cell r="I36" t="str">
            <v>*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1"/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5">
          <cell r="B5">
            <v>22.987500000000001</v>
          </cell>
          <cell r="C5">
            <v>31.1</v>
          </cell>
          <cell r="D5">
            <v>18.600000000000001</v>
          </cell>
          <cell r="E5">
            <v>84.416666666666671</v>
          </cell>
          <cell r="F5">
            <v>100</v>
          </cell>
          <cell r="G5">
            <v>48</v>
          </cell>
          <cell r="H5">
            <v>14.04</v>
          </cell>
          <cell r="I5" t="str">
            <v>*</v>
          </cell>
          <cell r="J5">
            <v>29.16</v>
          </cell>
          <cell r="K5">
            <v>0</v>
          </cell>
        </row>
        <row r="6">
          <cell r="B6">
            <v>22.95</v>
          </cell>
          <cell r="C6">
            <v>29.9</v>
          </cell>
          <cell r="D6">
            <v>18.5</v>
          </cell>
          <cell r="E6">
            <v>79.166666666666671</v>
          </cell>
          <cell r="F6">
            <v>100</v>
          </cell>
          <cell r="G6">
            <v>37</v>
          </cell>
          <cell r="H6">
            <v>15.120000000000001</v>
          </cell>
          <cell r="I6" t="str">
            <v>*</v>
          </cell>
          <cell r="J6">
            <v>25.56</v>
          </cell>
          <cell r="K6">
            <v>0</v>
          </cell>
        </row>
        <row r="7">
          <cell r="B7">
            <v>22.637500000000003</v>
          </cell>
          <cell r="C7">
            <v>28.4</v>
          </cell>
          <cell r="D7">
            <v>19.7</v>
          </cell>
          <cell r="E7">
            <v>87.041666666666671</v>
          </cell>
          <cell r="F7">
            <v>100</v>
          </cell>
          <cell r="G7">
            <v>54</v>
          </cell>
          <cell r="H7">
            <v>14.4</v>
          </cell>
          <cell r="I7" t="str">
            <v>*</v>
          </cell>
          <cell r="J7">
            <v>23.400000000000002</v>
          </cell>
          <cell r="K7">
            <v>10.200000000000001</v>
          </cell>
        </row>
        <row r="8">
          <cell r="B8">
            <v>22.866666666666664</v>
          </cell>
          <cell r="C8">
            <v>30.1</v>
          </cell>
          <cell r="D8">
            <v>17.899999999999999</v>
          </cell>
          <cell r="E8">
            <v>82.458333333333329</v>
          </cell>
          <cell r="F8">
            <v>100</v>
          </cell>
          <cell r="G8">
            <v>50</v>
          </cell>
          <cell r="H8">
            <v>12.96</v>
          </cell>
          <cell r="I8" t="str">
            <v>*</v>
          </cell>
          <cell r="J8">
            <v>20.52</v>
          </cell>
          <cell r="K8">
            <v>0.2</v>
          </cell>
        </row>
        <row r="9">
          <cell r="B9">
            <v>23.029166666666669</v>
          </cell>
          <cell r="C9">
            <v>30.8</v>
          </cell>
          <cell r="D9">
            <v>17.2</v>
          </cell>
          <cell r="E9">
            <v>78</v>
          </cell>
          <cell r="F9">
            <v>100</v>
          </cell>
          <cell r="G9">
            <v>39</v>
          </cell>
          <cell r="H9">
            <v>20.52</v>
          </cell>
          <cell r="I9" t="str">
            <v>*</v>
          </cell>
          <cell r="J9">
            <v>32.4</v>
          </cell>
          <cell r="K9">
            <v>0</v>
          </cell>
        </row>
        <row r="10">
          <cell r="B10">
            <v>23.083333333333329</v>
          </cell>
          <cell r="C10">
            <v>31.1</v>
          </cell>
          <cell r="D10">
            <v>17.399999999999999</v>
          </cell>
          <cell r="E10">
            <v>77.208333333333329</v>
          </cell>
          <cell r="F10">
            <v>98</v>
          </cell>
          <cell r="G10">
            <v>46</v>
          </cell>
          <cell r="H10">
            <v>17.64</v>
          </cell>
          <cell r="I10" t="str">
            <v>*</v>
          </cell>
          <cell r="J10">
            <v>29.880000000000003</v>
          </cell>
          <cell r="K10">
            <v>0</v>
          </cell>
        </row>
        <row r="11">
          <cell r="B11">
            <v>23.679166666666664</v>
          </cell>
          <cell r="C11">
            <v>30.9</v>
          </cell>
          <cell r="D11">
            <v>17.899999999999999</v>
          </cell>
          <cell r="E11">
            <v>76.041666666666671</v>
          </cell>
          <cell r="F11">
            <v>97</v>
          </cell>
          <cell r="G11">
            <v>45</v>
          </cell>
          <cell r="H11">
            <v>16.2</v>
          </cell>
          <cell r="I11" t="str">
            <v>*</v>
          </cell>
          <cell r="J11">
            <v>28.44</v>
          </cell>
          <cell r="K11">
            <v>0</v>
          </cell>
        </row>
        <row r="12">
          <cell r="B12">
            <v>23.795833333333331</v>
          </cell>
          <cell r="C12">
            <v>31.5</v>
          </cell>
          <cell r="D12">
            <v>18.100000000000001</v>
          </cell>
          <cell r="E12">
            <v>76.75</v>
          </cell>
          <cell r="F12">
            <v>100</v>
          </cell>
          <cell r="G12">
            <v>44</v>
          </cell>
          <cell r="H12">
            <v>12.96</v>
          </cell>
          <cell r="I12" t="str">
            <v>*</v>
          </cell>
          <cell r="J12">
            <v>22.32</v>
          </cell>
          <cell r="K12">
            <v>0</v>
          </cell>
        </row>
        <row r="13">
          <cell r="B13">
            <v>23.120833333333337</v>
          </cell>
          <cell r="C13">
            <v>30</v>
          </cell>
          <cell r="D13">
            <v>20.3</v>
          </cell>
          <cell r="E13">
            <v>89.583333333333329</v>
          </cell>
          <cell r="F13">
            <v>100</v>
          </cell>
          <cell r="G13">
            <v>56</v>
          </cell>
          <cell r="H13">
            <v>19.079999999999998</v>
          </cell>
          <cell r="I13" t="str">
            <v>*</v>
          </cell>
          <cell r="J13">
            <v>30.6</v>
          </cell>
          <cell r="K13">
            <v>11.2</v>
          </cell>
        </row>
        <row r="14">
          <cell r="B14">
            <v>22.854166666666668</v>
          </cell>
          <cell r="C14">
            <v>29.5</v>
          </cell>
          <cell r="D14">
            <v>20.100000000000001</v>
          </cell>
          <cell r="E14">
            <v>90.458333333333329</v>
          </cell>
          <cell r="F14">
            <v>100</v>
          </cell>
          <cell r="G14">
            <v>61</v>
          </cell>
          <cell r="H14">
            <v>16.2</v>
          </cell>
          <cell r="I14" t="str">
            <v>*</v>
          </cell>
          <cell r="J14">
            <v>27.36</v>
          </cell>
          <cell r="K14">
            <v>0.4</v>
          </cell>
        </row>
        <row r="15">
          <cell r="B15">
            <v>21.5625</v>
          </cell>
          <cell r="C15">
            <v>27.3</v>
          </cell>
          <cell r="D15">
            <v>16.8</v>
          </cell>
          <cell r="E15">
            <v>79.083333333333329</v>
          </cell>
          <cell r="F15">
            <v>99</v>
          </cell>
          <cell r="G15">
            <v>53</v>
          </cell>
          <cell r="H15">
            <v>17.28</v>
          </cell>
          <cell r="I15" t="str">
            <v>*</v>
          </cell>
          <cell r="J15">
            <v>25.92</v>
          </cell>
          <cell r="K15">
            <v>0</v>
          </cell>
        </row>
        <row r="16">
          <cell r="B16">
            <v>17.850000000000001</v>
          </cell>
          <cell r="C16">
            <v>27.2</v>
          </cell>
          <cell r="D16">
            <v>11.1</v>
          </cell>
          <cell r="E16">
            <v>65.041666666666671</v>
          </cell>
          <cell r="F16">
            <v>91</v>
          </cell>
          <cell r="G16">
            <v>24</v>
          </cell>
          <cell r="H16">
            <v>18.36</v>
          </cell>
          <cell r="I16" t="str">
            <v>*</v>
          </cell>
          <cell r="J16">
            <v>27</v>
          </cell>
          <cell r="K16">
            <v>0</v>
          </cell>
        </row>
        <row r="17">
          <cell r="B17">
            <v>17.391666666666669</v>
          </cell>
          <cell r="C17">
            <v>26.7</v>
          </cell>
          <cell r="D17">
            <v>10.4</v>
          </cell>
          <cell r="E17">
            <v>62.5</v>
          </cell>
          <cell r="F17">
            <v>92</v>
          </cell>
          <cell r="G17">
            <v>28</v>
          </cell>
          <cell r="H17">
            <v>20.88</v>
          </cell>
          <cell r="I17" t="str">
            <v>*</v>
          </cell>
          <cell r="J17">
            <v>28.8</v>
          </cell>
          <cell r="K17">
            <v>0</v>
          </cell>
        </row>
        <row r="18">
          <cell r="B18">
            <v>17.733333333333331</v>
          </cell>
          <cell r="C18">
            <v>28.1</v>
          </cell>
          <cell r="D18">
            <v>9.8000000000000007</v>
          </cell>
          <cell r="E18">
            <v>67.416666666666671</v>
          </cell>
          <cell r="F18">
            <v>95</v>
          </cell>
          <cell r="G18">
            <v>29</v>
          </cell>
          <cell r="H18">
            <v>15.120000000000001</v>
          </cell>
          <cell r="I18" t="str">
            <v>*</v>
          </cell>
          <cell r="J18">
            <v>24.12</v>
          </cell>
          <cell r="K18">
            <v>0</v>
          </cell>
        </row>
        <row r="19">
          <cell r="B19">
            <v>17.416666666666668</v>
          </cell>
          <cell r="C19">
            <v>27.1</v>
          </cell>
          <cell r="D19">
            <v>10.4</v>
          </cell>
          <cell r="E19">
            <v>73</v>
          </cell>
          <cell r="F19">
            <v>98</v>
          </cell>
          <cell r="G19">
            <v>36</v>
          </cell>
          <cell r="H19">
            <v>17.28</v>
          </cell>
          <cell r="I19" t="str">
            <v>*</v>
          </cell>
          <cell r="J19">
            <v>29.16</v>
          </cell>
          <cell r="K19">
            <v>0</v>
          </cell>
        </row>
        <row r="20">
          <cell r="B20">
            <v>16.991666666666664</v>
          </cell>
          <cell r="C20">
            <v>27.6</v>
          </cell>
          <cell r="D20">
            <v>8.9</v>
          </cell>
          <cell r="E20">
            <v>71.375</v>
          </cell>
          <cell r="F20">
            <v>99</v>
          </cell>
          <cell r="G20">
            <v>29</v>
          </cell>
          <cell r="H20">
            <v>18.720000000000002</v>
          </cell>
          <cell r="I20" t="str">
            <v>*</v>
          </cell>
          <cell r="J20">
            <v>29.16</v>
          </cell>
          <cell r="K20">
            <v>0.2</v>
          </cell>
        </row>
        <row r="21">
          <cell r="B21">
            <v>17.770833333333332</v>
          </cell>
          <cell r="C21">
            <v>28.9</v>
          </cell>
          <cell r="D21">
            <v>9.1999999999999993</v>
          </cell>
          <cell r="E21">
            <v>64.583333333333329</v>
          </cell>
          <cell r="F21">
            <v>96</v>
          </cell>
          <cell r="G21">
            <v>23</v>
          </cell>
          <cell r="H21">
            <v>19.079999999999998</v>
          </cell>
          <cell r="I21" t="str">
            <v>*</v>
          </cell>
          <cell r="J21">
            <v>32.76</v>
          </cell>
          <cell r="K21">
            <v>0</v>
          </cell>
        </row>
        <row r="22">
          <cell r="B22">
            <v>18.120833333333337</v>
          </cell>
          <cell r="C22">
            <v>29.9</v>
          </cell>
          <cell r="D22">
            <v>10.199999999999999</v>
          </cell>
          <cell r="E22">
            <v>69.208333333333329</v>
          </cell>
          <cell r="F22">
            <v>98</v>
          </cell>
          <cell r="G22">
            <v>27</v>
          </cell>
          <cell r="H22">
            <v>16.2</v>
          </cell>
          <cell r="I22" t="str">
            <v>*</v>
          </cell>
          <cell r="J22">
            <v>27</v>
          </cell>
          <cell r="K22">
            <v>0</v>
          </cell>
        </row>
        <row r="23">
          <cell r="B23">
            <v>18.387499999999999</v>
          </cell>
          <cell r="C23">
            <v>29.6</v>
          </cell>
          <cell r="D23">
            <v>9.8000000000000007</v>
          </cell>
          <cell r="E23">
            <v>71.25</v>
          </cell>
          <cell r="F23">
            <v>100</v>
          </cell>
          <cell r="G23">
            <v>28</v>
          </cell>
          <cell r="H23">
            <v>15.840000000000002</v>
          </cell>
          <cell r="I23" t="str">
            <v>*</v>
          </cell>
          <cell r="J23">
            <v>26.28</v>
          </cell>
          <cell r="K23">
            <v>0</v>
          </cell>
        </row>
        <row r="24">
          <cell r="B24">
            <v>19.279166666666665</v>
          </cell>
          <cell r="C24">
            <v>29.8</v>
          </cell>
          <cell r="D24">
            <v>11.4</v>
          </cell>
          <cell r="E24">
            <v>68.041666666666671</v>
          </cell>
          <cell r="F24">
            <v>99</v>
          </cell>
          <cell r="G24">
            <v>29</v>
          </cell>
          <cell r="H24">
            <v>15.840000000000002</v>
          </cell>
          <cell r="I24" t="str">
            <v>*</v>
          </cell>
          <cell r="J24">
            <v>28.44</v>
          </cell>
          <cell r="K24">
            <v>0</v>
          </cell>
        </row>
        <row r="25">
          <cell r="B25">
            <v>19.766666666666669</v>
          </cell>
          <cell r="C25">
            <v>28.8</v>
          </cell>
          <cell r="D25">
            <v>13.1</v>
          </cell>
          <cell r="E25">
            <v>67.166666666666671</v>
          </cell>
          <cell r="F25">
            <v>90</v>
          </cell>
          <cell r="G25">
            <v>37</v>
          </cell>
          <cell r="H25">
            <v>17.28</v>
          </cell>
          <cell r="I25" t="str">
            <v>*</v>
          </cell>
          <cell r="J25">
            <v>31.680000000000003</v>
          </cell>
          <cell r="K25">
            <v>0</v>
          </cell>
        </row>
        <row r="26">
          <cell r="B26">
            <v>21.350000000000005</v>
          </cell>
          <cell r="C26">
            <v>29.1</v>
          </cell>
          <cell r="D26">
            <v>14.7</v>
          </cell>
          <cell r="E26">
            <v>63.333333333333336</v>
          </cell>
          <cell r="F26">
            <v>93</v>
          </cell>
          <cell r="G26">
            <v>36</v>
          </cell>
          <cell r="H26">
            <v>21.6</v>
          </cell>
          <cell r="I26" t="str">
            <v>*</v>
          </cell>
          <cell r="J26">
            <v>36.36</v>
          </cell>
          <cell r="K26">
            <v>0</v>
          </cell>
        </row>
        <row r="27">
          <cell r="B27">
            <v>20.991666666666671</v>
          </cell>
          <cell r="C27">
            <v>29.3</v>
          </cell>
          <cell r="D27">
            <v>14.3</v>
          </cell>
          <cell r="E27">
            <v>67.208333333333329</v>
          </cell>
          <cell r="F27">
            <v>97</v>
          </cell>
          <cell r="G27">
            <v>33</v>
          </cell>
          <cell r="H27">
            <v>16.920000000000002</v>
          </cell>
          <cell r="I27" t="str">
            <v>*</v>
          </cell>
          <cell r="J27">
            <v>32.4</v>
          </cell>
          <cell r="K27">
            <v>0</v>
          </cell>
        </row>
        <row r="28">
          <cell r="B28">
            <v>20.320833333333336</v>
          </cell>
          <cell r="C28">
            <v>29.3</v>
          </cell>
          <cell r="D28">
            <v>13.7</v>
          </cell>
          <cell r="E28">
            <v>65.458333333333329</v>
          </cell>
          <cell r="F28">
            <v>91</v>
          </cell>
          <cell r="G28">
            <v>33</v>
          </cell>
          <cell r="H28">
            <v>25.2</v>
          </cell>
          <cell r="I28" t="str">
            <v>*</v>
          </cell>
          <cell r="J28">
            <v>44.64</v>
          </cell>
          <cell r="K28">
            <v>0</v>
          </cell>
        </row>
        <row r="29">
          <cell r="B29">
            <v>20.574999999999999</v>
          </cell>
          <cell r="C29">
            <v>30.1</v>
          </cell>
          <cell r="D29">
            <v>13.4</v>
          </cell>
          <cell r="E29">
            <v>72</v>
          </cell>
          <cell r="F29">
            <v>97</v>
          </cell>
          <cell r="G29">
            <v>42</v>
          </cell>
          <cell r="H29">
            <v>22.68</v>
          </cell>
          <cell r="I29" t="str">
            <v>*</v>
          </cell>
          <cell r="J29">
            <v>38.519999999999996</v>
          </cell>
          <cell r="K29">
            <v>0</v>
          </cell>
        </row>
        <row r="30">
          <cell r="B30">
            <v>22.258333333333336</v>
          </cell>
          <cell r="C30">
            <v>30.4</v>
          </cell>
          <cell r="D30">
            <v>15.5</v>
          </cell>
          <cell r="E30">
            <v>70.416666666666671</v>
          </cell>
          <cell r="F30">
            <v>95</v>
          </cell>
          <cell r="G30">
            <v>42</v>
          </cell>
          <cell r="H30">
            <v>21.96</v>
          </cell>
          <cell r="I30" t="str">
            <v>*</v>
          </cell>
          <cell r="J30">
            <v>41.4</v>
          </cell>
          <cell r="K30">
            <v>0</v>
          </cell>
        </row>
        <row r="31">
          <cell r="B31">
            <v>23.287499999999998</v>
          </cell>
          <cell r="C31">
            <v>31.3</v>
          </cell>
          <cell r="D31">
            <v>16.7</v>
          </cell>
          <cell r="E31">
            <v>69.25</v>
          </cell>
          <cell r="F31">
            <v>92</v>
          </cell>
          <cell r="G31">
            <v>42</v>
          </cell>
          <cell r="H31">
            <v>18</v>
          </cell>
          <cell r="I31" t="str">
            <v>*</v>
          </cell>
          <cell r="J31">
            <v>33.480000000000004</v>
          </cell>
          <cell r="K31">
            <v>0</v>
          </cell>
        </row>
        <row r="32">
          <cell r="B32">
            <v>19.154166666666665</v>
          </cell>
          <cell r="C32">
            <v>22.1</v>
          </cell>
          <cell r="D32">
            <v>17.100000000000001</v>
          </cell>
          <cell r="E32">
            <v>91.916666666666671</v>
          </cell>
          <cell r="F32">
            <v>100</v>
          </cell>
          <cell r="G32">
            <v>76</v>
          </cell>
          <cell r="H32">
            <v>31.319999999999997</v>
          </cell>
          <cell r="I32" t="str">
            <v>*</v>
          </cell>
          <cell r="J32">
            <v>44.64</v>
          </cell>
          <cell r="K32">
            <v>7.2</v>
          </cell>
        </row>
        <row r="33">
          <cell r="B33">
            <v>19.387500000000003</v>
          </cell>
          <cell r="C33">
            <v>24.4</v>
          </cell>
          <cell r="D33">
            <v>17.100000000000001</v>
          </cell>
          <cell r="E33">
            <v>91.416666666666671</v>
          </cell>
          <cell r="F33">
            <v>100</v>
          </cell>
          <cell r="G33">
            <v>67</v>
          </cell>
          <cell r="H33">
            <v>22.32</v>
          </cell>
          <cell r="I33" t="str">
            <v>*</v>
          </cell>
          <cell r="J33">
            <v>32.76</v>
          </cell>
          <cell r="K33">
            <v>0.2</v>
          </cell>
        </row>
        <row r="34">
          <cell r="B34">
            <v>18.349999999999994</v>
          </cell>
          <cell r="C34">
            <v>19.600000000000001</v>
          </cell>
          <cell r="D34">
            <v>17.3</v>
          </cell>
          <cell r="E34">
            <v>98.958333333333329</v>
          </cell>
          <cell r="F34">
            <v>100</v>
          </cell>
          <cell r="G34">
            <v>92</v>
          </cell>
          <cell r="H34">
            <v>19.440000000000001</v>
          </cell>
          <cell r="I34" t="str">
            <v>*</v>
          </cell>
          <cell r="J34">
            <v>33.840000000000003</v>
          </cell>
          <cell r="K34">
            <v>33</v>
          </cell>
        </row>
        <row r="35">
          <cell r="B35">
            <v>18.658333333333335</v>
          </cell>
          <cell r="C35">
            <v>22</v>
          </cell>
          <cell r="D35">
            <v>16.7</v>
          </cell>
          <cell r="E35">
            <v>91.333333333333329</v>
          </cell>
          <cell r="F35">
            <v>100</v>
          </cell>
          <cell r="G35">
            <v>72</v>
          </cell>
          <cell r="H35">
            <v>13.68</v>
          </cell>
          <cell r="I35" t="str">
            <v>*</v>
          </cell>
          <cell r="J35">
            <v>26.64</v>
          </cell>
          <cell r="K35">
            <v>0.2</v>
          </cell>
        </row>
        <row r="36">
          <cell r="I36" t="str">
            <v>*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1"/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5">
          <cell r="B5">
            <v>23.679166666666664</v>
          </cell>
          <cell r="C5">
            <v>31</v>
          </cell>
          <cell r="D5">
            <v>17.600000000000001</v>
          </cell>
          <cell r="E5">
            <v>65.454545454545453</v>
          </cell>
          <cell r="F5">
            <v>100</v>
          </cell>
          <cell r="G5">
            <v>40</v>
          </cell>
          <cell r="H5">
            <v>15.840000000000002</v>
          </cell>
          <cell r="I5" t="str">
            <v>*</v>
          </cell>
          <cell r="J5">
            <v>22.68</v>
          </cell>
          <cell r="K5">
            <v>0</v>
          </cell>
        </row>
        <row r="6">
          <cell r="B6">
            <v>24.008333333333336</v>
          </cell>
          <cell r="C6">
            <v>29.5</v>
          </cell>
          <cell r="D6">
            <v>19.2</v>
          </cell>
          <cell r="E6">
            <v>65.5</v>
          </cell>
          <cell r="F6">
            <v>99</v>
          </cell>
          <cell r="G6">
            <v>38</v>
          </cell>
          <cell r="H6">
            <v>10.8</v>
          </cell>
          <cell r="I6" t="str">
            <v>*</v>
          </cell>
          <cell r="J6">
            <v>19.8</v>
          </cell>
          <cell r="K6">
            <v>0</v>
          </cell>
        </row>
        <row r="7">
          <cell r="B7">
            <v>23.904166666666669</v>
          </cell>
          <cell r="C7">
            <v>29.3</v>
          </cell>
          <cell r="D7">
            <v>20.399999999999999</v>
          </cell>
          <cell r="E7">
            <v>65.565217391304344</v>
          </cell>
          <cell r="F7">
            <v>100</v>
          </cell>
          <cell r="G7">
            <v>43</v>
          </cell>
          <cell r="H7">
            <v>10.44</v>
          </cell>
          <cell r="I7" t="str">
            <v>*</v>
          </cell>
          <cell r="J7">
            <v>19.8</v>
          </cell>
          <cell r="K7">
            <v>0</v>
          </cell>
        </row>
        <row r="8">
          <cell r="B8">
            <v>25.341666666666665</v>
          </cell>
          <cell r="C8">
            <v>31.1</v>
          </cell>
          <cell r="D8">
            <v>20.399999999999999</v>
          </cell>
          <cell r="E8">
            <v>64.681818181818187</v>
          </cell>
          <cell r="F8">
            <v>100</v>
          </cell>
          <cell r="G8">
            <v>41</v>
          </cell>
          <cell r="H8">
            <v>10.44</v>
          </cell>
          <cell r="I8" t="str">
            <v>*</v>
          </cell>
          <cell r="J8">
            <v>20.16</v>
          </cell>
          <cell r="K8">
            <v>0</v>
          </cell>
        </row>
        <row r="9">
          <cell r="B9">
            <v>25.579166666666666</v>
          </cell>
          <cell r="C9">
            <v>31.3</v>
          </cell>
          <cell r="D9">
            <v>21.3</v>
          </cell>
          <cell r="E9">
            <v>63.227272727272727</v>
          </cell>
          <cell r="F9">
            <v>100</v>
          </cell>
          <cell r="G9">
            <v>38</v>
          </cell>
          <cell r="H9">
            <v>15.840000000000002</v>
          </cell>
          <cell r="I9" t="str">
            <v>*</v>
          </cell>
          <cell r="J9">
            <v>29.52</v>
          </cell>
          <cell r="K9">
            <v>0</v>
          </cell>
        </row>
        <row r="10">
          <cell r="B10">
            <v>25.566666666666666</v>
          </cell>
          <cell r="C10">
            <v>32</v>
          </cell>
          <cell r="D10">
            <v>21.2</v>
          </cell>
          <cell r="E10">
            <v>59.9</v>
          </cell>
          <cell r="F10">
            <v>100</v>
          </cell>
          <cell r="G10">
            <v>35</v>
          </cell>
          <cell r="H10">
            <v>16.920000000000002</v>
          </cell>
          <cell r="I10" t="str">
            <v>*</v>
          </cell>
          <cell r="J10">
            <v>24.12</v>
          </cell>
          <cell r="K10">
            <v>0</v>
          </cell>
        </row>
        <row r="11">
          <cell r="B11">
            <v>25.091666666666665</v>
          </cell>
          <cell r="C11">
            <v>31</v>
          </cell>
          <cell r="D11">
            <v>19.7</v>
          </cell>
          <cell r="E11">
            <v>68.478260869565219</v>
          </cell>
          <cell r="F11">
            <v>96</v>
          </cell>
          <cell r="G11">
            <v>41</v>
          </cell>
          <cell r="H11">
            <v>14.4</v>
          </cell>
          <cell r="I11" t="str">
            <v>*</v>
          </cell>
          <cell r="J11">
            <v>22.68</v>
          </cell>
          <cell r="K11">
            <v>0</v>
          </cell>
        </row>
        <row r="12">
          <cell r="B12">
            <v>25.229166666666661</v>
          </cell>
          <cell r="C12">
            <v>32</v>
          </cell>
          <cell r="D12">
            <v>21.2</v>
          </cell>
          <cell r="E12">
            <v>64.94736842105263</v>
          </cell>
          <cell r="F12">
            <v>100</v>
          </cell>
          <cell r="G12">
            <v>39</v>
          </cell>
          <cell r="H12">
            <v>11.520000000000001</v>
          </cell>
          <cell r="I12" t="str">
            <v>*</v>
          </cell>
          <cell r="J12">
            <v>20.16</v>
          </cell>
          <cell r="K12">
            <v>0</v>
          </cell>
        </row>
        <row r="13">
          <cell r="B13">
            <v>24.599999999999998</v>
          </cell>
          <cell r="C13">
            <v>29.7</v>
          </cell>
          <cell r="D13">
            <v>21.7</v>
          </cell>
          <cell r="E13">
            <v>72.92307692307692</v>
          </cell>
          <cell r="F13">
            <v>100</v>
          </cell>
          <cell r="G13">
            <v>54</v>
          </cell>
          <cell r="H13">
            <v>12.96</v>
          </cell>
          <cell r="I13" t="str">
            <v>*</v>
          </cell>
          <cell r="J13">
            <v>21.6</v>
          </cell>
          <cell r="K13">
            <v>3.6</v>
          </cell>
        </row>
        <row r="14">
          <cell r="B14">
            <v>24.1875</v>
          </cell>
          <cell r="C14">
            <v>29.6</v>
          </cell>
          <cell r="D14">
            <v>20.8</v>
          </cell>
          <cell r="E14">
            <v>68.538461538461533</v>
          </cell>
          <cell r="F14">
            <v>100</v>
          </cell>
          <cell r="G14">
            <v>53</v>
          </cell>
          <cell r="H14">
            <v>13.32</v>
          </cell>
          <cell r="I14" t="str">
            <v>*</v>
          </cell>
          <cell r="J14">
            <v>24.12</v>
          </cell>
          <cell r="K14">
            <v>0</v>
          </cell>
        </row>
        <row r="15">
          <cell r="B15">
            <v>21.329166666666662</v>
          </cell>
          <cell r="C15">
            <v>27.8</v>
          </cell>
          <cell r="D15">
            <v>15.4</v>
          </cell>
          <cell r="E15">
            <v>62.083333333333336</v>
          </cell>
          <cell r="F15">
            <v>98</v>
          </cell>
          <cell r="G15">
            <v>21</v>
          </cell>
          <cell r="H15">
            <v>13.32</v>
          </cell>
          <cell r="I15" t="str">
            <v>*</v>
          </cell>
          <cell r="J15">
            <v>22.68</v>
          </cell>
          <cell r="K15">
            <v>0</v>
          </cell>
        </row>
        <row r="16">
          <cell r="B16">
            <v>18.333333333333339</v>
          </cell>
          <cell r="C16">
            <v>25.5</v>
          </cell>
          <cell r="D16">
            <v>11.5</v>
          </cell>
          <cell r="E16">
            <v>58.590909090909093</v>
          </cell>
          <cell r="F16">
            <v>100</v>
          </cell>
          <cell r="G16">
            <v>24</v>
          </cell>
          <cell r="H16">
            <v>14.76</v>
          </cell>
          <cell r="I16" t="str">
            <v>*</v>
          </cell>
          <cell r="J16">
            <v>28.44</v>
          </cell>
          <cell r="K16">
            <v>0</v>
          </cell>
        </row>
        <row r="17">
          <cell r="B17">
            <v>18.879166666666666</v>
          </cell>
          <cell r="C17">
            <v>26</v>
          </cell>
          <cell r="D17">
            <v>12.2</v>
          </cell>
          <cell r="E17">
            <v>60.208333333333336</v>
          </cell>
          <cell r="F17">
            <v>91</v>
          </cell>
          <cell r="G17">
            <v>33</v>
          </cell>
          <cell r="H17">
            <v>16.559999999999999</v>
          </cell>
          <cell r="I17" t="str">
            <v>*</v>
          </cell>
          <cell r="J17">
            <v>32.76</v>
          </cell>
          <cell r="K17">
            <v>0</v>
          </cell>
        </row>
        <row r="18">
          <cell r="B18">
            <v>19.508333333333333</v>
          </cell>
          <cell r="C18">
            <v>25.7</v>
          </cell>
          <cell r="D18">
            <v>13</v>
          </cell>
          <cell r="E18">
            <v>61.38095238095238</v>
          </cell>
          <cell r="F18">
            <v>100</v>
          </cell>
          <cell r="G18">
            <v>28</v>
          </cell>
          <cell r="H18">
            <v>10.8</v>
          </cell>
          <cell r="I18" t="str">
            <v>*</v>
          </cell>
          <cell r="J18">
            <v>34.200000000000003</v>
          </cell>
          <cell r="K18">
            <v>0</v>
          </cell>
        </row>
        <row r="19">
          <cell r="B19">
            <v>20.116666666666671</v>
          </cell>
          <cell r="C19">
            <v>26.5</v>
          </cell>
          <cell r="D19">
            <v>14.6</v>
          </cell>
          <cell r="E19">
            <v>60.916666666666664</v>
          </cell>
          <cell r="F19">
            <v>100</v>
          </cell>
          <cell r="G19">
            <v>29</v>
          </cell>
          <cell r="H19">
            <v>13.32</v>
          </cell>
          <cell r="I19" t="str">
            <v>*</v>
          </cell>
          <cell r="J19">
            <v>25.2</v>
          </cell>
          <cell r="K19">
            <v>0</v>
          </cell>
        </row>
        <row r="20">
          <cell r="B20">
            <v>20.000000000000004</v>
          </cell>
          <cell r="C20">
            <v>26.9</v>
          </cell>
          <cell r="D20">
            <v>12.5</v>
          </cell>
          <cell r="E20">
            <v>56.81818181818182</v>
          </cell>
          <cell r="F20">
            <v>100</v>
          </cell>
          <cell r="G20">
            <v>26</v>
          </cell>
          <cell r="H20">
            <v>12.96</v>
          </cell>
          <cell r="I20" t="str">
            <v>*</v>
          </cell>
          <cell r="J20">
            <v>23.040000000000003</v>
          </cell>
          <cell r="K20">
            <v>0</v>
          </cell>
        </row>
        <row r="21">
          <cell r="B21">
            <v>19.470833333333331</v>
          </cell>
          <cell r="C21">
            <v>25.1</v>
          </cell>
          <cell r="D21">
            <v>14</v>
          </cell>
          <cell r="E21">
            <v>62.375</v>
          </cell>
          <cell r="F21">
            <v>84</v>
          </cell>
          <cell r="G21">
            <v>35</v>
          </cell>
          <cell r="H21">
            <v>21.96</v>
          </cell>
          <cell r="I21" t="str">
            <v>*</v>
          </cell>
          <cell r="J21">
            <v>40.32</v>
          </cell>
          <cell r="K21">
            <v>0</v>
          </cell>
        </row>
        <row r="22">
          <cell r="B22">
            <v>19.049999999999994</v>
          </cell>
          <cell r="C22">
            <v>26.1</v>
          </cell>
          <cell r="D22">
            <v>14.3</v>
          </cell>
          <cell r="E22">
            <v>66.916666666666671</v>
          </cell>
          <cell r="F22">
            <v>87</v>
          </cell>
          <cell r="G22">
            <v>39</v>
          </cell>
          <cell r="H22">
            <v>22.68</v>
          </cell>
          <cell r="I22" t="str">
            <v>*</v>
          </cell>
          <cell r="J22">
            <v>34.200000000000003</v>
          </cell>
          <cell r="K22">
            <v>0</v>
          </cell>
        </row>
        <row r="23">
          <cell r="B23">
            <v>20.162499999999998</v>
          </cell>
          <cell r="C23">
            <v>26.8</v>
          </cell>
          <cell r="D23">
            <v>15.3</v>
          </cell>
          <cell r="E23">
            <v>62.652173913043477</v>
          </cell>
          <cell r="F23">
            <v>100</v>
          </cell>
          <cell r="G23">
            <v>31</v>
          </cell>
          <cell r="H23">
            <v>16.559999999999999</v>
          </cell>
          <cell r="I23" t="str">
            <v>*</v>
          </cell>
          <cell r="J23">
            <v>28.8</v>
          </cell>
          <cell r="K23">
            <v>0</v>
          </cell>
        </row>
        <row r="24">
          <cell r="B24">
            <v>20.770833333333332</v>
          </cell>
          <cell r="C24">
            <v>28.9</v>
          </cell>
          <cell r="D24">
            <v>15.3</v>
          </cell>
          <cell r="E24">
            <v>64.25</v>
          </cell>
          <cell r="F24">
            <v>100</v>
          </cell>
          <cell r="G24">
            <v>30</v>
          </cell>
          <cell r="H24">
            <v>16.559999999999999</v>
          </cell>
          <cell r="I24" t="str">
            <v>*</v>
          </cell>
          <cell r="J24">
            <v>25.2</v>
          </cell>
          <cell r="K24">
            <v>0</v>
          </cell>
        </row>
        <row r="25">
          <cell r="B25">
            <v>21.462500000000002</v>
          </cell>
          <cell r="C25">
            <v>27.3</v>
          </cell>
          <cell r="D25">
            <v>16.2</v>
          </cell>
          <cell r="E25">
            <v>61.208333333333336</v>
          </cell>
          <cell r="F25">
            <v>94</v>
          </cell>
          <cell r="G25">
            <v>34</v>
          </cell>
          <cell r="H25">
            <v>16.920000000000002</v>
          </cell>
          <cell r="I25" t="str">
            <v>*</v>
          </cell>
          <cell r="J25">
            <v>29.52</v>
          </cell>
          <cell r="K25">
            <v>0</v>
          </cell>
        </row>
        <row r="26">
          <cell r="B26">
            <v>22.5625</v>
          </cell>
          <cell r="C26">
            <v>28.4</v>
          </cell>
          <cell r="D26">
            <v>18.3</v>
          </cell>
          <cell r="E26">
            <v>57.416666666666664</v>
          </cell>
          <cell r="F26">
            <v>79</v>
          </cell>
          <cell r="G26">
            <v>39</v>
          </cell>
          <cell r="H26">
            <v>17.64</v>
          </cell>
          <cell r="I26" t="str">
            <v>*</v>
          </cell>
          <cell r="J26">
            <v>31.319999999999997</v>
          </cell>
          <cell r="K26">
            <v>0</v>
          </cell>
        </row>
        <row r="27">
          <cell r="B27">
            <v>22.820833333333336</v>
          </cell>
          <cell r="C27">
            <v>28.5</v>
          </cell>
          <cell r="D27">
            <v>17.7</v>
          </cell>
          <cell r="E27">
            <v>54.75</v>
          </cell>
          <cell r="F27">
            <v>79</v>
          </cell>
          <cell r="G27">
            <v>29</v>
          </cell>
          <cell r="H27">
            <v>17.28</v>
          </cell>
          <cell r="I27" t="str">
            <v>*</v>
          </cell>
          <cell r="J27">
            <v>29.52</v>
          </cell>
          <cell r="K27">
            <v>0</v>
          </cell>
        </row>
        <row r="28">
          <cell r="B28">
            <v>21.887500000000003</v>
          </cell>
          <cell r="C28">
            <v>28</v>
          </cell>
          <cell r="D28">
            <v>16.600000000000001</v>
          </cell>
          <cell r="E28">
            <v>58.833333333333336</v>
          </cell>
          <cell r="F28">
            <v>80</v>
          </cell>
          <cell r="G28">
            <v>36</v>
          </cell>
          <cell r="H28">
            <v>19.440000000000001</v>
          </cell>
          <cell r="I28" t="str">
            <v>*</v>
          </cell>
          <cell r="J28">
            <v>35.64</v>
          </cell>
          <cell r="K28">
            <v>0</v>
          </cell>
        </row>
        <row r="29">
          <cell r="B29">
            <v>22.695833333333336</v>
          </cell>
          <cell r="C29">
            <v>29.9</v>
          </cell>
          <cell r="D29">
            <v>18</v>
          </cell>
          <cell r="E29">
            <v>61.125</v>
          </cell>
          <cell r="F29">
            <v>78</v>
          </cell>
          <cell r="G29">
            <v>40</v>
          </cell>
          <cell r="H29">
            <v>18.36</v>
          </cell>
          <cell r="I29" t="str">
            <v>*</v>
          </cell>
          <cell r="J29">
            <v>30.96</v>
          </cell>
          <cell r="K29">
            <v>0</v>
          </cell>
        </row>
        <row r="30">
          <cell r="B30">
            <v>23.479166666666661</v>
          </cell>
          <cell r="C30">
            <v>30.2</v>
          </cell>
          <cell r="D30">
            <v>18.8</v>
          </cell>
          <cell r="E30">
            <v>60.25</v>
          </cell>
          <cell r="F30">
            <v>75</v>
          </cell>
          <cell r="G30">
            <v>37</v>
          </cell>
          <cell r="H30">
            <v>16.920000000000002</v>
          </cell>
          <cell r="I30" t="str">
            <v>*</v>
          </cell>
          <cell r="J30">
            <v>37.080000000000005</v>
          </cell>
          <cell r="K30">
            <v>0</v>
          </cell>
        </row>
        <row r="31">
          <cell r="B31">
            <v>24.779166666666658</v>
          </cell>
          <cell r="C31">
            <v>32.4</v>
          </cell>
          <cell r="D31">
            <v>19.2</v>
          </cell>
          <cell r="E31">
            <v>58.666666666666664</v>
          </cell>
          <cell r="F31">
            <v>80</v>
          </cell>
          <cell r="G31">
            <v>34</v>
          </cell>
          <cell r="H31">
            <v>15.120000000000001</v>
          </cell>
          <cell r="I31" t="str">
            <v>*</v>
          </cell>
          <cell r="J31">
            <v>27.720000000000002</v>
          </cell>
          <cell r="K31">
            <v>0</v>
          </cell>
        </row>
        <row r="32">
          <cell r="B32">
            <v>20.9375</v>
          </cell>
          <cell r="C32">
            <v>25.9</v>
          </cell>
          <cell r="D32">
            <v>19.2</v>
          </cell>
          <cell r="E32">
            <v>82.666666666666671</v>
          </cell>
          <cell r="F32">
            <v>100</v>
          </cell>
          <cell r="G32">
            <v>58</v>
          </cell>
          <cell r="H32">
            <v>24.12</v>
          </cell>
          <cell r="I32" t="str">
            <v>*</v>
          </cell>
          <cell r="J32">
            <v>41.76</v>
          </cell>
          <cell r="K32">
            <v>17.999999999999996</v>
          </cell>
        </row>
        <row r="33">
          <cell r="B33">
            <v>20.712500000000006</v>
          </cell>
          <cell r="C33">
            <v>25.1</v>
          </cell>
          <cell r="D33">
            <v>18.3</v>
          </cell>
          <cell r="E33">
            <v>67.63636363636364</v>
          </cell>
          <cell r="F33">
            <v>100</v>
          </cell>
          <cell r="G33">
            <v>55</v>
          </cell>
          <cell r="H33">
            <v>18</v>
          </cell>
          <cell r="I33" t="str">
            <v>*</v>
          </cell>
          <cell r="J33">
            <v>36</v>
          </cell>
          <cell r="K33">
            <v>0.2</v>
          </cell>
        </row>
        <row r="34">
          <cell r="B34">
            <v>17.93333333333333</v>
          </cell>
          <cell r="C34">
            <v>22.1</v>
          </cell>
          <cell r="D34">
            <v>16.399999999999999</v>
          </cell>
          <cell r="E34">
            <v>84.090909090909093</v>
          </cell>
          <cell r="F34">
            <v>100</v>
          </cell>
          <cell r="G34">
            <v>70</v>
          </cell>
          <cell r="H34">
            <v>24.48</v>
          </cell>
          <cell r="I34" t="str">
            <v>*</v>
          </cell>
          <cell r="J34">
            <v>37.800000000000004</v>
          </cell>
          <cell r="K34">
            <v>9.3999999999999986</v>
          </cell>
        </row>
        <row r="35">
          <cell r="B35">
            <v>19.179166666666664</v>
          </cell>
          <cell r="C35">
            <v>22.5</v>
          </cell>
          <cell r="D35">
            <v>16.899999999999999</v>
          </cell>
          <cell r="E35">
            <v>74.555555555555557</v>
          </cell>
          <cell r="F35">
            <v>100</v>
          </cell>
          <cell r="G35">
            <v>62</v>
          </cell>
          <cell r="H35">
            <v>12.24</v>
          </cell>
          <cell r="I35" t="str">
            <v>*</v>
          </cell>
          <cell r="J35">
            <v>20.88</v>
          </cell>
          <cell r="K35">
            <v>1.2</v>
          </cell>
        </row>
        <row r="36">
          <cell r="I36" t="str">
            <v>*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scunho"/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5">
          <cell r="B5">
            <v>24.691666666666666</v>
          </cell>
          <cell r="C5">
            <v>31.4</v>
          </cell>
          <cell r="D5">
            <v>21.1</v>
          </cell>
          <cell r="E5">
            <v>85.458333333333329</v>
          </cell>
          <cell r="F5">
            <v>100</v>
          </cell>
          <cell r="G5">
            <v>59</v>
          </cell>
          <cell r="H5">
            <v>14.76</v>
          </cell>
          <cell r="I5" t="str">
            <v>*</v>
          </cell>
          <cell r="J5">
            <v>35.64</v>
          </cell>
          <cell r="K5">
            <v>0</v>
          </cell>
        </row>
        <row r="6">
          <cell r="B6">
            <v>23.645833333333332</v>
          </cell>
          <cell r="C6">
            <v>30.8</v>
          </cell>
          <cell r="D6">
            <v>20.399999999999999</v>
          </cell>
          <cell r="E6">
            <v>89.708333333333329</v>
          </cell>
          <cell r="F6">
            <v>100</v>
          </cell>
          <cell r="G6">
            <v>61</v>
          </cell>
          <cell r="H6">
            <v>18.720000000000002</v>
          </cell>
          <cell r="I6" t="str">
            <v>*</v>
          </cell>
          <cell r="J6">
            <v>34.200000000000003</v>
          </cell>
          <cell r="K6">
            <v>8</v>
          </cell>
        </row>
        <row r="7">
          <cell r="B7">
            <v>21.620833333333337</v>
          </cell>
          <cell r="C7">
            <v>26.5</v>
          </cell>
          <cell r="D7">
            <v>19.399999999999999</v>
          </cell>
          <cell r="E7">
            <v>92.75</v>
          </cell>
          <cell r="F7">
            <v>100</v>
          </cell>
          <cell r="G7">
            <v>74</v>
          </cell>
          <cell r="H7">
            <v>14.4</v>
          </cell>
          <cell r="I7" t="str">
            <v>*</v>
          </cell>
          <cell r="J7">
            <v>27</v>
          </cell>
          <cell r="K7">
            <v>1.2</v>
          </cell>
        </row>
        <row r="8">
          <cell r="B8">
            <v>22.454166666666666</v>
          </cell>
          <cell r="C8">
            <v>28.9</v>
          </cell>
          <cell r="D8">
            <v>19</v>
          </cell>
          <cell r="E8">
            <v>89.666666666666671</v>
          </cell>
          <cell r="F8">
            <v>100</v>
          </cell>
          <cell r="G8">
            <v>67</v>
          </cell>
          <cell r="H8">
            <v>11.879999999999999</v>
          </cell>
          <cell r="I8" t="str">
            <v>*</v>
          </cell>
          <cell r="J8">
            <v>21.6</v>
          </cell>
          <cell r="K8">
            <v>0</v>
          </cell>
        </row>
        <row r="9">
          <cell r="B9">
            <v>24.266666666666666</v>
          </cell>
          <cell r="C9">
            <v>31.2</v>
          </cell>
          <cell r="D9">
            <v>19.100000000000001</v>
          </cell>
          <cell r="E9">
            <v>84.5</v>
          </cell>
          <cell r="F9">
            <v>100</v>
          </cell>
          <cell r="G9">
            <v>50</v>
          </cell>
          <cell r="H9">
            <v>14.04</v>
          </cell>
          <cell r="I9" t="str">
            <v>*</v>
          </cell>
          <cell r="J9">
            <v>25.56</v>
          </cell>
          <cell r="K9">
            <v>0</v>
          </cell>
        </row>
        <row r="10">
          <cell r="B10">
            <v>23.995833333333334</v>
          </cell>
          <cell r="C10">
            <v>29.9</v>
          </cell>
          <cell r="D10">
            <v>20.7</v>
          </cell>
          <cell r="E10">
            <v>87.875</v>
          </cell>
          <cell r="F10">
            <v>100</v>
          </cell>
          <cell r="G10">
            <v>59</v>
          </cell>
          <cell r="H10">
            <v>17.64</v>
          </cell>
          <cell r="I10" t="str">
            <v>*</v>
          </cell>
          <cell r="J10">
            <v>26.28</v>
          </cell>
          <cell r="K10">
            <v>0</v>
          </cell>
        </row>
        <row r="11">
          <cell r="B11">
            <v>23.583333333333329</v>
          </cell>
          <cell r="C11">
            <v>31</v>
          </cell>
          <cell r="D11">
            <v>19</v>
          </cell>
          <cell r="E11">
            <v>87.541666666666671</v>
          </cell>
          <cell r="F11">
            <v>100</v>
          </cell>
          <cell r="G11">
            <v>59</v>
          </cell>
          <cell r="H11">
            <v>22.32</v>
          </cell>
          <cell r="I11" t="str">
            <v>*</v>
          </cell>
          <cell r="J11">
            <v>37.800000000000004</v>
          </cell>
          <cell r="K11">
            <v>4.5999999999999996</v>
          </cell>
        </row>
        <row r="12">
          <cell r="B12">
            <v>23.229166666666668</v>
          </cell>
          <cell r="C12">
            <v>27.7</v>
          </cell>
          <cell r="D12">
            <v>21.5</v>
          </cell>
          <cell r="E12">
            <v>95.916666666666671</v>
          </cell>
          <cell r="F12">
            <v>100</v>
          </cell>
          <cell r="G12">
            <v>72</v>
          </cell>
          <cell r="H12">
            <v>12.96</v>
          </cell>
          <cell r="I12" t="str">
            <v>*</v>
          </cell>
          <cell r="J12">
            <v>20.52</v>
          </cell>
          <cell r="K12">
            <v>8.6</v>
          </cell>
        </row>
        <row r="13">
          <cell r="B13">
            <v>22</v>
          </cell>
          <cell r="C13">
            <v>25.7</v>
          </cell>
          <cell r="D13">
            <v>20.3</v>
          </cell>
          <cell r="E13">
            <v>95.25</v>
          </cell>
          <cell r="F13">
            <v>100</v>
          </cell>
          <cell r="G13">
            <v>77</v>
          </cell>
          <cell r="H13">
            <v>14.4</v>
          </cell>
          <cell r="I13" t="str">
            <v>*</v>
          </cell>
          <cell r="J13">
            <v>24.48</v>
          </cell>
          <cell r="K13">
            <v>3.8000000000000003</v>
          </cell>
        </row>
        <row r="14">
          <cell r="B14">
            <v>22.799999999999997</v>
          </cell>
          <cell r="C14">
            <v>28.9</v>
          </cell>
          <cell r="D14">
            <v>19.399999999999999</v>
          </cell>
          <cell r="E14">
            <v>88.083333333333329</v>
          </cell>
          <cell r="F14">
            <v>100</v>
          </cell>
          <cell r="G14">
            <v>61</v>
          </cell>
          <cell r="H14">
            <v>17.64</v>
          </cell>
          <cell r="I14" t="str">
            <v>*</v>
          </cell>
          <cell r="J14">
            <v>26.28</v>
          </cell>
          <cell r="K14">
            <v>0</v>
          </cell>
        </row>
        <row r="15">
          <cell r="B15">
            <v>21.104166666666668</v>
          </cell>
          <cell r="C15">
            <v>27.9</v>
          </cell>
          <cell r="D15">
            <v>15.7</v>
          </cell>
          <cell r="E15">
            <v>74.666666666666671</v>
          </cell>
          <cell r="F15">
            <v>98</v>
          </cell>
          <cell r="G15">
            <v>33</v>
          </cell>
          <cell r="H15">
            <v>11.879999999999999</v>
          </cell>
          <cell r="I15" t="str">
            <v>*</v>
          </cell>
          <cell r="J15">
            <v>20.52</v>
          </cell>
          <cell r="K15">
            <v>0</v>
          </cell>
        </row>
        <row r="16">
          <cell r="B16">
            <v>18.416666666666664</v>
          </cell>
          <cell r="C16">
            <v>26.4</v>
          </cell>
          <cell r="D16">
            <v>12.8</v>
          </cell>
          <cell r="E16">
            <v>72.333333333333329</v>
          </cell>
          <cell r="F16">
            <v>95</v>
          </cell>
          <cell r="G16">
            <v>32</v>
          </cell>
          <cell r="H16">
            <v>17.28</v>
          </cell>
          <cell r="I16" t="str">
            <v>*</v>
          </cell>
          <cell r="J16">
            <v>27.720000000000002</v>
          </cell>
          <cell r="K16">
            <v>0</v>
          </cell>
        </row>
        <row r="17">
          <cell r="B17">
            <v>18.554166666666667</v>
          </cell>
          <cell r="C17">
            <v>27</v>
          </cell>
          <cell r="D17">
            <v>12.5</v>
          </cell>
          <cell r="E17">
            <v>68.75</v>
          </cell>
          <cell r="F17">
            <v>92</v>
          </cell>
          <cell r="G17">
            <v>36</v>
          </cell>
          <cell r="H17">
            <v>14.04</v>
          </cell>
          <cell r="I17" t="str">
            <v>*</v>
          </cell>
          <cell r="J17">
            <v>19.079999999999998</v>
          </cell>
          <cell r="K17">
            <v>0</v>
          </cell>
        </row>
        <row r="18">
          <cell r="B18">
            <v>18.979166666666668</v>
          </cell>
          <cell r="C18">
            <v>28.5</v>
          </cell>
          <cell r="D18">
            <v>10.9</v>
          </cell>
          <cell r="E18">
            <v>71.041666666666671</v>
          </cell>
          <cell r="F18">
            <v>99</v>
          </cell>
          <cell r="G18">
            <v>31</v>
          </cell>
          <cell r="H18">
            <v>9.3600000000000012</v>
          </cell>
          <cell r="I18" t="str">
            <v>*</v>
          </cell>
          <cell r="J18">
            <v>19.079999999999998</v>
          </cell>
          <cell r="K18">
            <v>0</v>
          </cell>
        </row>
        <row r="19">
          <cell r="B19">
            <v>18.970833333333335</v>
          </cell>
          <cell r="C19">
            <v>28.2</v>
          </cell>
          <cell r="D19">
            <v>11</v>
          </cell>
          <cell r="E19">
            <v>74.583333333333329</v>
          </cell>
          <cell r="F19">
            <v>100</v>
          </cell>
          <cell r="G19">
            <v>40</v>
          </cell>
          <cell r="H19">
            <v>11.879999999999999</v>
          </cell>
          <cell r="I19" t="str">
            <v>*</v>
          </cell>
          <cell r="J19">
            <v>23.400000000000002</v>
          </cell>
          <cell r="K19">
            <v>0</v>
          </cell>
        </row>
        <row r="20">
          <cell r="B20">
            <v>18.879166666666666</v>
          </cell>
          <cell r="C20">
            <v>28.2</v>
          </cell>
          <cell r="D20">
            <v>10.4</v>
          </cell>
          <cell r="E20">
            <v>71.458333333333329</v>
          </cell>
          <cell r="F20">
            <v>100</v>
          </cell>
          <cell r="G20">
            <v>31</v>
          </cell>
          <cell r="H20">
            <v>13.68</v>
          </cell>
          <cell r="I20" t="str">
            <v>*</v>
          </cell>
          <cell r="J20">
            <v>27.720000000000002</v>
          </cell>
          <cell r="K20">
            <v>0.2</v>
          </cell>
        </row>
        <row r="21">
          <cell r="B21">
            <v>18.575000000000003</v>
          </cell>
          <cell r="C21">
            <v>28.4</v>
          </cell>
          <cell r="D21">
            <v>10.4</v>
          </cell>
          <cell r="E21">
            <v>73.166666666666671</v>
          </cell>
          <cell r="F21">
            <v>100</v>
          </cell>
          <cell r="G21">
            <v>40</v>
          </cell>
          <cell r="H21">
            <v>16.559999999999999</v>
          </cell>
          <cell r="I21" t="str">
            <v>*</v>
          </cell>
          <cell r="J21">
            <v>32.76</v>
          </cell>
          <cell r="K21">
            <v>0</v>
          </cell>
        </row>
        <row r="22">
          <cell r="B22">
            <v>20.195833333333336</v>
          </cell>
          <cell r="C22">
            <v>29.6</v>
          </cell>
          <cell r="D22">
            <v>11.4</v>
          </cell>
          <cell r="E22">
            <v>70.916666666666671</v>
          </cell>
          <cell r="F22">
            <v>99</v>
          </cell>
          <cell r="G22">
            <v>38</v>
          </cell>
          <cell r="H22">
            <v>10.08</v>
          </cell>
          <cell r="I22" t="str">
            <v>*</v>
          </cell>
          <cell r="J22">
            <v>20.88</v>
          </cell>
          <cell r="K22">
            <v>0</v>
          </cell>
        </row>
        <row r="23">
          <cell r="B23">
            <v>20.783333333333331</v>
          </cell>
          <cell r="C23">
            <v>29.4</v>
          </cell>
          <cell r="D23">
            <v>12.9</v>
          </cell>
          <cell r="E23">
            <v>73.875</v>
          </cell>
          <cell r="F23">
            <v>100</v>
          </cell>
          <cell r="G23">
            <v>44</v>
          </cell>
          <cell r="H23">
            <v>11.520000000000001</v>
          </cell>
          <cell r="I23" t="str">
            <v>*</v>
          </cell>
          <cell r="J23">
            <v>23.759999999999998</v>
          </cell>
          <cell r="K23">
            <v>0</v>
          </cell>
        </row>
        <row r="24">
          <cell r="B24">
            <v>20.500000000000004</v>
          </cell>
          <cell r="C24">
            <v>29.9</v>
          </cell>
          <cell r="D24">
            <v>12.3</v>
          </cell>
          <cell r="E24">
            <v>74.791666666666671</v>
          </cell>
          <cell r="F24">
            <v>100</v>
          </cell>
          <cell r="G24">
            <v>39</v>
          </cell>
          <cell r="H24">
            <v>14.76</v>
          </cell>
          <cell r="I24" t="str">
            <v>*</v>
          </cell>
          <cell r="J24">
            <v>25.92</v>
          </cell>
          <cell r="K24">
            <v>0.2</v>
          </cell>
        </row>
        <row r="25">
          <cell r="B25">
            <v>21.004166666666666</v>
          </cell>
          <cell r="C25">
            <v>28.1</v>
          </cell>
          <cell r="D25">
            <v>16.2</v>
          </cell>
          <cell r="E25">
            <v>78.958333333333329</v>
          </cell>
          <cell r="F25">
            <v>99</v>
          </cell>
          <cell r="G25">
            <v>53</v>
          </cell>
          <cell r="H25">
            <v>13.68</v>
          </cell>
          <cell r="I25" t="str">
            <v>*</v>
          </cell>
          <cell r="J25">
            <v>32.04</v>
          </cell>
          <cell r="K25">
            <v>0</v>
          </cell>
        </row>
        <row r="26">
          <cell r="B26">
            <v>23.079166666666662</v>
          </cell>
          <cell r="C26">
            <v>29.5</v>
          </cell>
          <cell r="D26">
            <v>18.899999999999999</v>
          </cell>
          <cell r="E26">
            <v>75.791666666666671</v>
          </cell>
          <cell r="F26">
            <v>98</v>
          </cell>
          <cell r="G26">
            <v>44</v>
          </cell>
          <cell r="H26">
            <v>20.88</v>
          </cell>
          <cell r="I26" t="str">
            <v>*</v>
          </cell>
          <cell r="J26">
            <v>34.56</v>
          </cell>
          <cell r="K26">
            <v>1.7999999999999998</v>
          </cell>
        </row>
        <row r="27">
          <cell r="B27">
            <v>22.916666666666661</v>
          </cell>
          <cell r="C27">
            <v>30.8</v>
          </cell>
          <cell r="D27">
            <v>17.3</v>
          </cell>
          <cell r="E27">
            <v>75.416666666666671</v>
          </cell>
          <cell r="F27">
            <v>99</v>
          </cell>
          <cell r="G27">
            <v>44</v>
          </cell>
          <cell r="H27">
            <v>13.68</v>
          </cell>
          <cell r="I27" t="str">
            <v>*</v>
          </cell>
          <cell r="J27">
            <v>25.92</v>
          </cell>
          <cell r="K27">
            <v>0</v>
          </cell>
        </row>
        <row r="28">
          <cell r="B28">
            <v>21.733333333333331</v>
          </cell>
          <cell r="C28">
            <v>29.7</v>
          </cell>
          <cell r="D28">
            <v>14.3</v>
          </cell>
          <cell r="E28">
            <v>71.25</v>
          </cell>
          <cell r="F28">
            <v>99</v>
          </cell>
          <cell r="G28">
            <v>41</v>
          </cell>
          <cell r="H28">
            <v>18.36</v>
          </cell>
          <cell r="I28" t="str">
            <v>*</v>
          </cell>
          <cell r="J28">
            <v>35.28</v>
          </cell>
          <cell r="K28">
            <v>0</v>
          </cell>
        </row>
        <row r="29">
          <cell r="B29">
            <v>21.579166666666666</v>
          </cell>
          <cell r="C29">
            <v>30.7</v>
          </cell>
          <cell r="D29">
            <v>14.2</v>
          </cell>
          <cell r="E29">
            <v>75.5</v>
          </cell>
          <cell r="F29">
            <v>99</v>
          </cell>
          <cell r="G29">
            <v>45</v>
          </cell>
          <cell r="H29">
            <v>16.559999999999999</v>
          </cell>
          <cell r="I29" t="str">
            <v>*</v>
          </cell>
          <cell r="J29">
            <v>41.4</v>
          </cell>
          <cell r="K29">
            <v>0</v>
          </cell>
        </row>
        <row r="30">
          <cell r="B30">
            <v>23.599999999999998</v>
          </cell>
          <cell r="C30">
            <v>31.3</v>
          </cell>
          <cell r="D30">
            <v>17.3</v>
          </cell>
          <cell r="E30">
            <v>76.708333333333329</v>
          </cell>
          <cell r="F30">
            <v>100</v>
          </cell>
          <cell r="G30">
            <v>48</v>
          </cell>
          <cell r="H30">
            <v>24.48</v>
          </cell>
          <cell r="I30" t="str">
            <v>*</v>
          </cell>
          <cell r="J30">
            <v>46.800000000000004</v>
          </cell>
          <cell r="K30">
            <v>0</v>
          </cell>
        </row>
        <row r="31">
          <cell r="B31">
            <v>26</v>
          </cell>
          <cell r="C31">
            <v>32.1</v>
          </cell>
          <cell r="D31">
            <v>20.9</v>
          </cell>
          <cell r="E31">
            <v>72.5</v>
          </cell>
          <cell r="F31">
            <v>93</v>
          </cell>
          <cell r="G31">
            <v>48</v>
          </cell>
          <cell r="H31">
            <v>21.96</v>
          </cell>
          <cell r="I31" t="str">
            <v>*</v>
          </cell>
          <cell r="J31">
            <v>36.36</v>
          </cell>
          <cell r="K31">
            <v>0</v>
          </cell>
        </row>
        <row r="32">
          <cell r="B32">
            <v>20.641666666666666</v>
          </cell>
          <cell r="C32">
            <v>26.2</v>
          </cell>
          <cell r="D32">
            <v>18</v>
          </cell>
          <cell r="E32">
            <v>94.375</v>
          </cell>
          <cell r="F32">
            <v>100</v>
          </cell>
          <cell r="G32">
            <v>74</v>
          </cell>
          <cell r="H32">
            <v>37.080000000000005</v>
          </cell>
          <cell r="I32" t="str">
            <v>*</v>
          </cell>
          <cell r="J32">
            <v>67.319999999999993</v>
          </cell>
          <cell r="K32">
            <v>80.2</v>
          </cell>
        </row>
        <row r="33">
          <cell r="B33">
            <v>20.520833333333336</v>
          </cell>
          <cell r="C33">
            <v>24</v>
          </cell>
          <cell r="D33">
            <v>19.100000000000001</v>
          </cell>
          <cell r="E33">
            <v>93</v>
          </cell>
          <cell r="F33">
            <v>100</v>
          </cell>
          <cell r="G33">
            <v>69</v>
          </cell>
          <cell r="H33">
            <v>13.68</v>
          </cell>
          <cell r="I33" t="str">
            <v>*</v>
          </cell>
          <cell r="J33">
            <v>20.88</v>
          </cell>
          <cell r="K33">
            <v>0.60000000000000009</v>
          </cell>
        </row>
        <row r="34">
          <cell r="B34">
            <v>19.895833333333332</v>
          </cell>
          <cell r="C34">
            <v>20.9</v>
          </cell>
          <cell r="D34">
            <v>18.899999999999999</v>
          </cell>
          <cell r="E34">
            <v>97.958333333333329</v>
          </cell>
          <cell r="F34">
            <v>100</v>
          </cell>
          <cell r="G34">
            <v>91</v>
          </cell>
          <cell r="H34">
            <v>27</v>
          </cell>
          <cell r="I34" t="str">
            <v>*</v>
          </cell>
          <cell r="J34">
            <v>58.680000000000007</v>
          </cell>
          <cell r="K34">
            <v>19.2</v>
          </cell>
        </row>
        <row r="35">
          <cell r="B35">
            <v>19.587499999999995</v>
          </cell>
          <cell r="C35">
            <v>23</v>
          </cell>
          <cell r="D35">
            <v>17.399999999999999</v>
          </cell>
          <cell r="E35">
            <v>93.708333333333329</v>
          </cell>
          <cell r="F35">
            <v>100</v>
          </cell>
          <cell r="G35">
            <v>74</v>
          </cell>
          <cell r="H35">
            <v>9.7200000000000006</v>
          </cell>
          <cell r="I35" t="str">
            <v>*</v>
          </cell>
          <cell r="J35">
            <v>16.559999999999999</v>
          </cell>
          <cell r="K35">
            <v>0.60000000000000009</v>
          </cell>
        </row>
        <row r="36">
          <cell r="I36" t="str">
            <v>*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B35" t="str">
            <v>*</v>
          </cell>
          <cell r="C35" t="str">
            <v>*</v>
          </cell>
          <cell r="D35" t="str">
            <v>*</v>
          </cell>
          <cell r="E35" t="str">
            <v>*</v>
          </cell>
          <cell r="F35" t="str">
            <v>*</v>
          </cell>
          <cell r="G35" t="str">
            <v>*</v>
          </cell>
          <cell r="H35" t="str">
            <v>*</v>
          </cell>
          <cell r="I35" t="str">
            <v>*</v>
          </cell>
          <cell r="J35" t="str">
            <v>*</v>
          </cell>
          <cell r="K35" t="str">
            <v>*</v>
          </cell>
        </row>
        <row r="36">
          <cell r="I36" t="str">
            <v>*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1"/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5">
          <cell r="B5">
            <v>23.791666666666661</v>
          </cell>
          <cell r="C5">
            <v>31.3</v>
          </cell>
          <cell r="D5">
            <v>19.5</v>
          </cell>
          <cell r="E5">
            <v>77.625</v>
          </cell>
          <cell r="F5">
            <v>91</v>
          </cell>
          <cell r="G5">
            <v>55</v>
          </cell>
          <cell r="H5">
            <v>14.76</v>
          </cell>
          <cell r="I5" t="str">
            <v>*</v>
          </cell>
          <cell r="J5">
            <v>31.680000000000003</v>
          </cell>
          <cell r="K5">
            <v>0</v>
          </cell>
        </row>
        <row r="6">
          <cell r="B6">
            <v>24.579166666666669</v>
          </cell>
          <cell r="C6">
            <v>29.7</v>
          </cell>
          <cell r="D6">
            <v>21</v>
          </cell>
          <cell r="E6">
            <v>76.083333333333329</v>
          </cell>
          <cell r="F6">
            <v>100</v>
          </cell>
          <cell r="G6">
            <v>54</v>
          </cell>
          <cell r="H6">
            <v>19.440000000000001</v>
          </cell>
          <cell r="I6" t="str">
            <v>*</v>
          </cell>
          <cell r="J6">
            <v>38.159999999999997</v>
          </cell>
          <cell r="K6">
            <v>0</v>
          </cell>
        </row>
        <row r="7">
          <cell r="B7">
            <v>22.325000000000003</v>
          </cell>
          <cell r="C7">
            <v>26.2</v>
          </cell>
          <cell r="D7">
            <v>20.2</v>
          </cell>
          <cell r="E7">
            <v>95.791666666666671</v>
          </cell>
          <cell r="F7">
            <v>100</v>
          </cell>
          <cell r="G7">
            <v>73</v>
          </cell>
          <cell r="H7">
            <v>7.9200000000000008</v>
          </cell>
          <cell r="I7" t="str">
            <v>*</v>
          </cell>
          <cell r="J7">
            <v>22.68</v>
          </cell>
          <cell r="K7">
            <v>10.799999999999999</v>
          </cell>
        </row>
        <row r="8">
          <cell r="B8">
            <v>23.045833333333334</v>
          </cell>
          <cell r="C8">
            <v>29.3</v>
          </cell>
          <cell r="D8">
            <v>20.100000000000001</v>
          </cell>
          <cell r="E8">
            <v>91.791666666666671</v>
          </cell>
          <cell r="F8">
            <v>100</v>
          </cell>
          <cell r="G8">
            <v>66</v>
          </cell>
          <cell r="H8">
            <v>9.7200000000000006</v>
          </cell>
          <cell r="I8" t="str">
            <v>*</v>
          </cell>
          <cell r="J8">
            <v>19.079999999999998</v>
          </cell>
          <cell r="K8">
            <v>0.2</v>
          </cell>
        </row>
        <row r="9">
          <cell r="B9">
            <v>24.183333333333334</v>
          </cell>
          <cell r="C9">
            <v>30.4</v>
          </cell>
          <cell r="D9">
            <v>19.8</v>
          </cell>
          <cell r="E9">
            <v>82.333333333333329</v>
          </cell>
          <cell r="F9">
            <v>100</v>
          </cell>
          <cell r="G9">
            <v>51</v>
          </cell>
          <cell r="H9">
            <v>14.76</v>
          </cell>
          <cell r="I9" t="str">
            <v>*</v>
          </cell>
          <cell r="J9">
            <v>32.76</v>
          </cell>
          <cell r="K9">
            <v>0</v>
          </cell>
        </row>
        <row r="10">
          <cell r="B10">
            <v>24.116666666666664</v>
          </cell>
          <cell r="C10">
            <v>30.4</v>
          </cell>
          <cell r="D10">
            <v>19.399999999999999</v>
          </cell>
          <cell r="E10">
            <v>79.75</v>
          </cell>
          <cell r="F10">
            <v>100</v>
          </cell>
          <cell r="G10">
            <v>54</v>
          </cell>
          <cell r="H10">
            <v>10.08</v>
          </cell>
          <cell r="I10" t="str">
            <v>*</v>
          </cell>
          <cell r="J10">
            <v>20.16</v>
          </cell>
          <cell r="K10">
            <v>0</v>
          </cell>
        </row>
        <row r="11">
          <cell r="B11">
            <v>24.2</v>
          </cell>
          <cell r="C11">
            <v>29.3</v>
          </cell>
          <cell r="D11">
            <v>20.7</v>
          </cell>
          <cell r="E11">
            <v>82.208333333333329</v>
          </cell>
          <cell r="F11">
            <v>100</v>
          </cell>
          <cell r="G11">
            <v>57</v>
          </cell>
          <cell r="H11">
            <v>12.96</v>
          </cell>
          <cell r="I11" t="str">
            <v>*</v>
          </cell>
          <cell r="J11">
            <v>24.840000000000003</v>
          </cell>
          <cell r="K11">
            <v>0</v>
          </cell>
        </row>
        <row r="12">
          <cell r="B12">
            <v>22.554166666666674</v>
          </cell>
          <cell r="C12">
            <v>25.7</v>
          </cell>
          <cell r="D12">
            <v>20.9</v>
          </cell>
          <cell r="E12">
            <v>94.25</v>
          </cell>
          <cell r="F12">
            <v>100</v>
          </cell>
          <cell r="G12">
            <v>74</v>
          </cell>
          <cell r="H12">
            <v>13.32</v>
          </cell>
          <cell r="I12" t="str">
            <v>*</v>
          </cell>
          <cell r="J12">
            <v>23.759999999999998</v>
          </cell>
          <cell r="K12">
            <v>0</v>
          </cell>
        </row>
        <row r="13">
          <cell r="B13">
            <v>21.520833333333332</v>
          </cell>
          <cell r="C13">
            <v>25.9</v>
          </cell>
          <cell r="D13">
            <v>19</v>
          </cell>
          <cell r="E13">
            <v>89.708333333333329</v>
          </cell>
          <cell r="F13">
            <v>100</v>
          </cell>
          <cell r="G13">
            <v>67</v>
          </cell>
          <cell r="H13">
            <v>11.520000000000001</v>
          </cell>
          <cell r="I13" t="str">
            <v>*</v>
          </cell>
          <cell r="J13">
            <v>23.759999999999998</v>
          </cell>
          <cell r="K13">
            <v>0</v>
          </cell>
        </row>
        <row r="14">
          <cell r="B14">
            <v>20.554166666666667</v>
          </cell>
          <cell r="C14">
            <v>27.6</v>
          </cell>
          <cell r="D14">
            <v>16.8</v>
          </cell>
          <cell r="E14">
            <v>86.333333333333329</v>
          </cell>
          <cell r="F14">
            <v>100</v>
          </cell>
          <cell r="G14">
            <v>61</v>
          </cell>
          <cell r="H14">
            <v>11.16</v>
          </cell>
          <cell r="I14" t="str">
            <v>*</v>
          </cell>
          <cell r="J14">
            <v>21.240000000000002</v>
          </cell>
          <cell r="K14">
            <v>0</v>
          </cell>
        </row>
        <row r="15">
          <cell r="B15">
            <v>16.599999999999998</v>
          </cell>
          <cell r="C15">
            <v>25.5</v>
          </cell>
          <cell r="D15">
            <v>9.6999999999999993</v>
          </cell>
          <cell r="E15">
            <v>74.25</v>
          </cell>
          <cell r="F15">
            <v>98</v>
          </cell>
          <cell r="G15">
            <v>34</v>
          </cell>
          <cell r="H15">
            <v>12.6</v>
          </cell>
          <cell r="I15" t="str">
            <v>*</v>
          </cell>
          <cell r="J15">
            <v>23.759999999999998</v>
          </cell>
          <cell r="K15">
            <v>0.2</v>
          </cell>
        </row>
        <row r="16">
          <cell r="B16">
            <v>16.037499999999998</v>
          </cell>
          <cell r="C16">
            <v>24.7</v>
          </cell>
          <cell r="D16">
            <v>10</v>
          </cell>
          <cell r="E16">
            <v>73.791666666666671</v>
          </cell>
          <cell r="F16">
            <v>98</v>
          </cell>
          <cell r="G16">
            <v>33</v>
          </cell>
          <cell r="H16">
            <v>11.879999999999999</v>
          </cell>
          <cell r="I16" t="str">
            <v>*</v>
          </cell>
          <cell r="J16">
            <v>24.12</v>
          </cell>
          <cell r="K16">
            <v>0</v>
          </cell>
        </row>
        <row r="17">
          <cell r="B17">
            <v>17.536842105263162</v>
          </cell>
          <cell r="C17">
            <v>25</v>
          </cell>
          <cell r="D17">
            <v>9.6</v>
          </cell>
          <cell r="E17">
            <v>63.684210526315788</v>
          </cell>
          <cell r="F17">
            <v>94</v>
          </cell>
          <cell r="G17">
            <v>27</v>
          </cell>
          <cell r="H17">
            <v>7.2</v>
          </cell>
          <cell r="I17" t="str">
            <v>*</v>
          </cell>
          <cell r="J17">
            <v>16.559999999999999</v>
          </cell>
          <cell r="K17">
            <v>0</v>
          </cell>
        </row>
        <row r="18">
          <cell r="B18">
            <v>19.100000000000001</v>
          </cell>
          <cell r="C18">
            <v>27</v>
          </cell>
          <cell r="D18">
            <v>10.7</v>
          </cell>
          <cell r="E18">
            <v>56.5</v>
          </cell>
          <cell r="F18">
            <v>87</v>
          </cell>
          <cell r="G18">
            <v>31</v>
          </cell>
          <cell r="H18">
            <v>11.16</v>
          </cell>
          <cell r="I18" t="str">
            <v>*</v>
          </cell>
          <cell r="J18">
            <v>22.32</v>
          </cell>
          <cell r="K18">
            <v>0</v>
          </cell>
        </row>
        <row r="19">
          <cell r="B19">
            <v>19.219047619047618</v>
          </cell>
          <cell r="C19">
            <v>27.6</v>
          </cell>
          <cell r="D19">
            <v>10</v>
          </cell>
          <cell r="E19">
            <v>63.38095238095238</v>
          </cell>
          <cell r="F19">
            <v>98</v>
          </cell>
          <cell r="G19">
            <v>34</v>
          </cell>
          <cell r="H19">
            <v>11.16</v>
          </cell>
          <cell r="I19" t="str">
            <v>*</v>
          </cell>
          <cell r="J19">
            <v>22.32</v>
          </cell>
          <cell r="K19">
            <v>0</v>
          </cell>
        </row>
        <row r="20">
          <cell r="B20">
            <v>18.920833333333331</v>
          </cell>
          <cell r="C20">
            <v>27.4</v>
          </cell>
          <cell r="D20">
            <v>11.9</v>
          </cell>
          <cell r="E20">
            <v>65.916666666666671</v>
          </cell>
          <cell r="F20">
            <v>94</v>
          </cell>
          <cell r="G20">
            <v>38</v>
          </cell>
          <cell r="H20">
            <v>11.879999999999999</v>
          </cell>
          <cell r="I20" t="str">
            <v>*</v>
          </cell>
          <cell r="J20">
            <v>26.28</v>
          </cell>
          <cell r="K20">
            <v>0</v>
          </cell>
        </row>
        <row r="21">
          <cell r="B21">
            <v>18.858333333333334</v>
          </cell>
          <cell r="C21">
            <v>26.5</v>
          </cell>
          <cell r="D21">
            <v>11.6</v>
          </cell>
          <cell r="E21">
            <v>65.333333333333329</v>
          </cell>
          <cell r="F21">
            <v>95</v>
          </cell>
          <cell r="G21">
            <v>40</v>
          </cell>
          <cell r="H21">
            <v>22.68</v>
          </cell>
          <cell r="I21" t="str">
            <v>*</v>
          </cell>
          <cell r="J21">
            <v>45.36</v>
          </cell>
          <cell r="K21">
            <v>0</v>
          </cell>
        </row>
        <row r="22">
          <cell r="B22">
            <v>18.899999999999999</v>
          </cell>
          <cell r="C22">
            <v>27.4</v>
          </cell>
          <cell r="D22">
            <v>12.4</v>
          </cell>
          <cell r="E22">
            <v>69.916666666666671</v>
          </cell>
          <cell r="F22">
            <v>95</v>
          </cell>
          <cell r="G22">
            <v>40</v>
          </cell>
          <cell r="H22">
            <v>15.120000000000001</v>
          </cell>
          <cell r="I22" t="str">
            <v>*</v>
          </cell>
          <cell r="J22">
            <v>28.44</v>
          </cell>
          <cell r="K22">
            <v>0</v>
          </cell>
        </row>
        <row r="23">
          <cell r="B23">
            <v>19.100000000000005</v>
          </cell>
          <cell r="C23">
            <v>27.3</v>
          </cell>
          <cell r="D23">
            <v>13.6</v>
          </cell>
          <cell r="E23">
            <v>70.916666666666671</v>
          </cell>
          <cell r="F23">
            <v>90</v>
          </cell>
          <cell r="G23">
            <v>44</v>
          </cell>
          <cell r="H23">
            <v>11.520000000000001</v>
          </cell>
          <cell r="I23" t="str">
            <v>*</v>
          </cell>
          <cell r="J23">
            <v>28.08</v>
          </cell>
          <cell r="K23">
            <v>0</v>
          </cell>
        </row>
        <row r="24">
          <cell r="B24">
            <v>18.979166666666664</v>
          </cell>
          <cell r="C24">
            <v>27.7</v>
          </cell>
          <cell r="D24">
            <v>12</v>
          </cell>
          <cell r="E24">
            <v>73.416666666666671</v>
          </cell>
          <cell r="F24">
            <v>98</v>
          </cell>
          <cell r="G24">
            <v>42</v>
          </cell>
          <cell r="H24">
            <v>14.4</v>
          </cell>
          <cell r="I24" t="str">
            <v>*</v>
          </cell>
          <cell r="J24">
            <v>33.840000000000003</v>
          </cell>
          <cell r="K24">
            <v>0</v>
          </cell>
        </row>
        <row r="25">
          <cell r="B25">
            <v>20.379166666666663</v>
          </cell>
          <cell r="C25">
            <v>27</v>
          </cell>
          <cell r="D25">
            <v>14.5</v>
          </cell>
          <cell r="E25">
            <v>68.208333333333329</v>
          </cell>
          <cell r="F25">
            <v>97</v>
          </cell>
          <cell r="G25">
            <v>49</v>
          </cell>
          <cell r="H25">
            <v>18</v>
          </cell>
          <cell r="I25" t="str">
            <v>*</v>
          </cell>
          <cell r="J25">
            <v>37.800000000000004</v>
          </cell>
          <cell r="K25">
            <v>0</v>
          </cell>
        </row>
        <row r="26">
          <cell r="B26">
            <v>21.979166666666668</v>
          </cell>
          <cell r="C26">
            <v>27.7</v>
          </cell>
          <cell r="D26">
            <v>17.3</v>
          </cell>
          <cell r="E26">
            <v>67.458333333333329</v>
          </cell>
          <cell r="F26">
            <v>93</v>
          </cell>
          <cell r="G26">
            <v>50</v>
          </cell>
          <cell r="H26">
            <v>25.2</v>
          </cell>
          <cell r="I26" t="str">
            <v>*</v>
          </cell>
          <cell r="J26">
            <v>51.12</v>
          </cell>
          <cell r="K26">
            <v>2.4</v>
          </cell>
        </row>
        <row r="27">
          <cell r="B27">
            <v>23.049999999999997</v>
          </cell>
          <cell r="C27">
            <v>29.6</v>
          </cell>
          <cell r="D27">
            <v>19.100000000000001</v>
          </cell>
          <cell r="E27">
            <v>62.666666666666664</v>
          </cell>
          <cell r="F27">
            <v>84</v>
          </cell>
          <cell r="G27">
            <v>38</v>
          </cell>
          <cell r="H27">
            <v>18</v>
          </cell>
          <cell r="I27" t="str">
            <v>*</v>
          </cell>
          <cell r="J27">
            <v>36.72</v>
          </cell>
          <cell r="K27">
            <v>0</v>
          </cell>
        </row>
        <row r="28">
          <cell r="B28">
            <v>21.558333333333334</v>
          </cell>
          <cell r="C28">
            <v>28.6</v>
          </cell>
          <cell r="D28">
            <v>16.399999999999999</v>
          </cell>
          <cell r="E28">
            <v>61.541666666666664</v>
          </cell>
          <cell r="F28">
            <v>81</v>
          </cell>
          <cell r="G28">
            <v>39</v>
          </cell>
          <cell r="H28">
            <v>16.559999999999999</v>
          </cell>
          <cell r="I28" t="str">
            <v>*</v>
          </cell>
          <cell r="J28">
            <v>37.080000000000005</v>
          </cell>
          <cell r="K28">
            <v>0</v>
          </cell>
        </row>
        <row r="29">
          <cell r="B29">
            <v>22.283333333333331</v>
          </cell>
          <cell r="C29">
            <v>30</v>
          </cell>
          <cell r="D29">
            <v>15.4</v>
          </cell>
          <cell r="E29">
            <v>63.875</v>
          </cell>
          <cell r="F29">
            <v>88</v>
          </cell>
          <cell r="G29">
            <v>45</v>
          </cell>
          <cell r="H29">
            <v>21.240000000000002</v>
          </cell>
          <cell r="I29" t="str">
            <v>*</v>
          </cell>
          <cell r="J29">
            <v>44.64</v>
          </cell>
          <cell r="K29">
            <v>0</v>
          </cell>
        </row>
        <row r="30">
          <cell r="B30">
            <v>23.454166666666666</v>
          </cell>
          <cell r="C30">
            <v>30.1</v>
          </cell>
          <cell r="D30">
            <v>18.100000000000001</v>
          </cell>
          <cell r="E30">
            <v>66.25</v>
          </cell>
          <cell r="F30">
            <v>82</v>
          </cell>
          <cell r="G30">
            <v>49</v>
          </cell>
          <cell r="H30">
            <v>20.52</v>
          </cell>
          <cell r="I30" t="str">
            <v>*</v>
          </cell>
          <cell r="J30">
            <v>43.56</v>
          </cell>
          <cell r="K30">
            <v>0</v>
          </cell>
        </row>
        <row r="31">
          <cell r="B31">
            <v>24.587500000000006</v>
          </cell>
          <cell r="C31">
            <v>31.4</v>
          </cell>
          <cell r="D31">
            <v>19.600000000000001</v>
          </cell>
          <cell r="E31">
            <v>67.041666666666671</v>
          </cell>
          <cell r="F31">
            <v>84</v>
          </cell>
          <cell r="G31">
            <v>48</v>
          </cell>
          <cell r="H31">
            <v>19.079999999999998</v>
          </cell>
          <cell r="I31" t="str">
            <v>*</v>
          </cell>
          <cell r="J31">
            <v>32.76</v>
          </cell>
          <cell r="K31">
            <v>0</v>
          </cell>
        </row>
        <row r="32">
          <cell r="B32">
            <v>19.591666666666665</v>
          </cell>
          <cell r="C32">
            <v>25.7</v>
          </cell>
          <cell r="D32">
            <v>17.8</v>
          </cell>
          <cell r="E32">
            <v>93.625</v>
          </cell>
          <cell r="F32">
            <v>100</v>
          </cell>
          <cell r="G32">
            <v>71</v>
          </cell>
          <cell r="H32">
            <v>20.52</v>
          </cell>
          <cell r="I32" t="str">
            <v>*</v>
          </cell>
          <cell r="J32">
            <v>37.800000000000004</v>
          </cell>
          <cell r="K32">
            <v>24.199999999999992</v>
          </cell>
        </row>
        <row r="33">
          <cell r="B33">
            <v>19.716666666666672</v>
          </cell>
          <cell r="C33">
            <v>23.3</v>
          </cell>
          <cell r="D33">
            <v>17.100000000000001</v>
          </cell>
          <cell r="E33">
            <v>92.5</v>
          </cell>
          <cell r="F33">
            <v>100</v>
          </cell>
          <cell r="G33">
            <v>73</v>
          </cell>
          <cell r="H33">
            <v>11.16</v>
          </cell>
          <cell r="I33" t="str">
            <v>*</v>
          </cell>
          <cell r="J33">
            <v>21.96</v>
          </cell>
          <cell r="K33">
            <v>0.2</v>
          </cell>
        </row>
        <row r="34">
          <cell r="B34">
            <v>18.3</v>
          </cell>
          <cell r="C34">
            <v>20.5</v>
          </cell>
          <cell r="D34">
            <v>17.2</v>
          </cell>
          <cell r="E34">
            <v>94.375</v>
          </cell>
          <cell r="F34">
            <v>100</v>
          </cell>
          <cell r="G34">
            <v>86</v>
          </cell>
          <cell r="H34">
            <v>12.96</v>
          </cell>
          <cell r="I34" t="str">
            <v>*</v>
          </cell>
          <cell r="J34">
            <v>25.2</v>
          </cell>
          <cell r="K34">
            <v>2.6</v>
          </cell>
        </row>
        <row r="35">
          <cell r="B35">
            <v>18.429166666666664</v>
          </cell>
          <cell r="C35">
            <v>21.5</v>
          </cell>
          <cell r="D35">
            <v>16.7</v>
          </cell>
          <cell r="E35">
            <v>91.041666666666671</v>
          </cell>
          <cell r="F35">
            <v>100</v>
          </cell>
          <cell r="G35">
            <v>69</v>
          </cell>
          <cell r="H35">
            <v>11.16</v>
          </cell>
          <cell r="I35" t="str">
            <v>*</v>
          </cell>
          <cell r="J35">
            <v>19.440000000000001</v>
          </cell>
          <cell r="K35">
            <v>0.2</v>
          </cell>
        </row>
        <row r="36">
          <cell r="I36" t="str">
            <v>*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2"/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5">
          <cell r="B5">
            <v>24.470833333333331</v>
          </cell>
          <cell r="C5">
            <v>31.6</v>
          </cell>
          <cell r="D5">
            <v>19.600000000000001</v>
          </cell>
          <cell r="E5">
            <v>71.1875</v>
          </cell>
          <cell r="F5">
            <v>100</v>
          </cell>
          <cell r="G5">
            <v>47</v>
          </cell>
          <cell r="H5">
            <v>14.4</v>
          </cell>
          <cell r="I5" t="str">
            <v>*</v>
          </cell>
          <cell r="J5">
            <v>37.080000000000005</v>
          </cell>
          <cell r="K5">
            <v>0</v>
          </cell>
        </row>
        <row r="6">
          <cell r="B6">
            <v>23.404166666666669</v>
          </cell>
          <cell r="C6">
            <v>30.3</v>
          </cell>
          <cell r="D6">
            <v>18.399999999999999</v>
          </cell>
          <cell r="E6">
            <v>65.428571428571431</v>
          </cell>
          <cell r="F6">
            <v>100</v>
          </cell>
          <cell r="G6">
            <v>37</v>
          </cell>
          <cell r="H6">
            <v>10.08</v>
          </cell>
          <cell r="I6" t="str">
            <v>*</v>
          </cell>
          <cell r="J6">
            <v>21.6</v>
          </cell>
          <cell r="K6">
            <v>0</v>
          </cell>
        </row>
        <row r="7">
          <cell r="B7">
            <v>23.064705882352939</v>
          </cell>
          <cell r="C7">
            <v>28</v>
          </cell>
          <cell r="D7">
            <v>21</v>
          </cell>
          <cell r="E7">
            <v>78</v>
          </cell>
          <cell r="F7">
            <v>100</v>
          </cell>
          <cell r="G7">
            <v>52</v>
          </cell>
          <cell r="H7">
            <v>10.08</v>
          </cell>
          <cell r="I7" t="str">
            <v>*</v>
          </cell>
          <cell r="J7">
            <v>19.079999999999998</v>
          </cell>
          <cell r="K7">
            <v>0</v>
          </cell>
        </row>
        <row r="8">
          <cell r="B8">
            <v>23.045833333333334</v>
          </cell>
          <cell r="C8">
            <v>30.2</v>
          </cell>
          <cell r="D8">
            <v>17.3</v>
          </cell>
          <cell r="E8">
            <v>61.416666666666664</v>
          </cell>
          <cell r="F8">
            <v>74</v>
          </cell>
          <cell r="G8">
            <v>50</v>
          </cell>
          <cell r="H8">
            <v>12.6</v>
          </cell>
          <cell r="I8" t="str">
            <v>*</v>
          </cell>
          <cell r="J8">
            <v>19.8</v>
          </cell>
          <cell r="K8">
            <v>0</v>
          </cell>
        </row>
        <row r="9">
          <cell r="B9">
            <v>24.595833333333335</v>
          </cell>
          <cell r="C9">
            <v>32.299999999999997</v>
          </cell>
          <cell r="D9">
            <v>18.899999999999999</v>
          </cell>
          <cell r="E9">
            <v>69.5</v>
          </cell>
          <cell r="F9">
            <v>100</v>
          </cell>
          <cell r="G9">
            <v>43</v>
          </cell>
          <cell r="H9">
            <v>14.76</v>
          </cell>
          <cell r="I9" t="str">
            <v>*</v>
          </cell>
          <cell r="J9">
            <v>26.28</v>
          </cell>
          <cell r="K9">
            <v>0</v>
          </cell>
        </row>
        <row r="10">
          <cell r="B10">
            <v>23.604166666666668</v>
          </cell>
          <cell r="C10">
            <v>32</v>
          </cell>
          <cell r="D10">
            <v>18.100000000000001</v>
          </cell>
          <cell r="E10">
            <v>68.07692307692308</v>
          </cell>
          <cell r="F10">
            <v>100</v>
          </cell>
          <cell r="G10">
            <v>44</v>
          </cell>
          <cell r="H10">
            <v>12.96</v>
          </cell>
          <cell r="I10" t="str">
            <v>*</v>
          </cell>
          <cell r="J10">
            <v>25.2</v>
          </cell>
          <cell r="K10">
            <v>0</v>
          </cell>
        </row>
        <row r="11">
          <cell r="B11">
            <v>24.452173913043481</v>
          </cell>
          <cell r="C11">
            <v>31.1</v>
          </cell>
          <cell r="D11">
            <v>17.899999999999999</v>
          </cell>
          <cell r="E11">
            <v>69.166666666666671</v>
          </cell>
          <cell r="F11">
            <v>100</v>
          </cell>
          <cell r="G11">
            <v>44</v>
          </cell>
          <cell r="H11">
            <v>12.96</v>
          </cell>
          <cell r="I11" t="str">
            <v>*</v>
          </cell>
          <cell r="J11">
            <v>27</v>
          </cell>
          <cell r="K11">
            <v>0</v>
          </cell>
        </row>
        <row r="12">
          <cell r="B12">
            <v>24.24166666666666</v>
          </cell>
          <cell r="C12">
            <v>32.4</v>
          </cell>
          <cell r="D12">
            <v>18.3</v>
          </cell>
          <cell r="E12">
            <v>68.75</v>
          </cell>
          <cell r="F12">
            <v>100</v>
          </cell>
          <cell r="G12">
            <v>45</v>
          </cell>
          <cell r="H12">
            <v>13.68</v>
          </cell>
          <cell r="I12" t="str">
            <v>*</v>
          </cell>
          <cell r="J12">
            <v>25.56</v>
          </cell>
          <cell r="K12">
            <v>0</v>
          </cell>
        </row>
        <row r="13">
          <cell r="B13">
            <v>24.183333333333337</v>
          </cell>
          <cell r="C13">
            <v>31.6</v>
          </cell>
          <cell r="D13">
            <v>20</v>
          </cell>
          <cell r="E13">
            <v>73.07692307692308</v>
          </cell>
          <cell r="F13">
            <v>100</v>
          </cell>
          <cell r="G13">
            <v>50</v>
          </cell>
          <cell r="H13">
            <v>19.8</v>
          </cell>
          <cell r="I13" t="str">
            <v>*</v>
          </cell>
          <cell r="J13">
            <v>32.04</v>
          </cell>
          <cell r="K13">
            <v>0</v>
          </cell>
        </row>
        <row r="14">
          <cell r="B14">
            <v>23.587499999999995</v>
          </cell>
          <cell r="C14">
            <v>30</v>
          </cell>
          <cell r="D14">
            <v>20.2</v>
          </cell>
          <cell r="E14">
            <v>71.666666666666671</v>
          </cell>
          <cell r="F14">
            <v>100</v>
          </cell>
          <cell r="G14">
            <v>57</v>
          </cell>
          <cell r="H14">
            <v>14.76</v>
          </cell>
          <cell r="I14" t="str">
            <v>*</v>
          </cell>
          <cell r="J14">
            <v>33.480000000000004</v>
          </cell>
          <cell r="K14">
            <v>0.8</v>
          </cell>
        </row>
        <row r="15">
          <cell r="B15">
            <v>22.266666666666666</v>
          </cell>
          <cell r="C15">
            <v>28.7</v>
          </cell>
          <cell r="D15">
            <v>18</v>
          </cell>
          <cell r="E15">
            <v>66.25</v>
          </cell>
          <cell r="F15">
            <v>100</v>
          </cell>
          <cell r="G15">
            <v>51</v>
          </cell>
          <cell r="H15">
            <v>17.64</v>
          </cell>
          <cell r="I15" t="str">
            <v>*</v>
          </cell>
          <cell r="J15">
            <v>29.52</v>
          </cell>
          <cell r="K15">
            <v>0.2</v>
          </cell>
        </row>
        <row r="16">
          <cell r="B16">
            <v>18.654166666666661</v>
          </cell>
          <cell r="C16">
            <v>27.8</v>
          </cell>
          <cell r="D16">
            <v>11.9</v>
          </cell>
          <cell r="E16">
            <v>68.083333333333329</v>
          </cell>
          <cell r="F16">
            <v>100</v>
          </cell>
          <cell r="G16">
            <v>16</v>
          </cell>
          <cell r="H16">
            <v>18</v>
          </cell>
          <cell r="I16" t="str">
            <v>*</v>
          </cell>
          <cell r="J16">
            <v>33.840000000000003</v>
          </cell>
          <cell r="K16">
            <v>0</v>
          </cell>
        </row>
        <row r="17">
          <cell r="B17">
            <v>17.729166666666668</v>
          </cell>
          <cell r="C17">
            <v>28</v>
          </cell>
          <cell r="D17">
            <v>10.5</v>
          </cell>
          <cell r="E17">
            <v>62.94736842105263</v>
          </cell>
          <cell r="F17">
            <v>100</v>
          </cell>
          <cell r="G17">
            <v>23</v>
          </cell>
          <cell r="H17">
            <v>14.4</v>
          </cell>
          <cell r="I17" t="str">
            <v>*</v>
          </cell>
          <cell r="J17">
            <v>23.040000000000003</v>
          </cell>
          <cell r="K17">
            <v>0</v>
          </cell>
        </row>
        <row r="18">
          <cell r="B18">
            <v>18.641666666666666</v>
          </cell>
          <cell r="C18">
            <v>29.9</v>
          </cell>
          <cell r="D18">
            <v>10.5</v>
          </cell>
          <cell r="E18">
            <v>66.952380952380949</v>
          </cell>
          <cell r="F18">
            <v>100</v>
          </cell>
          <cell r="G18">
            <v>32</v>
          </cell>
          <cell r="H18">
            <v>14.4</v>
          </cell>
          <cell r="I18" t="str">
            <v>*</v>
          </cell>
          <cell r="J18">
            <v>20.88</v>
          </cell>
          <cell r="K18">
            <v>0</v>
          </cell>
        </row>
        <row r="19">
          <cell r="B19">
            <v>18.887499999999999</v>
          </cell>
          <cell r="C19">
            <v>28.5</v>
          </cell>
          <cell r="D19">
            <v>11.7</v>
          </cell>
          <cell r="E19">
            <v>68.761904761904759</v>
          </cell>
          <cell r="F19">
            <v>100</v>
          </cell>
          <cell r="G19">
            <v>33</v>
          </cell>
          <cell r="H19">
            <v>14.4</v>
          </cell>
          <cell r="I19" t="str">
            <v>*</v>
          </cell>
          <cell r="J19">
            <v>28.08</v>
          </cell>
          <cell r="K19">
            <v>0</v>
          </cell>
        </row>
        <row r="20">
          <cell r="B20">
            <v>18.629166666666666</v>
          </cell>
          <cell r="C20">
            <v>28.5</v>
          </cell>
          <cell r="D20">
            <v>10.7</v>
          </cell>
          <cell r="E20">
            <v>59.315789473684212</v>
          </cell>
          <cell r="F20">
            <v>100</v>
          </cell>
          <cell r="G20">
            <v>25</v>
          </cell>
          <cell r="H20">
            <v>14.4</v>
          </cell>
          <cell r="I20" t="str">
            <v>*</v>
          </cell>
          <cell r="J20">
            <v>23.759999999999998</v>
          </cell>
          <cell r="K20">
            <v>0</v>
          </cell>
        </row>
        <row r="21">
          <cell r="B21">
            <v>19.545833333333334</v>
          </cell>
          <cell r="C21">
            <v>29.5</v>
          </cell>
          <cell r="D21">
            <v>11.1</v>
          </cell>
          <cell r="E21">
            <v>60.583333333333336</v>
          </cell>
          <cell r="F21">
            <v>100</v>
          </cell>
          <cell r="G21">
            <v>26</v>
          </cell>
          <cell r="H21">
            <v>12.24</v>
          </cell>
          <cell r="I21" t="str">
            <v>*</v>
          </cell>
          <cell r="J21">
            <v>25.2</v>
          </cell>
          <cell r="K21">
            <v>0</v>
          </cell>
        </row>
        <row r="22">
          <cell r="B22">
            <v>20.879166666666666</v>
          </cell>
          <cell r="C22">
            <v>30.1</v>
          </cell>
          <cell r="D22">
            <v>13.5</v>
          </cell>
          <cell r="E22">
            <v>60.416666666666664</v>
          </cell>
          <cell r="F22">
            <v>95</v>
          </cell>
          <cell r="G22">
            <v>30</v>
          </cell>
          <cell r="H22">
            <v>13.68</v>
          </cell>
          <cell r="I22" t="str">
            <v>*</v>
          </cell>
          <cell r="J22">
            <v>28.44</v>
          </cell>
          <cell r="K22">
            <v>0</v>
          </cell>
        </row>
        <row r="23">
          <cell r="B23">
            <v>20.583333333333332</v>
          </cell>
          <cell r="C23">
            <v>30.7</v>
          </cell>
          <cell r="D23">
            <v>13</v>
          </cell>
          <cell r="E23">
            <v>66.833333333333329</v>
          </cell>
          <cell r="F23">
            <v>100</v>
          </cell>
          <cell r="G23">
            <v>29</v>
          </cell>
          <cell r="H23">
            <v>14.04</v>
          </cell>
          <cell r="I23" t="str">
            <v>*</v>
          </cell>
          <cell r="J23">
            <v>28.8</v>
          </cell>
          <cell r="K23">
            <v>0</v>
          </cell>
        </row>
        <row r="24">
          <cell r="B24">
            <v>20.304166666666664</v>
          </cell>
          <cell r="C24">
            <v>30.4</v>
          </cell>
          <cell r="D24">
            <v>11.8</v>
          </cell>
          <cell r="E24">
            <v>66.099999999999994</v>
          </cell>
          <cell r="F24">
            <v>100</v>
          </cell>
          <cell r="G24">
            <v>33</v>
          </cell>
          <cell r="H24">
            <v>17.28</v>
          </cell>
          <cell r="I24" t="str">
            <v>*</v>
          </cell>
          <cell r="J24">
            <v>27</v>
          </cell>
          <cell r="K24">
            <v>0</v>
          </cell>
        </row>
        <row r="25">
          <cell r="B25">
            <v>20.070833333333333</v>
          </cell>
          <cell r="C25">
            <v>29.4</v>
          </cell>
          <cell r="D25">
            <v>12.6</v>
          </cell>
          <cell r="E25">
            <v>73.208333333333329</v>
          </cell>
          <cell r="F25">
            <v>100</v>
          </cell>
          <cell r="G25">
            <v>40</v>
          </cell>
          <cell r="H25">
            <v>11.16</v>
          </cell>
          <cell r="I25" t="str">
            <v>*</v>
          </cell>
          <cell r="J25">
            <v>25.2</v>
          </cell>
          <cell r="K25">
            <v>0</v>
          </cell>
        </row>
        <row r="26">
          <cell r="B26">
            <v>20.558333333333334</v>
          </cell>
          <cell r="C26">
            <v>27.8</v>
          </cell>
          <cell r="D26">
            <v>14.6</v>
          </cell>
          <cell r="E26">
            <v>75.454545454545453</v>
          </cell>
          <cell r="F26">
            <v>100</v>
          </cell>
          <cell r="G26">
            <v>47</v>
          </cell>
          <cell r="H26">
            <v>12.6</v>
          </cell>
          <cell r="I26" t="str">
            <v>*</v>
          </cell>
          <cell r="J26">
            <v>21.96</v>
          </cell>
          <cell r="K26">
            <v>0</v>
          </cell>
        </row>
        <row r="27">
          <cell r="B27">
            <v>22.654166666666669</v>
          </cell>
          <cell r="C27">
            <v>30.2</v>
          </cell>
          <cell r="D27">
            <v>15.6</v>
          </cell>
          <cell r="E27">
            <v>61.782608695652172</v>
          </cell>
          <cell r="F27">
            <v>100</v>
          </cell>
          <cell r="G27">
            <v>30</v>
          </cell>
          <cell r="H27">
            <v>17.64</v>
          </cell>
          <cell r="I27" t="str">
            <v>*</v>
          </cell>
          <cell r="J27">
            <v>30.96</v>
          </cell>
          <cell r="K27">
            <v>0</v>
          </cell>
        </row>
        <row r="28">
          <cell r="B28">
            <v>21.966666666666665</v>
          </cell>
          <cell r="C28">
            <v>30.7</v>
          </cell>
          <cell r="D28">
            <v>12.5</v>
          </cell>
          <cell r="E28">
            <v>60.125</v>
          </cell>
          <cell r="F28">
            <v>100</v>
          </cell>
          <cell r="G28">
            <v>33</v>
          </cell>
          <cell r="H28">
            <v>15.840000000000002</v>
          </cell>
          <cell r="I28" t="str">
            <v>*</v>
          </cell>
          <cell r="J28">
            <v>31.680000000000003</v>
          </cell>
          <cell r="K28">
            <v>0</v>
          </cell>
        </row>
        <row r="29">
          <cell r="B29">
            <v>22.616666666666671</v>
          </cell>
          <cell r="C29">
            <v>31.9</v>
          </cell>
          <cell r="D29">
            <v>16</v>
          </cell>
          <cell r="E29">
            <v>69.375</v>
          </cell>
          <cell r="F29">
            <v>100</v>
          </cell>
          <cell r="G29">
            <v>39</v>
          </cell>
          <cell r="H29">
            <v>12.6</v>
          </cell>
          <cell r="I29" t="str">
            <v>*</v>
          </cell>
          <cell r="J29">
            <v>29.52</v>
          </cell>
          <cell r="K29">
            <v>0</v>
          </cell>
        </row>
        <row r="30">
          <cell r="B30">
            <v>23.470833333333335</v>
          </cell>
          <cell r="C30">
            <v>31.3</v>
          </cell>
          <cell r="D30">
            <v>16.2</v>
          </cell>
          <cell r="E30">
            <v>70.541666666666671</v>
          </cell>
          <cell r="F30">
            <v>100</v>
          </cell>
          <cell r="G30">
            <v>41</v>
          </cell>
          <cell r="H30">
            <v>14.04</v>
          </cell>
          <cell r="I30" t="str">
            <v>*</v>
          </cell>
          <cell r="J30">
            <v>29.16</v>
          </cell>
          <cell r="K30">
            <v>0</v>
          </cell>
        </row>
        <row r="31">
          <cell r="B31">
            <v>22.650000000000002</v>
          </cell>
          <cell r="C31">
            <v>31.2</v>
          </cell>
          <cell r="D31">
            <v>15.7</v>
          </cell>
          <cell r="E31">
            <v>61.214285714285715</v>
          </cell>
          <cell r="F31">
            <v>100</v>
          </cell>
          <cell r="G31">
            <v>44</v>
          </cell>
          <cell r="H31">
            <v>15.120000000000001</v>
          </cell>
          <cell r="I31" t="str">
            <v>*</v>
          </cell>
          <cell r="J31">
            <v>30.96</v>
          </cell>
          <cell r="K31">
            <v>0</v>
          </cell>
        </row>
        <row r="32">
          <cell r="B32">
            <v>19.433333333333334</v>
          </cell>
          <cell r="C32">
            <v>22.9</v>
          </cell>
          <cell r="D32">
            <v>17.3</v>
          </cell>
          <cell r="E32">
            <v>94.25</v>
          </cell>
          <cell r="F32">
            <v>100</v>
          </cell>
          <cell r="G32">
            <v>78</v>
          </cell>
          <cell r="H32">
            <v>28.44</v>
          </cell>
          <cell r="I32" t="str">
            <v>*</v>
          </cell>
          <cell r="J32">
            <v>48.6</v>
          </cell>
          <cell r="K32">
            <v>4.4000000000000004</v>
          </cell>
        </row>
        <row r="33">
          <cell r="B33">
            <v>20.025000000000002</v>
          </cell>
          <cell r="C33">
            <v>26.1</v>
          </cell>
          <cell r="D33">
            <v>17.5</v>
          </cell>
          <cell r="E33">
            <v>86.272727272727266</v>
          </cell>
          <cell r="F33">
            <v>100</v>
          </cell>
          <cell r="G33">
            <v>65</v>
          </cell>
          <cell r="H33">
            <v>15.48</v>
          </cell>
          <cell r="I33" t="str">
            <v>*</v>
          </cell>
          <cell r="J33">
            <v>28.8</v>
          </cell>
          <cell r="K33">
            <v>1.2</v>
          </cell>
        </row>
        <row r="34">
          <cell r="B34">
            <v>19.05</v>
          </cell>
          <cell r="C34">
            <v>20.9</v>
          </cell>
          <cell r="D34">
            <v>17.8</v>
          </cell>
          <cell r="E34" t="str">
            <v>*</v>
          </cell>
          <cell r="F34">
            <v>100</v>
          </cell>
          <cell r="G34">
            <v>100</v>
          </cell>
          <cell r="H34">
            <v>17.64</v>
          </cell>
          <cell r="I34" t="str">
            <v>*</v>
          </cell>
          <cell r="J34">
            <v>29.52</v>
          </cell>
          <cell r="K34">
            <v>47.599999999999994</v>
          </cell>
        </row>
        <row r="35">
          <cell r="B35">
            <v>19.579166666666669</v>
          </cell>
          <cell r="C35">
            <v>24.8</v>
          </cell>
          <cell r="D35">
            <v>16.7</v>
          </cell>
          <cell r="E35">
            <v>77.444444444444443</v>
          </cell>
          <cell r="F35">
            <v>100</v>
          </cell>
          <cell r="G35">
            <v>63</v>
          </cell>
          <cell r="H35">
            <v>14.4</v>
          </cell>
          <cell r="I35" t="str">
            <v>*</v>
          </cell>
          <cell r="J35">
            <v>21.240000000000002</v>
          </cell>
          <cell r="K35">
            <v>1.4</v>
          </cell>
        </row>
        <row r="36">
          <cell r="I36" t="str">
            <v>*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1"/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5">
          <cell r="B5">
            <v>24.133333333333329</v>
          </cell>
          <cell r="C5">
            <v>29.2</v>
          </cell>
          <cell r="D5">
            <v>21.8</v>
          </cell>
          <cell r="E5">
            <v>73.125</v>
          </cell>
          <cell r="F5">
            <v>82</v>
          </cell>
          <cell r="G5">
            <v>53</v>
          </cell>
          <cell r="H5">
            <v>16.2</v>
          </cell>
          <cell r="I5" t="str">
            <v>*</v>
          </cell>
          <cell r="J5">
            <v>27</v>
          </cell>
          <cell r="K5">
            <v>0</v>
          </cell>
        </row>
        <row r="6">
          <cell r="B6">
            <v>23.987499999999997</v>
          </cell>
          <cell r="C6">
            <v>29</v>
          </cell>
          <cell r="D6">
            <v>20.7</v>
          </cell>
          <cell r="E6">
            <v>68.25</v>
          </cell>
          <cell r="F6">
            <v>83</v>
          </cell>
          <cell r="G6">
            <v>41</v>
          </cell>
          <cell r="H6">
            <v>15.48</v>
          </cell>
          <cell r="I6" t="str">
            <v>*</v>
          </cell>
          <cell r="J6">
            <v>29.52</v>
          </cell>
          <cell r="K6">
            <v>0</v>
          </cell>
        </row>
        <row r="7">
          <cell r="B7">
            <v>23.291666666666671</v>
          </cell>
          <cell r="C7">
            <v>28.4</v>
          </cell>
          <cell r="D7">
            <v>19.899999999999999</v>
          </cell>
          <cell r="E7">
            <v>81.916666666666671</v>
          </cell>
          <cell r="F7">
            <v>94</v>
          </cell>
          <cell r="G7">
            <v>60</v>
          </cell>
          <cell r="H7">
            <v>14.04</v>
          </cell>
          <cell r="I7" t="str">
            <v>*</v>
          </cell>
          <cell r="J7">
            <v>27</v>
          </cell>
          <cell r="K7">
            <v>0</v>
          </cell>
        </row>
        <row r="8">
          <cell r="B8">
            <v>23.945833333333329</v>
          </cell>
          <cell r="C8">
            <v>30</v>
          </cell>
          <cell r="D8">
            <v>19.399999999999999</v>
          </cell>
          <cell r="E8">
            <v>77.708333333333329</v>
          </cell>
          <cell r="F8">
            <v>95</v>
          </cell>
          <cell r="G8">
            <v>46</v>
          </cell>
          <cell r="H8">
            <v>9.3600000000000012</v>
          </cell>
          <cell r="I8" t="str">
            <v>*</v>
          </cell>
          <cell r="J8">
            <v>23.759999999999998</v>
          </cell>
          <cell r="K8">
            <v>0</v>
          </cell>
        </row>
        <row r="9">
          <cell r="B9">
            <v>24.991666666666664</v>
          </cell>
          <cell r="C9">
            <v>30.7</v>
          </cell>
          <cell r="D9">
            <v>21.1</v>
          </cell>
          <cell r="E9">
            <v>63.666666666666664</v>
          </cell>
          <cell r="F9">
            <v>87</v>
          </cell>
          <cell r="G9">
            <v>40</v>
          </cell>
          <cell r="H9">
            <v>17.64</v>
          </cell>
          <cell r="I9" t="str">
            <v>*</v>
          </cell>
          <cell r="J9">
            <v>31.680000000000003</v>
          </cell>
          <cell r="K9">
            <v>0</v>
          </cell>
        </row>
        <row r="10">
          <cell r="B10">
            <v>24.891666666666669</v>
          </cell>
          <cell r="C10">
            <v>30.7</v>
          </cell>
          <cell r="D10">
            <v>20.399999999999999</v>
          </cell>
          <cell r="E10">
            <v>66.708333333333329</v>
          </cell>
          <cell r="F10">
            <v>81</v>
          </cell>
          <cell r="G10">
            <v>45</v>
          </cell>
          <cell r="H10">
            <v>11.879999999999999</v>
          </cell>
          <cell r="I10" t="str">
            <v>*</v>
          </cell>
          <cell r="J10">
            <v>26.64</v>
          </cell>
          <cell r="K10">
            <v>0</v>
          </cell>
        </row>
        <row r="11">
          <cell r="B11">
            <v>24.766666666666666</v>
          </cell>
          <cell r="C11">
            <v>30.4</v>
          </cell>
          <cell r="D11">
            <v>19.899999999999999</v>
          </cell>
          <cell r="E11">
            <v>67.708333333333329</v>
          </cell>
          <cell r="F11">
            <v>83</v>
          </cell>
          <cell r="G11">
            <v>43</v>
          </cell>
          <cell r="H11">
            <v>14.76</v>
          </cell>
          <cell r="I11" t="str">
            <v>*</v>
          </cell>
          <cell r="J11">
            <v>28.44</v>
          </cell>
          <cell r="K11">
            <v>0</v>
          </cell>
        </row>
        <row r="12">
          <cell r="B12">
            <v>24.283333333333335</v>
          </cell>
          <cell r="C12">
            <v>30.6</v>
          </cell>
          <cell r="D12">
            <v>20.5</v>
          </cell>
          <cell r="E12">
            <v>72.416666666666671</v>
          </cell>
          <cell r="F12">
            <v>85</v>
          </cell>
          <cell r="G12">
            <v>46</v>
          </cell>
          <cell r="H12">
            <v>10.8</v>
          </cell>
          <cell r="I12" t="str">
            <v>*</v>
          </cell>
          <cell r="J12">
            <v>27.36</v>
          </cell>
          <cell r="K12">
            <v>0</v>
          </cell>
        </row>
        <row r="13">
          <cell r="B13">
            <v>23.045833333333334</v>
          </cell>
          <cell r="C13">
            <v>28.3</v>
          </cell>
          <cell r="D13">
            <v>18.600000000000001</v>
          </cell>
          <cell r="E13">
            <v>83.833333333333329</v>
          </cell>
          <cell r="F13">
            <v>93</v>
          </cell>
          <cell r="G13">
            <v>59</v>
          </cell>
          <cell r="H13">
            <v>14.4</v>
          </cell>
          <cell r="I13" t="str">
            <v>*</v>
          </cell>
          <cell r="J13">
            <v>29.52</v>
          </cell>
          <cell r="K13">
            <v>15.4</v>
          </cell>
        </row>
        <row r="14">
          <cell r="B14">
            <v>23.383333333333336</v>
          </cell>
          <cell r="C14">
            <v>29.3</v>
          </cell>
          <cell r="D14">
            <v>20.3</v>
          </cell>
          <cell r="E14">
            <v>81</v>
          </cell>
          <cell r="F14">
            <v>93</v>
          </cell>
          <cell r="G14">
            <v>56</v>
          </cell>
          <cell r="H14">
            <v>13.32</v>
          </cell>
          <cell r="I14" t="str">
            <v>*</v>
          </cell>
          <cell r="J14">
            <v>25.92</v>
          </cell>
          <cell r="K14">
            <v>0</v>
          </cell>
        </row>
        <row r="15">
          <cell r="B15">
            <v>21.379166666666666</v>
          </cell>
          <cell r="C15">
            <v>26.8</v>
          </cell>
          <cell r="D15">
            <v>16.7</v>
          </cell>
          <cell r="E15">
            <v>68.416666666666671</v>
          </cell>
          <cell r="F15">
            <v>90</v>
          </cell>
          <cell r="G15">
            <v>43</v>
          </cell>
          <cell r="H15">
            <v>16.559999999999999</v>
          </cell>
          <cell r="I15" t="str">
            <v>*</v>
          </cell>
          <cell r="J15">
            <v>25.56</v>
          </cell>
          <cell r="K15">
            <v>0</v>
          </cell>
        </row>
        <row r="16">
          <cell r="B16">
            <v>18.716666666666665</v>
          </cell>
          <cell r="C16">
            <v>25.2</v>
          </cell>
          <cell r="D16">
            <v>13.2</v>
          </cell>
          <cell r="E16">
            <v>55.75</v>
          </cell>
          <cell r="F16">
            <v>74</v>
          </cell>
          <cell r="G16">
            <v>33</v>
          </cell>
          <cell r="H16">
            <v>17.64</v>
          </cell>
          <cell r="I16" t="str">
            <v>*</v>
          </cell>
          <cell r="J16">
            <v>28.08</v>
          </cell>
          <cell r="K16">
            <v>0</v>
          </cell>
        </row>
        <row r="17">
          <cell r="B17">
            <v>19.054166666666667</v>
          </cell>
          <cell r="C17">
            <v>26.5</v>
          </cell>
          <cell r="D17">
            <v>13.4</v>
          </cell>
          <cell r="E17">
            <v>50.083333333333336</v>
          </cell>
          <cell r="F17">
            <v>72</v>
          </cell>
          <cell r="G17">
            <v>25</v>
          </cell>
          <cell r="H17">
            <v>15.48</v>
          </cell>
          <cell r="I17" t="str">
            <v>*</v>
          </cell>
          <cell r="J17">
            <v>25.2</v>
          </cell>
          <cell r="K17">
            <v>0</v>
          </cell>
        </row>
        <row r="18">
          <cell r="B18">
            <v>20.212500000000002</v>
          </cell>
          <cell r="C18">
            <v>28.8</v>
          </cell>
          <cell r="D18">
            <v>13.7</v>
          </cell>
          <cell r="E18">
            <v>51.041666666666664</v>
          </cell>
          <cell r="F18">
            <v>74</v>
          </cell>
          <cell r="G18">
            <v>25</v>
          </cell>
          <cell r="H18">
            <v>14.04</v>
          </cell>
          <cell r="I18" t="str">
            <v>*</v>
          </cell>
          <cell r="J18">
            <v>24.840000000000003</v>
          </cell>
          <cell r="K18">
            <v>0</v>
          </cell>
        </row>
        <row r="19">
          <cell r="B19">
            <v>20.483333333333331</v>
          </cell>
          <cell r="C19">
            <v>27.8</v>
          </cell>
          <cell r="D19">
            <v>15.2</v>
          </cell>
          <cell r="E19">
            <v>53.791666666666664</v>
          </cell>
          <cell r="F19">
            <v>73</v>
          </cell>
          <cell r="G19">
            <v>26</v>
          </cell>
          <cell r="H19">
            <v>17.64</v>
          </cell>
          <cell r="I19" t="str">
            <v>*</v>
          </cell>
          <cell r="J19">
            <v>28.44</v>
          </cell>
          <cell r="K19">
            <v>0</v>
          </cell>
        </row>
        <row r="20">
          <cell r="B20">
            <v>19.991666666666671</v>
          </cell>
          <cell r="C20">
            <v>27.4</v>
          </cell>
          <cell r="D20">
            <v>13.3</v>
          </cell>
          <cell r="E20">
            <v>53.083333333333336</v>
          </cell>
          <cell r="F20">
            <v>78</v>
          </cell>
          <cell r="G20">
            <v>24</v>
          </cell>
          <cell r="H20">
            <v>19.079999999999998</v>
          </cell>
          <cell r="I20" t="str">
            <v>*</v>
          </cell>
          <cell r="J20">
            <v>30.96</v>
          </cell>
          <cell r="K20">
            <v>0</v>
          </cell>
        </row>
        <row r="21">
          <cell r="B21">
            <v>20.770833333333332</v>
          </cell>
          <cell r="C21">
            <v>28.2</v>
          </cell>
          <cell r="D21">
            <v>14.8</v>
          </cell>
          <cell r="E21">
            <v>47.375</v>
          </cell>
          <cell r="F21">
            <v>72</v>
          </cell>
          <cell r="G21">
            <v>25</v>
          </cell>
          <cell r="H21">
            <v>16.2</v>
          </cell>
          <cell r="I21" t="str">
            <v>*</v>
          </cell>
          <cell r="J21">
            <v>31.319999999999997</v>
          </cell>
          <cell r="K21">
            <v>0</v>
          </cell>
        </row>
        <row r="22">
          <cell r="B22">
            <v>21.662499999999998</v>
          </cell>
          <cell r="C22">
            <v>29.8</v>
          </cell>
          <cell r="D22">
            <v>16.8</v>
          </cell>
          <cell r="E22">
            <v>52.75</v>
          </cell>
          <cell r="F22">
            <v>72</v>
          </cell>
          <cell r="G22">
            <v>28</v>
          </cell>
          <cell r="H22">
            <v>16.2</v>
          </cell>
          <cell r="I22" t="str">
            <v>*</v>
          </cell>
          <cell r="J22">
            <v>29.880000000000003</v>
          </cell>
          <cell r="K22">
            <v>0</v>
          </cell>
        </row>
        <row r="23">
          <cell r="B23">
            <v>21.629166666666663</v>
          </cell>
          <cell r="C23">
            <v>30.1</v>
          </cell>
          <cell r="D23">
            <v>15.3</v>
          </cell>
          <cell r="E23">
            <v>53.166666666666664</v>
          </cell>
          <cell r="F23">
            <v>75</v>
          </cell>
          <cell r="G23">
            <v>23</v>
          </cell>
          <cell r="H23">
            <v>15.120000000000001</v>
          </cell>
          <cell r="I23" t="str">
            <v>*</v>
          </cell>
          <cell r="J23">
            <v>28.08</v>
          </cell>
          <cell r="K23">
            <v>0</v>
          </cell>
        </row>
        <row r="24">
          <cell r="B24">
            <v>22.083333333333332</v>
          </cell>
          <cell r="C24">
            <v>29.6</v>
          </cell>
          <cell r="D24">
            <v>15.9</v>
          </cell>
          <cell r="E24">
            <v>52.75</v>
          </cell>
          <cell r="F24">
            <v>76</v>
          </cell>
          <cell r="G24">
            <v>26</v>
          </cell>
          <cell r="H24">
            <v>19.8</v>
          </cell>
          <cell r="I24" t="str">
            <v>*</v>
          </cell>
          <cell r="J24">
            <v>33.119999999999997</v>
          </cell>
          <cell r="K24">
            <v>0</v>
          </cell>
        </row>
        <row r="25">
          <cell r="B25">
            <v>22.516666666666669</v>
          </cell>
          <cell r="C25">
            <v>29.1</v>
          </cell>
          <cell r="D25">
            <v>15.4</v>
          </cell>
          <cell r="E25">
            <v>50.583333333333336</v>
          </cell>
          <cell r="F25">
            <v>72</v>
          </cell>
          <cell r="G25">
            <v>33</v>
          </cell>
          <cell r="H25">
            <v>15.48</v>
          </cell>
          <cell r="I25" t="str">
            <v>*</v>
          </cell>
          <cell r="J25">
            <v>28.8</v>
          </cell>
          <cell r="K25">
            <v>0</v>
          </cell>
        </row>
        <row r="26">
          <cell r="B26">
            <v>23.833333333333332</v>
          </cell>
          <cell r="C26">
            <v>28.5</v>
          </cell>
          <cell r="D26">
            <v>20</v>
          </cell>
          <cell r="E26">
            <v>48.166666666666664</v>
          </cell>
          <cell r="F26">
            <v>68</v>
          </cell>
          <cell r="G26">
            <v>36</v>
          </cell>
          <cell r="H26">
            <v>15.120000000000001</v>
          </cell>
          <cell r="I26" t="str">
            <v>*</v>
          </cell>
          <cell r="J26">
            <v>28.44</v>
          </cell>
          <cell r="K26">
            <v>0</v>
          </cell>
        </row>
        <row r="27">
          <cell r="B27">
            <v>23.862499999999997</v>
          </cell>
          <cell r="C27">
            <v>29.7</v>
          </cell>
          <cell r="D27">
            <v>19.899999999999999</v>
          </cell>
          <cell r="E27">
            <v>49</v>
          </cell>
          <cell r="F27">
            <v>65</v>
          </cell>
          <cell r="G27">
            <v>31</v>
          </cell>
          <cell r="H27">
            <v>17.28</v>
          </cell>
          <cell r="I27" t="str">
            <v>*</v>
          </cell>
          <cell r="J27">
            <v>35.64</v>
          </cell>
          <cell r="K27">
            <v>0</v>
          </cell>
        </row>
        <row r="28">
          <cell r="B28">
            <v>23.158333333333331</v>
          </cell>
          <cell r="C28">
            <v>29.4</v>
          </cell>
          <cell r="D28">
            <v>17.600000000000001</v>
          </cell>
          <cell r="E28">
            <v>49.458333333333336</v>
          </cell>
          <cell r="F28">
            <v>68</v>
          </cell>
          <cell r="G28">
            <v>30</v>
          </cell>
          <cell r="H28">
            <v>17.28</v>
          </cell>
          <cell r="I28" t="str">
            <v>*</v>
          </cell>
          <cell r="J28">
            <v>33.840000000000003</v>
          </cell>
          <cell r="K28">
            <v>0</v>
          </cell>
        </row>
        <row r="29">
          <cell r="B29">
            <v>23.395833333333332</v>
          </cell>
          <cell r="C29">
            <v>30</v>
          </cell>
          <cell r="D29">
            <v>19.2</v>
          </cell>
          <cell r="E29">
            <v>56.166666666666664</v>
          </cell>
          <cell r="F29">
            <v>67</v>
          </cell>
          <cell r="G29">
            <v>38</v>
          </cell>
          <cell r="H29">
            <v>18.36</v>
          </cell>
          <cell r="I29" t="str">
            <v>*</v>
          </cell>
          <cell r="J29">
            <v>37.440000000000005</v>
          </cell>
          <cell r="K29">
            <v>0</v>
          </cell>
        </row>
        <row r="30">
          <cell r="B30">
            <v>24.770833333333332</v>
          </cell>
          <cell r="C30">
            <v>30.2</v>
          </cell>
          <cell r="D30">
            <v>21</v>
          </cell>
          <cell r="E30">
            <v>55.791666666666664</v>
          </cell>
          <cell r="F30">
            <v>69</v>
          </cell>
          <cell r="G30">
            <v>40</v>
          </cell>
          <cell r="H30">
            <v>19.440000000000001</v>
          </cell>
          <cell r="I30" t="str">
            <v>*</v>
          </cell>
          <cell r="J30">
            <v>37.800000000000004</v>
          </cell>
          <cell r="K30">
            <v>0</v>
          </cell>
        </row>
        <row r="31">
          <cell r="B31">
            <v>24.650000000000002</v>
          </cell>
          <cell r="C31">
            <v>30.7</v>
          </cell>
          <cell r="D31">
            <v>19.8</v>
          </cell>
          <cell r="E31">
            <v>60.625</v>
          </cell>
          <cell r="F31">
            <v>78</v>
          </cell>
          <cell r="G31">
            <v>41</v>
          </cell>
          <cell r="H31">
            <v>16.920000000000002</v>
          </cell>
          <cell r="I31" t="str">
            <v>*</v>
          </cell>
          <cell r="J31">
            <v>30.6</v>
          </cell>
          <cell r="K31">
            <v>0</v>
          </cell>
        </row>
        <row r="32">
          <cell r="B32">
            <v>19.80833333333333</v>
          </cell>
          <cell r="C32">
            <v>24.1</v>
          </cell>
          <cell r="D32">
            <v>17</v>
          </cell>
          <cell r="E32">
            <v>84.208333333333329</v>
          </cell>
          <cell r="F32">
            <v>93</v>
          </cell>
          <cell r="G32">
            <v>67</v>
          </cell>
          <cell r="H32">
            <v>22.68</v>
          </cell>
          <cell r="I32" t="str">
            <v>*</v>
          </cell>
          <cell r="J32">
            <v>58.32</v>
          </cell>
          <cell r="K32">
            <v>27.599999999999998</v>
          </cell>
        </row>
        <row r="33">
          <cell r="B33">
            <v>20.045833333333331</v>
          </cell>
          <cell r="C33">
            <v>24.2</v>
          </cell>
          <cell r="D33">
            <v>17.7</v>
          </cell>
          <cell r="E33">
            <v>82.5</v>
          </cell>
          <cell r="F33">
            <v>93</v>
          </cell>
          <cell r="G33">
            <v>64</v>
          </cell>
          <cell r="H33">
            <v>14.4</v>
          </cell>
          <cell r="I33" t="str">
            <v>*</v>
          </cell>
          <cell r="J33">
            <v>26.64</v>
          </cell>
          <cell r="K33">
            <v>0</v>
          </cell>
        </row>
        <row r="34">
          <cell r="B34">
            <v>19.229166666666668</v>
          </cell>
          <cell r="C34">
            <v>21.3</v>
          </cell>
          <cell r="D34">
            <v>17.600000000000001</v>
          </cell>
          <cell r="E34">
            <v>88.125</v>
          </cell>
          <cell r="F34">
            <v>94</v>
          </cell>
          <cell r="G34">
            <v>77</v>
          </cell>
          <cell r="H34">
            <v>14.04</v>
          </cell>
          <cell r="I34" t="str">
            <v>*</v>
          </cell>
          <cell r="J34">
            <v>31.680000000000003</v>
          </cell>
          <cell r="K34">
            <v>19.799999999999997</v>
          </cell>
        </row>
        <row r="35">
          <cell r="B35">
            <v>18.583333333333332</v>
          </cell>
          <cell r="C35">
            <v>22.3</v>
          </cell>
          <cell r="D35">
            <v>16</v>
          </cell>
          <cell r="E35">
            <v>85.166666666666671</v>
          </cell>
          <cell r="F35">
            <v>95</v>
          </cell>
          <cell r="G35">
            <v>64</v>
          </cell>
          <cell r="H35">
            <v>10.8</v>
          </cell>
          <cell r="I35" t="str">
            <v>*</v>
          </cell>
          <cell r="J35">
            <v>20.16</v>
          </cell>
          <cell r="K35">
            <v>0.4</v>
          </cell>
        </row>
        <row r="36">
          <cell r="I36" t="str">
            <v>*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1"/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5">
          <cell r="B5">
            <v>23.291666666666668</v>
          </cell>
          <cell r="C5">
            <v>29.7</v>
          </cell>
          <cell r="D5">
            <v>18.100000000000001</v>
          </cell>
          <cell r="E5">
            <v>65.833333333333329</v>
          </cell>
          <cell r="F5">
            <v>87</v>
          </cell>
          <cell r="G5">
            <v>42</v>
          </cell>
          <cell r="H5">
            <v>11.520000000000001</v>
          </cell>
          <cell r="I5" t="str">
            <v>*</v>
          </cell>
          <cell r="J5">
            <v>24.12</v>
          </cell>
          <cell r="K5">
            <v>0</v>
          </cell>
        </row>
        <row r="6">
          <cell r="B6">
            <v>22.716666666666669</v>
          </cell>
          <cell r="C6">
            <v>29.4</v>
          </cell>
          <cell r="D6">
            <v>15.9</v>
          </cell>
          <cell r="E6">
            <v>62.916666666666664</v>
          </cell>
          <cell r="F6">
            <v>88</v>
          </cell>
          <cell r="G6">
            <v>34</v>
          </cell>
          <cell r="H6">
            <v>10.44</v>
          </cell>
          <cell r="I6" t="str">
            <v>*</v>
          </cell>
          <cell r="J6">
            <v>20.52</v>
          </cell>
          <cell r="K6">
            <v>0</v>
          </cell>
        </row>
        <row r="7">
          <cell r="B7">
            <v>22.593750000000004</v>
          </cell>
          <cell r="C7">
            <v>29</v>
          </cell>
          <cell r="D7">
            <v>17.100000000000001</v>
          </cell>
          <cell r="E7">
            <v>62.75</v>
          </cell>
          <cell r="F7">
            <v>80</v>
          </cell>
          <cell r="G7">
            <v>44</v>
          </cell>
          <cell r="H7">
            <v>9.3600000000000012</v>
          </cell>
          <cell r="I7" t="str">
            <v>*</v>
          </cell>
          <cell r="J7">
            <v>18.720000000000002</v>
          </cell>
          <cell r="K7">
            <v>0</v>
          </cell>
        </row>
        <row r="8">
          <cell r="B8">
            <v>23.45</v>
          </cell>
          <cell r="C8">
            <v>29.5</v>
          </cell>
          <cell r="D8">
            <v>18.7</v>
          </cell>
          <cell r="E8">
            <v>56.333333333333336</v>
          </cell>
          <cell r="F8">
            <v>77</v>
          </cell>
          <cell r="G8">
            <v>27</v>
          </cell>
          <cell r="H8">
            <v>12.6</v>
          </cell>
          <cell r="I8" t="str">
            <v>*</v>
          </cell>
          <cell r="J8">
            <v>26.64</v>
          </cell>
          <cell r="K8">
            <v>0</v>
          </cell>
        </row>
        <row r="9">
          <cell r="B9">
            <v>23.573913043478264</v>
          </cell>
          <cell r="C9">
            <v>29.2</v>
          </cell>
          <cell r="D9">
            <v>18.399999999999999</v>
          </cell>
          <cell r="E9">
            <v>59.782608695652172</v>
          </cell>
          <cell r="F9">
            <v>77</v>
          </cell>
          <cell r="G9">
            <v>41</v>
          </cell>
          <cell r="H9">
            <v>13.32</v>
          </cell>
          <cell r="I9" t="str">
            <v>*</v>
          </cell>
          <cell r="J9">
            <v>30.6</v>
          </cell>
          <cell r="K9">
            <v>0</v>
          </cell>
        </row>
        <row r="10">
          <cell r="B10">
            <v>24.375</v>
          </cell>
          <cell r="C10">
            <v>29.9</v>
          </cell>
          <cell r="D10">
            <v>19.399999999999999</v>
          </cell>
          <cell r="E10">
            <v>60.416666666666664</v>
          </cell>
          <cell r="F10">
            <v>78</v>
          </cell>
          <cell r="G10">
            <v>35</v>
          </cell>
          <cell r="H10">
            <v>11.16</v>
          </cell>
          <cell r="I10" t="str">
            <v>*</v>
          </cell>
          <cell r="J10">
            <v>23.400000000000002</v>
          </cell>
          <cell r="K10">
            <v>0</v>
          </cell>
        </row>
        <row r="11">
          <cell r="B11">
            <v>23.941666666666666</v>
          </cell>
          <cell r="C11">
            <v>29.6</v>
          </cell>
          <cell r="D11">
            <v>18.8</v>
          </cell>
          <cell r="E11">
            <v>61.708333333333336</v>
          </cell>
          <cell r="F11">
            <v>80</v>
          </cell>
          <cell r="G11">
            <v>42</v>
          </cell>
          <cell r="H11">
            <v>15.120000000000001</v>
          </cell>
          <cell r="I11" t="str">
            <v>*</v>
          </cell>
          <cell r="J11">
            <v>36.36</v>
          </cell>
          <cell r="K11">
            <v>0</v>
          </cell>
        </row>
        <row r="12">
          <cell r="B12">
            <v>23.74166666666666</v>
          </cell>
          <cell r="C12">
            <v>29.3</v>
          </cell>
          <cell r="D12">
            <v>18.8</v>
          </cell>
          <cell r="E12">
            <v>60.416666666666664</v>
          </cell>
          <cell r="F12">
            <v>78</v>
          </cell>
          <cell r="G12">
            <v>41</v>
          </cell>
          <cell r="H12">
            <v>10.8</v>
          </cell>
          <cell r="I12" t="str">
            <v>*</v>
          </cell>
          <cell r="J12">
            <v>27.36</v>
          </cell>
          <cell r="K12">
            <v>0</v>
          </cell>
        </row>
        <row r="13">
          <cell r="B13">
            <v>23.216666666666665</v>
          </cell>
          <cell r="C13">
            <v>27.2</v>
          </cell>
          <cell r="D13">
            <v>19.5</v>
          </cell>
          <cell r="E13">
            <v>63.333333333333336</v>
          </cell>
          <cell r="F13">
            <v>81</v>
          </cell>
          <cell r="G13">
            <v>48</v>
          </cell>
          <cell r="H13">
            <v>9</v>
          </cell>
          <cell r="I13" t="str">
            <v>*</v>
          </cell>
          <cell r="J13">
            <v>18.720000000000002</v>
          </cell>
          <cell r="K13">
            <v>0</v>
          </cell>
        </row>
        <row r="14">
          <cell r="B14">
            <v>22.908333333333335</v>
          </cell>
          <cell r="C14">
            <v>27.7</v>
          </cell>
          <cell r="D14">
            <v>19.100000000000001</v>
          </cell>
          <cell r="E14">
            <v>69.666666666666671</v>
          </cell>
          <cell r="F14">
            <v>83</v>
          </cell>
          <cell r="G14">
            <v>52</v>
          </cell>
          <cell r="H14">
            <v>10.44</v>
          </cell>
          <cell r="I14" t="str">
            <v>*</v>
          </cell>
          <cell r="J14">
            <v>21.6</v>
          </cell>
          <cell r="K14">
            <v>0</v>
          </cell>
        </row>
        <row r="15">
          <cell r="B15">
            <v>22.120833333333334</v>
          </cell>
          <cell r="C15">
            <v>28.1</v>
          </cell>
          <cell r="D15">
            <v>17.600000000000001</v>
          </cell>
          <cell r="E15">
            <v>74.875</v>
          </cell>
          <cell r="F15">
            <v>94</v>
          </cell>
          <cell r="G15">
            <v>47</v>
          </cell>
          <cell r="H15">
            <v>10.44</v>
          </cell>
          <cell r="I15" t="str">
            <v>*</v>
          </cell>
          <cell r="J15">
            <v>22.32</v>
          </cell>
          <cell r="K15">
            <v>0</v>
          </cell>
        </row>
        <row r="16">
          <cell r="B16">
            <v>19.329166666666669</v>
          </cell>
          <cell r="C16">
            <v>25.8</v>
          </cell>
          <cell r="D16">
            <v>14.8</v>
          </cell>
          <cell r="E16">
            <v>56.291666666666664</v>
          </cell>
          <cell r="F16">
            <v>82</v>
          </cell>
          <cell r="G16">
            <v>28</v>
          </cell>
          <cell r="H16">
            <v>11.520000000000001</v>
          </cell>
          <cell r="I16" t="str">
            <v>*</v>
          </cell>
          <cell r="J16">
            <v>22.68</v>
          </cell>
          <cell r="K16">
            <v>0</v>
          </cell>
        </row>
        <row r="17">
          <cell r="B17">
            <v>18.679166666666667</v>
          </cell>
          <cell r="C17">
            <v>27.5</v>
          </cell>
          <cell r="D17">
            <v>11.6</v>
          </cell>
          <cell r="E17">
            <v>52.583333333333336</v>
          </cell>
          <cell r="F17">
            <v>81</v>
          </cell>
          <cell r="G17">
            <v>23</v>
          </cell>
          <cell r="H17">
            <v>11.16</v>
          </cell>
          <cell r="I17" t="str">
            <v>*</v>
          </cell>
          <cell r="J17">
            <v>19.440000000000001</v>
          </cell>
          <cell r="K17">
            <v>0</v>
          </cell>
        </row>
        <row r="18">
          <cell r="B18">
            <v>20.129166666666666</v>
          </cell>
          <cell r="C18">
            <v>26.5</v>
          </cell>
          <cell r="D18">
            <v>14.4</v>
          </cell>
          <cell r="E18">
            <v>55.375</v>
          </cell>
          <cell r="F18">
            <v>79</v>
          </cell>
          <cell r="G18">
            <v>33</v>
          </cell>
          <cell r="H18">
            <v>10.08</v>
          </cell>
          <cell r="I18" t="str">
            <v>*</v>
          </cell>
          <cell r="J18">
            <v>18.720000000000002</v>
          </cell>
          <cell r="K18">
            <v>0</v>
          </cell>
        </row>
        <row r="19">
          <cell r="B19">
            <v>19.741666666666664</v>
          </cell>
          <cell r="C19">
            <v>25.9</v>
          </cell>
          <cell r="D19">
            <v>13.9</v>
          </cell>
          <cell r="E19">
            <v>55.666666666666664</v>
          </cell>
          <cell r="F19">
            <v>72</v>
          </cell>
          <cell r="G19">
            <v>28</v>
          </cell>
          <cell r="H19">
            <v>12.96</v>
          </cell>
          <cell r="I19" t="str">
            <v>*</v>
          </cell>
          <cell r="J19">
            <v>22.68</v>
          </cell>
          <cell r="K19">
            <v>0</v>
          </cell>
        </row>
        <row r="20">
          <cell r="B20">
            <v>19.487500000000001</v>
          </cell>
          <cell r="C20">
            <v>26</v>
          </cell>
          <cell r="D20">
            <v>13.9</v>
          </cell>
          <cell r="E20">
            <v>50.875</v>
          </cell>
          <cell r="F20">
            <v>72</v>
          </cell>
          <cell r="G20">
            <v>28</v>
          </cell>
          <cell r="H20">
            <v>16.2</v>
          </cell>
          <cell r="I20" t="str">
            <v>*</v>
          </cell>
          <cell r="J20">
            <v>28.08</v>
          </cell>
          <cell r="K20">
            <v>0</v>
          </cell>
        </row>
        <row r="21">
          <cell r="B21">
            <v>20.179166666666664</v>
          </cell>
          <cell r="C21">
            <v>27.6</v>
          </cell>
          <cell r="D21">
            <v>15.2</v>
          </cell>
          <cell r="E21">
            <v>45.416666666666664</v>
          </cell>
          <cell r="F21">
            <v>61</v>
          </cell>
          <cell r="G21">
            <v>22</v>
          </cell>
          <cell r="H21">
            <v>12.96</v>
          </cell>
          <cell r="I21" t="str">
            <v>*</v>
          </cell>
          <cell r="J21">
            <v>27.36</v>
          </cell>
          <cell r="K21">
            <v>0</v>
          </cell>
        </row>
        <row r="22">
          <cell r="B22">
            <v>20.608333333333331</v>
          </cell>
          <cell r="C22">
            <v>28.2</v>
          </cell>
          <cell r="D22">
            <v>13.8</v>
          </cell>
          <cell r="E22">
            <v>50.958333333333336</v>
          </cell>
          <cell r="F22">
            <v>74</v>
          </cell>
          <cell r="G22">
            <v>28</v>
          </cell>
          <cell r="H22">
            <v>10.08</v>
          </cell>
          <cell r="I22" t="str">
            <v>*</v>
          </cell>
          <cell r="J22">
            <v>21.240000000000002</v>
          </cell>
          <cell r="K22">
            <v>0</v>
          </cell>
        </row>
        <row r="23">
          <cell r="B23">
            <v>20.49583333333333</v>
          </cell>
          <cell r="C23">
            <v>27.9</v>
          </cell>
          <cell r="D23">
            <v>13.1</v>
          </cell>
          <cell r="E23">
            <v>54.333333333333336</v>
          </cell>
          <cell r="F23">
            <v>78</v>
          </cell>
          <cell r="G23">
            <v>29</v>
          </cell>
          <cell r="H23">
            <v>15.120000000000001</v>
          </cell>
          <cell r="I23" t="str">
            <v>*</v>
          </cell>
          <cell r="J23">
            <v>27</v>
          </cell>
          <cell r="K23">
            <v>0</v>
          </cell>
        </row>
        <row r="24">
          <cell r="B24">
            <v>21.279166666666661</v>
          </cell>
          <cell r="C24">
            <v>27.9</v>
          </cell>
          <cell r="D24">
            <v>14.8</v>
          </cell>
          <cell r="E24">
            <v>49.083333333333336</v>
          </cell>
          <cell r="F24">
            <v>68</v>
          </cell>
          <cell r="G24">
            <v>29</v>
          </cell>
          <cell r="H24">
            <v>9.7200000000000006</v>
          </cell>
          <cell r="I24" t="str">
            <v>*</v>
          </cell>
          <cell r="J24">
            <v>21.6</v>
          </cell>
          <cell r="K24">
            <v>0</v>
          </cell>
        </row>
        <row r="25">
          <cell r="B25">
            <v>21.070833333333336</v>
          </cell>
          <cell r="C25">
            <v>26.9</v>
          </cell>
          <cell r="D25">
            <v>15.5</v>
          </cell>
          <cell r="E25">
            <v>48.458333333333336</v>
          </cell>
          <cell r="F25">
            <v>65</v>
          </cell>
          <cell r="G25">
            <v>30</v>
          </cell>
          <cell r="H25">
            <v>9.7200000000000006</v>
          </cell>
          <cell r="I25" t="str">
            <v>*</v>
          </cell>
          <cell r="J25">
            <v>22.68</v>
          </cell>
          <cell r="K25">
            <v>0</v>
          </cell>
        </row>
        <row r="26">
          <cell r="B26">
            <v>20.241666666666667</v>
          </cell>
          <cell r="C26">
            <v>26</v>
          </cell>
          <cell r="D26">
            <v>15</v>
          </cell>
          <cell r="E26">
            <v>55.25</v>
          </cell>
          <cell r="F26">
            <v>72</v>
          </cell>
          <cell r="G26">
            <v>33</v>
          </cell>
          <cell r="H26">
            <v>14.04</v>
          </cell>
          <cell r="I26" t="str">
            <v>*</v>
          </cell>
          <cell r="J26">
            <v>26.28</v>
          </cell>
          <cell r="K26">
            <v>0</v>
          </cell>
        </row>
        <row r="27">
          <cell r="B27">
            <v>21.225000000000001</v>
          </cell>
          <cell r="C27">
            <v>27.1</v>
          </cell>
          <cell r="D27">
            <v>15.6</v>
          </cell>
          <cell r="E27">
            <v>52.541666666666664</v>
          </cell>
          <cell r="F27">
            <v>72</v>
          </cell>
          <cell r="G27">
            <v>32</v>
          </cell>
          <cell r="H27">
            <v>13.68</v>
          </cell>
          <cell r="I27" t="str">
            <v>*</v>
          </cell>
          <cell r="J27">
            <v>28.44</v>
          </cell>
          <cell r="K27">
            <v>0</v>
          </cell>
        </row>
        <row r="28">
          <cell r="B28">
            <v>20.912499999999998</v>
          </cell>
          <cell r="C28">
            <v>27.5</v>
          </cell>
          <cell r="D28">
            <v>14.2</v>
          </cell>
          <cell r="E28">
            <v>55.791666666666664</v>
          </cell>
          <cell r="F28">
            <v>77</v>
          </cell>
          <cell r="G28">
            <v>35</v>
          </cell>
          <cell r="H28">
            <v>16.2</v>
          </cell>
          <cell r="I28" t="str">
            <v>*</v>
          </cell>
          <cell r="J28">
            <v>34.56</v>
          </cell>
          <cell r="K28">
            <v>0</v>
          </cell>
        </row>
        <row r="29">
          <cell r="B29">
            <v>22.304166666666664</v>
          </cell>
          <cell r="C29">
            <v>28.4</v>
          </cell>
          <cell r="D29">
            <v>16.7</v>
          </cell>
          <cell r="E29">
            <v>58.875</v>
          </cell>
          <cell r="F29">
            <v>78</v>
          </cell>
          <cell r="G29">
            <v>37</v>
          </cell>
          <cell r="H29">
            <v>12.96</v>
          </cell>
          <cell r="I29" t="str">
            <v>*</v>
          </cell>
          <cell r="J29">
            <v>32.04</v>
          </cell>
          <cell r="K29">
            <v>0</v>
          </cell>
        </row>
        <row r="30">
          <cell r="B30">
            <v>22.1875</v>
          </cell>
          <cell r="C30">
            <v>28.2</v>
          </cell>
          <cell r="D30">
            <v>16</v>
          </cell>
          <cell r="E30">
            <v>60.208333333333336</v>
          </cell>
          <cell r="F30">
            <v>84</v>
          </cell>
          <cell r="G30">
            <v>38</v>
          </cell>
          <cell r="H30">
            <v>15.840000000000002</v>
          </cell>
          <cell r="I30" t="str">
            <v>*</v>
          </cell>
          <cell r="J30">
            <v>31.319999999999997</v>
          </cell>
          <cell r="K30">
            <v>0</v>
          </cell>
        </row>
        <row r="31">
          <cell r="B31">
            <v>23.154166666666669</v>
          </cell>
          <cell r="C31">
            <v>29.9</v>
          </cell>
          <cell r="D31">
            <v>18.2</v>
          </cell>
          <cell r="E31">
            <v>55.875</v>
          </cell>
          <cell r="F31">
            <v>73</v>
          </cell>
          <cell r="G31">
            <v>35</v>
          </cell>
          <cell r="H31">
            <v>11.879999999999999</v>
          </cell>
          <cell r="I31" t="str">
            <v>*</v>
          </cell>
          <cell r="J31">
            <v>25.56</v>
          </cell>
          <cell r="K31">
            <v>0</v>
          </cell>
        </row>
        <row r="32">
          <cell r="B32">
            <v>21.170833333333338</v>
          </cell>
          <cell r="C32">
            <v>28</v>
          </cell>
          <cell r="D32">
            <v>16.600000000000001</v>
          </cell>
          <cell r="E32">
            <v>71.708333333333329</v>
          </cell>
          <cell r="F32">
            <v>94</v>
          </cell>
          <cell r="G32">
            <v>49</v>
          </cell>
          <cell r="H32">
            <v>18.36</v>
          </cell>
          <cell r="I32" t="str">
            <v>*</v>
          </cell>
          <cell r="J32">
            <v>33.840000000000003</v>
          </cell>
          <cell r="K32">
            <v>10.799999999999997</v>
          </cell>
        </row>
        <row r="33">
          <cell r="B33">
            <v>19.604166666666668</v>
          </cell>
          <cell r="C33">
            <v>24.2</v>
          </cell>
          <cell r="D33">
            <v>16.3</v>
          </cell>
          <cell r="E33">
            <v>82.5</v>
          </cell>
          <cell r="F33">
            <v>94</v>
          </cell>
          <cell r="G33">
            <v>65</v>
          </cell>
          <cell r="H33">
            <v>12.24</v>
          </cell>
          <cell r="I33" t="str">
            <v>*</v>
          </cell>
          <cell r="J33">
            <v>25.2</v>
          </cell>
          <cell r="K33">
            <v>0.2</v>
          </cell>
        </row>
        <row r="34">
          <cell r="B34">
            <v>18.658333333333328</v>
          </cell>
          <cell r="C34">
            <v>21.7</v>
          </cell>
          <cell r="D34">
            <v>16.600000000000001</v>
          </cell>
          <cell r="E34">
            <v>90.625</v>
          </cell>
          <cell r="F34">
            <v>96</v>
          </cell>
          <cell r="G34">
            <v>78</v>
          </cell>
          <cell r="H34">
            <v>12.96</v>
          </cell>
          <cell r="I34" t="str">
            <v>*</v>
          </cell>
          <cell r="J34">
            <v>28.8</v>
          </cell>
          <cell r="K34">
            <v>24.200000000000003</v>
          </cell>
        </row>
        <row r="35">
          <cell r="B35">
            <v>18.362500000000001</v>
          </cell>
          <cell r="C35">
            <v>24.7</v>
          </cell>
          <cell r="D35">
            <v>15.5</v>
          </cell>
          <cell r="E35">
            <v>86.208333333333329</v>
          </cell>
          <cell r="F35">
            <v>97</v>
          </cell>
          <cell r="G35">
            <v>59</v>
          </cell>
          <cell r="H35">
            <v>8.2799999999999994</v>
          </cell>
          <cell r="I35" t="str">
            <v>*</v>
          </cell>
          <cell r="J35">
            <v>18.720000000000002</v>
          </cell>
          <cell r="K35">
            <v>6.6</v>
          </cell>
        </row>
        <row r="36">
          <cell r="I36" t="str">
            <v>*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1"/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5">
          <cell r="B5">
            <v>27.770833333333332</v>
          </cell>
          <cell r="C5">
            <v>34</v>
          </cell>
          <cell r="D5">
            <v>24.7</v>
          </cell>
          <cell r="E5">
            <v>75.208333333333329</v>
          </cell>
          <cell r="F5">
            <v>85</v>
          </cell>
          <cell r="G5">
            <v>51</v>
          </cell>
          <cell r="H5">
            <v>19.440000000000001</v>
          </cell>
          <cell r="I5" t="str">
            <v>*</v>
          </cell>
          <cell r="J5">
            <v>43.2</v>
          </cell>
          <cell r="K5">
            <v>0</v>
          </cell>
        </row>
        <row r="6">
          <cell r="B6">
            <v>23.262499999999999</v>
          </cell>
          <cell r="C6">
            <v>26.3</v>
          </cell>
          <cell r="D6">
            <v>19.100000000000001</v>
          </cell>
          <cell r="E6">
            <v>83.083333333333329</v>
          </cell>
          <cell r="F6">
            <v>90</v>
          </cell>
          <cell r="G6">
            <v>72</v>
          </cell>
          <cell r="H6">
            <v>11.520000000000001</v>
          </cell>
          <cell r="I6" t="str">
            <v>*</v>
          </cell>
          <cell r="J6">
            <v>27.36</v>
          </cell>
          <cell r="K6">
            <v>0</v>
          </cell>
        </row>
        <row r="7">
          <cell r="B7">
            <v>18.705882352941178</v>
          </cell>
          <cell r="C7">
            <v>21.1</v>
          </cell>
          <cell r="D7">
            <v>17.3</v>
          </cell>
          <cell r="E7">
            <v>82.352941176470594</v>
          </cell>
          <cell r="F7">
            <v>88</v>
          </cell>
          <cell r="G7">
            <v>74</v>
          </cell>
          <cell r="H7">
            <v>15.120000000000001</v>
          </cell>
          <cell r="I7" t="str">
            <v>*</v>
          </cell>
          <cell r="J7">
            <v>29.880000000000003</v>
          </cell>
          <cell r="K7">
            <v>0</v>
          </cell>
        </row>
        <row r="8">
          <cell r="B8">
            <v>20.020833333333332</v>
          </cell>
          <cell r="C8">
            <v>24</v>
          </cell>
          <cell r="D8">
            <v>17.899999999999999</v>
          </cell>
          <cell r="E8">
            <v>82.416666666666671</v>
          </cell>
          <cell r="F8">
            <v>88</v>
          </cell>
          <cell r="G8">
            <v>71</v>
          </cell>
          <cell r="H8">
            <v>8.2799999999999994</v>
          </cell>
          <cell r="I8" t="str">
            <v>*</v>
          </cell>
          <cell r="J8">
            <v>20.16</v>
          </cell>
          <cell r="K8">
            <v>0</v>
          </cell>
        </row>
        <row r="9">
          <cell r="B9">
            <v>23.083333333333332</v>
          </cell>
          <cell r="C9">
            <v>28.4</v>
          </cell>
          <cell r="D9">
            <v>20.8</v>
          </cell>
          <cell r="E9">
            <v>81.458333333333329</v>
          </cell>
          <cell r="F9">
            <v>89</v>
          </cell>
          <cell r="G9">
            <v>64</v>
          </cell>
          <cell r="H9">
            <v>8.2799999999999994</v>
          </cell>
          <cell r="I9" t="str">
            <v>*</v>
          </cell>
          <cell r="J9">
            <v>16.559999999999999</v>
          </cell>
          <cell r="K9">
            <v>0</v>
          </cell>
        </row>
        <row r="10">
          <cell r="B10">
            <v>22.508333333333329</v>
          </cell>
          <cell r="C10">
            <v>25.4</v>
          </cell>
          <cell r="D10">
            <v>19.7</v>
          </cell>
          <cell r="E10">
            <v>83.083333333333329</v>
          </cell>
          <cell r="F10">
            <v>90</v>
          </cell>
          <cell r="G10">
            <v>69</v>
          </cell>
          <cell r="H10">
            <v>18.36</v>
          </cell>
          <cell r="I10" t="str">
            <v>*</v>
          </cell>
          <cell r="J10">
            <v>45</v>
          </cell>
          <cell r="K10">
            <v>0</v>
          </cell>
        </row>
        <row r="11">
          <cell r="B11">
            <v>22.929166666666664</v>
          </cell>
          <cell r="C11">
            <v>28.4</v>
          </cell>
          <cell r="D11">
            <v>19.899999999999999</v>
          </cell>
          <cell r="E11">
            <v>82.125</v>
          </cell>
          <cell r="F11">
            <v>89</v>
          </cell>
          <cell r="G11">
            <v>66</v>
          </cell>
          <cell r="H11">
            <v>14.76</v>
          </cell>
          <cell r="I11" t="str">
            <v>*</v>
          </cell>
          <cell r="J11">
            <v>34.56</v>
          </cell>
          <cell r="K11">
            <v>0</v>
          </cell>
        </row>
        <row r="12">
          <cell r="B12">
            <v>24.963636363636365</v>
          </cell>
          <cell r="C12">
            <v>27.1</v>
          </cell>
          <cell r="D12">
            <v>23.7</v>
          </cell>
          <cell r="E12">
            <v>83.227272727272734</v>
          </cell>
          <cell r="F12">
            <v>90</v>
          </cell>
          <cell r="G12">
            <v>74</v>
          </cell>
          <cell r="H12">
            <v>11.16</v>
          </cell>
          <cell r="I12" t="str">
            <v>*</v>
          </cell>
          <cell r="J12">
            <v>26.28</v>
          </cell>
          <cell r="K12">
            <v>0.2</v>
          </cell>
        </row>
        <row r="13">
          <cell r="B13">
            <v>22.437500000000004</v>
          </cell>
          <cell r="C13">
            <v>24.9</v>
          </cell>
          <cell r="D13">
            <v>20.8</v>
          </cell>
          <cell r="E13">
            <v>84.041666666666671</v>
          </cell>
          <cell r="F13">
            <v>90</v>
          </cell>
          <cell r="G13">
            <v>72</v>
          </cell>
          <cell r="H13">
            <v>12.6</v>
          </cell>
          <cell r="I13" t="str">
            <v>*</v>
          </cell>
          <cell r="J13">
            <v>30.6</v>
          </cell>
          <cell r="K13">
            <v>0</v>
          </cell>
        </row>
        <row r="14">
          <cell r="B14">
            <v>23.062500000000004</v>
          </cell>
          <cell r="C14">
            <v>27</v>
          </cell>
          <cell r="D14">
            <v>20.8</v>
          </cell>
          <cell r="E14">
            <v>81.333333333333329</v>
          </cell>
          <cell r="F14">
            <v>88</v>
          </cell>
          <cell r="G14">
            <v>69</v>
          </cell>
          <cell r="H14">
            <v>9.7200000000000006</v>
          </cell>
          <cell r="I14" t="str">
            <v>*</v>
          </cell>
          <cell r="J14">
            <v>27</v>
          </cell>
          <cell r="K14">
            <v>0</v>
          </cell>
        </row>
        <row r="15">
          <cell r="B15">
            <v>24.547826086956526</v>
          </cell>
          <cell r="C15">
            <v>28.7</v>
          </cell>
          <cell r="D15">
            <v>21.4</v>
          </cell>
          <cell r="E15">
            <v>74.826086956521735</v>
          </cell>
          <cell r="F15">
            <v>86</v>
          </cell>
          <cell r="G15">
            <v>55</v>
          </cell>
          <cell r="H15">
            <v>11.520000000000001</v>
          </cell>
          <cell r="I15" t="str">
            <v>*</v>
          </cell>
          <cell r="J15">
            <v>25.56</v>
          </cell>
          <cell r="K15">
            <v>0</v>
          </cell>
        </row>
        <row r="16">
          <cell r="B16">
            <v>24.591666666666669</v>
          </cell>
          <cell r="C16">
            <v>28.6</v>
          </cell>
          <cell r="D16">
            <v>20.2</v>
          </cell>
          <cell r="E16">
            <v>64.416666666666671</v>
          </cell>
          <cell r="F16">
            <v>80</v>
          </cell>
          <cell r="G16">
            <v>46</v>
          </cell>
          <cell r="H16">
            <v>7.2</v>
          </cell>
          <cell r="I16" t="str">
            <v>*</v>
          </cell>
          <cell r="J16">
            <v>24.840000000000003</v>
          </cell>
          <cell r="K16">
            <v>0</v>
          </cell>
        </row>
        <row r="17">
          <cell r="B17">
            <v>23.525000000000006</v>
          </cell>
          <cell r="C17">
            <v>28.8</v>
          </cell>
          <cell r="D17">
            <v>18.399999999999999</v>
          </cell>
          <cell r="E17">
            <v>57.166666666666664</v>
          </cell>
          <cell r="F17">
            <v>77</v>
          </cell>
          <cell r="G17">
            <v>37</v>
          </cell>
          <cell r="H17">
            <v>9.3600000000000012</v>
          </cell>
          <cell r="I17" t="str">
            <v>*</v>
          </cell>
          <cell r="J17">
            <v>27</v>
          </cell>
          <cell r="K17">
            <v>0</v>
          </cell>
        </row>
        <row r="18">
          <cell r="B18">
            <v>23.508333333333329</v>
          </cell>
          <cell r="C18">
            <v>30.1</v>
          </cell>
          <cell r="D18">
            <v>18.2</v>
          </cell>
          <cell r="E18">
            <v>58.833333333333336</v>
          </cell>
          <cell r="F18">
            <v>83</v>
          </cell>
          <cell r="G18">
            <v>30</v>
          </cell>
          <cell r="H18">
            <v>4.6800000000000006</v>
          </cell>
          <cell r="I18" t="str">
            <v>*</v>
          </cell>
          <cell r="J18">
            <v>13.32</v>
          </cell>
          <cell r="K18">
            <v>0</v>
          </cell>
        </row>
        <row r="19">
          <cell r="B19">
            <v>24.204166666666662</v>
          </cell>
          <cell r="C19">
            <v>30.4</v>
          </cell>
          <cell r="D19">
            <v>18.8</v>
          </cell>
          <cell r="E19">
            <v>58.916666666666664</v>
          </cell>
          <cell r="F19">
            <v>87</v>
          </cell>
          <cell r="G19">
            <v>32</v>
          </cell>
          <cell r="H19">
            <v>13.68</v>
          </cell>
          <cell r="I19" t="str">
            <v>*</v>
          </cell>
          <cell r="J19">
            <v>24.840000000000003</v>
          </cell>
          <cell r="K19">
            <v>0</v>
          </cell>
        </row>
        <row r="20">
          <cell r="B20">
            <v>24.624999999999996</v>
          </cell>
          <cell r="C20">
            <v>30.2</v>
          </cell>
          <cell r="D20">
            <v>19.399999999999999</v>
          </cell>
          <cell r="E20">
            <v>55.625</v>
          </cell>
          <cell r="F20">
            <v>86</v>
          </cell>
          <cell r="G20">
            <v>37</v>
          </cell>
          <cell r="H20">
            <v>12.6</v>
          </cell>
          <cell r="I20" t="str">
            <v>*</v>
          </cell>
          <cell r="J20">
            <v>25.2</v>
          </cell>
          <cell r="K20">
            <v>0</v>
          </cell>
        </row>
        <row r="21">
          <cell r="B21">
            <v>24.833333333333332</v>
          </cell>
          <cell r="C21">
            <v>30.9</v>
          </cell>
          <cell r="D21">
            <v>19.899999999999999</v>
          </cell>
          <cell r="E21">
            <v>54.666666666666664</v>
          </cell>
          <cell r="F21">
            <v>77</v>
          </cell>
          <cell r="G21">
            <v>37</v>
          </cell>
          <cell r="H21">
            <v>13.32</v>
          </cell>
          <cell r="I21" t="str">
            <v>*</v>
          </cell>
          <cell r="J21">
            <v>23.040000000000003</v>
          </cell>
          <cell r="K21">
            <v>0</v>
          </cell>
        </row>
        <row r="22">
          <cell r="B22">
            <v>25.916666666666668</v>
          </cell>
          <cell r="C22">
            <v>31.9</v>
          </cell>
          <cell r="D22">
            <v>22.2</v>
          </cell>
          <cell r="E22">
            <v>53.958333333333336</v>
          </cell>
          <cell r="F22">
            <v>64</v>
          </cell>
          <cell r="G22">
            <v>36</v>
          </cell>
          <cell r="H22">
            <v>11.520000000000001</v>
          </cell>
          <cell r="I22" t="str">
            <v>*</v>
          </cell>
          <cell r="J22">
            <v>24.12</v>
          </cell>
          <cell r="K22">
            <v>0</v>
          </cell>
        </row>
        <row r="23">
          <cell r="B23">
            <v>26.041666666666668</v>
          </cell>
          <cell r="C23">
            <v>31.8</v>
          </cell>
          <cell r="D23">
            <v>21.6</v>
          </cell>
          <cell r="E23">
            <v>53.708333333333336</v>
          </cell>
          <cell r="F23">
            <v>71</v>
          </cell>
          <cell r="G23">
            <v>32</v>
          </cell>
          <cell r="H23">
            <v>12.6</v>
          </cell>
          <cell r="I23" t="str">
            <v>*</v>
          </cell>
          <cell r="J23">
            <v>26.64</v>
          </cell>
          <cell r="K23">
            <v>0</v>
          </cell>
        </row>
        <row r="24">
          <cell r="B24">
            <v>26.158333333333331</v>
          </cell>
          <cell r="C24">
            <v>32.299999999999997</v>
          </cell>
          <cell r="D24">
            <v>21.8</v>
          </cell>
          <cell r="E24">
            <v>54.833333333333336</v>
          </cell>
          <cell r="F24">
            <v>85</v>
          </cell>
          <cell r="G24">
            <v>33</v>
          </cell>
          <cell r="H24">
            <v>12.6</v>
          </cell>
          <cell r="I24" t="str">
            <v>*</v>
          </cell>
          <cell r="J24">
            <v>25.56</v>
          </cell>
          <cell r="K24">
            <v>0</v>
          </cell>
        </row>
        <row r="25">
          <cell r="B25">
            <v>26.037500000000005</v>
          </cell>
          <cell r="C25">
            <v>30.9</v>
          </cell>
          <cell r="D25">
            <v>22.1</v>
          </cell>
          <cell r="E25">
            <v>59.5</v>
          </cell>
          <cell r="F25">
            <v>83</v>
          </cell>
          <cell r="G25">
            <v>41</v>
          </cell>
          <cell r="H25">
            <v>9.7200000000000006</v>
          </cell>
          <cell r="I25" t="str">
            <v>*</v>
          </cell>
          <cell r="J25">
            <v>19.440000000000001</v>
          </cell>
          <cell r="K25">
            <v>0</v>
          </cell>
        </row>
        <row r="26">
          <cell r="B26">
            <v>27.612500000000001</v>
          </cell>
          <cell r="C26">
            <v>33</v>
          </cell>
          <cell r="D26">
            <v>25.1</v>
          </cell>
          <cell r="E26">
            <v>60.625</v>
          </cell>
          <cell r="F26">
            <v>71</v>
          </cell>
          <cell r="G26">
            <v>40</v>
          </cell>
          <cell r="H26">
            <v>11.520000000000001</v>
          </cell>
          <cell r="I26" t="str">
            <v>*</v>
          </cell>
          <cell r="J26">
            <v>24.12</v>
          </cell>
          <cell r="K26">
            <v>0</v>
          </cell>
        </row>
        <row r="27">
          <cell r="B27">
            <v>27.504166666666666</v>
          </cell>
          <cell r="C27">
            <v>33.700000000000003</v>
          </cell>
          <cell r="D27">
            <v>23.5</v>
          </cell>
          <cell r="E27">
            <v>57.916666666666664</v>
          </cell>
          <cell r="F27">
            <v>73</v>
          </cell>
          <cell r="G27">
            <v>35</v>
          </cell>
          <cell r="H27">
            <v>12.6</v>
          </cell>
          <cell r="I27" t="str">
            <v>*</v>
          </cell>
          <cell r="J27">
            <v>23.400000000000002</v>
          </cell>
          <cell r="K27">
            <v>0</v>
          </cell>
        </row>
        <row r="28">
          <cell r="B28">
            <v>26.516666666666666</v>
          </cell>
          <cell r="C28">
            <v>31.1</v>
          </cell>
          <cell r="D28">
            <v>22.4</v>
          </cell>
          <cell r="E28">
            <v>53.791666666666664</v>
          </cell>
          <cell r="F28">
            <v>68</v>
          </cell>
          <cell r="G28">
            <v>38</v>
          </cell>
          <cell r="H28">
            <v>15.48</v>
          </cell>
          <cell r="I28" t="str">
            <v>*</v>
          </cell>
          <cell r="J28">
            <v>33.480000000000004</v>
          </cell>
          <cell r="K28">
            <v>0</v>
          </cell>
        </row>
        <row r="29">
          <cell r="B29">
            <v>26.55</v>
          </cell>
          <cell r="C29">
            <v>32.200000000000003</v>
          </cell>
          <cell r="D29">
            <v>21.6</v>
          </cell>
          <cell r="E29">
            <v>55.916666666666664</v>
          </cell>
          <cell r="F29">
            <v>66</v>
          </cell>
          <cell r="G29">
            <v>38</v>
          </cell>
          <cell r="H29">
            <v>11.16</v>
          </cell>
          <cell r="I29" t="str">
            <v>*</v>
          </cell>
          <cell r="J29">
            <v>27</v>
          </cell>
          <cell r="K29">
            <v>0</v>
          </cell>
        </row>
        <row r="30">
          <cell r="B30">
            <v>27.604166666666661</v>
          </cell>
          <cell r="C30">
            <v>33.6</v>
          </cell>
          <cell r="D30">
            <v>24.2</v>
          </cell>
          <cell r="E30">
            <v>63.25</v>
          </cell>
          <cell r="F30">
            <v>74</v>
          </cell>
          <cell r="G30">
            <v>42</v>
          </cell>
          <cell r="H30">
            <v>12.96</v>
          </cell>
          <cell r="I30" t="str">
            <v>*</v>
          </cell>
          <cell r="J30">
            <v>35.28</v>
          </cell>
          <cell r="K30">
            <v>0</v>
          </cell>
        </row>
        <row r="31">
          <cell r="B31">
            <v>28.604166666666675</v>
          </cell>
          <cell r="C31">
            <v>33.9</v>
          </cell>
          <cell r="D31">
            <v>26.1</v>
          </cell>
          <cell r="E31">
            <v>65.333333333333329</v>
          </cell>
          <cell r="F31">
            <v>77</v>
          </cell>
          <cell r="G31">
            <v>46</v>
          </cell>
          <cell r="H31">
            <v>9.3600000000000012</v>
          </cell>
          <cell r="I31" t="str">
            <v>*</v>
          </cell>
          <cell r="J31">
            <v>21.96</v>
          </cell>
          <cell r="K31">
            <v>0</v>
          </cell>
        </row>
        <row r="32">
          <cell r="B32">
            <v>21.929166666666671</v>
          </cell>
          <cell r="C32">
            <v>27.9</v>
          </cell>
          <cell r="D32">
            <v>16.5</v>
          </cell>
          <cell r="E32">
            <v>83.083333333333329</v>
          </cell>
          <cell r="F32">
            <v>90</v>
          </cell>
          <cell r="G32">
            <v>65</v>
          </cell>
          <cell r="H32">
            <v>17.64</v>
          </cell>
          <cell r="I32" t="str">
            <v>*</v>
          </cell>
          <cell r="J32">
            <v>42.12</v>
          </cell>
          <cell r="K32">
            <v>31.999999999999996</v>
          </cell>
        </row>
        <row r="33">
          <cell r="B33">
            <v>17.175000000000001</v>
          </cell>
          <cell r="C33">
            <v>21.9</v>
          </cell>
          <cell r="D33">
            <v>14.8</v>
          </cell>
          <cell r="E33">
            <v>82.208333333333329</v>
          </cell>
          <cell r="F33">
            <v>88</v>
          </cell>
          <cell r="G33">
            <v>69</v>
          </cell>
          <cell r="H33">
            <v>16.920000000000002</v>
          </cell>
          <cell r="I33" t="str">
            <v>*</v>
          </cell>
          <cell r="J33">
            <v>41.76</v>
          </cell>
          <cell r="K33">
            <v>0.2</v>
          </cell>
        </row>
        <row r="34">
          <cell r="B34">
            <v>18.870833333333337</v>
          </cell>
          <cell r="C34">
            <v>20.6</v>
          </cell>
          <cell r="D34">
            <v>18.100000000000001</v>
          </cell>
          <cell r="E34">
            <v>89.541666666666671</v>
          </cell>
          <cell r="F34">
            <v>92</v>
          </cell>
          <cell r="G34">
            <v>83</v>
          </cell>
          <cell r="H34">
            <v>11.16</v>
          </cell>
          <cell r="I34" t="str">
            <v>*</v>
          </cell>
          <cell r="J34">
            <v>25.2</v>
          </cell>
          <cell r="K34">
            <v>21</v>
          </cell>
        </row>
        <row r="35">
          <cell r="B35">
            <v>21.287499999999998</v>
          </cell>
          <cell r="C35">
            <v>26.2</v>
          </cell>
          <cell r="D35">
            <v>18.8</v>
          </cell>
          <cell r="E35">
            <v>82.541666666666671</v>
          </cell>
          <cell r="F35">
            <v>92</v>
          </cell>
          <cell r="G35">
            <v>61</v>
          </cell>
          <cell r="H35">
            <v>5.4</v>
          </cell>
          <cell r="I35" t="str">
            <v>*</v>
          </cell>
          <cell r="J35">
            <v>12.24</v>
          </cell>
          <cell r="K35">
            <v>0</v>
          </cell>
        </row>
        <row r="36">
          <cell r="I36" t="str">
            <v>*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1"/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5">
          <cell r="B5">
            <v>23.737500000000001</v>
          </cell>
          <cell r="C5">
            <v>31.4</v>
          </cell>
          <cell r="D5">
            <v>17.5</v>
          </cell>
          <cell r="E5">
            <v>68.083333333333329</v>
          </cell>
          <cell r="F5">
            <v>91</v>
          </cell>
          <cell r="G5">
            <v>31</v>
          </cell>
          <cell r="H5">
            <v>18.36</v>
          </cell>
          <cell r="I5" t="str">
            <v>*</v>
          </cell>
          <cell r="J5">
            <v>26.64</v>
          </cell>
          <cell r="K5">
            <v>0</v>
          </cell>
        </row>
        <row r="6">
          <cell r="B6">
            <v>23.845833333333335</v>
          </cell>
          <cell r="C6">
            <v>30.8</v>
          </cell>
          <cell r="D6">
            <v>17.5</v>
          </cell>
          <cell r="E6">
            <v>59.458333333333336</v>
          </cell>
          <cell r="F6">
            <v>87</v>
          </cell>
          <cell r="G6">
            <v>26</v>
          </cell>
          <cell r="H6">
            <v>17.64</v>
          </cell>
          <cell r="I6" t="str">
            <v>*</v>
          </cell>
          <cell r="J6">
            <v>24.48</v>
          </cell>
          <cell r="K6">
            <v>0</v>
          </cell>
        </row>
        <row r="7">
          <cell r="B7">
            <v>23.112500000000001</v>
          </cell>
          <cell r="C7">
            <v>30.2</v>
          </cell>
          <cell r="D7">
            <v>18.100000000000001</v>
          </cell>
          <cell r="E7">
            <v>65.208333333333329</v>
          </cell>
          <cell r="F7">
            <v>88</v>
          </cell>
          <cell r="G7">
            <v>43</v>
          </cell>
          <cell r="H7">
            <v>15.840000000000002</v>
          </cell>
          <cell r="I7" t="str">
            <v>*</v>
          </cell>
          <cell r="J7">
            <v>24.840000000000003</v>
          </cell>
          <cell r="K7">
            <v>0</v>
          </cell>
        </row>
        <row r="8">
          <cell r="B8">
            <v>23.579166666666669</v>
          </cell>
          <cell r="C8">
            <v>30.2</v>
          </cell>
          <cell r="D8">
            <v>18.2</v>
          </cell>
          <cell r="E8">
            <v>61.875</v>
          </cell>
          <cell r="F8">
            <v>92</v>
          </cell>
          <cell r="G8">
            <v>29</v>
          </cell>
          <cell r="H8">
            <v>16.920000000000002</v>
          </cell>
          <cell r="I8" t="str">
            <v>*</v>
          </cell>
          <cell r="J8">
            <v>29.52</v>
          </cell>
          <cell r="K8">
            <v>0</v>
          </cell>
        </row>
        <row r="9">
          <cell r="B9">
            <v>23.579166666666666</v>
          </cell>
          <cell r="C9">
            <v>31.3</v>
          </cell>
          <cell r="D9">
            <v>16.8</v>
          </cell>
          <cell r="E9">
            <v>64.083333333333329</v>
          </cell>
          <cell r="F9">
            <v>87</v>
          </cell>
          <cell r="G9">
            <v>36</v>
          </cell>
          <cell r="H9">
            <v>16.2</v>
          </cell>
          <cell r="I9" t="str">
            <v>*</v>
          </cell>
          <cell r="J9">
            <v>29.52</v>
          </cell>
          <cell r="K9">
            <v>0</v>
          </cell>
        </row>
        <row r="10">
          <cell r="B10">
            <v>23.945833333333336</v>
          </cell>
          <cell r="C10">
            <v>31.5</v>
          </cell>
          <cell r="D10">
            <v>18.100000000000001</v>
          </cell>
          <cell r="E10">
            <v>66.666666666666671</v>
          </cell>
          <cell r="F10">
            <v>90</v>
          </cell>
          <cell r="G10">
            <v>35</v>
          </cell>
          <cell r="H10">
            <v>15.120000000000001</v>
          </cell>
          <cell r="I10" t="str">
            <v>*</v>
          </cell>
          <cell r="J10">
            <v>25.2</v>
          </cell>
          <cell r="K10">
            <v>0</v>
          </cell>
        </row>
        <row r="11">
          <cell r="B11">
            <v>24.241666666666664</v>
          </cell>
          <cell r="C11">
            <v>31.5</v>
          </cell>
          <cell r="D11">
            <v>18.399999999999999</v>
          </cell>
          <cell r="E11">
            <v>61.5</v>
          </cell>
          <cell r="F11">
            <v>85</v>
          </cell>
          <cell r="G11">
            <v>28</v>
          </cell>
          <cell r="H11">
            <v>21.96</v>
          </cell>
          <cell r="I11" t="str">
            <v>*</v>
          </cell>
          <cell r="J11">
            <v>37.800000000000004</v>
          </cell>
          <cell r="K11">
            <v>0</v>
          </cell>
        </row>
        <row r="12">
          <cell r="B12">
            <v>23.620833333333337</v>
          </cell>
          <cell r="C12">
            <v>30.6</v>
          </cell>
          <cell r="D12">
            <v>17.5</v>
          </cell>
          <cell r="E12">
            <v>65.541666666666671</v>
          </cell>
          <cell r="F12">
            <v>88</v>
          </cell>
          <cell r="G12">
            <v>37</v>
          </cell>
          <cell r="H12">
            <v>17.28</v>
          </cell>
          <cell r="I12" t="str">
            <v>*</v>
          </cell>
          <cell r="J12">
            <v>28.44</v>
          </cell>
          <cell r="K12">
            <v>0</v>
          </cell>
        </row>
        <row r="13">
          <cell r="B13">
            <v>22.662499999999998</v>
          </cell>
          <cell r="C13">
            <v>28.4</v>
          </cell>
          <cell r="D13">
            <v>18.100000000000001</v>
          </cell>
          <cell r="E13">
            <v>71.291666666666671</v>
          </cell>
          <cell r="F13">
            <v>90</v>
          </cell>
          <cell r="G13">
            <v>47</v>
          </cell>
          <cell r="H13">
            <v>15.48</v>
          </cell>
          <cell r="I13" t="str">
            <v>*</v>
          </cell>
          <cell r="J13">
            <v>21.96</v>
          </cell>
          <cell r="K13">
            <v>0</v>
          </cell>
        </row>
        <row r="14">
          <cell r="B14">
            <v>23.037500000000005</v>
          </cell>
          <cell r="C14">
            <v>29</v>
          </cell>
          <cell r="D14">
            <v>17.899999999999999</v>
          </cell>
          <cell r="E14">
            <v>72.458333333333329</v>
          </cell>
          <cell r="F14">
            <v>92</v>
          </cell>
          <cell r="G14">
            <v>49</v>
          </cell>
          <cell r="H14">
            <v>15.840000000000002</v>
          </cell>
          <cell r="I14" t="str">
            <v>*</v>
          </cell>
          <cell r="J14">
            <v>27</v>
          </cell>
          <cell r="K14">
            <v>0</v>
          </cell>
        </row>
        <row r="15">
          <cell r="B15">
            <v>23.183333333333326</v>
          </cell>
          <cell r="C15">
            <v>29.4</v>
          </cell>
          <cell r="D15">
            <v>19</v>
          </cell>
          <cell r="E15">
            <v>74.291666666666671</v>
          </cell>
          <cell r="F15">
            <v>94</v>
          </cell>
          <cell r="G15">
            <v>46</v>
          </cell>
          <cell r="H15">
            <v>13.68</v>
          </cell>
          <cell r="I15" t="str">
            <v>*</v>
          </cell>
          <cell r="J15">
            <v>31.319999999999997</v>
          </cell>
          <cell r="K15">
            <v>0</v>
          </cell>
        </row>
        <row r="16">
          <cell r="B16">
            <v>20.570833333333336</v>
          </cell>
          <cell r="C16">
            <v>27.3</v>
          </cell>
          <cell r="D16">
            <v>13.9</v>
          </cell>
          <cell r="E16">
            <v>58.875</v>
          </cell>
          <cell r="F16">
            <v>91</v>
          </cell>
          <cell r="G16">
            <v>35</v>
          </cell>
          <cell r="H16">
            <v>16.559999999999999</v>
          </cell>
          <cell r="I16" t="str">
            <v>*</v>
          </cell>
          <cell r="J16">
            <v>28.08</v>
          </cell>
          <cell r="K16">
            <v>0</v>
          </cell>
        </row>
        <row r="17">
          <cell r="B17">
            <v>19.716666666666669</v>
          </cell>
          <cell r="C17">
            <v>28.3</v>
          </cell>
          <cell r="D17">
            <v>11.6</v>
          </cell>
          <cell r="E17">
            <v>49.541666666666664</v>
          </cell>
          <cell r="F17">
            <v>83</v>
          </cell>
          <cell r="G17">
            <v>14</v>
          </cell>
          <cell r="H17">
            <v>14.04</v>
          </cell>
          <cell r="I17" t="str">
            <v>*</v>
          </cell>
          <cell r="J17">
            <v>22.32</v>
          </cell>
          <cell r="K17">
            <v>0</v>
          </cell>
        </row>
        <row r="18">
          <cell r="B18">
            <v>20.033333333333335</v>
          </cell>
          <cell r="C18">
            <v>29</v>
          </cell>
          <cell r="D18">
            <v>12.1</v>
          </cell>
          <cell r="E18">
            <v>58.541666666666664</v>
          </cell>
          <cell r="F18">
            <v>87</v>
          </cell>
          <cell r="G18">
            <v>29</v>
          </cell>
          <cell r="H18">
            <v>18.720000000000002</v>
          </cell>
          <cell r="I18" t="str">
            <v>*</v>
          </cell>
          <cell r="J18">
            <v>26.64</v>
          </cell>
          <cell r="K18">
            <v>0</v>
          </cell>
        </row>
        <row r="19">
          <cell r="B19">
            <v>19.987499999999997</v>
          </cell>
          <cell r="C19">
            <v>27.7</v>
          </cell>
          <cell r="D19">
            <v>12.2</v>
          </cell>
          <cell r="E19">
            <v>58.666666666666664</v>
          </cell>
          <cell r="F19">
            <v>87</v>
          </cell>
          <cell r="G19">
            <v>27</v>
          </cell>
          <cell r="H19">
            <v>16.559999999999999</v>
          </cell>
          <cell r="I19" t="str">
            <v>*</v>
          </cell>
          <cell r="J19">
            <v>25.92</v>
          </cell>
          <cell r="K19">
            <v>0</v>
          </cell>
        </row>
        <row r="20">
          <cell r="B20">
            <v>19.145833333333332</v>
          </cell>
          <cell r="C20">
            <v>28.2</v>
          </cell>
          <cell r="D20">
            <v>10.7</v>
          </cell>
          <cell r="E20">
            <v>58.375</v>
          </cell>
          <cell r="F20">
            <v>90</v>
          </cell>
          <cell r="G20">
            <v>26</v>
          </cell>
          <cell r="H20">
            <v>12.96</v>
          </cell>
          <cell r="I20" t="str">
            <v>*</v>
          </cell>
          <cell r="J20">
            <v>25.2</v>
          </cell>
          <cell r="K20">
            <v>0</v>
          </cell>
        </row>
        <row r="21">
          <cell r="B21">
            <v>19.362500000000004</v>
          </cell>
          <cell r="C21">
            <v>28.9</v>
          </cell>
          <cell r="D21">
            <v>10.9</v>
          </cell>
          <cell r="E21">
            <v>53.625</v>
          </cell>
          <cell r="F21">
            <v>81</v>
          </cell>
          <cell r="G21">
            <v>26</v>
          </cell>
          <cell r="H21">
            <v>17.28</v>
          </cell>
          <cell r="I21" t="str">
            <v>*</v>
          </cell>
          <cell r="J21">
            <v>30.240000000000002</v>
          </cell>
          <cell r="K21">
            <v>0</v>
          </cell>
        </row>
        <row r="22">
          <cell r="B22">
            <v>19.995833333333334</v>
          </cell>
          <cell r="C22">
            <v>29.6</v>
          </cell>
          <cell r="D22">
            <v>12</v>
          </cell>
          <cell r="E22">
            <v>53.166666666666664</v>
          </cell>
          <cell r="F22">
            <v>78</v>
          </cell>
          <cell r="G22">
            <v>22</v>
          </cell>
          <cell r="H22">
            <v>19.079999999999998</v>
          </cell>
          <cell r="I22" t="str">
            <v>*</v>
          </cell>
          <cell r="J22">
            <v>26.28</v>
          </cell>
          <cell r="K22">
            <v>0</v>
          </cell>
        </row>
        <row r="23">
          <cell r="B23">
            <v>20.908333333333331</v>
          </cell>
          <cell r="C23">
            <v>29.9</v>
          </cell>
          <cell r="D23">
            <v>13.1</v>
          </cell>
          <cell r="E23">
            <v>54.291666666666664</v>
          </cell>
          <cell r="F23">
            <v>84</v>
          </cell>
          <cell r="G23">
            <v>21</v>
          </cell>
          <cell r="H23">
            <v>24.48</v>
          </cell>
          <cell r="I23" t="str">
            <v>*</v>
          </cell>
          <cell r="J23">
            <v>34.92</v>
          </cell>
          <cell r="K23">
            <v>0</v>
          </cell>
        </row>
        <row r="24">
          <cell r="B24">
            <v>21.008333333333333</v>
          </cell>
          <cell r="C24">
            <v>30.2</v>
          </cell>
          <cell r="D24">
            <v>13.4</v>
          </cell>
          <cell r="E24">
            <v>54.958333333333336</v>
          </cell>
          <cell r="F24">
            <v>81</v>
          </cell>
          <cell r="G24">
            <v>24</v>
          </cell>
          <cell r="H24">
            <v>18</v>
          </cell>
          <cell r="I24" t="str">
            <v>*</v>
          </cell>
          <cell r="J24">
            <v>25.56</v>
          </cell>
          <cell r="K24">
            <v>0</v>
          </cell>
        </row>
        <row r="25">
          <cell r="B25">
            <v>20.695833333333329</v>
          </cell>
          <cell r="C25">
            <v>29.5</v>
          </cell>
          <cell r="D25">
            <v>13.6</v>
          </cell>
          <cell r="E25">
            <v>54.916666666666664</v>
          </cell>
          <cell r="F25">
            <v>78</v>
          </cell>
          <cell r="G25">
            <v>22</v>
          </cell>
          <cell r="H25">
            <v>17.28</v>
          </cell>
          <cell r="I25" t="str">
            <v>*</v>
          </cell>
          <cell r="J25">
            <v>27</v>
          </cell>
          <cell r="K25">
            <v>0</v>
          </cell>
        </row>
        <row r="26">
          <cell r="B26">
            <v>20.616666666666664</v>
          </cell>
          <cell r="C26">
            <v>28.3</v>
          </cell>
          <cell r="D26">
            <v>15.1</v>
          </cell>
          <cell r="E26">
            <v>56.625</v>
          </cell>
          <cell r="F26">
            <v>76</v>
          </cell>
          <cell r="G26">
            <v>31</v>
          </cell>
          <cell r="H26">
            <v>19.8</v>
          </cell>
          <cell r="I26" t="str">
            <v>*</v>
          </cell>
          <cell r="J26">
            <v>29.16</v>
          </cell>
          <cell r="K26">
            <v>0</v>
          </cell>
        </row>
        <row r="27">
          <cell r="B27">
            <v>21.654166666666665</v>
          </cell>
          <cell r="C27">
            <v>28.8</v>
          </cell>
          <cell r="D27">
            <v>15.1</v>
          </cell>
          <cell r="E27">
            <v>54.833333333333336</v>
          </cell>
          <cell r="F27">
            <v>79</v>
          </cell>
          <cell r="G27">
            <v>28</v>
          </cell>
          <cell r="H27">
            <v>17.64</v>
          </cell>
          <cell r="I27" t="str">
            <v>*</v>
          </cell>
          <cell r="J27">
            <v>29.16</v>
          </cell>
          <cell r="K27">
            <v>0</v>
          </cell>
        </row>
        <row r="28">
          <cell r="B28">
            <v>21.237500000000001</v>
          </cell>
          <cell r="C28">
            <v>29.7</v>
          </cell>
          <cell r="D28">
            <v>13.8</v>
          </cell>
          <cell r="E28">
            <v>57.25</v>
          </cell>
          <cell r="F28">
            <v>83</v>
          </cell>
          <cell r="G28">
            <v>31</v>
          </cell>
          <cell r="H28">
            <v>21.6</v>
          </cell>
          <cell r="I28" t="str">
            <v>*</v>
          </cell>
          <cell r="J28">
            <v>33.840000000000003</v>
          </cell>
          <cell r="K28">
            <v>0</v>
          </cell>
        </row>
        <row r="29">
          <cell r="B29">
            <v>22.166666666666668</v>
          </cell>
          <cell r="C29">
            <v>30.5</v>
          </cell>
          <cell r="D29">
            <v>15.8</v>
          </cell>
          <cell r="E29">
            <v>61.75</v>
          </cell>
          <cell r="F29">
            <v>83</v>
          </cell>
          <cell r="G29">
            <v>30</v>
          </cell>
          <cell r="H29">
            <v>21.240000000000002</v>
          </cell>
          <cell r="I29" t="str">
            <v>*</v>
          </cell>
          <cell r="J29">
            <v>30.240000000000002</v>
          </cell>
          <cell r="K29">
            <v>0</v>
          </cell>
        </row>
        <row r="30">
          <cell r="B30">
            <v>23.033333333333328</v>
          </cell>
          <cell r="C30">
            <v>30.3</v>
          </cell>
          <cell r="D30">
            <v>16.5</v>
          </cell>
          <cell r="E30">
            <v>59.708333333333336</v>
          </cell>
          <cell r="F30">
            <v>85</v>
          </cell>
          <cell r="G30">
            <v>33</v>
          </cell>
          <cell r="H30">
            <v>22.68</v>
          </cell>
          <cell r="I30" t="str">
            <v>*</v>
          </cell>
          <cell r="J30">
            <v>37.080000000000005</v>
          </cell>
          <cell r="K30">
            <v>0</v>
          </cell>
        </row>
        <row r="31">
          <cell r="B31">
            <v>23.137499999999999</v>
          </cell>
          <cell r="C31">
            <v>31.1</v>
          </cell>
          <cell r="D31">
            <v>16.3</v>
          </cell>
          <cell r="E31">
            <v>62.458333333333336</v>
          </cell>
          <cell r="F31">
            <v>87</v>
          </cell>
          <cell r="G31">
            <v>33</v>
          </cell>
          <cell r="H31">
            <v>17.28</v>
          </cell>
          <cell r="I31" t="str">
            <v>*</v>
          </cell>
          <cell r="J31">
            <v>25.2</v>
          </cell>
          <cell r="K31">
            <v>0</v>
          </cell>
        </row>
        <row r="32">
          <cell r="B32">
            <v>21.741666666666664</v>
          </cell>
          <cell r="C32">
            <v>30</v>
          </cell>
          <cell r="D32">
            <v>17</v>
          </cell>
          <cell r="E32">
            <v>70.583333333333329</v>
          </cell>
          <cell r="F32">
            <v>87</v>
          </cell>
          <cell r="G32">
            <v>38</v>
          </cell>
          <cell r="H32">
            <v>25.56</v>
          </cell>
          <cell r="I32" t="str">
            <v>*</v>
          </cell>
          <cell r="J32">
            <v>42.480000000000004</v>
          </cell>
          <cell r="K32">
            <v>0</v>
          </cell>
        </row>
        <row r="33">
          <cell r="B33">
            <v>20.099999999999998</v>
          </cell>
          <cell r="C33">
            <v>26.4</v>
          </cell>
          <cell r="D33">
            <v>17.600000000000001</v>
          </cell>
          <cell r="E33">
            <v>83.125</v>
          </cell>
          <cell r="F33">
            <v>100</v>
          </cell>
          <cell r="G33">
            <v>57</v>
          </cell>
          <cell r="H33">
            <v>17.28</v>
          </cell>
          <cell r="I33" t="str">
            <v>*</v>
          </cell>
          <cell r="J33">
            <v>27.36</v>
          </cell>
          <cell r="K33">
            <v>17.399999999999999</v>
          </cell>
        </row>
        <row r="34">
          <cell r="B34">
            <v>19.287499999999998</v>
          </cell>
          <cell r="C34">
            <v>21.3</v>
          </cell>
          <cell r="D34">
            <v>17.100000000000001</v>
          </cell>
          <cell r="E34">
            <v>94.458333333333329</v>
          </cell>
          <cell r="F34">
            <v>100</v>
          </cell>
          <cell r="G34">
            <v>87</v>
          </cell>
          <cell r="H34">
            <v>23.400000000000002</v>
          </cell>
          <cell r="I34" t="str">
            <v>*</v>
          </cell>
          <cell r="J34">
            <v>35.28</v>
          </cell>
          <cell r="K34">
            <v>30.4</v>
          </cell>
        </row>
        <row r="35">
          <cell r="B35">
            <v>19.541666666666668</v>
          </cell>
          <cell r="C35">
            <v>25.5</v>
          </cell>
          <cell r="D35">
            <v>16</v>
          </cell>
          <cell r="E35">
            <v>85.416666666666671</v>
          </cell>
          <cell r="F35">
            <v>100</v>
          </cell>
          <cell r="G35">
            <v>55</v>
          </cell>
          <cell r="H35">
            <v>14.04</v>
          </cell>
          <cell r="I35" t="str">
            <v>*</v>
          </cell>
          <cell r="J35">
            <v>23.759999999999998</v>
          </cell>
          <cell r="K35">
            <v>9.1999999999999993</v>
          </cell>
        </row>
        <row r="36">
          <cell r="I36" t="str">
            <v>*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1"/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5">
          <cell r="B5">
            <v>25.845833333333335</v>
          </cell>
          <cell r="C5">
            <v>34.1</v>
          </cell>
          <cell r="D5">
            <v>21.1</v>
          </cell>
          <cell r="E5">
            <v>80.916666666666671</v>
          </cell>
          <cell r="F5">
            <v>99</v>
          </cell>
          <cell r="G5">
            <v>43</v>
          </cell>
          <cell r="H5">
            <v>9.3600000000000012</v>
          </cell>
          <cell r="I5" t="str">
            <v>*</v>
          </cell>
          <cell r="J5">
            <v>20.88</v>
          </cell>
          <cell r="K5">
            <v>0</v>
          </cell>
        </row>
        <row r="6">
          <cell r="B6">
            <v>25.500000000000011</v>
          </cell>
          <cell r="C6">
            <v>32.5</v>
          </cell>
          <cell r="D6">
            <v>21.3</v>
          </cell>
          <cell r="E6">
            <v>83.166666666666671</v>
          </cell>
          <cell r="F6">
            <v>99</v>
          </cell>
          <cell r="G6">
            <v>51</v>
          </cell>
          <cell r="H6">
            <v>7.5600000000000005</v>
          </cell>
          <cell r="I6" t="str">
            <v>*</v>
          </cell>
          <cell r="J6">
            <v>23.040000000000003</v>
          </cell>
          <cell r="K6">
            <v>0</v>
          </cell>
        </row>
        <row r="7">
          <cell r="B7">
            <v>24.952941176470588</v>
          </cell>
          <cell r="C7">
            <v>30.5</v>
          </cell>
          <cell r="D7">
            <v>22.3</v>
          </cell>
          <cell r="E7">
            <v>87.882352941176464</v>
          </cell>
          <cell r="F7">
            <v>99</v>
          </cell>
          <cell r="G7">
            <v>55</v>
          </cell>
          <cell r="H7">
            <v>7.5600000000000005</v>
          </cell>
          <cell r="I7" t="str">
            <v>*</v>
          </cell>
          <cell r="J7">
            <v>20.52</v>
          </cell>
          <cell r="K7">
            <v>0</v>
          </cell>
        </row>
        <row r="8">
          <cell r="B8">
            <v>25.020833333333339</v>
          </cell>
          <cell r="C8">
            <v>31.8</v>
          </cell>
          <cell r="D8">
            <v>21</v>
          </cell>
          <cell r="E8">
            <v>84.083333333333329</v>
          </cell>
          <cell r="F8">
            <v>100</v>
          </cell>
          <cell r="G8">
            <v>49</v>
          </cell>
          <cell r="H8">
            <v>6.48</v>
          </cell>
          <cell r="I8" t="str">
            <v>*</v>
          </cell>
          <cell r="J8">
            <v>15.120000000000001</v>
          </cell>
          <cell r="K8">
            <v>0</v>
          </cell>
        </row>
        <row r="9">
          <cell r="B9">
            <v>24.625</v>
          </cell>
          <cell r="C9">
            <v>33.6</v>
          </cell>
          <cell r="D9">
            <v>18.600000000000001</v>
          </cell>
          <cell r="E9">
            <v>81.166666666666671</v>
          </cell>
          <cell r="F9">
            <v>100</v>
          </cell>
          <cell r="G9">
            <v>38</v>
          </cell>
          <cell r="H9">
            <v>5.7600000000000007</v>
          </cell>
          <cell r="I9" t="str">
            <v>*</v>
          </cell>
          <cell r="J9">
            <v>15.120000000000001</v>
          </cell>
          <cell r="K9">
            <v>0</v>
          </cell>
        </row>
        <row r="10">
          <cell r="B10">
            <v>24.666666666666668</v>
          </cell>
          <cell r="C10">
            <v>32.1</v>
          </cell>
          <cell r="D10">
            <v>19.3</v>
          </cell>
          <cell r="E10">
            <v>82.25</v>
          </cell>
          <cell r="F10">
            <v>100</v>
          </cell>
          <cell r="G10">
            <v>50</v>
          </cell>
          <cell r="H10">
            <v>9.7200000000000006</v>
          </cell>
          <cell r="I10" t="str">
            <v>*</v>
          </cell>
          <cell r="J10">
            <v>18.720000000000002</v>
          </cell>
          <cell r="K10">
            <v>0</v>
          </cell>
        </row>
        <row r="11">
          <cell r="B11">
            <v>25.304166666666674</v>
          </cell>
          <cell r="C11">
            <v>33</v>
          </cell>
          <cell r="D11">
            <v>20.8</v>
          </cell>
          <cell r="E11">
            <v>81.416666666666671</v>
          </cell>
          <cell r="F11">
            <v>100</v>
          </cell>
          <cell r="G11">
            <v>42</v>
          </cell>
          <cell r="H11">
            <v>7.2</v>
          </cell>
          <cell r="I11" t="str">
            <v>*</v>
          </cell>
          <cell r="J11">
            <v>18.720000000000002</v>
          </cell>
          <cell r="K11">
            <v>0</v>
          </cell>
        </row>
        <row r="12">
          <cell r="B12">
            <v>24.766666666666666</v>
          </cell>
          <cell r="C12">
            <v>32.5</v>
          </cell>
          <cell r="D12">
            <v>19.7</v>
          </cell>
          <cell r="E12">
            <v>82.791666666666671</v>
          </cell>
          <cell r="F12">
            <v>100</v>
          </cell>
          <cell r="G12">
            <v>48</v>
          </cell>
          <cell r="H12">
            <v>5.7600000000000007</v>
          </cell>
          <cell r="I12" t="str">
            <v>*</v>
          </cell>
          <cell r="J12">
            <v>13.68</v>
          </cell>
          <cell r="K12">
            <v>0</v>
          </cell>
        </row>
        <row r="13">
          <cell r="B13">
            <v>25.620833333333337</v>
          </cell>
          <cell r="C13">
            <v>32.200000000000003</v>
          </cell>
          <cell r="D13">
            <v>21.6</v>
          </cell>
          <cell r="E13">
            <v>80.208333333333329</v>
          </cell>
          <cell r="F13">
            <v>99</v>
          </cell>
          <cell r="G13">
            <v>44</v>
          </cell>
          <cell r="H13">
            <v>10.08</v>
          </cell>
          <cell r="I13" t="str">
            <v>*</v>
          </cell>
          <cell r="J13">
            <v>23.400000000000002</v>
          </cell>
          <cell r="K13">
            <v>0</v>
          </cell>
        </row>
        <row r="14">
          <cell r="B14">
            <v>25.504166666666674</v>
          </cell>
          <cell r="C14">
            <v>32.299999999999997</v>
          </cell>
          <cell r="D14">
            <v>20.8</v>
          </cell>
          <cell r="E14">
            <v>80.625</v>
          </cell>
          <cell r="F14">
            <v>99</v>
          </cell>
          <cell r="G14">
            <v>47</v>
          </cell>
          <cell r="H14">
            <v>8.2799999999999994</v>
          </cell>
          <cell r="I14" t="str">
            <v>*</v>
          </cell>
          <cell r="J14">
            <v>17.64</v>
          </cell>
          <cell r="K14">
            <v>0</v>
          </cell>
        </row>
        <row r="15">
          <cell r="B15">
            <v>25.666666666666661</v>
          </cell>
          <cell r="C15">
            <v>31.8</v>
          </cell>
          <cell r="D15">
            <v>20.9</v>
          </cell>
          <cell r="E15">
            <v>74.708333333333329</v>
          </cell>
          <cell r="F15">
            <v>98</v>
          </cell>
          <cell r="G15">
            <v>45</v>
          </cell>
          <cell r="H15">
            <v>8.64</v>
          </cell>
          <cell r="I15" t="str">
            <v>*</v>
          </cell>
          <cell r="J15">
            <v>20.16</v>
          </cell>
          <cell r="K15">
            <v>0</v>
          </cell>
        </row>
        <row r="16">
          <cell r="B16">
            <v>22.320833333333336</v>
          </cell>
          <cell r="C16">
            <v>29.3</v>
          </cell>
          <cell r="D16">
            <v>16.8</v>
          </cell>
          <cell r="E16">
            <v>70.5</v>
          </cell>
          <cell r="F16">
            <v>100</v>
          </cell>
          <cell r="G16">
            <v>29</v>
          </cell>
          <cell r="H16">
            <v>9</v>
          </cell>
          <cell r="I16" t="str">
            <v>*</v>
          </cell>
          <cell r="J16">
            <v>21.6</v>
          </cell>
          <cell r="K16">
            <v>0</v>
          </cell>
        </row>
        <row r="17">
          <cell r="B17">
            <v>19.516666666666669</v>
          </cell>
          <cell r="C17">
            <v>29.8</v>
          </cell>
          <cell r="D17">
            <v>12.4</v>
          </cell>
          <cell r="E17">
            <v>72.125</v>
          </cell>
          <cell r="F17">
            <v>100</v>
          </cell>
          <cell r="G17">
            <v>25</v>
          </cell>
          <cell r="H17">
            <v>6.84</v>
          </cell>
          <cell r="I17" t="str">
            <v>*</v>
          </cell>
          <cell r="J17">
            <v>15.840000000000002</v>
          </cell>
          <cell r="K17">
            <v>0</v>
          </cell>
        </row>
        <row r="18">
          <cell r="B18">
            <v>20.166666666666668</v>
          </cell>
          <cell r="C18">
            <v>31.4</v>
          </cell>
          <cell r="D18">
            <v>12.2</v>
          </cell>
          <cell r="E18">
            <v>74.041666666666671</v>
          </cell>
          <cell r="F18">
            <v>100</v>
          </cell>
          <cell r="G18">
            <v>29</v>
          </cell>
          <cell r="H18">
            <v>7.2</v>
          </cell>
          <cell r="I18" t="str">
            <v>*</v>
          </cell>
          <cell r="J18">
            <v>16.920000000000002</v>
          </cell>
          <cell r="K18">
            <v>0</v>
          </cell>
        </row>
        <row r="19">
          <cell r="B19">
            <v>20.591666666666669</v>
          </cell>
          <cell r="C19">
            <v>30.7</v>
          </cell>
          <cell r="D19">
            <v>13.1</v>
          </cell>
          <cell r="E19">
            <v>73.416666666666671</v>
          </cell>
          <cell r="F19">
            <v>100</v>
          </cell>
          <cell r="G19">
            <v>33</v>
          </cell>
          <cell r="H19">
            <v>9.3600000000000012</v>
          </cell>
          <cell r="I19" t="str">
            <v>*</v>
          </cell>
          <cell r="J19">
            <v>21.96</v>
          </cell>
          <cell r="K19">
            <v>0</v>
          </cell>
        </row>
        <row r="20">
          <cell r="B20">
            <v>19.720833333333335</v>
          </cell>
          <cell r="C20">
            <v>30.1</v>
          </cell>
          <cell r="D20">
            <v>12.2</v>
          </cell>
          <cell r="E20">
            <v>73.75</v>
          </cell>
          <cell r="F20">
            <v>98</v>
          </cell>
          <cell r="G20">
            <v>31</v>
          </cell>
          <cell r="H20">
            <v>9.3600000000000012</v>
          </cell>
          <cell r="I20" t="str">
            <v>*</v>
          </cell>
          <cell r="J20">
            <v>20.88</v>
          </cell>
          <cell r="K20">
            <v>0</v>
          </cell>
        </row>
        <row r="21">
          <cell r="B21">
            <v>19.091666666666672</v>
          </cell>
          <cell r="C21">
            <v>31.2</v>
          </cell>
          <cell r="D21">
            <v>11.4</v>
          </cell>
          <cell r="E21">
            <v>72.875</v>
          </cell>
          <cell r="F21">
            <v>97</v>
          </cell>
          <cell r="G21">
            <v>25</v>
          </cell>
          <cell r="H21">
            <v>7.2</v>
          </cell>
          <cell r="I21" t="str">
            <v>*</v>
          </cell>
          <cell r="J21">
            <v>19.079999999999998</v>
          </cell>
          <cell r="K21">
            <v>0</v>
          </cell>
        </row>
        <row r="22">
          <cell r="B22">
            <v>19.362500000000001</v>
          </cell>
          <cell r="C22">
            <v>31.7</v>
          </cell>
          <cell r="D22">
            <v>11.4</v>
          </cell>
          <cell r="E22">
            <v>74.583333333333329</v>
          </cell>
          <cell r="F22">
            <v>99</v>
          </cell>
          <cell r="G22">
            <v>27</v>
          </cell>
          <cell r="H22">
            <v>6.12</v>
          </cell>
          <cell r="I22" t="str">
            <v>*</v>
          </cell>
          <cell r="J22">
            <v>14.04</v>
          </cell>
          <cell r="K22">
            <v>0</v>
          </cell>
        </row>
        <row r="23">
          <cell r="B23">
            <v>20.016666666666662</v>
          </cell>
          <cell r="C23">
            <v>32.5</v>
          </cell>
          <cell r="D23">
            <v>12.4</v>
          </cell>
          <cell r="E23">
            <v>75.625</v>
          </cell>
          <cell r="F23">
            <v>99</v>
          </cell>
          <cell r="G23">
            <v>28</v>
          </cell>
          <cell r="H23">
            <v>7.5600000000000005</v>
          </cell>
          <cell r="I23" t="str">
            <v>*</v>
          </cell>
          <cell r="J23">
            <v>16.920000000000002</v>
          </cell>
          <cell r="K23">
            <v>0</v>
          </cell>
        </row>
        <row r="24">
          <cell r="B24">
            <v>20.179166666666664</v>
          </cell>
          <cell r="C24">
            <v>32.4</v>
          </cell>
          <cell r="D24">
            <v>12.4</v>
          </cell>
          <cell r="E24">
            <v>74.916666666666671</v>
          </cell>
          <cell r="F24">
            <v>99</v>
          </cell>
          <cell r="G24">
            <v>27</v>
          </cell>
          <cell r="H24">
            <v>8.2799999999999994</v>
          </cell>
          <cell r="I24" t="str">
            <v>*</v>
          </cell>
          <cell r="J24">
            <v>18.36</v>
          </cell>
          <cell r="K24">
            <v>0</v>
          </cell>
        </row>
        <row r="25">
          <cell r="B25">
            <v>20.687499999999996</v>
          </cell>
          <cell r="C25">
            <v>32.4</v>
          </cell>
          <cell r="D25">
            <v>13.4</v>
          </cell>
          <cell r="E25">
            <v>74.666666666666671</v>
          </cell>
          <cell r="F25">
            <v>99</v>
          </cell>
          <cell r="G25">
            <v>30</v>
          </cell>
          <cell r="H25">
            <v>8.64</v>
          </cell>
          <cell r="I25" t="str">
            <v>*</v>
          </cell>
          <cell r="J25">
            <v>16.2</v>
          </cell>
          <cell r="K25">
            <v>0</v>
          </cell>
        </row>
        <row r="26">
          <cell r="B26">
            <v>21.283333333333335</v>
          </cell>
          <cell r="C26">
            <v>30</v>
          </cell>
          <cell r="D26">
            <v>16</v>
          </cell>
          <cell r="E26">
            <v>77.958333333333329</v>
          </cell>
          <cell r="F26">
            <v>95</v>
          </cell>
          <cell r="G26">
            <v>42</v>
          </cell>
          <cell r="H26">
            <v>5.4</v>
          </cell>
          <cell r="I26" t="str">
            <v>*</v>
          </cell>
          <cell r="J26">
            <v>11.879999999999999</v>
          </cell>
          <cell r="K26">
            <v>0</v>
          </cell>
        </row>
        <row r="27">
          <cell r="B27">
            <v>22.566666666666666</v>
          </cell>
          <cell r="C27">
            <v>32.299999999999997</v>
          </cell>
          <cell r="D27">
            <v>16.3</v>
          </cell>
          <cell r="E27">
            <v>75.875</v>
          </cell>
          <cell r="F27">
            <v>99</v>
          </cell>
          <cell r="G27">
            <v>31</v>
          </cell>
          <cell r="H27">
            <v>5.7600000000000007</v>
          </cell>
          <cell r="I27" t="str">
            <v>*</v>
          </cell>
          <cell r="J27">
            <v>18</v>
          </cell>
          <cell r="K27">
            <v>0</v>
          </cell>
        </row>
        <row r="28">
          <cell r="B28">
            <v>21.004166666666674</v>
          </cell>
          <cell r="C28">
            <v>31.9</v>
          </cell>
          <cell r="D28">
            <v>12.9</v>
          </cell>
          <cell r="E28">
            <v>73.458333333333329</v>
          </cell>
          <cell r="F28">
            <v>98</v>
          </cell>
          <cell r="G28">
            <v>31</v>
          </cell>
          <cell r="H28">
            <v>9</v>
          </cell>
          <cell r="I28" t="str">
            <v>*</v>
          </cell>
          <cell r="J28">
            <v>22.68</v>
          </cell>
          <cell r="K28">
            <v>0</v>
          </cell>
        </row>
        <row r="29">
          <cell r="B29">
            <v>22.0625</v>
          </cell>
          <cell r="C29">
            <v>32.9</v>
          </cell>
          <cell r="D29">
            <v>15.4</v>
          </cell>
          <cell r="E29">
            <v>77.916666666666671</v>
          </cell>
          <cell r="F29">
            <v>99</v>
          </cell>
          <cell r="G29">
            <v>36</v>
          </cell>
          <cell r="H29">
            <v>8.64</v>
          </cell>
          <cell r="I29" t="str">
            <v>*</v>
          </cell>
          <cell r="J29">
            <v>21.96</v>
          </cell>
          <cell r="K29">
            <v>0</v>
          </cell>
        </row>
        <row r="30">
          <cell r="B30">
            <v>24.408333333333331</v>
          </cell>
          <cell r="C30">
            <v>33.9</v>
          </cell>
          <cell r="D30">
            <v>18.5</v>
          </cell>
          <cell r="E30">
            <v>73.958333333333329</v>
          </cell>
          <cell r="F30">
            <v>99</v>
          </cell>
          <cell r="G30">
            <v>32</v>
          </cell>
          <cell r="H30">
            <v>11.520000000000001</v>
          </cell>
          <cell r="I30" t="str">
            <v>*</v>
          </cell>
          <cell r="J30">
            <v>25.2</v>
          </cell>
          <cell r="K30">
            <v>0</v>
          </cell>
        </row>
        <row r="31">
          <cell r="B31">
            <v>24.337500000000002</v>
          </cell>
          <cell r="C31">
            <v>34.6</v>
          </cell>
          <cell r="D31">
            <v>17.5</v>
          </cell>
          <cell r="E31">
            <v>74.25</v>
          </cell>
          <cell r="F31">
            <v>99</v>
          </cell>
          <cell r="G31">
            <v>33</v>
          </cell>
          <cell r="H31">
            <v>12.96</v>
          </cell>
          <cell r="I31" t="str">
            <v>*</v>
          </cell>
          <cell r="J31">
            <v>24.840000000000003</v>
          </cell>
          <cell r="K31">
            <v>0</v>
          </cell>
        </row>
        <row r="32">
          <cell r="B32">
            <v>22.120833333333334</v>
          </cell>
          <cell r="C32">
            <v>29.6</v>
          </cell>
          <cell r="D32">
            <v>18.2</v>
          </cell>
          <cell r="E32">
            <v>85.583333333333329</v>
          </cell>
          <cell r="F32">
            <v>99</v>
          </cell>
          <cell r="G32">
            <v>56</v>
          </cell>
          <cell r="H32">
            <v>11.879999999999999</v>
          </cell>
          <cell r="I32" t="str">
            <v>*</v>
          </cell>
          <cell r="J32">
            <v>35.64</v>
          </cell>
          <cell r="K32">
            <v>1.5999999999999999</v>
          </cell>
        </row>
        <row r="33">
          <cell r="B33">
            <v>21.700000000000003</v>
          </cell>
          <cell r="C33">
            <v>26.3</v>
          </cell>
          <cell r="D33">
            <v>18.8</v>
          </cell>
          <cell r="E33">
            <v>84.708333333333329</v>
          </cell>
          <cell r="F33">
            <v>99</v>
          </cell>
          <cell r="G33">
            <v>63</v>
          </cell>
          <cell r="H33">
            <v>8.64</v>
          </cell>
          <cell r="I33" t="str">
            <v>*</v>
          </cell>
          <cell r="J33">
            <v>17.64</v>
          </cell>
          <cell r="K33">
            <v>0</v>
          </cell>
        </row>
        <row r="34">
          <cell r="B34">
            <v>21.204166666666666</v>
          </cell>
          <cell r="C34">
            <v>22.4</v>
          </cell>
          <cell r="D34">
            <v>19.8</v>
          </cell>
          <cell r="E34">
            <v>94.958333333333329</v>
          </cell>
          <cell r="F34">
            <v>99</v>
          </cell>
          <cell r="G34">
            <v>86</v>
          </cell>
          <cell r="H34">
            <v>7.2</v>
          </cell>
          <cell r="I34" t="str">
            <v>*</v>
          </cell>
          <cell r="J34">
            <v>18.36</v>
          </cell>
          <cell r="K34">
            <v>62</v>
          </cell>
        </row>
        <row r="35">
          <cell r="B35">
            <v>21.695833333333329</v>
          </cell>
          <cell r="C35">
            <v>28.2</v>
          </cell>
          <cell r="D35">
            <v>18.2</v>
          </cell>
          <cell r="E35">
            <v>85.291666666666671</v>
          </cell>
          <cell r="F35">
            <v>100</v>
          </cell>
          <cell r="G35">
            <v>51</v>
          </cell>
          <cell r="H35">
            <v>6.12</v>
          </cell>
          <cell r="I35" t="str">
            <v>*</v>
          </cell>
          <cell r="J35">
            <v>17.28</v>
          </cell>
          <cell r="K35">
            <v>1</v>
          </cell>
        </row>
        <row r="36">
          <cell r="I36" t="str">
            <v>*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1"/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5">
          <cell r="B5">
            <v>23.804166666666664</v>
          </cell>
          <cell r="C5">
            <v>29.5</v>
          </cell>
          <cell r="D5">
            <v>19.5</v>
          </cell>
          <cell r="E5">
            <v>76.75</v>
          </cell>
          <cell r="F5">
            <v>90</v>
          </cell>
          <cell r="G5">
            <v>61</v>
          </cell>
          <cell r="H5">
            <v>14.76</v>
          </cell>
          <cell r="I5" t="str">
            <v>*</v>
          </cell>
          <cell r="J5">
            <v>28.8</v>
          </cell>
          <cell r="K5">
            <v>0</v>
          </cell>
        </row>
        <row r="6">
          <cell r="B6">
            <v>24.008333333333326</v>
          </cell>
          <cell r="C6">
            <v>28.7</v>
          </cell>
          <cell r="D6">
            <v>20.7</v>
          </cell>
          <cell r="E6">
            <v>77.291666666666671</v>
          </cell>
          <cell r="F6">
            <v>90</v>
          </cell>
          <cell r="G6">
            <v>58</v>
          </cell>
          <cell r="H6">
            <v>15.840000000000002</v>
          </cell>
          <cell r="I6" t="str">
            <v>*</v>
          </cell>
          <cell r="J6">
            <v>30.96</v>
          </cell>
          <cell r="K6">
            <v>0</v>
          </cell>
        </row>
        <row r="7">
          <cell r="B7">
            <v>22.483333333333331</v>
          </cell>
          <cell r="C7">
            <v>25.5</v>
          </cell>
          <cell r="D7">
            <v>20.7</v>
          </cell>
          <cell r="E7">
            <v>91.083333333333329</v>
          </cell>
          <cell r="F7">
            <v>98</v>
          </cell>
          <cell r="G7">
            <v>76</v>
          </cell>
          <cell r="H7">
            <v>11.520000000000001</v>
          </cell>
          <cell r="I7" t="str">
            <v>*</v>
          </cell>
          <cell r="J7">
            <v>27.36</v>
          </cell>
          <cell r="K7">
            <v>1.4000000000000001</v>
          </cell>
        </row>
        <row r="8">
          <cell r="B8">
            <v>23.074999999999999</v>
          </cell>
          <cell r="C8">
            <v>28.1</v>
          </cell>
          <cell r="D8">
            <v>19.7</v>
          </cell>
          <cell r="E8">
            <v>88.25</v>
          </cell>
          <cell r="F8">
            <v>99</v>
          </cell>
          <cell r="G8">
            <v>64</v>
          </cell>
          <cell r="H8">
            <v>10.08</v>
          </cell>
          <cell r="I8" t="str">
            <v>*</v>
          </cell>
          <cell r="J8">
            <v>19.440000000000001</v>
          </cell>
          <cell r="K8">
            <v>0.2</v>
          </cell>
        </row>
        <row r="9">
          <cell r="B9">
            <v>24.941666666666666</v>
          </cell>
          <cell r="C9">
            <v>29.8</v>
          </cell>
          <cell r="D9">
            <v>20.399999999999999</v>
          </cell>
          <cell r="E9">
            <v>73.541666666666671</v>
          </cell>
          <cell r="F9">
            <v>95</v>
          </cell>
          <cell r="G9">
            <v>52</v>
          </cell>
          <cell r="H9">
            <v>12.96</v>
          </cell>
          <cell r="I9" t="str">
            <v>*</v>
          </cell>
          <cell r="J9">
            <v>30.240000000000002</v>
          </cell>
          <cell r="K9">
            <v>0</v>
          </cell>
        </row>
        <row r="10">
          <cell r="B10">
            <v>24.395833333333332</v>
          </cell>
          <cell r="C10">
            <v>29.2</v>
          </cell>
          <cell r="D10">
            <v>19.399999999999999</v>
          </cell>
          <cell r="E10">
            <v>72.625</v>
          </cell>
          <cell r="F10">
            <v>93</v>
          </cell>
          <cell r="G10">
            <v>56</v>
          </cell>
          <cell r="H10">
            <v>8.64</v>
          </cell>
          <cell r="I10" t="str">
            <v>*</v>
          </cell>
          <cell r="J10">
            <v>16.2</v>
          </cell>
          <cell r="K10">
            <v>0</v>
          </cell>
        </row>
        <row r="11">
          <cell r="B11">
            <v>24.441666666666663</v>
          </cell>
          <cell r="C11">
            <v>29.3</v>
          </cell>
          <cell r="D11">
            <v>20.7</v>
          </cell>
          <cell r="E11">
            <v>76.625</v>
          </cell>
          <cell r="F11">
            <v>94</v>
          </cell>
          <cell r="G11">
            <v>55</v>
          </cell>
          <cell r="H11">
            <v>9.3600000000000012</v>
          </cell>
          <cell r="I11" t="str">
            <v>*</v>
          </cell>
          <cell r="J11">
            <v>22.32</v>
          </cell>
          <cell r="K11">
            <v>0</v>
          </cell>
        </row>
        <row r="12">
          <cell r="B12">
            <v>22.541666666666668</v>
          </cell>
          <cell r="C12">
            <v>25.6</v>
          </cell>
          <cell r="D12">
            <v>21.4</v>
          </cell>
          <cell r="E12">
            <v>90.125</v>
          </cell>
          <cell r="F12">
            <v>96</v>
          </cell>
          <cell r="G12">
            <v>69</v>
          </cell>
          <cell r="H12">
            <v>11.16</v>
          </cell>
          <cell r="I12" t="str">
            <v>*</v>
          </cell>
          <cell r="J12">
            <v>28.44</v>
          </cell>
          <cell r="K12">
            <v>0.60000000000000009</v>
          </cell>
        </row>
        <row r="13">
          <cell r="B13">
            <v>21.837500000000002</v>
          </cell>
          <cell r="C13">
            <v>25.4</v>
          </cell>
          <cell r="D13">
            <v>19.100000000000001</v>
          </cell>
          <cell r="E13">
            <v>87.541666666666671</v>
          </cell>
          <cell r="F13">
            <v>97</v>
          </cell>
          <cell r="G13">
            <v>71</v>
          </cell>
          <cell r="H13">
            <v>12.6</v>
          </cell>
          <cell r="I13" t="str">
            <v>*</v>
          </cell>
          <cell r="J13">
            <v>23.759999999999998</v>
          </cell>
          <cell r="K13">
            <v>0.2</v>
          </cell>
        </row>
        <row r="14">
          <cell r="B14">
            <v>21.670833333333334</v>
          </cell>
          <cell r="C14">
            <v>26.3</v>
          </cell>
          <cell r="D14">
            <v>17.7</v>
          </cell>
          <cell r="E14">
            <v>81.708333333333329</v>
          </cell>
          <cell r="F14">
            <v>94</v>
          </cell>
          <cell r="G14">
            <v>63</v>
          </cell>
          <cell r="H14">
            <v>11.16</v>
          </cell>
          <cell r="I14" t="str">
            <v>*</v>
          </cell>
          <cell r="J14">
            <v>21.6</v>
          </cell>
          <cell r="K14">
            <v>0</v>
          </cell>
        </row>
        <row r="15">
          <cell r="B15">
            <v>18.283333333333335</v>
          </cell>
          <cell r="C15">
            <v>24.8</v>
          </cell>
          <cell r="D15">
            <v>11.3</v>
          </cell>
          <cell r="E15">
            <v>64.333333333333329</v>
          </cell>
          <cell r="F15">
            <v>92</v>
          </cell>
          <cell r="G15">
            <v>31</v>
          </cell>
          <cell r="H15">
            <v>10.44</v>
          </cell>
          <cell r="I15" t="str">
            <v>*</v>
          </cell>
          <cell r="J15">
            <v>21.6</v>
          </cell>
          <cell r="K15">
            <v>0</v>
          </cell>
        </row>
        <row r="16">
          <cell r="B16">
            <v>17.091666666666665</v>
          </cell>
          <cell r="C16">
            <v>24.4</v>
          </cell>
          <cell r="D16">
            <v>10.6</v>
          </cell>
          <cell r="E16">
            <v>65.125</v>
          </cell>
          <cell r="F16">
            <v>93</v>
          </cell>
          <cell r="G16">
            <v>31</v>
          </cell>
          <cell r="H16">
            <v>15.120000000000001</v>
          </cell>
          <cell r="I16" t="str">
            <v>*</v>
          </cell>
          <cell r="J16">
            <v>29.16</v>
          </cell>
          <cell r="K16">
            <v>0</v>
          </cell>
        </row>
        <row r="17">
          <cell r="B17">
            <v>17.054166666666664</v>
          </cell>
          <cell r="C17">
            <v>24.2</v>
          </cell>
          <cell r="D17">
            <v>10.8</v>
          </cell>
          <cell r="E17">
            <v>61.375</v>
          </cell>
          <cell r="F17">
            <v>85</v>
          </cell>
          <cell r="G17">
            <v>30</v>
          </cell>
          <cell r="H17">
            <v>8.2799999999999994</v>
          </cell>
          <cell r="I17" t="str">
            <v>*</v>
          </cell>
          <cell r="J17">
            <v>15.840000000000002</v>
          </cell>
          <cell r="K17">
            <v>0</v>
          </cell>
        </row>
        <row r="18">
          <cell r="B18">
            <v>18.374999999999996</v>
          </cell>
          <cell r="C18">
            <v>25.2</v>
          </cell>
          <cell r="D18">
            <v>10.4</v>
          </cell>
          <cell r="E18">
            <v>57.083333333333336</v>
          </cell>
          <cell r="F18">
            <v>89</v>
          </cell>
          <cell r="G18">
            <v>35</v>
          </cell>
          <cell r="H18">
            <v>7.5600000000000005</v>
          </cell>
          <cell r="I18" t="str">
            <v>*</v>
          </cell>
          <cell r="J18">
            <v>18</v>
          </cell>
          <cell r="K18">
            <v>0</v>
          </cell>
        </row>
        <row r="19">
          <cell r="B19">
            <v>19.295833333333338</v>
          </cell>
          <cell r="C19">
            <v>25.9</v>
          </cell>
          <cell r="D19">
            <v>10.8</v>
          </cell>
          <cell r="E19">
            <v>60.333333333333336</v>
          </cell>
          <cell r="F19">
            <v>91</v>
          </cell>
          <cell r="G19">
            <v>35</v>
          </cell>
          <cell r="H19">
            <v>11.520000000000001</v>
          </cell>
          <cell r="I19" t="str">
            <v>*</v>
          </cell>
          <cell r="J19">
            <v>23.040000000000003</v>
          </cell>
          <cell r="K19">
            <v>0</v>
          </cell>
        </row>
        <row r="20">
          <cell r="B20">
            <v>20.487500000000001</v>
          </cell>
          <cell r="C20">
            <v>25.7</v>
          </cell>
          <cell r="D20">
            <v>15</v>
          </cell>
          <cell r="E20">
            <v>55.458333333333336</v>
          </cell>
          <cell r="F20">
            <v>74</v>
          </cell>
          <cell r="G20">
            <v>35</v>
          </cell>
          <cell r="H20">
            <v>11.879999999999999</v>
          </cell>
          <cell r="I20" t="str">
            <v>*</v>
          </cell>
          <cell r="J20">
            <v>28.44</v>
          </cell>
          <cell r="K20">
            <v>0</v>
          </cell>
        </row>
        <row r="21">
          <cell r="B21">
            <v>19.629166666666666</v>
          </cell>
          <cell r="C21">
            <v>25.3</v>
          </cell>
          <cell r="D21">
            <v>11.8</v>
          </cell>
          <cell r="E21">
            <v>60.25</v>
          </cell>
          <cell r="F21">
            <v>88</v>
          </cell>
          <cell r="G21">
            <v>43</v>
          </cell>
          <cell r="H21">
            <v>18.36</v>
          </cell>
          <cell r="I21" t="str">
            <v>*</v>
          </cell>
          <cell r="J21">
            <v>37.800000000000004</v>
          </cell>
          <cell r="K21">
            <v>0</v>
          </cell>
        </row>
        <row r="22">
          <cell r="B22">
            <v>19.204166666666669</v>
          </cell>
          <cell r="C22">
            <v>25.6</v>
          </cell>
          <cell r="D22">
            <v>12.4</v>
          </cell>
          <cell r="E22">
            <v>67.5</v>
          </cell>
          <cell r="F22">
            <v>90</v>
          </cell>
          <cell r="G22">
            <v>48</v>
          </cell>
          <cell r="H22">
            <v>14.4</v>
          </cell>
          <cell r="I22" t="str">
            <v>*</v>
          </cell>
          <cell r="J22">
            <v>27</v>
          </cell>
          <cell r="K22">
            <v>0</v>
          </cell>
        </row>
        <row r="23">
          <cell r="B23">
            <v>19.591666666666665</v>
          </cell>
          <cell r="C23">
            <v>25.5</v>
          </cell>
          <cell r="D23">
            <v>12</v>
          </cell>
          <cell r="E23">
            <v>67.875</v>
          </cell>
          <cell r="F23">
            <v>89</v>
          </cell>
          <cell r="G23">
            <v>45</v>
          </cell>
          <cell r="H23">
            <v>10.8</v>
          </cell>
          <cell r="I23" t="str">
            <v>*</v>
          </cell>
          <cell r="J23">
            <v>22.68</v>
          </cell>
          <cell r="K23">
            <v>0</v>
          </cell>
        </row>
        <row r="24">
          <cell r="B24">
            <v>20.179166666666664</v>
          </cell>
          <cell r="C24">
            <v>26.8</v>
          </cell>
          <cell r="D24">
            <v>12.7</v>
          </cell>
          <cell r="E24">
            <v>66.958333333333329</v>
          </cell>
          <cell r="F24">
            <v>95</v>
          </cell>
          <cell r="G24">
            <v>46</v>
          </cell>
          <cell r="H24">
            <v>13.32</v>
          </cell>
          <cell r="I24" t="str">
            <v>*</v>
          </cell>
          <cell r="J24">
            <v>27</v>
          </cell>
          <cell r="K24">
            <v>0</v>
          </cell>
        </row>
        <row r="25">
          <cell r="B25">
            <v>21.258333333333333</v>
          </cell>
          <cell r="C25">
            <v>26</v>
          </cell>
          <cell r="D25">
            <v>16.2</v>
          </cell>
          <cell r="E25">
            <v>61.541666666666664</v>
          </cell>
          <cell r="F25">
            <v>81</v>
          </cell>
          <cell r="G25">
            <v>49</v>
          </cell>
          <cell r="H25">
            <v>13.32</v>
          </cell>
          <cell r="I25" t="str">
            <v>*</v>
          </cell>
          <cell r="J25">
            <v>32.4</v>
          </cell>
          <cell r="K25">
            <v>0</v>
          </cell>
        </row>
        <row r="26">
          <cell r="B26">
            <v>21.658333333333331</v>
          </cell>
          <cell r="C26">
            <v>27</v>
          </cell>
          <cell r="D26">
            <v>17.2</v>
          </cell>
          <cell r="E26">
            <v>68.625</v>
          </cell>
          <cell r="F26">
            <v>88</v>
          </cell>
          <cell r="G26">
            <v>54</v>
          </cell>
          <cell r="H26">
            <v>18.720000000000002</v>
          </cell>
          <cell r="I26" t="str">
            <v>*</v>
          </cell>
          <cell r="J26">
            <v>47.16</v>
          </cell>
          <cell r="K26">
            <v>2</v>
          </cell>
        </row>
        <row r="27">
          <cell r="B27">
            <v>22.641666666666666</v>
          </cell>
          <cell r="C27">
            <v>27.9</v>
          </cell>
          <cell r="D27">
            <v>18.2</v>
          </cell>
          <cell r="E27">
            <v>63.833333333333336</v>
          </cell>
          <cell r="F27">
            <v>82</v>
          </cell>
          <cell r="G27">
            <v>42</v>
          </cell>
          <cell r="H27">
            <v>12.96</v>
          </cell>
          <cell r="I27" t="str">
            <v>*</v>
          </cell>
          <cell r="J27">
            <v>27.720000000000002</v>
          </cell>
          <cell r="K27">
            <v>0</v>
          </cell>
        </row>
        <row r="28">
          <cell r="B28">
            <v>22.074999999999999</v>
          </cell>
          <cell r="C28">
            <v>27.4</v>
          </cell>
          <cell r="D28">
            <v>17.100000000000001</v>
          </cell>
          <cell r="E28">
            <v>56.875</v>
          </cell>
          <cell r="F28">
            <v>74</v>
          </cell>
          <cell r="G28">
            <v>40</v>
          </cell>
          <cell r="H28">
            <v>12.24</v>
          </cell>
          <cell r="I28" t="str">
            <v>*</v>
          </cell>
          <cell r="J28">
            <v>29.52</v>
          </cell>
          <cell r="K28">
            <v>0</v>
          </cell>
        </row>
        <row r="29">
          <cell r="B29">
            <v>22.508333333333336</v>
          </cell>
          <cell r="C29">
            <v>29</v>
          </cell>
          <cell r="D29">
            <v>16.8</v>
          </cell>
          <cell r="E29">
            <v>61.833333333333336</v>
          </cell>
          <cell r="F29">
            <v>79</v>
          </cell>
          <cell r="G29">
            <v>46</v>
          </cell>
          <cell r="H29">
            <v>14.76</v>
          </cell>
          <cell r="I29" t="str">
            <v>*</v>
          </cell>
          <cell r="J29">
            <v>30.96</v>
          </cell>
          <cell r="K29">
            <v>0</v>
          </cell>
        </row>
        <row r="30">
          <cell r="B30">
            <v>23.554166666666671</v>
          </cell>
          <cell r="C30">
            <v>30.2</v>
          </cell>
          <cell r="D30">
            <v>18.5</v>
          </cell>
          <cell r="E30">
            <v>65.875</v>
          </cell>
          <cell r="F30">
            <v>82</v>
          </cell>
          <cell r="G30">
            <v>45</v>
          </cell>
          <cell r="H30">
            <v>17.64</v>
          </cell>
          <cell r="I30" t="str">
            <v>*</v>
          </cell>
          <cell r="J30">
            <v>34.56</v>
          </cell>
          <cell r="K30">
            <v>0</v>
          </cell>
        </row>
        <row r="31">
          <cell r="B31">
            <v>23.791666666666668</v>
          </cell>
          <cell r="C31">
            <v>29.8</v>
          </cell>
          <cell r="D31">
            <v>19.2</v>
          </cell>
          <cell r="E31">
            <v>69.916666666666671</v>
          </cell>
          <cell r="F31">
            <v>82</v>
          </cell>
          <cell r="G31">
            <v>53</v>
          </cell>
          <cell r="H31">
            <v>11.16</v>
          </cell>
          <cell r="I31" t="str">
            <v>*</v>
          </cell>
          <cell r="J31">
            <v>24.48</v>
          </cell>
          <cell r="K31">
            <v>0</v>
          </cell>
        </row>
        <row r="32">
          <cell r="B32">
            <v>19.470833333333335</v>
          </cell>
          <cell r="C32">
            <v>24.8</v>
          </cell>
          <cell r="D32">
            <v>17.2</v>
          </cell>
          <cell r="E32">
            <v>88.375</v>
          </cell>
          <cell r="F32">
            <v>97</v>
          </cell>
          <cell r="G32">
            <v>70</v>
          </cell>
          <cell r="H32">
            <v>25.2</v>
          </cell>
          <cell r="I32" t="str">
            <v>*</v>
          </cell>
          <cell r="J32">
            <v>55.440000000000005</v>
          </cell>
          <cell r="K32">
            <v>32.200000000000003</v>
          </cell>
        </row>
        <row r="33">
          <cell r="B33">
            <v>19.245833333333334</v>
          </cell>
          <cell r="C33">
            <v>22.4</v>
          </cell>
          <cell r="D33">
            <v>16.899999999999999</v>
          </cell>
          <cell r="E33">
            <v>89.625</v>
          </cell>
          <cell r="F33">
            <v>98</v>
          </cell>
          <cell r="G33">
            <v>75</v>
          </cell>
          <cell r="H33">
            <v>11.879999999999999</v>
          </cell>
          <cell r="I33" t="str">
            <v>*</v>
          </cell>
          <cell r="J33">
            <v>20.88</v>
          </cell>
          <cell r="K33">
            <v>0</v>
          </cell>
        </row>
        <row r="34">
          <cell r="B34">
            <v>18.225000000000005</v>
          </cell>
          <cell r="C34">
            <v>20.2</v>
          </cell>
          <cell r="D34">
            <v>17</v>
          </cell>
          <cell r="E34">
            <v>90.75</v>
          </cell>
          <cell r="F34">
            <v>95</v>
          </cell>
          <cell r="G34">
            <v>85</v>
          </cell>
          <cell r="H34">
            <v>16.2</v>
          </cell>
          <cell r="I34" t="str">
            <v>*</v>
          </cell>
          <cell r="J34">
            <v>30.6</v>
          </cell>
          <cell r="K34">
            <v>0.2</v>
          </cell>
        </row>
        <row r="35">
          <cell r="B35">
            <v>17.987499999999994</v>
          </cell>
          <cell r="C35">
            <v>20.5</v>
          </cell>
          <cell r="D35">
            <v>16.5</v>
          </cell>
          <cell r="E35">
            <v>91.958333333333329</v>
          </cell>
          <cell r="F35">
            <v>99</v>
          </cell>
          <cell r="G35">
            <v>76</v>
          </cell>
          <cell r="H35">
            <v>8.64</v>
          </cell>
          <cell r="I35" t="str">
            <v>*</v>
          </cell>
          <cell r="J35">
            <v>16.559999999999999</v>
          </cell>
          <cell r="K35">
            <v>0.4</v>
          </cell>
        </row>
        <row r="36">
          <cell r="I36" t="str">
            <v>*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B35" t="str">
            <v>*</v>
          </cell>
          <cell r="C35" t="str">
            <v>*</v>
          </cell>
          <cell r="D35" t="str">
            <v>*</v>
          </cell>
          <cell r="E35" t="str">
            <v>*</v>
          </cell>
          <cell r="F35" t="str">
            <v>*</v>
          </cell>
          <cell r="G35" t="str">
            <v>*</v>
          </cell>
          <cell r="H35" t="str">
            <v>*</v>
          </cell>
          <cell r="I35" t="str">
            <v>*</v>
          </cell>
          <cell r="J35" t="str">
            <v>*</v>
          </cell>
          <cell r="K35" t="str">
            <v>*</v>
          </cell>
        </row>
        <row r="36">
          <cell r="I36" t="str">
            <v>*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1"/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5">
          <cell r="B5">
            <v>23.904166666666669</v>
          </cell>
          <cell r="C5">
            <v>31</v>
          </cell>
          <cell r="D5">
            <v>19.2</v>
          </cell>
          <cell r="E5">
            <v>82.791666666666671</v>
          </cell>
          <cell r="F5">
            <v>99</v>
          </cell>
          <cell r="G5">
            <v>59</v>
          </cell>
          <cell r="H5">
            <v>10.8</v>
          </cell>
          <cell r="I5" t="str">
            <v>*</v>
          </cell>
          <cell r="J5">
            <v>28.08</v>
          </cell>
          <cell r="K5">
            <v>0</v>
          </cell>
        </row>
        <row r="6">
          <cell r="B6">
            <v>24.525000000000002</v>
          </cell>
          <cell r="C6">
            <v>29.9</v>
          </cell>
          <cell r="D6">
            <v>20.8</v>
          </cell>
          <cell r="E6">
            <v>81.291666666666671</v>
          </cell>
          <cell r="F6">
            <v>100</v>
          </cell>
          <cell r="G6">
            <v>55</v>
          </cell>
          <cell r="H6">
            <v>16.920000000000002</v>
          </cell>
          <cell r="I6" t="str">
            <v>*</v>
          </cell>
          <cell r="J6">
            <v>32.04</v>
          </cell>
          <cell r="K6">
            <v>0</v>
          </cell>
        </row>
        <row r="7">
          <cell r="B7">
            <v>23.425000000000008</v>
          </cell>
          <cell r="C7">
            <v>28.5</v>
          </cell>
          <cell r="D7">
            <v>21</v>
          </cell>
          <cell r="E7">
            <v>93.208333333333329</v>
          </cell>
          <cell r="F7">
            <v>100</v>
          </cell>
          <cell r="G7">
            <v>69</v>
          </cell>
          <cell r="H7">
            <v>9</v>
          </cell>
          <cell r="I7" t="str">
            <v>*</v>
          </cell>
          <cell r="J7">
            <v>32.04</v>
          </cell>
          <cell r="K7">
            <v>0.2</v>
          </cell>
        </row>
        <row r="8">
          <cell r="B8">
            <v>23.912499999999998</v>
          </cell>
          <cell r="C8">
            <v>29.7</v>
          </cell>
          <cell r="D8">
            <v>20.2</v>
          </cell>
          <cell r="E8">
            <v>88.5</v>
          </cell>
          <cell r="F8">
            <v>100</v>
          </cell>
          <cell r="G8">
            <v>61</v>
          </cell>
          <cell r="H8">
            <v>9.7200000000000006</v>
          </cell>
          <cell r="I8" t="str">
            <v>*</v>
          </cell>
          <cell r="J8">
            <v>21.6</v>
          </cell>
          <cell r="K8">
            <v>0.2</v>
          </cell>
        </row>
        <row r="9">
          <cell r="B9">
            <v>24.933333333333337</v>
          </cell>
          <cell r="C9">
            <v>30.7</v>
          </cell>
          <cell r="D9">
            <v>20.2</v>
          </cell>
          <cell r="E9">
            <v>79.208333333333329</v>
          </cell>
          <cell r="F9">
            <v>100</v>
          </cell>
          <cell r="G9">
            <v>51</v>
          </cell>
          <cell r="H9">
            <v>12.96</v>
          </cell>
          <cell r="I9" t="str">
            <v>*</v>
          </cell>
          <cell r="J9">
            <v>25.56</v>
          </cell>
          <cell r="K9">
            <v>0</v>
          </cell>
        </row>
        <row r="10">
          <cell r="B10">
            <v>24.900000000000006</v>
          </cell>
          <cell r="C10">
            <v>30.1</v>
          </cell>
          <cell r="D10">
            <v>20.3</v>
          </cell>
          <cell r="E10">
            <v>75.458333333333329</v>
          </cell>
          <cell r="F10">
            <v>95</v>
          </cell>
          <cell r="G10">
            <v>55</v>
          </cell>
          <cell r="H10">
            <v>8.2799999999999994</v>
          </cell>
          <cell r="I10" t="str">
            <v>*</v>
          </cell>
          <cell r="J10">
            <v>16.559999999999999</v>
          </cell>
          <cell r="K10">
            <v>0</v>
          </cell>
        </row>
        <row r="11">
          <cell r="B11">
            <v>25.445833333333329</v>
          </cell>
          <cell r="C11">
            <v>30.6</v>
          </cell>
          <cell r="D11">
            <v>21.3</v>
          </cell>
          <cell r="E11">
            <v>77.125</v>
          </cell>
          <cell r="F11">
            <v>100</v>
          </cell>
          <cell r="G11">
            <v>53</v>
          </cell>
          <cell r="H11">
            <v>12.6</v>
          </cell>
          <cell r="I11" t="str">
            <v>*</v>
          </cell>
          <cell r="J11">
            <v>23.040000000000003</v>
          </cell>
          <cell r="K11">
            <v>0</v>
          </cell>
        </row>
        <row r="12">
          <cell r="B12">
            <v>23.520833333333339</v>
          </cell>
          <cell r="C12">
            <v>25.4</v>
          </cell>
          <cell r="D12">
            <v>22.1</v>
          </cell>
          <cell r="E12">
            <v>92.666666666666671</v>
          </cell>
          <cell r="F12">
            <v>100</v>
          </cell>
          <cell r="G12">
            <v>75</v>
          </cell>
          <cell r="H12">
            <v>10.44</v>
          </cell>
          <cell r="I12" t="str">
            <v>*</v>
          </cell>
          <cell r="J12">
            <v>23.400000000000002</v>
          </cell>
          <cell r="K12">
            <v>16.999999999999996</v>
          </cell>
        </row>
        <row r="13">
          <cell r="B13">
            <v>23.129166666666666</v>
          </cell>
          <cell r="C13">
            <v>26.9</v>
          </cell>
          <cell r="D13">
            <v>20.3</v>
          </cell>
          <cell r="E13">
            <v>88.583333333333329</v>
          </cell>
          <cell r="F13">
            <v>100</v>
          </cell>
          <cell r="G13">
            <v>68</v>
          </cell>
          <cell r="H13">
            <v>9.3600000000000012</v>
          </cell>
          <cell r="I13" t="str">
            <v>*</v>
          </cell>
          <cell r="J13">
            <v>20.88</v>
          </cell>
          <cell r="K13">
            <v>0.2</v>
          </cell>
        </row>
        <row r="14">
          <cell r="B14">
            <v>23.341666666666672</v>
          </cell>
          <cell r="C14">
            <v>28.1</v>
          </cell>
          <cell r="D14">
            <v>19.2</v>
          </cell>
          <cell r="E14">
            <v>78.166666666666671</v>
          </cell>
          <cell r="F14">
            <v>100</v>
          </cell>
          <cell r="G14">
            <v>59</v>
          </cell>
          <cell r="H14">
            <v>10.08</v>
          </cell>
          <cell r="I14" t="str">
            <v>*</v>
          </cell>
          <cell r="J14">
            <v>22.68</v>
          </cell>
          <cell r="K14">
            <v>0</v>
          </cell>
        </row>
        <row r="15">
          <cell r="B15">
            <v>20.262499999999999</v>
          </cell>
          <cell r="C15">
            <v>26.7</v>
          </cell>
          <cell r="D15">
            <v>12.8</v>
          </cell>
          <cell r="E15">
            <v>57.541666666666664</v>
          </cell>
          <cell r="F15">
            <v>92</v>
          </cell>
          <cell r="G15">
            <v>29</v>
          </cell>
          <cell r="H15">
            <v>14.04</v>
          </cell>
          <cell r="I15" t="str">
            <v>*</v>
          </cell>
          <cell r="J15">
            <v>25.2</v>
          </cell>
          <cell r="K15">
            <v>0</v>
          </cell>
        </row>
        <row r="16">
          <cell r="B16">
            <v>19.470833333333335</v>
          </cell>
          <cell r="C16">
            <v>26.2</v>
          </cell>
          <cell r="D16">
            <v>13.9</v>
          </cell>
          <cell r="E16">
            <v>56.166666666666664</v>
          </cell>
          <cell r="F16">
            <v>83</v>
          </cell>
          <cell r="G16">
            <v>26</v>
          </cell>
          <cell r="H16">
            <v>14.76</v>
          </cell>
          <cell r="I16" t="str">
            <v>*</v>
          </cell>
          <cell r="J16">
            <v>28.8</v>
          </cell>
          <cell r="K16">
            <v>0</v>
          </cell>
        </row>
        <row r="17">
          <cell r="B17">
            <v>18.408333333333335</v>
          </cell>
          <cell r="C17">
            <v>25.8</v>
          </cell>
          <cell r="D17">
            <v>9.4</v>
          </cell>
          <cell r="E17">
            <v>59.625</v>
          </cell>
          <cell r="F17">
            <v>99</v>
          </cell>
          <cell r="G17">
            <v>34</v>
          </cell>
          <cell r="H17">
            <v>12.6</v>
          </cell>
          <cell r="I17" t="str">
            <v>*</v>
          </cell>
          <cell r="J17">
            <v>23.400000000000002</v>
          </cell>
          <cell r="K17">
            <v>0</v>
          </cell>
        </row>
        <row r="18">
          <cell r="B18">
            <v>17.187499999999996</v>
          </cell>
          <cell r="C18">
            <v>25.9</v>
          </cell>
          <cell r="D18">
            <v>9.5</v>
          </cell>
          <cell r="E18">
            <v>67.083333333333329</v>
          </cell>
          <cell r="F18">
            <v>96</v>
          </cell>
          <cell r="G18">
            <v>37</v>
          </cell>
          <cell r="H18">
            <v>7.5600000000000005</v>
          </cell>
          <cell r="I18" t="str">
            <v>*</v>
          </cell>
          <cell r="J18">
            <v>20.52</v>
          </cell>
          <cell r="K18">
            <v>0</v>
          </cell>
        </row>
        <row r="19">
          <cell r="B19">
            <v>18.462499999999999</v>
          </cell>
          <cell r="C19">
            <v>26.7</v>
          </cell>
          <cell r="D19">
            <v>10</v>
          </cell>
          <cell r="E19">
            <v>70.041666666666671</v>
          </cell>
          <cell r="F19">
            <v>100</v>
          </cell>
          <cell r="G19">
            <v>40</v>
          </cell>
          <cell r="H19">
            <v>9</v>
          </cell>
          <cell r="I19" t="str">
            <v>*</v>
          </cell>
          <cell r="J19">
            <v>23.759999999999998</v>
          </cell>
          <cell r="K19">
            <v>0</v>
          </cell>
        </row>
        <row r="20">
          <cell r="B20">
            <v>18.987500000000001</v>
          </cell>
          <cell r="C20">
            <v>26.7</v>
          </cell>
          <cell r="D20">
            <v>11.2</v>
          </cell>
          <cell r="E20">
            <v>67.125</v>
          </cell>
          <cell r="F20">
            <v>99</v>
          </cell>
          <cell r="G20">
            <v>36</v>
          </cell>
          <cell r="H20">
            <v>11.520000000000001</v>
          </cell>
          <cell r="I20" t="str">
            <v>*</v>
          </cell>
          <cell r="J20">
            <v>23.400000000000002</v>
          </cell>
          <cell r="K20">
            <v>0</v>
          </cell>
        </row>
        <row r="21">
          <cell r="B21">
            <v>19.112499999999997</v>
          </cell>
          <cell r="C21">
            <v>26.6</v>
          </cell>
          <cell r="D21">
            <v>10.5</v>
          </cell>
          <cell r="E21">
            <v>66.958333333333329</v>
          </cell>
          <cell r="F21">
            <v>100</v>
          </cell>
          <cell r="G21">
            <v>42</v>
          </cell>
          <cell r="H21">
            <v>15.120000000000001</v>
          </cell>
          <cell r="I21" t="str">
            <v>*</v>
          </cell>
          <cell r="J21">
            <v>33.840000000000003</v>
          </cell>
          <cell r="K21">
            <v>0</v>
          </cell>
        </row>
        <row r="22">
          <cell r="B22">
            <v>19.104166666666668</v>
          </cell>
          <cell r="C22">
            <v>26.3</v>
          </cell>
          <cell r="D22">
            <v>12.1</v>
          </cell>
          <cell r="E22">
            <v>72.5</v>
          </cell>
          <cell r="F22">
            <v>99</v>
          </cell>
          <cell r="G22">
            <v>51</v>
          </cell>
          <cell r="H22">
            <v>10.08</v>
          </cell>
          <cell r="I22" t="str">
            <v>*</v>
          </cell>
          <cell r="J22">
            <v>21.6</v>
          </cell>
          <cell r="K22">
            <v>0</v>
          </cell>
        </row>
        <row r="23">
          <cell r="B23">
            <v>19.512499999999999</v>
          </cell>
          <cell r="C23">
            <v>27.3</v>
          </cell>
          <cell r="D23">
            <v>12.8</v>
          </cell>
          <cell r="E23">
            <v>71.958333333333329</v>
          </cell>
          <cell r="F23">
            <v>99</v>
          </cell>
          <cell r="G23">
            <v>49</v>
          </cell>
          <cell r="H23">
            <v>7.5600000000000005</v>
          </cell>
          <cell r="I23" t="str">
            <v>*</v>
          </cell>
          <cell r="J23">
            <v>19.079999999999998</v>
          </cell>
          <cell r="K23">
            <v>0</v>
          </cell>
        </row>
        <row r="24">
          <cell r="B24">
            <v>20.470833333333328</v>
          </cell>
          <cell r="C24">
            <v>28.1</v>
          </cell>
          <cell r="D24">
            <v>12.7</v>
          </cell>
          <cell r="E24">
            <v>69.458333333333329</v>
          </cell>
          <cell r="F24">
            <v>99</v>
          </cell>
          <cell r="G24">
            <v>44</v>
          </cell>
          <cell r="H24">
            <v>11.16</v>
          </cell>
          <cell r="I24" t="str">
            <v>*</v>
          </cell>
          <cell r="J24">
            <v>22.32</v>
          </cell>
          <cell r="K24">
            <v>0</v>
          </cell>
        </row>
        <row r="25">
          <cell r="B25">
            <v>21.224999999999998</v>
          </cell>
          <cell r="C25">
            <v>27.6</v>
          </cell>
          <cell r="D25">
            <v>14</v>
          </cell>
          <cell r="E25">
            <v>65.166666666666671</v>
          </cell>
          <cell r="F25">
            <v>93</v>
          </cell>
          <cell r="G25">
            <v>47</v>
          </cell>
          <cell r="H25">
            <v>14.4</v>
          </cell>
          <cell r="I25" t="str">
            <v>*</v>
          </cell>
          <cell r="J25">
            <v>30.6</v>
          </cell>
          <cell r="K25">
            <v>0</v>
          </cell>
        </row>
        <row r="26">
          <cell r="B26">
            <v>22.283333333333335</v>
          </cell>
          <cell r="C26">
            <v>27.8</v>
          </cell>
          <cell r="D26">
            <v>18.3</v>
          </cell>
          <cell r="E26">
            <v>69.208333333333329</v>
          </cell>
          <cell r="F26">
            <v>91</v>
          </cell>
          <cell r="G26">
            <v>54</v>
          </cell>
          <cell r="H26">
            <v>15.120000000000001</v>
          </cell>
          <cell r="I26" t="str">
            <v>*</v>
          </cell>
          <cell r="J26">
            <v>43.56</v>
          </cell>
          <cell r="K26">
            <v>1.2</v>
          </cell>
        </row>
        <row r="27">
          <cell r="B27">
            <v>22.762500000000003</v>
          </cell>
          <cell r="C27">
            <v>29.3</v>
          </cell>
          <cell r="D27">
            <v>17.399999999999999</v>
          </cell>
          <cell r="E27">
            <v>67.541666666666671</v>
          </cell>
          <cell r="F27">
            <v>89</v>
          </cell>
          <cell r="G27">
            <v>43</v>
          </cell>
          <cell r="H27">
            <v>10.8</v>
          </cell>
          <cell r="I27" t="str">
            <v>*</v>
          </cell>
          <cell r="J27">
            <v>21.96</v>
          </cell>
          <cell r="K27">
            <v>0</v>
          </cell>
        </row>
        <row r="28">
          <cell r="B28">
            <v>21.795833333333331</v>
          </cell>
          <cell r="C28">
            <v>28.8</v>
          </cell>
          <cell r="D28">
            <v>15.9</v>
          </cell>
          <cell r="E28">
            <v>62.166666666666664</v>
          </cell>
          <cell r="F28">
            <v>83</v>
          </cell>
          <cell r="G28">
            <v>39</v>
          </cell>
          <cell r="H28">
            <v>10.44</v>
          </cell>
          <cell r="I28" t="str">
            <v>*</v>
          </cell>
          <cell r="J28">
            <v>27.720000000000002</v>
          </cell>
          <cell r="K28">
            <v>0</v>
          </cell>
        </row>
        <row r="29">
          <cell r="B29">
            <v>22.037499999999998</v>
          </cell>
          <cell r="C29">
            <v>30.5</v>
          </cell>
          <cell r="D29">
            <v>15.9</v>
          </cell>
          <cell r="E29">
            <v>67.958333333333329</v>
          </cell>
          <cell r="F29">
            <v>88</v>
          </cell>
          <cell r="G29">
            <v>43</v>
          </cell>
          <cell r="H29">
            <v>13.32</v>
          </cell>
          <cell r="I29" t="str">
            <v>*</v>
          </cell>
          <cell r="J29">
            <v>27.36</v>
          </cell>
          <cell r="K29">
            <v>0</v>
          </cell>
        </row>
        <row r="30">
          <cell r="B30">
            <v>23.900000000000002</v>
          </cell>
          <cell r="C30">
            <v>31.3</v>
          </cell>
          <cell r="D30">
            <v>18.3</v>
          </cell>
          <cell r="E30">
            <v>67.875</v>
          </cell>
          <cell r="F30">
            <v>86</v>
          </cell>
          <cell r="G30">
            <v>44</v>
          </cell>
          <cell r="H30">
            <v>18.720000000000002</v>
          </cell>
          <cell r="I30" t="str">
            <v>*</v>
          </cell>
          <cell r="J30">
            <v>29.52</v>
          </cell>
          <cell r="K30">
            <v>0</v>
          </cell>
        </row>
        <row r="31">
          <cell r="B31">
            <v>24.108333333333334</v>
          </cell>
          <cell r="C31">
            <v>31</v>
          </cell>
          <cell r="D31">
            <v>19.5</v>
          </cell>
          <cell r="E31">
            <v>71.833333333333329</v>
          </cell>
          <cell r="F31">
            <v>85</v>
          </cell>
          <cell r="G31">
            <v>49</v>
          </cell>
          <cell r="H31">
            <v>15.840000000000002</v>
          </cell>
          <cell r="I31" t="str">
            <v>*</v>
          </cell>
          <cell r="J31">
            <v>29.880000000000003</v>
          </cell>
          <cell r="K31">
            <v>0</v>
          </cell>
        </row>
        <row r="32">
          <cell r="B32">
            <v>20.2</v>
          </cell>
          <cell r="C32">
            <v>24.9</v>
          </cell>
          <cell r="D32">
            <v>18</v>
          </cell>
          <cell r="E32">
            <v>92.208333333333329</v>
          </cell>
          <cell r="F32">
            <v>100</v>
          </cell>
          <cell r="G32">
            <v>76</v>
          </cell>
          <cell r="H32">
            <v>23.040000000000003</v>
          </cell>
          <cell r="I32" t="str">
            <v>*</v>
          </cell>
          <cell r="J32">
            <v>45</v>
          </cell>
          <cell r="K32">
            <v>30.599999999999998</v>
          </cell>
        </row>
        <row r="33">
          <cell r="B33">
            <v>19.916666666666664</v>
          </cell>
          <cell r="C33">
            <v>23.3</v>
          </cell>
          <cell r="D33">
            <v>16.2</v>
          </cell>
          <cell r="E33">
            <v>93.416666666666671</v>
          </cell>
          <cell r="F33">
            <v>100</v>
          </cell>
          <cell r="G33">
            <v>76</v>
          </cell>
          <cell r="H33">
            <v>9</v>
          </cell>
          <cell r="I33" t="str">
            <v>*</v>
          </cell>
          <cell r="J33">
            <v>20.88</v>
          </cell>
          <cell r="K33">
            <v>0</v>
          </cell>
        </row>
        <row r="34">
          <cell r="B34">
            <v>19.041666666666668</v>
          </cell>
          <cell r="C34">
            <v>21.5</v>
          </cell>
          <cell r="D34">
            <v>17.600000000000001</v>
          </cell>
          <cell r="E34">
            <v>94.083333333333329</v>
          </cell>
          <cell r="F34">
            <v>100</v>
          </cell>
          <cell r="G34">
            <v>85</v>
          </cell>
          <cell r="H34">
            <v>16.559999999999999</v>
          </cell>
          <cell r="I34" t="str">
            <v>*</v>
          </cell>
          <cell r="J34">
            <v>30.6</v>
          </cell>
          <cell r="K34">
            <v>0.8</v>
          </cell>
        </row>
        <row r="35">
          <cell r="B35">
            <v>18.804166666666671</v>
          </cell>
          <cell r="C35">
            <v>21.7</v>
          </cell>
          <cell r="D35">
            <v>17.100000000000001</v>
          </cell>
          <cell r="E35">
            <v>93.375</v>
          </cell>
          <cell r="F35">
            <v>100</v>
          </cell>
          <cell r="G35">
            <v>76</v>
          </cell>
          <cell r="H35">
            <v>7.2</v>
          </cell>
          <cell r="I35" t="str">
            <v>*</v>
          </cell>
          <cell r="J35">
            <v>18</v>
          </cell>
          <cell r="K35">
            <v>0.2</v>
          </cell>
        </row>
        <row r="36">
          <cell r="I36" t="str">
            <v>*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1"/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5">
          <cell r="B5">
            <v>23.45</v>
          </cell>
          <cell r="C5">
            <v>30.5</v>
          </cell>
          <cell r="D5">
            <v>18.3</v>
          </cell>
          <cell r="E5">
            <v>75</v>
          </cell>
          <cell r="F5">
            <v>89</v>
          </cell>
          <cell r="G5">
            <v>51</v>
          </cell>
          <cell r="H5">
            <v>8.2799999999999994</v>
          </cell>
          <cell r="I5" t="str">
            <v>*</v>
          </cell>
          <cell r="J5">
            <v>20.16</v>
          </cell>
          <cell r="K5">
            <v>0</v>
          </cell>
        </row>
        <row r="6">
          <cell r="B6">
            <v>24.312499999999996</v>
          </cell>
          <cell r="C6">
            <v>29.4</v>
          </cell>
          <cell r="D6">
            <v>20.2</v>
          </cell>
          <cell r="E6">
            <v>79.291666666666671</v>
          </cell>
          <cell r="F6">
            <v>100</v>
          </cell>
          <cell r="G6">
            <v>57</v>
          </cell>
          <cell r="H6">
            <v>10.44</v>
          </cell>
          <cell r="I6" t="str">
            <v>*</v>
          </cell>
          <cell r="J6">
            <v>20.88</v>
          </cell>
          <cell r="K6">
            <v>0</v>
          </cell>
        </row>
        <row r="7">
          <cell r="B7">
            <v>22.479166666666661</v>
          </cell>
          <cell r="C7">
            <v>24.9</v>
          </cell>
          <cell r="D7">
            <v>21.1</v>
          </cell>
          <cell r="E7">
            <v>92.285714285714292</v>
          </cell>
          <cell r="F7">
            <v>100</v>
          </cell>
          <cell r="G7">
            <v>84</v>
          </cell>
          <cell r="H7">
            <v>12.96</v>
          </cell>
          <cell r="I7" t="str">
            <v>*</v>
          </cell>
          <cell r="J7">
            <v>28.8</v>
          </cell>
          <cell r="K7">
            <v>0</v>
          </cell>
        </row>
        <row r="8">
          <cell r="B8">
            <v>23.445833333333329</v>
          </cell>
          <cell r="C8">
            <v>29.3</v>
          </cell>
          <cell r="D8">
            <v>20.6</v>
          </cell>
          <cell r="E8">
            <v>73.222222222222229</v>
          </cell>
          <cell r="F8">
            <v>89</v>
          </cell>
          <cell r="G8">
            <v>62</v>
          </cell>
          <cell r="H8">
            <v>10.08</v>
          </cell>
          <cell r="I8" t="str">
            <v>*</v>
          </cell>
          <cell r="J8">
            <v>23.040000000000003</v>
          </cell>
          <cell r="K8">
            <v>0</v>
          </cell>
        </row>
        <row r="9">
          <cell r="B9">
            <v>24.929166666666671</v>
          </cell>
          <cell r="C9">
            <v>30.3</v>
          </cell>
          <cell r="D9">
            <v>20.7</v>
          </cell>
          <cell r="E9">
            <v>75.78947368421052</v>
          </cell>
          <cell r="F9">
            <v>100</v>
          </cell>
          <cell r="G9">
            <v>52</v>
          </cell>
          <cell r="H9">
            <v>12.24</v>
          </cell>
          <cell r="I9" t="str">
            <v>*</v>
          </cell>
          <cell r="J9">
            <v>28.8</v>
          </cell>
          <cell r="K9">
            <v>0</v>
          </cell>
        </row>
        <row r="10">
          <cell r="B10">
            <v>24.591666666666669</v>
          </cell>
          <cell r="C10">
            <v>30</v>
          </cell>
          <cell r="D10">
            <v>20.399999999999999</v>
          </cell>
          <cell r="E10">
            <v>76.666666666666671</v>
          </cell>
          <cell r="F10">
            <v>100</v>
          </cell>
          <cell r="G10">
            <v>55</v>
          </cell>
          <cell r="H10">
            <v>6.84</v>
          </cell>
          <cell r="I10" t="str">
            <v>*</v>
          </cell>
          <cell r="J10">
            <v>18.720000000000002</v>
          </cell>
          <cell r="K10">
            <v>0</v>
          </cell>
        </row>
        <row r="11">
          <cell r="B11">
            <v>23.970833333333331</v>
          </cell>
          <cell r="C11">
            <v>29.5</v>
          </cell>
          <cell r="D11">
            <v>20.100000000000001</v>
          </cell>
          <cell r="E11">
            <v>80.590909090909093</v>
          </cell>
          <cell r="F11">
            <v>100</v>
          </cell>
          <cell r="G11">
            <v>56</v>
          </cell>
          <cell r="H11">
            <v>10.8</v>
          </cell>
          <cell r="I11" t="str">
            <v>*</v>
          </cell>
          <cell r="J11">
            <v>25.92</v>
          </cell>
          <cell r="K11">
            <v>0</v>
          </cell>
        </row>
        <row r="12">
          <cell r="B12">
            <v>22.695833333333336</v>
          </cell>
          <cell r="C12">
            <v>26.2</v>
          </cell>
          <cell r="D12">
            <v>20.9</v>
          </cell>
          <cell r="E12">
            <v>86.692307692307693</v>
          </cell>
          <cell r="F12">
            <v>100</v>
          </cell>
          <cell r="G12">
            <v>72</v>
          </cell>
          <cell r="H12">
            <v>12.24</v>
          </cell>
          <cell r="I12" t="str">
            <v>*</v>
          </cell>
          <cell r="J12">
            <v>30.6</v>
          </cell>
          <cell r="K12">
            <v>0</v>
          </cell>
        </row>
        <row r="13">
          <cell r="B13">
            <v>20.770833333333336</v>
          </cell>
          <cell r="C13">
            <v>25.8</v>
          </cell>
          <cell r="D13">
            <v>17.7</v>
          </cell>
          <cell r="E13">
            <v>83.533333333333331</v>
          </cell>
          <cell r="F13">
            <v>100</v>
          </cell>
          <cell r="G13">
            <v>65</v>
          </cell>
          <cell r="H13">
            <v>16.920000000000002</v>
          </cell>
          <cell r="I13" t="str">
            <v>*</v>
          </cell>
          <cell r="J13">
            <v>27.720000000000002</v>
          </cell>
          <cell r="K13">
            <v>0</v>
          </cell>
        </row>
        <row r="14">
          <cell r="B14">
            <v>21.099999999999998</v>
          </cell>
          <cell r="C14">
            <v>27.9</v>
          </cell>
          <cell r="D14">
            <v>16</v>
          </cell>
          <cell r="E14">
            <v>73.260869565217391</v>
          </cell>
          <cell r="F14">
            <v>100</v>
          </cell>
          <cell r="G14">
            <v>35</v>
          </cell>
          <cell r="H14">
            <v>11.16</v>
          </cell>
          <cell r="I14" t="str">
            <v>*</v>
          </cell>
          <cell r="J14">
            <v>25.56</v>
          </cell>
          <cell r="K14">
            <v>0</v>
          </cell>
        </row>
        <row r="15">
          <cell r="B15">
            <v>17.662500000000005</v>
          </cell>
          <cell r="C15">
            <v>24.6</v>
          </cell>
          <cell r="D15">
            <v>12.1</v>
          </cell>
          <cell r="E15">
            <v>65.333333333333329</v>
          </cell>
          <cell r="F15">
            <v>91</v>
          </cell>
          <cell r="G15">
            <v>28</v>
          </cell>
          <cell r="H15">
            <v>13.68</v>
          </cell>
          <cell r="I15" t="str">
            <v>*</v>
          </cell>
          <cell r="J15">
            <v>24.48</v>
          </cell>
          <cell r="K15">
            <v>0</v>
          </cell>
        </row>
        <row r="16">
          <cell r="B16">
            <v>17.145833333333336</v>
          </cell>
          <cell r="C16">
            <v>24.1</v>
          </cell>
          <cell r="D16">
            <v>12.1</v>
          </cell>
          <cell r="E16">
            <v>65.125</v>
          </cell>
          <cell r="F16">
            <v>92</v>
          </cell>
          <cell r="G16">
            <v>25</v>
          </cell>
          <cell r="H16">
            <v>10.8</v>
          </cell>
          <cell r="I16" t="str">
            <v>*</v>
          </cell>
          <cell r="J16">
            <v>25.56</v>
          </cell>
          <cell r="K16">
            <v>0</v>
          </cell>
        </row>
        <row r="17">
          <cell r="B17">
            <v>16.345833333333335</v>
          </cell>
          <cell r="C17">
            <v>25.2</v>
          </cell>
          <cell r="D17">
            <v>8.1999999999999993</v>
          </cell>
          <cell r="E17">
            <v>65.695652173913047</v>
          </cell>
          <cell r="F17">
            <v>100</v>
          </cell>
          <cell r="G17">
            <v>24</v>
          </cell>
          <cell r="H17">
            <v>8.64</v>
          </cell>
          <cell r="I17" t="str">
            <v>*</v>
          </cell>
          <cell r="J17">
            <v>19.440000000000001</v>
          </cell>
          <cell r="K17">
            <v>0</v>
          </cell>
        </row>
        <row r="18">
          <cell r="B18">
            <v>16.533333333333331</v>
          </cell>
          <cell r="C18">
            <v>25.8</v>
          </cell>
          <cell r="D18">
            <v>7.4</v>
          </cell>
          <cell r="E18">
            <v>66.38095238095238</v>
          </cell>
          <cell r="F18">
            <v>100</v>
          </cell>
          <cell r="G18">
            <v>36</v>
          </cell>
          <cell r="H18">
            <v>7.5600000000000005</v>
          </cell>
          <cell r="I18" t="str">
            <v>*</v>
          </cell>
          <cell r="J18">
            <v>20.16</v>
          </cell>
          <cell r="K18">
            <v>0</v>
          </cell>
        </row>
        <row r="19">
          <cell r="B19">
            <v>18.454166666666666</v>
          </cell>
          <cell r="C19">
            <v>26.1</v>
          </cell>
          <cell r="D19">
            <v>9.6999999999999993</v>
          </cell>
          <cell r="E19">
            <v>67.61904761904762</v>
          </cell>
          <cell r="F19">
            <v>97</v>
          </cell>
          <cell r="G19">
            <v>33</v>
          </cell>
          <cell r="H19">
            <v>9.3600000000000012</v>
          </cell>
          <cell r="I19" t="str">
            <v>*</v>
          </cell>
          <cell r="J19">
            <v>16.559999999999999</v>
          </cell>
          <cell r="K19">
            <v>0</v>
          </cell>
        </row>
        <row r="20">
          <cell r="B20">
            <v>18.266666666666669</v>
          </cell>
          <cell r="C20">
            <v>26.7</v>
          </cell>
          <cell r="D20">
            <v>9.6</v>
          </cell>
          <cell r="E20">
            <v>67.944444444444443</v>
          </cell>
          <cell r="F20">
            <v>100</v>
          </cell>
          <cell r="G20">
            <v>31</v>
          </cell>
          <cell r="H20">
            <v>9.3600000000000012</v>
          </cell>
          <cell r="I20" t="str">
            <v>*</v>
          </cell>
          <cell r="J20">
            <v>18.720000000000002</v>
          </cell>
          <cell r="K20">
            <v>0</v>
          </cell>
        </row>
        <row r="21">
          <cell r="B21">
            <v>18.366666666666664</v>
          </cell>
          <cell r="C21">
            <v>25.5</v>
          </cell>
          <cell r="D21">
            <v>11.5</v>
          </cell>
          <cell r="E21">
            <v>71.541666666666671</v>
          </cell>
          <cell r="F21">
            <v>100</v>
          </cell>
          <cell r="G21">
            <v>43</v>
          </cell>
          <cell r="H21">
            <v>18</v>
          </cell>
          <cell r="I21" t="str">
            <v>*</v>
          </cell>
          <cell r="J21">
            <v>30.6</v>
          </cell>
          <cell r="K21">
            <v>0</v>
          </cell>
        </row>
        <row r="22">
          <cell r="B22">
            <v>18.145833333333332</v>
          </cell>
          <cell r="C22">
            <v>25.5</v>
          </cell>
          <cell r="D22">
            <v>11.9</v>
          </cell>
          <cell r="E22">
            <v>73.086956521739125</v>
          </cell>
          <cell r="F22">
            <v>100</v>
          </cell>
          <cell r="G22">
            <v>47</v>
          </cell>
          <cell r="H22">
            <v>15.48</v>
          </cell>
          <cell r="I22" t="str">
            <v>*</v>
          </cell>
          <cell r="J22">
            <v>27</v>
          </cell>
          <cell r="K22">
            <v>0</v>
          </cell>
        </row>
        <row r="23">
          <cell r="B23">
            <v>18.420833333333334</v>
          </cell>
          <cell r="C23">
            <v>25.9</v>
          </cell>
          <cell r="D23">
            <v>12.5</v>
          </cell>
          <cell r="E23">
            <v>75.608695652173907</v>
          </cell>
          <cell r="F23">
            <v>100</v>
          </cell>
          <cell r="G23">
            <v>43</v>
          </cell>
          <cell r="H23">
            <v>11.879999999999999</v>
          </cell>
          <cell r="I23" t="str">
            <v>*</v>
          </cell>
          <cell r="J23">
            <v>24.12</v>
          </cell>
          <cell r="K23">
            <v>0</v>
          </cell>
        </row>
        <row r="24">
          <cell r="B24">
            <v>18.708333333333332</v>
          </cell>
          <cell r="C24">
            <v>26.6</v>
          </cell>
          <cell r="D24">
            <v>12</v>
          </cell>
          <cell r="E24">
            <v>69.058823529411768</v>
          </cell>
          <cell r="F24">
            <v>100</v>
          </cell>
          <cell r="G24">
            <v>49</v>
          </cell>
          <cell r="H24">
            <v>11.520000000000001</v>
          </cell>
          <cell r="I24" t="str">
            <v>*</v>
          </cell>
          <cell r="J24">
            <v>28.44</v>
          </cell>
          <cell r="K24">
            <v>0</v>
          </cell>
        </row>
        <row r="25">
          <cell r="B25">
            <v>19.712500000000002</v>
          </cell>
          <cell r="C25">
            <v>26.1</v>
          </cell>
          <cell r="D25">
            <v>14.4</v>
          </cell>
          <cell r="E25">
            <v>75.75</v>
          </cell>
          <cell r="F25">
            <v>98</v>
          </cell>
          <cell r="G25">
            <v>51</v>
          </cell>
          <cell r="H25">
            <v>17.28</v>
          </cell>
          <cell r="I25" t="str">
            <v>*</v>
          </cell>
          <cell r="J25">
            <v>32.76</v>
          </cell>
          <cell r="K25">
            <v>0</v>
          </cell>
        </row>
        <row r="26">
          <cell r="B26">
            <v>20.779166666666665</v>
          </cell>
          <cell r="C26">
            <v>25.5</v>
          </cell>
          <cell r="D26">
            <v>17</v>
          </cell>
          <cell r="E26">
            <v>76.541666666666671</v>
          </cell>
          <cell r="F26">
            <v>96</v>
          </cell>
          <cell r="G26">
            <v>56</v>
          </cell>
          <cell r="H26">
            <v>13.68</v>
          </cell>
          <cell r="I26" t="str">
            <v>*</v>
          </cell>
          <cell r="J26">
            <v>26.28</v>
          </cell>
          <cell r="K26">
            <v>2.4</v>
          </cell>
        </row>
        <row r="27">
          <cell r="B27">
            <v>22.837500000000002</v>
          </cell>
          <cell r="C27">
            <v>28.4</v>
          </cell>
          <cell r="D27">
            <v>18.2</v>
          </cell>
          <cell r="E27">
            <v>64.875</v>
          </cell>
          <cell r="F27">
            <v>82</v>
          </cell>
          <cell r="G27">
            <v>39</v>
          </cell>
          <cell r="H27">
            <v>12.24</v>
          </cell>
          <cell r="I27" t="str">
            <v>*</v>
          </cell>
          <cell r="J27">
            <v>25.92</v>
          </cell>
          <cell r="K27">
            <v>0</v>
          </cell>
        </row>
        <row r="28">
          <cell r="B28">
            <v>21.129166666666674</v>
          </cell>
          <cell r="C28">
            <v>27.4</v>
          </cell>
          <cell r="D28">
            <v>15.7</v>
          </cell>
          <cell r="E28">
            <v>65</v>
          </cell>
          <cell r="F28">
            <v>83</v>
          </cell>
          <cell r="G28">
            <v>40</v>
          </cell>
          <cell r="H28">
            <v>17.64</v>
          </cell>
          <cell r="I28" t="str">
            <v>*</v>
          </cell>
          <cell r="J28">
            <v>37.080000000000005</v>
          </cell>
          <cell r="K28">
            <v>0</v>
          </cell>
        </row>
        <row r="29">
          <cell r="B29">
            <v>21.2</v>
          </cell>
          <cell r="C29">
            <v>28.4</v>
          </cell>
          <cell r="D29">
            <v>15.2</v>
          </cell>
          <cell r="E29">
            <v>70.083333333333329</v>
          </cell>
          <cell r="F29">
            <v>90</v>
          </cell>
          <cell r="G29">
            <v>48</v>
          </cell>
          <cell r="H29">
            <v>13.68</v>
          </cell>
          <cell r="I29" t="str">
            <v>*</v>
          </cell>
          <cell r="J29">
            <v>30.6</v>
          </cell>
          <cell r="K29">
            <v>0</v>
          </cell>
        </row>
        <row r="30">
          <cell r="B30">
            <v>22.558333333333334</v>
          </cell>
          <cell r="C30">
            <v>28.9</v>
          </cell>
          <cell r="D30">
            <v>16.7</v>
          </cell>
          <cell r="E30">
            <v>68.791666666666671</v>
          </cell>
          <cell r="F30">
            <v>89</v>
          </cell>
          <cell r="G30">
            <v>49</v>
          </cell>
          <cell r="H30">
            <v>16.2</v>
          </cell>
          <cell r="I30" t="str">
            <v>*</v>
          </cell>
          <cell r="J30">
            <v>33.840000000000003</v>
          </cell>
          <cell r="K30">
            <v>0</v>
          </cell>
        </row>
        <row r="31">
          <cell r="B31">
            <v>23.45</v>
          </cell>
          <cell r="C31">
            <v>31.2</v>
          </cell>
          <cell r="D31">
            <v>19.2</v>
          </cell>
          <cell r="E31">
            <v>71.318181818181813</v>
          </cell>
          <cell r="F31">
            <v>90</v>
          </cell>
          <cell r="G31">
            <v>46</v>
          </cell>
          <cell r="H31">
            <v>33.119999999999997</v>
          </cell>
          <cell r="I31" t="str">
            <v>*</v>
          </cell>
          <cell r="J31">
            <v>48.24</v>
          </cell>
          <cell r="K31">
            <v>17.8</v>
          </cell>
        </row>
        <row r="32">
          <cell r="B32">
            <v>19.895833333333339</v>
          </cell>
          <cell r="C32">
            <v>23.1</v>
          </cell>
          <cell r="D32">
            <v>18.100000000000001</v>
          </cell>
          <cell r="E32">
            <v>87.272727272727266</v>
          </cell>
          <cell r="F32">
            <v>100</v>
          </cell>
          <cell r="G32">
            <v>75</v>
          </cell>
          <cell r="H32">
            <v>21.6</v>
          </cell>
          <cell r="I32" t="str">
            <v>*</v>
          </cell>
          <cell r="J32">
            <v>37.440000000000005</v>
          </cell>
          <cell r="K32">
            <v>17.399999999999999</v>
          </cell>
        </row>
        <row r="33">
          <cell r="B33">
            <v>19.612500000000001</v>
          </cell>
          <cell r="C33">
            <v>23.7</v>
          </cell>
          <cell r="D33">
            <v>17.2</v>
          </cell>
          <cell r="E33">
            <v>86.909090909090907</v>
          </cell>
          <cell r="F33">
            <v>100</v>
          </cell>
          <cell r="G33">
            <v>71</v>
          </cell>
          <cell r="H33">
            <v>11.16</v>
          </cell>
          <cell r="I33" t="str">
            <v>*</v>
          </cell>
          <cell r="J33">
            <v>21.240000000000002</v>
          </cell>
          <cell r="K33">
            <v>0</v>
          </cell>
        </row>
        <row r="34">
          <cell r="B34">
            <v>18.433333333333334</v>
          </cell>
          <cell r="C34">
            <v>20.6</v>
          </cell>
          <cell r="D34">
            <v>16.899999999999999</v>
          </cell>
          <cell r="E34">
            <v>91.684210526315795</v>
          </cell>
          <cell r="F34">
            <v>100</v>
          </cell>
          <cell r="G34">
            <v>79</v>
          </cell>
          <cell r="H34">
            <v>12.6</v>
          </cell>
          <cell r="I34" t="str">
            <v>*</v>
          </cell>
          <cell r="J34">
            <v>28.08</v>
          </cell>
          <cell r="K34">
            <v>0</v>
          </cell>
        </row>
        <row r="35">
          <cell r="B35">
            <v>19.05714285714286</v>
          </cell>
          <cell r="C35">
            <v>23.3</v>
          </cell>
          <cell r="D35">
            <v>17.100000000000001</v>
          </cell>
          <cell r="E35">
            <v>87.222222222222229</v>
          </cell>
          <cell r="F35">
            <v>100</v>
          </cell>
          <cell r="G35">
            <v>64</v>
          </cell>
          <cell r="H35">
            <v>6.12</v>
          </cell>
          <cell r="I35" t="str">
            <v>*</v>
          </cell>
          <cell r="J35">
            <v>16.2</v>
          </cell>
          <cell r="K35">
            <v>0</v>
          </cell>
        </row>
        <row r="36">
          <cell r="I36" t="str">
            <v>*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2"/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5">
          <cell r="B5">
            <v>24.495833333333337</v>
          </cell>
          <cell r="C5">
            <v>30.9</v>
          </cell>
          <cell r="D5">
            <v>18.7</v>
          </cell>
          <cell r="E5">
            <v>68.541666666666671</v>
          </cell>
          <cell r="F5">
            <v>89</v>
          </cell>
          <cell r="G5">
            <v>48</v>
          </cell>
          <cell r="H5">
            <v>10.8</v>
          </cell>
          <cell r="I5" t="str">
            <v>*</v>
          </cell>
          <cell r="J5">
            <v>23.040000000000003</v>
          </cell>
          <cell r="K5">
            <v>0</v>
          </cell>
        </row>
        <row r="6">
          <cell r="B6">
            <v>25.379166666666666</v>
          </cell>
          <cell r="C6">
            <v>30.3</v>
          </cell>
          <cell r="D6">
            <v>20.399999999999999</v>
          </cell>
          <cell r="E6">
            <v>64.875</v>
          </cell>
          <cell r="F6">
            <v>86</v>
          </cell>
          <cell r="G6">
            <v>43</v>
          </cell>
          <cell r="H6">
            <v>11.16</v>
          </cell>
          <cell r="I6" t="str">
            <v>*</v>
          </cell>
          <cell r="J6">
            <v>23.400000000000002</v>
          </cell>
          <cell r="K6">
            <v>0</v>
          </cell>
        </row>
        <row r="7">
          <cell r="B7">
            <v>23.574999999999999</v>
          </cell>
          <cell r="C7">
            <v>27.4</v>
          </cell>
          <cell r="D7">
            <v>21.5</v>
          </cell>
          <cell r="E7">
            <v>79.791666666666671</v>
          </cell>
          <cell r="F7">
            <v>94</v>
          </cell>
          <cell r="G7">
            <v>56</v>
          </cell>
          <cell r="H7">
            <v>12.24</v>
          </cell>
          <cell r="I7" t="str">
            <v>*</v>
          </cell>
          <cell r="J7">
            <v>26.28</v>
          </cell>
          <cell r="K7">
            <v>1.2</v>
          </cell>
        </row>
        <row r="8">
          <cell r="B8">
            <v>24.633333333333329</v>
          </cell>
          <cell r="C8">
            <v>30.6</v>
          </cell>
          <cell r="D8">
            <v>20.399999999999999</v>
          </cell>
          <cell r="E8">
            <v>74.958333333333329</v>
          </cell>
          <cell r="F8">
            <v>92</v>
          </cell>
          <cell r="G8">
            <v>48</v>
          </cell>
          <cell r="H8">
            <v>9.7200000000000006</v>
          </cell>
          <cell r="I8" t="str">
            <v>*</v>
          </cell>
          <cell r="J8">
            <v>21.96</v>
          </cell>
          <cell r="K8">
            <v>0</v>
          </cell>
        </row>
        <row r="9">
          <cell r="B9">
            <v>26.149999999999995</v>
          </cell>
          <cell r="C9">
            <v>31.7</v>
          </cell>
          <cell r="D9">
            <v>21.4</v>
          </cell>
          <cell r="E9">
            <v>64.25</v>
          </cell>
          <cell r="F9">
            <v>82</v>
          </cell>
          <cell r="G9">
            <v>41</v>
          </cell>
          <cell r="H9">
            <v>13.32</v>
          </cell>
          <cell r="I9" t="str">
            <v>*</v>
          </cell>
          <cell r="J9">
            <v>33.119999999999997</v>
          </cell>
          <cell r="K9">
            <v>0</v>
          </cell>
        </row>
        <row r="10">
          <cell r="B10">
            <v>25.774999999999995</v>
          </cell>
          <cell r="C10">
            <v>31.4</v>
          </cell>
          <cell r="D10">
            <v>20.9</v>
          </cell>
          <cell r="E10">
            <v>64</v>
          </cell>
          <cell r="F10">
            <v>82</v>
          </cell>
          <cell r="G10">
            <v>44</v>
          </cell>
          <cell r="H10">
            <v>7.2</v>
          </cell>
          <cell r="I10" t="str">
            <v>*</v>
          </cell>
          <cell r="J10">
            <v>19.079999999999998</v>
          </cell>
          <cell r="K10">
            <v>0</v>
          </cell>
        </row>
        <row r="11">
          <cell r="B11">
            <v>25.183333333333334</v>
          </cell>
          <cell r="C11">
            <v>30.8</v>
          </cell>
          <cell r="D11">
            <v>21.6</v>
          </cell>
          <cell r="E11">
            <v>67.625</v>
          </cell>
          <cell r="F11">
            <v>83</v>
          </cell>
          <cell r="G11">
            <v>44</v>
          </cell>
          <cell r="H11">
            <v>12.24</v>
          </cell>
          <cell r="I11" t="str">
            <v>*</v>
          </cell>
          <cell r="J11">
            <v>27.720000000000002</v>
          </cell>
          <cell r="K11">
            <v>0</v>
          </cell>
        </row>
        <row r="12">
          <cell r="B12">
            <v>24.712500000000002</v>
          </cell>
          <cell r="C12">
            <v>27.9</v>
          </cell>
          <cell r="D12">
            <v>21.5</v>
          </cell>
          <cell r="E12">
            <v>77.333333333333329</v>
          </cell>
          <cell r="F12">
            <v>96</v>
          </cell>
          <cell r="G12">
            <v>61</v>
          </cell>
          <cell r="H12">
            <v>12.24</v>
          </cell>
          <cell r="I12" t="str">
            <v>*</v>
          </cell>
          <cell r="J12">
            <v>23.040000000000003</v>
          </cell>
          <cell r="K12">
            <v>0</v>
          </cell>
        </row>
        <row r="13">
          <cell r="B13">
            <v>22.979166666666668</v>
          </cell>
          <cell r="C13">
            <v>26.6</v>
          </cell>
          <cell r="D13">
            <v>19.899999999999999</v>
          </cell>
          <cell r="E13">
            <v>80.625</v>
          </cell>
          <cell r="F13">
            <v>92</v>
          </cell>
          <cell r="G13">
            <v>62</v>
          </cell>
          <cell r="H13">
            <v>14.04</v>
          </cell>
          <cell r="I13" t="str">
            <v>*</v>
          </cell>
          <cell r="J13">
            <v>26.64</v>
          </cell>
          <cell r="K13">
            <v>1</v>
          </cell>
        </row>
        <row r="14">
          <cell r="B14">
            <v>23.483333333333331</v>
          </cell>
          <cell r="C14">
            <v>28.8</v>
          </cell>
          <cell r="D14">
            <v>19.2</v>
          </cell>
          <cell r="E14">
            <v>70.916666666666671</v>
          </cell>
          <cell r="F14">
            <v>88</v>
          </cell>
          <cell r="G14">
            <v>48</v>
          </cell>
          <cell r="H14">
            <v>15.840000000000002</v>
          </cell>
          <cell r="I14" t="str">
            <v>*</v>
          </cell>
          <cell r="J14">
            <v>27.720000000000002</v>
          </cell>
          <cell r="K14">
            <v>0</v>
          </cell>
        </row>
        <row r="15">
          <cell r="B15">
            <v>20.054166666666667</v>
          </cell>
          <cell r="C15">
            <v>27.1</v>
          </cell>
          <cell r="D15">
            <v>13.8</v>
          </cell>
          <cell r="E15">
            <v>54.458333333333336</v>
          </cell>
          <cell r="F15">
            <v>82</v>
          </cell>
          <cell r="G15">
            <v>21</v>
          </cell>
          <cell r="H15">
            <v>15.120000000000001</v>
          </cell>
          <cell r="I15" t="str">
            <v>*</v>
          </cell>
          <cell r="J15">
            <v>28.44</v>
          </cell>
          <cell r="K15">
            <v>0</v>
          </cell>
        </row>
        <row r="16">
          <cell r="B16">
            <v>18.658333333333331</v>
          </cell>
          <cell r="C16">
            <v>25.4</v>
          </cell>
          <cell r="D16">
            <v>13.2</v>
          </cell>
          <cell r="E16">
            <v>54.75</v>
          </cell>
          <cell r="F16">
            <v>83</v>
          </cell>
          <cell r="G16">
            <v>22</v>
          </cell>
          <cell r="H16">
            <v>13.32</v>
          </cell>
          <cell r="I16" t="str">
            <v>*</v>
          </cell>
          <cell r="J16">
            <v>25.92</v>
          </cell>
          <cell r="K16">
            <v>0</v>
          </cell>
        </row>
        <row r="17">
          <cell r="B17">
            <v>18.775000000000002</v>
          </cell>
          <cell r="C17">
            <v>26.5</v>
          </cell>
          <cell r="D17">
            <v>11.5</v>
          </cell>
          <cell r="E17">
            <v>48.666666666666664</v>
          </cell>
          <cell r="F17">
            <v>76</v>
          </cell>
          <cell r="G17">
            <v>23</v>
          </cell>
          <cell r="H17">
            <v>12.24</v>
          </cell>
          <cell r="I17" t="str">
            <v>*</v>
          </cell>
          <cell r="J17">
            <v>22.68</v>
          </cell>
          <cell r="K17">
            <v>0</v>
          </cell>
        </row>
        <row r="18">
          <cell r="B18">
            <v>19.366666666666667</v>
          </cell>
          <cell r="C18">
            <v>26.6</v>
          </cell>
          <cell r="D18">
            <v>12.1</v>
          </cell>
          <cell r="E18">
            <v>53.583333333333336</v>
          </cell>
          <cell r="F18">
            <v>79</v>
          </cell>
          <cell r="G18">
            <v>31</v>
          </cell>
          <cell r="H18">
            <v>8.2799999999999994</v>
          </cell>
          <cell r="I18" t="str">
            <v>*</v>
          </cell>
          <cell r="J18">
            <v>20.88</v>
          </cell>
          <cell r="K18">
            <v>0</v>
          </cell>
        </row>
        <row r="19">
          <cell r="B19">
            <v>20.375000000000004</v>
          </cell>
          <cell r="C19">
            <v>27.2</v>
          </cell>
          <cell r="D19">
            <v>14.3</v>
          </cell>
          <cell r="E19">
            <v>58.208333333333336</v>
          </cell>
          <cell r="F19">
            <v>86</v>
          </cell>
          <cell r="G19">
            <v>30</v>
          </cell>
          <cell r="H19">
            <v>9</v>
          </cell>
          <cell r="I19" t="str">
            <v>*</v>
          </cell>
          <cell r="J19">
            <v>20.16</v>
          </cell>
          <cell r="K19">
            <v>0</v>
          </cell>
        </row>
        <row r="20">
          <cell r="B20">
            <v>21.150000000000002</v>
          </cell>
          <cell r="C20">
            <v>27.7</v>
          </cell>
          <cell r="D20">
            <v>15</v>
          </cell>
          <cell r="E20">
            <v>52.958333333333336</v>
          </cell>
          <cell r="F20">
            <v>75</v>
          </cell>
          <cell r="G20">
            <v>28</v>
          </cell>
          <cell r="H20">
            <v>9</v>
          </cell>
          <cell r="I20" t="str">
            <v>*</v>
          </cell>
          <cell r="J20">
            <v>22.32</v>
          </cell>
          <cell r="K20">
            <v>0</v>
          </cell>
        </row>
        <row r="21">
          <cell r="B21">
            <v>19.937499999999996</v>
          </cell>
          <cell r="C21">
            <v>26.5</v>
          </cell>
          <cell r="D21">
            <v>14.5</v>
          </cell>
          <cell r="E21">
            <v>61.75</v>
          </cell>
          <cell r="F21">
            <v>80</v>
          </cell>
          <cell r="G21">
            <v>40</v>
          </cell>
          <cell r="H21">
            <v>14.04</v>
          </cell>
          <cell r="I21" t="str">
            <v>*</v>
          </cell>
          <cell r="J21">
            <v>30.96</v>
          </cell>
          <cell r="K21">
            <v>0</v>
          </cell>
        </row>
        <row r="22">
          <cell r="B22">
            <v>19.712500000000002</v>
          </cell>
          <cell r="C22">
            <v>27.7</v>
          </cell>
          <cell r="D22">
            <v>14.4</v>
          </cell>
          <cell r="E22">
            <v>65.458333333333329</v>
          </cell>
          <cell r="F22">
            <v>87</v>
          </cell>
          <cell r="G22">
            <v>33</v>
          </cell>
          <cell r="H22">
            <v>11.16</v>
          </cell>
          <cell r="I22" t="str">
            <v>*</v>
          </cell>
          <cell r="J22">
            <v>28.8</v>
          </cell>
          <cell r="K22">
            <v>0</v>
          </cell>
        </row>
        <row r="23">
          <cell r="B23">
            <v>20.441666666666666</v>
          </cell>
          <cell r="C23">
            <v>28.1</v>
          </cell>
          <cell r="D23">
            <v>14.4</v>
          </cell>
          <cell r="E23">
            <v>63.083333333333336</v>
          </cell>
          <cell r="F23">
            <v>87</v>
          </cell>
          <cell r="G23">
            <v>32</v>
          </cell>
          <cell r="H23">
            <v>10.08</v>
          </cell>
          <cell r="I23" t="str">
            <v>*</v>
          </cell>
          <cell r="J23">
            <v>24.12</v>
          </cell>
          <cell r="K23">
            <v>0</v>
          </cell>
        </row>
        <row r="24">
          <cell r="B24">
            <v>21.262499999999999</v>
          </cell>
          <cell r="C24">
            <v>28.9</v>
          </cell>
          <cell r="D24">
            <v>15.7</v>
          </cell>
          <cell r="E24">
            <v>63.25</v>
          </cell>
          <cell r="F24">
            <v>88</v>
          </cell>
          <cell r="G24">
            <v>31</v>
          </cell>
          <cell r="H24">
            <v>10.44</v>
          </cell>
          <cell r="I24" t="str">
            <v>*</v>
          </cell>
          <cell r="J24">
            <v>21.6</v>
          </cell>
          <cell r="K24">
            <v>0</v>
          </cell>
        </row>
        <row r="25">
          <cell r="B25">
            <v>21.779166666666669</v>
          </cell>
          <cell r="C25">
            <v>27.5</v>
          </cell>
          <cell r="D25">
            <v>16.5</v>
          </cell>
          <cell r="E25">
            <v>60.083333333333336</v>
          </cell>
          <cell r="F25">
            <v>87</v>
          </cell>
          <cell r="G25">
            <v>38</v>
          </cell>
          <cell r="H25">
            <v>18</v>
          </cell>
          <cell r="I25" t="str">
            <v>*</v>
          </cell>
          <cell r="J25">
            <v>34.56</v>
          </cell>
          <cell r="K25">
            <v>0</v>
          </cell>
        </row>
        <row r="26">
          <cell r="B26">
            <v>22.741666666666664</v>
          </cell>
          <cell r="C26">
            <v>28.9</v>
          </cell>
          <cell r="D26">
            <v>18.3</v>
          </cell>
          <cell r="E26">
            <v>57.666666666666664</v>
          </cell>
          <cell r="F26">
            <v>75</v>
          </cell>
          <cell r="G26">
            <v>40</v>
          </cell>
          <cell r="H26">
            <v>16.2</v>
          </cell>
          <cell r="I26" t="str">
            <v>*</v>
          </cell>
          <cell r="J26">
            <v>33.480000000000004</v>
          </cell>
          <cell r="K26">
            <v>0.6</v>
          </cell>
        </row>
        <row r="27">
          <cell r="B27">
            <v>23.349999999999998</v>
          </cell>
          <cell r="C27">
            <v>29.9</v>
          </cell>
          <cell r="D27">
            <v>18.5</v>
          </cell>
          <cell r="E27">
            <v>56.333333333333336</v>
          </cell>
          <cell r="F27">
            <v>74</v>
          </cell>
          <cell r="G27">
            <v>33</v>
          </cell>
          <cell r="H27">
            <v>10.8</v>
          </cell>
          <cell r="I27" t="str">
            <v>*</v>
          </cell>
          <cell r="J27">
            <v>28.08</v>
          </cell>
          <cell r="K27">
            <v>0</v>
          </cell>
        </row>
        <row r="28">
          <cell r="B28">
            <v>22.412499999999998</v>
          </cell>
          <cell r="C28">
            <v>28.9</v>
          </cell>
          <cell r="D28">
            <v>16.899999999999999</v>
          </cell>
          <cell r="E28">
            <v>56.416666666666664</v>
          </cell>
          <cell r="F28">
            <v>77</v>
          </cell>
          <cell r="G28">
            <v>33</v>
          </cell>
          <cell r="H28">
            <v>14.04</v>
          </cell>
          <cell r="I28" t="str">
            <v>*</v>
          </cell>
          <cell r="J28">
            <v>33.840000000000003</v>
          </cell>
          <cell r="K28">
            <v>0</v>
          </cell>
        </row>
        <row r="29">
          <cell r="B29">
            <v>23.1875</v>
          </cell>
          <cell r="C29">
            <v>30.7</v>
          </cell>
          <cell r="D29">
            <v>17.100000000000001</v>
          </cell>
          <cell r="E29">
            <v>58.875</v>
          </cell>
          <cell r="F29">
            <v>78</v>
          </cell>
          <cell r="G29">
            <v>36</v>
          </cell>
          <cell r="H29">
            <v>15.840000000000002</v>
          </cell>
          <cell r="I29" t="str">
            <v>*</v>
          </cell>
          <cell r="J29">
            <v>34.56</v>
          </cell>
          <cell r="K29">
            <v>0</v>
          </cell>
        </row>
        <row r="30">
          <cell r="B30">
            <v>24.170833333333338</v>
          </cell>
          <cell r="C30">
            <v>30.8</v>
          </cell>
          <cell r="D30">
            <v>18.8</v>
          </cell>
          <cell r="E30">
            <v>58.333333333333336</v>
          </cell>
          <cell r="F30">
            <v>74</v>
          </cell>
          <cell r="G30">
            <v>38</v>
          </cell>
          <cell r="H30">
            <v>19.079999999999998</v>
          </cell>
          <cell r="I30" t="str">
            <v>*</v>
          </cell>
          <cell r="J30">
            <v>34.200000000000003</v>
          </cell>
          <cell r="K30">
            <v>0</v>
          </cell>
        </row>
        <row r="31">
          <cell r="B31">
            <v>25.237500000000001</v>
          </cell>
          <cell r="C31">
            <v>32.299999999999997</v>
          </cell>
          <cell r="D31">
            <v>20.6</v>
          </cell>
          <cell r="E31">
            <v>59.416666666666664</v>
          </cell>
          <cell r="F31">
            <v>74</v>
          </cell>
          <cell r="G31">
            <v>36</v>
          </cell>
          <cell r="H31">
            <v>17.64</v>
          </cell>
          <cell r="I31" t="str">
            <v>*</v>
          </cell>
          <cell r="J31">
            <v>36.36</v>
          </cell>
          <cell r="K31">
            <v>0</v>
          </cell>
        </row>
        <row r="32">
          <cell r="B32">
            <v>20.404166666666669</v>
          </cell>
          <cell r="C32">
            <v>27</v>
          </cell>
          <cell r="D32">
            <v>18.100000000000001</v>
          </cell>
          <cell r="E32">
            <v>85.666666666666671</v>
          </cell>
          <cell r="F32">
            <v>96</v>
          </cell>
          <cell r="G32">
            <v>58</v>
          </cell>
          <cell r="H32">
            <v>23.759999999999998</v>
          </cell>
          <cell r="I32" t="str">
            <v>*</v>
          </cell>
          <cell r="J32">
            <v>42.84</v>
          </cell>
          <cell r="K32">
            <v>5.3999999999999995</v>
          </cell>
        </row>
        <row r="33">
          <cell r="B33">
            <v>20.125000000000004</v>
          </cell>
          <cell r="C33">
            <v>24.8</v>
          </cell>
          <cell r="D33">
            <v>17.7</v>
          </cell>
          <cell r="E33">
            <v>85.208333333333329</v>
          </cell>
          <cell r="F33">
            <v>97</v>
          </cell>
          <cell r="G33">
            <v>62</v>
          </cell>
          <cell r="H33">
            <v>11.16</v>
          </cell>
          <cell r="I33" t="str">
            <v>*</v>
          </cell>
          <cell r="J33">
            <v>25.92</v>
          </cell>
          <cell r="K33">
            <v>0.2</v>
          </cell>
        </row>
        <row r="34">
          <cell r="B34">
            <v>18.283333333333335</v>
          </cell>
          <cell r="C34">
            <v>21.5</v>
          </cell>
          <cell r="D34">
            <v>16.600000000000001</v>
          </cell>
          <cell r="E34">
            <v>87.125</v>
          </cell>
          <cell r="F34">
            <v>96</v>
          </cell>
          <cell r="G34">
            <v>74</v>
          </cell>
          <cell r="H34">
            <v>17.64</v>
          </cell>
          <cell r="I34" t="str">
            <v>*</v>
          </cell>
          <cell r="J34">
            <v>39.96</v>
          </cell>
          <cell r="K34">
            <v>10.6</v>
          </cell>
        </row>
        <row r="35">
          <cell r="B35">
            <v>18.708333333333336</v>
          </cell>
          <cell r="C35">
            <v>21.9</v>
          </cell>
          <cell r="D35">
            <v>16.600000000000001</v>
          </cell>
          <cell r="E35">
            <v>87.708333333333329</v>
          </cell>
          <cell r="F35">
            <v>96</v>
          </cell>
          <cell r="G35">
            <v>70</v>
          </cell>
          <cell r="H35">
            <v>8.2799999999999994</v>
          </cell>
          <cell r="I35" t="str">
            <v>*</v>
          </cell>
          <cell r="J35">
            <v>16.559999999999999</v>
          </cell>
          <cell r="K35">
            <v>0.2</v>
          </cell>
        </row>
        <row r="36">
          <cell r="I36" t="str">
            <v>*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1"/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B35" t="str">
            <v>*</v>
          </cell>
          <cell r="C35" t="str">
            <v>*</v>
          </cell>
          <cell r="D35" t="str">
            <v>*</v>
          </cell>
          <cell r="E35" t="str">
            <v>*</v>
          </cell>
          <cell r="F35" t="str">
            <v>*</v>
          </cell>
          <cell r="G35" t="str">
            <v>*</v>
          </cell>
          <cell r="H35" t="str">
            <v>*</v>
          </cell>
          <cell r="I35" t="str">
            <v>*</v>
          </cell>
          <cell r="J35" t="str">
            <v>*</v>
          </cell>
          <cell r="K35" t="str">
            <v>*</v>
          </cell>
        </row>
        <row r="36">
          <cell r="I36" t="str">
            <v>*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1"/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5">
          <cell r="B5">
            <v>23.624999999999996</v>
          </cell>
          <cell r="C5">
            <v>30.2</v>
          </cell>
          <cell r="D5">
            <v>19</v>
          </cell>
          <cell r="E5">
            <v>77.958333333333329</v>
          </cell>
          <cell r="F5">
            <v>91</v>
          </cell>
          <cell r="G5">
            <v>54</v>
          </cell>
          <cell r="H5">
            <v>11.520000000000001</v>
          </cell>
          <cell r="I5" t="str">
            <v>*</v>
          </cell>
          <cell r="J5">
            <v>24.840000000000003</v>
          </cell>
          <cell r="K5" t="str">
            <v>*</v>
          </cell>
        </row>
        <row r="6">
          <cell r="B6">
            <v>24.487500000000001</v>
          </cell>
          <cell r="C6">
            <v>30.4</v>
          </cell>
          <cell r="D6">
            <v>20.5</v>
          </cell>
          <cell r="E6">
            <v>75.208333333333329</v>
          </cell>
          <cell r="F6">
            <v>92</v>
          </cell>
          <cell r="G6">
            <v>52</v>
          </cell>
          <cell r="H6">
            <v>12.6</v>
          </cell>
          <cell r="I6" t="str">
            <v>*</v>
          </cell>
          <cell r="J6">
            <v>25.56</v>
          </cell>
          <cell r="K6" t="str">
            <v>*</v>
          </cell>
        </row>
        <row r="7">
          <cell r="B7">
            <v>22.504166666666663</v>
          </cell>
          <cell r="C7">
            <v>26.3</v>
          </cell>
          <cell r="D7">
            <v>20.5</v>
          </cell>
          <cell r="E7">
            <v>93.333333333333329</v>
          </cell>
          <cell r="F7">
            <v>100</v>
          </cell>
          <cell r="G7">
            <v>72</v>
          </cell>
          <cell r="H7">
            <v>9.7200000000000006</v>
          </cell>
          <cell r="I7" t="str">
            <v>*</v>
          </cell>
          <cell r="J7">
            <v>29.880000000000003</v>
          </cell>
          <cell r="K7" t="str">
            <v>*</v>
          </cell>
        </row>
        <row r="8">
          <cell r="B8">
            <v>23.579166666666662</v>
          </cell>
          <cell r="C8">
            <v>29.5</v>
          </cell>
          <cell r="D8">
            <v>20.5</v>
          </cell>
          <cell r="E8">
            <v>89.041666666666671</v>
          </cell>
          <cell r="F8">
            <v>100</v>
          </cell>
          <cell r="G8">
            <v>62</v>
          </cell>
          <cell r="H8">
            <v>6.12</v>
          </cell>
          <cell r="I8" t="str">
            <v>*</v>
          </cell>
          <cell r="J8">
            <v>17.28</v>
          </cell>
          <cell r="K8" t="str">
            <v>*</v>
          </cell>
        </row>
        <row r="9">
          <cell r="B9">
            <v>24.916666666666661</v>
          </cell>
          <cell r="C9">
            <v>30.7</v>
          </cell>
          <cell r="D9">
            <v>19.7</v>
          </cell>
          <cell r="E9">
            <v>79.416666666666671</v>
          </cell>
          <cell r="F9">
            <v>100</v>
          </cell>
          <cell r="G9">
            <v>50</v>
          </cell>
          <cell r="H9">
            <v>12.6</v>
          </cell>
          <cell r="I9" t="str">
            <v>*</v>
          </cell>
          <cell r="J9">
            <v>29.880000000000003</v>
          </cell>
          <cell r="K9" t="str">
            <v>*</v>
          </cell>
        </row>
        <row r="10">
          <cell r="B10">
            <v>24.754166666666666</v>
          </cell>
          <cell r="C10">
            <v>30.4</v>
          </cell>
          <cell r="D10">
            <v>19.899999999999999</v>
          </cell>
          <cell r="E10">
            <v>76.458333333333329</v>
          </cell>
          <cell r="F10">
            <v>95</v>
          </cell>
          <cell r="G10">
            <v>52</v>
          </cell>
          <cell r="H10">
            <v>7.9200000000000008</v>
          </cell>
          <cell r="I10" t="str">
            <v>*</v>
          </cell>
          <cell r="J10">
            <v>17.28</v>
          </cell>
          <cell r="K10" t="str">
            <v>*</v>
          </cell>
        </row>
        <row r="11">
          <cell r="B11">
            <v>24.774999999999995</v>
          </cell>
          <cell r="C11">
            <v>29.1</v>
          </cell>
          <cell r="D11">
            <v>20.7</v>
          </cell>
          <cell r="E11">
            <v>76.458333333333329</v>
          </cell>
          <cell r="F11">
            <v>96</v>
          </cell>
          <cell r="G11">
            <v>56</v>
          </cell>
          <cell r="H11">
            <v>10.8</v>
          </cell>
          <cell r="I11" t="str">
            <v>*</v>
          </cell>
          <cell r="J11">
            <v>25.2</v>
          </cell>
          <cell r="K11" t="str">
            <v>*</v>
          </cell>
        </row>
        <row r="12">
          <cell r="B12">
            <v>23.3125</v>
          </cell>
          <cell r="C12">
            <v>27.8</v>
          </cell>
          <cell r="D12">
            <v>21.1</v>
          </cell>
          <cell r="E12">
            <v>87.791666666666671</v>
          </cell>
          <cell r="F12">
            <v>95</v>
          </cell>
          <cell r="G12">
            <v>69</v>
          </cell>
          <cell r="H12">
            <v>7.9200000000000008</v>
          </cell>
          <cell r="I12" t="str">
            <v>*</v>
          </cell>
          <cell r="J12">
            <v>20.52</v>
          </cell>
          <cell r="K12" t="str">
            <v>*</v>
          </cell>
        </row>
        <row r="13">
          <cell r="B13">
            <v>22.212499999999995</v>
          </cell>
          <cell r="C13">
            <v>27.7</v>
          </cell>
          <cell r="D13">
            <v>19</v>
          </cell>
          <cell r="E13">
            <v>82.583333333333329</v>
          </cell>
          <cell r="F13">
            <v>96</v>
          </cell>
          <cell r="G13">
            <v>60</v>
          </cell>
          <cell r="H13">
            <v>5.4</v>
          </cell>
          <cell r="I13" t="str">
            <v>*</v>
          </cell>
          <cell r="J13">
            <v>19.8</v>
          </cell>
          <cell r="K13" t="str">
            <v>*</v>
          </cell>
        </row>
        <row r="14">
          <cell r="B14">
            <v>21.654166666666665</v>
          </cell>
          <cell r="C14">
            <v>29</v>
          </cell>
          <cell r="D14">
            <v>17.5</v>
          </cell>
          <cell r="E14">
            <v>76.541666666666671</v>
          </cell>
          <cell r="F14">
            <v>96</v>
          </cell>
          <cell r="G14">
            <v>50</v>
          </cell>
          <cell r="H14">
            <v>7.5600000000000005</v>
          </cell>
          <cell r="I14" t="str">
            <v>*</v>
          </cell>
          <cell r="J14">
            <v>26.28</v>
          </cell>
          <cell r="K14" t="str">
            <v>*</v>
          </cell>
        </row>
        <row r="15">
          <cell r="B15">
            <v>18.350000000000001</v>
          </cell>
          <cell r="C15">
            <v>26.6</v>
          </cell>
          <cell r="D15">
            <v>11.1</v>
          </cell>
          <cell r="E15">
            <v>61.875</v>
          </cell>
          <cell r="F15">
            <v>94</v>
          </cell>
          <cell r="G15">
            <v>26</v>
          </cell>
          <cell r="H15">
            <v>8.64</v>
          </cell>
          <cell r="I15" t="str">
            <v>*</v>
          </cell>
          <cell r="J15">
            <v>19.8</v>
          </cell>
          <cell r="K15" t="str">
            <v>*</v>
          </cell>
        </row>
        <row r="16">
          <cell r="B16">
            <v>17.608333333333331</v>
          </cell>
          <cell r="C16">
            <v>25.9</v>
          </cell>
          <cell r="D16">
            <v>11</v>
          </cell>
          <cell r="E16">
            <v>64.166666666666671</v>
          </cell>
          <cell r="F16">
            <v>94</v>
          </cell>
          <cell r="G16">
            <v>23</v>
          </cell>
          <cell r="H16">
            <v>7.9200000000000008</v>
          </cell>
          <cell r="I16" t="str">
            <v>*</v>
          </cell>
          <cell r="J16">
            <v>23.759999999999998</v>
          </cell>
          <cell r="K16" t="str">
            <v>*</v>
          </cell>
        </row>
        <row r="17">
          <cell r="B17">
            <v>16.908333333333335</v>
          </cell>
          <cell r="C17">
            <v>26.2</v>
          </cell>
          <cell r="D17">
            <v>9.4</v>
          </cell>
          <cell r="E17">
            <v>63.375</v>
          </cell>
          <cell r="F17">
            <v>95</v>
          </cell>
          <cell r="G17">
            <v>25</v>
          </cell>
          <cell r="H17">
            <v>5.4</v>
          </cell>
          <cell r="I17" t="str">
            <v>*</v>
          </cell>
          <cell r="J17">
            <v>15.840000000000002</v>
          </cell>
          <cell r="K17" t="str">
            <v>*</v>
          </cell>
        </row>
        <row r="18">
          <cell r="B18">
            <v>17.116666666666667</v>
          </cell>
          <cell r="C18">
            <v>26.8</v>
          </cell>
          <cell r="D18">
            <v>8.1</v>
          </cell>
          <cell r="E18">
            <v>64.666666666666671</v>
          </cell>
          <cell r="F18">
            <v>96</v>
          </cell>
          <cell r="G18">
            <v>27</v>
          </cell>
          <cell r="H18">
            <v>6.48</v>
          </cell>
          <cell r="I18" t="str">
            <v>*</v>
          </cell>
          <cell r="J18">
            <v>22.32</v>
          </cell>
          <cell r="K18" t="str">
            <v>*</v>
          </cell>
        </row>
        <row r="19">
          <cell r="B19">
            <v>18.500000000000004</v>
          </cell>
          <cell r="C19">
            <v>27.6</v>
          </cell>
          <cell r="D19">
            <v>9.6999999999999993</v>
          </cell>
          <cell r="E19">
            <v>66.708333333333329</v>
          </cell>
          <cell r="F19">
            <v>97</v>
          </cell>
          <cell r="G19">
            <v>28</v>
          </cell>
          <cell r="H19">
            <v>9</v>
          </cell>
          <cell r="I19" t="str">
            <v>*</v>
          </cell>
          <cell r="J19">
            <v>22.32</v>
          </cell>
          <cell r="K19" t="str">
            <v>*</v>
          </cell>
        </row>
        <row r="20">
          <cell r="B20">
            <v>19.120833333333334</v>
          </cell>
          <cell r="C20">
            <v>28</v>
          </cell>
          <cell r="D20">
            <v>10</v>
          </cell>
          <cell r="E20">
            <v>65.25</v>
          </cell>
          <cell r="F20">
            <v>96</v>
          </cell>
          <cell r="G20">
            <v>31</v>
          </cell>
          <cell r="H20">
            <v>9.7200000000000006</v>
          </cell>
          <cell r="I20" t="str">
            <v>*</v>
          </cell>
          <cell r="J20">
            <v>23.759999999999998</v>
          </cell>
          <cell r="K20" t="str">
            <v>*</v>
          </cell>
        </row>
        <row r="21">
          <cell r="B21">
            <v>19.34782608695652</v>
          </cell>
          <cell r="C21">
            <v>27.1</v>
          </cell>
          <cell r="D21">
            <v>11.6</v>
          </cell>
          <cell r="E21">
            <v>65.043478260869563</v>
          </cell>
          <cell r="F21">
            <v>92</v>
          </cell>
          <cell r="G21">
            <v>36</v>
          </cell>
          <cell r="H21">
            <v>17.28</v>
          </cell>
          <cell r="I21" t="str">
            <v>*</v>
          </cell>
          <cell r="J21">
            <v>34.200000000000003</v>
          </cell>
          <cell r="K21" t="str">
            <v>*</v>
          </cell>
        </row>
        <row r="22">
          <cell r="B22">
            <v>19.579166666666669</v>
          </cell>
          <cell r="C22">
            <v>27.8</v>
          </cell>
          <cell r="D22">
            <v>12.6</v>
          </cell>
          <cell r="E22">
            <v>69.416666666666671</v>
          </cell>
          <cell r="F22">
            <v>95</v>
          </cell>
          <cell r="G22">
            <v>39</v>
          </cell>
          <cell r="H22">
            <v>9.7200000000000006</v>
          </cell>
          <cell r="I22" t="str">
            <v>*</v>
          </cell>
          <cell r="J22">
            <v>24.48</v>
          </cell>
          <cell r="K22">
            <v>0</v>
          </cell>
        </row>
        <row r="23">
          <cell r="B23">
            <v>19.408333333333331</v>
          </cell>
          <cell r="C23">
            <v>28.2</v>
          </cell>
          <cell r="D23">
            <v>11.6</v>
          </cell>
          <cell r="E23">
            <v>69.958333333333329</v>
          </cell>
          <cell r="F23">
            <v>97</v>
          </cell>
          <cell r="G23">
            <v>34</v>
          </cell>
          <cell r="H23">
            <v>10.08</v>
          </cell>
          <cell r="I23" t="str">
            <v>*</v>
          </cell>
          <cell r="J23">
            <v>21.96</v>
          </cell>
          <cell r="K23">
            <v>0</v>
          </cell>
        </row>
        <row r="24">
          <cell r="B24">
            <v>19.904166666666665</v>
          </cell>
          <cell r="C24">
            <v>28.5</v>
          </cell>
          <cell r="D24">
            <v>12.1</v>
          </cell>
          <cell r="E24">
            <v>69.375</v>
          </cell>
          <cell r="F24">
            <v>96</v>
          </cell>
          <cell r="G24">
            <v>36</v>
          </cell>
          <cell r="H24">
            <v>11.520000000000001</v>
          </cell>
          <cell r="I24" t="str">
            <v>*</v>
          </cell>
          <cell r="J24">
            <v>26.64</v>
          </cell>
          <cell r="K24">
            <v>0</v>
          </cell>
        </row>
        <row r="25">
          <cell r="B25">
            <v>21.020833333333336</v>
          </cell>
          <cell r="C25">
            <v>27.8</v>
          </cell>
          <cell r="D25">
            <v>13.9</v>
          </cell>
          <cell r="E25">
            <v>68.208333333333329</v>
          </cell>
          <cell r="F25">
            <v>96</v>
          </cell>
          <cell r="G25">
            <v>40</v>
          </cell>
          <cell r="H25">
            <v>16.559999999999999</v>
          </cell>
          <cell r="I25" t="str">
            <v>*</v>
          </cell>
          <cell r="J25">
            <v>36.36</v>
          </cell>
          <cell r="K25">
            <v>0</v>
          </cell>
        </row>
        <row r="26">
          <cell r="B26">
            <v>21.983333333333334</v>
          </cell>
          <cell r="C26">
            <v>27.6</v>
          </cell>
          <cell r="D26">
            <v>17.8</v>
          </cell>
          <cell r="E26">
            <v>69.916666666666671</v>
          </cell>
          <cell r="F26">
            <v>91</v>
          </cell>
          <cell r="G26">
            <v>43</v>
          </cell>
          <cell r="H26">
            <v>10.8</v>
          </cell>
          <cell r="I26" t="str">
            <v>*</v>
          </cell>
          <cell r="J26">
            <v>34.200000000000003</v>
          </cell>
          <cell r="K26">
            <v>3</v>
          </cell>
        </row>
        <row r="27">
          <cell r="B27">
            <v>23.091666666666669</v>
          </cell>
          <cell r="C27">
            <v>30.5</v>
          </cell>
          <cell r="D27">
            <v>17.5</v>
          </cell>
          <cell r="E27">
            <v>67.25</v>
          </cell>
          <cell r="F27">
            <v>92</v>
          </cell>
          <cell r="G27">
            <v>34</v>
          </cell>
          <cell r="H27">
            <v>10.8</v>
          </cell>
          <cell r="I27" t="str">
            <v>*</v>
          </cell>
          <cell r="J27">
            <v>24.840000000000003</v>
          </cell>
          <cell r="K27">
            <v>0</v>
          </cell>
        </row>
        <row r="28">
          <cell r="B28">
            <v>22.037499999999998</v>
          </cell>
          <cell r="C28">
            <v>29</v>
          </cell>
          <cell r="D28">
            <v>14.8</v>
          </cell>
          <cell r="E28">
            <v>61.583333333333336</v>
          </cell>
          <cell r="F28">
            <v>91</v>
          </cell>
          <cell r="G28">
            <v>35</v>
          </cell>
          <cell r="H28">
            <v>14.04</v>
          </cell>
          <cell r="I28" t="str">
            <v>*</v>
          </cell>
          <cell r="J28">
            <v>33.480000000000004</v>
          </cell>
          <cell r="K28">
            <v>0</v>
          </cell>
        </row>
        <row r="29">
          <cell r="B29">
            <v>22.962500000000002</v>
          </cell>
          <cell r="C29">
            <v>30.7</v>
          </cell>
          <cell r="D29">
            <v>15.4</v>
          </cell>
          <cell r="E29">
            <v>61.625</v>
          </cell>
          <cell r="F29">
            <v>90</v>
          </cell>
          <cell r="G29">
            <v>37</v>
          </cell>
          <cell r="H29">
            <v>16.2</v>
          </cell>
          <cell r="I29" t="str">
            <v>*</v>
          </cell>
          <cell r="J29">
            <v>35.28</v>
          </cell>
          <cell r="K29">
            <v>0</v>
          </cell>
        </row>
        <row r="30">
          <cell r="B30">
            <v>23.82083333333334</v>
          </cell>
          <cell r="C30">
            <v>30.3</v>
          </cell>
          <cell r="D30">
            <v>17.5</v>
          </cell>
          <cell r="E30">
            <v>65.25</v>
          </cell>
          <cell r="F30">
            <v>89</v>
          </cell>
          <cell r="G30">
            <v>44</v>
          </cell>
          <cell r="H30">
            <v>18.720000000000002</v>
          </cell>
          <cell r="I30" t="str">
            <v>*</v>
          </cell>
          <cell r="J30">
            <v>39.24</v>
          </cell>
          <cell r="K30">
            <v>0</v>
          </cell>
        </row>
        <row r="31">
          <cell r="B31">
            <v>25.241666666666671</v>
          </cell>
          <cell r="C31">
            <v>31.4</v>
          </cell>
          <cell r="D31">
            <v>21.5</v>
          </cell>
          <cell r="E31">
            <v>64.458333333333329</v>
          </cell>
          <cell r="F31">
            <v>83</v>
          </cell>
          <cell r="G31">
            <v>46</v>
          </cell>
          <cell r="H31">
            <v>16.2</v>
          </cell>
          <cell r="I31" t="str">
            <v>*</v>
          </cell>
          <cell r="J31">
            <v>38.519999999999996</v>
          </cell>
          <cell r="K31">
            <v>0</v>
          </cell>
        </row>
        <row r="32">
          <cell r="B32">
            <v>20.045833333333331</v>
          </cell>
          <cell r="C32">
            <v>23.1</v>
          </cell>
          <cell r="D32">
            <v>18.3</v>
          </cell>
          <cell r="E32">
            <v>91.583333333333329</v>
          </cell>
          <cell r="F32">
            <v>100</v>
          </cell>
          <cell r="G32">
            <v>82</v>
          </cell>
          <cell r="H32">
            <v>16.559999999999999</v>
          </cell>
          <cell r="I32" t="str">
            <v>*</v>
          </cell>
          <cell r="J32">
            <v>42.84</v>
          </cell>
          <cell r="K32">
            <v>33</v>
          </cell>
        </row>
        <row r="33">
          <cell r="B33">
            <v>20.100000000000001</v>
          </cell>
          <cell r="C33">
            <v>24.7</v>
          </cell>
          <cell r="D33">
            <v>17.600000000000001</v>
          </cell>
          <cell r="E33">
            <v>90.565217391304344</v>
          </cell>
          <cell r="F33">
            <v>100</v>
          </cell>
          <cell r="G33">
            <v>67</v>
          </cell>
          <cell r="H33">
            <v>12.6</v>
          </cell>
          <cell r="I33" t="str">
            <v>*</v>
          </cell>
          <cell r="J33">
            <v>26.64</v>
          </cell>
          <cell r="K33">
            <v>2</v>
          </cell>
        </row>
        <row r="34">
          <cell r="B34">
            <v>18.737500000000001</v>
          </cell>
          <cell r="C34">
            <v>21.3</v>
          </cell>
          <cell r="D34">
            <v>17.399999999999999</v>
          </cell>
          <cell r="E34">
            <v>90.666666666666671</v>
          </cell>
          <cell r="F34">
            <v>97</v>
          </cell>
          <cell r="G34">
            <v>83</v>
          </cell>
          <cell r="H34">
            <v>9</v>
          </cell>
          <cell r="I34" t="str">
            <v>*</v>
          </cell>
          <cell r="J34">
            <v>29.16</v>
          </cell>
          <cell r="K34">
            <v>1</v>
          </cell>
        </row>
        <row r="35">
          <cell r="B35">
            <v>18.837499999999999</v>
          </cell>
          <cell r="C35">
            <v>21.9</v>
          </cell>
          <cell r="D35">
            <v>17.100000000000001</v>
          </cell>
          <cell r="E35">
            <v>88.291666666666671</v>
          </cell>
          <cell r="F35">
            <v>97</v>
          </cell>
          <cell r="G35">
            <v>70</v>
          </cell>
          <cell r="H35">
            <v>7.9200000000000008</v>
          </cell>
          <cell r="I35" t="str">
            <v>*</v>
          </cell>
          <cell r="J35">
            <v>20.16</v>
          </cell>
          <cell r="K35">
            <v>0</v>
          </cell>
        </row>
        <row r="36">
          <cell r="I36" t="str">
            <v>*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1"/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5">
          <cell r="B5">
            <v>23.279166666666665</v>
          </cell>
          <cell r="C5">
            <v>30.4</v>
          </cell>
          <cell r="D5">
            <v>18.7</v>
          </cell>
          <cell r="E5">
            <v>84.041666666666671</v>
          </cell>
          <cell r="F5">
            <v>95</v>
          </cell>
          <cell r="G5">
            <v>57</v>
          </cell>
          <cell r="H5" t="str">
            <v>*</v>
          </cell>
          <cell r="I5" t="str">
            <v>*</v>
          </cell>
          <cell r="J5" t="str">
            <v>*</v>
          </cell>
          <cell r="K5">
            <v>0</v>
          </cell>
        </row>
        <row r="6">
          <cell r="B6">
            <v>23.349999999999998</v>
          </cell>
          <cell r="C6">
            <v>30.3</v>
          </cell>
          <cell r="D6">
            <v>18.600000000000001</v>
          </cell>
          <cell r="E6">
            <v>83.666666666666671</v>
          </cell>
          <cell r="F6">
            <v>96</v>
          </cell>
          <cell r="G6">
            <v>52</v>
          </cell>
          <cell r="H6" t="str">
            <v>*</v>
          </cell>
          <cell r="I6" t="str">
            <v>*</v>
          </cell>
          <cell r="J6" t="str">
            <v>*</v>
          </cell>
          <cell r="K6">
            <v>0.4</v>
          </cell>
        </row>
        <row r="7">
          <cell r="B7">
            <v>23.329166666666666</v>
          </cell>
          <cell r="C7">
            <v>28.9</v>
          </cell>
          <cell r="D7">
            <v>21</v>
          </cell>
          <cell r="E7">
            <v>87.25</v>
          </cell>
          <cell r="F7">
            <v>95</v>
          </cell>
          <cell r="G7">
            <v>62</v>
          </cell>
          <cell r="H7" t="str">
            <v>*</v>
          </cell>
          <cell r="I7" t="str">
            <v>*</v>
          </cell>
          <cell r="J7" t="str">
            <v>*</v>
          </cell>
          <cell r="K7">
            <v>0.4</v>
          </cell>
        </row>
        <row r="8">
          <cell r="B8">
            <v>23.079166666666669</v>
          </cell>
          <cell r="C8">
            <v>29.2</v>
          </cell>
          <cell r="D8">
            <v>19.3</v>
          </cell>
          <cell r="E8">
            <v>86.333333333333329</v>
          </cell>
          <cell r="F8">
            <v>95</v>
          </cell>
          <cell r="G8">
            <v>60</v>
          </cell>
          <cell r="H8" t="str">
            <v>*</v>
          </cell>
          <cell r="I8" t="str">
            <v>*</v>
          </cell>
          <cell r="J8" t="str">
            <v>*</v>
          </cell>
          <cell r="K8">
            <v>0</v>
          </cell>
        </row>
        <row r="9">
          <cell r="B9">
            <v>23.745833333333337</v>
          </cell>
          <cell r="C9">
            <v>31.9</v>
          </cell>
          <cell r="D9">
            <v>18.100000000000001</v>
          </cell>
          <cell r="E9">
            <v>80.166666666666671</v>
          </cell>
          <cell r="F9">
            <v>96</v>
          </cell>
          <cell r="G9">
            <v>43</v>
          </cell>
          <cell r="H9" t="str">
            <v>*</v>
          </cell>
          <cell r="I9" t="str">
            <v>*</v>
          </cell>
          <cell r="J9" t="str">
            <v>*</v>
          </cell>
          <cell r="K9">
            <v>0</v>
          </cell>
        </row>
        <row r="10">
          <cell r="B10">
            <v>23.266666666666666</v>
          </cell>
          <cell r="C10">
            <v>30.3</v>
          </cell>
          <cell r="D10">
            <v>18.100000000000001</v>
          </cell>
          <cell r="E10">
            <v>80.833333333333329</v>
          </cell>
          <cell r="F10">
            <v>95</v>
          </cell>
          <cell r="G10">
            <v>55</v>
          </cell>
          <cell r="H10" t="str">
            <v>*</v>
          </cell>
          <cell r="I10" t="str">
            <v>*</v>
          </cell>
          <cell r="J10" t="str">
            <v>*</v>
          </cell>
          <cell r="K10">
            <v>0.2</v>
          </cell>
        </row>
        <row r="11">
          <cell r="B11">
            <v>24.641666666666669</v>
          </cell>
          <cell r="C11">
            <v>31.6</v>
          </cell>
          <cell r="D11">
            <v>20.3</v>
          </cell>
          <cell r="E11">
            <v>78.541666666666671</v>
          </cell>
          <cell r="F11">
            <v>95</v>
          </cell>
          <cell r="G11">
            <v>48</v>
          </cell>
          <cell r="H11" t="str">
            <v>*</v>
          </cell>
          <cell r="I11" t="str">
            <v>*</v>
          </cell>
          <cell r="J11" t="str">
            <v>*</v>
          </cell>
          <cell r="K11">
            <v>0</v>
          </cell>
        </row>
        <row r="12">
          <cell r="B12">
            <v>23.158333333333331</v>
          </cell>
          <cell r="C12">
            <v>27.2</v>
          </cell>
          <cell r="D12">
            <v>20.8</v>
          </cell>
          <cell r="E12">
            <v>86.708333333333329</v>
          </cell>
          <cell r="F12">
            <v>94</v>
          </cell>
          <cell r="G12">
            <v>72</v>
          </cell>
          <cell r="H12" t="str">
            <v>*</v>
          </cell>
          <cell r="I12" t="str">
            <v>*</v>
          </cell>
          <cell r="J12" t="str">
            <v>*</v>
          </cell>
          <cell r="K12">
            <v>1.2</v>
          </cell>
        </row>
        <row r="13">
          <cell r="B13">
            <v>22.487500000000008</v>
          </cell>
          <cell r="C13">
            <v>27</v>
          </cell>
          <cell r="D13">
            <v>20.2</v>
          </cell>
          <cell r="E13">
            <v>87.375</v>
          </cell>
          <cell r="F13">
            <v>94</v>
          </cell>
          <cell r="G13">
            <v>66</v>
          </cell>
          <cell r="H13" t="str">
            <v>*</v>
          </cell>
          <cell r="I13" t="str">
            <v>*</v>
          </cell>
          <cell r="J13" t="str">
            <v>*</v>
          </cell>
          <cell r="K13">
            <v>0.4</v>
          </cell>
        </row>
        <row r="14">
          <cell r="B14">
            <v>22.362500000000001</v>
          </cell>
          <cell r="C14">
            <v>28.6</v>
          </cell>
          <cell r="D14">
            <v>18.5</v>
          </cell>
          <cell r="E14">
            <v>82.375</v>
          </cell>
          <cell r="F14">
            <v>96</v>
          </cell>
          <cell r="G14">
            <v>60</v>
          </cell>
          <cell r="H14" t="str">
            <v>*</v>
          </cell>
          <cell r="I14" t="str">
            <v>*</v>
          </cell>
          <cell r="J14" t="str">
            <v>*</v>
          </cell>
          <cell r="K14">
            <v>0.2</v>
          </cell>
        </row>
        <row r="15">
          <cell r="B15">
            <v>20.062500000000004</v>
          </cell>
          <cell r="C15">
            <v>26.8</v>
          </cell>
          <cell r="D15">
            <v>12.2</v>
          </cell>
          <cell r="E15">
            <v>63.041666666666664</v>
          </cell>
          <cell r="F15">
            <v>91</v>
          </cell>
          <cell r="G15">
            <v>31</v>
          </cell>
          <cell r="H15" t="str">
            <v>*</v>
          </cell>
          <cell r="I15" t="str">
            <v>*</v>
          </cell>
          <cell r="J15" t="str">
            <v>*</v>
          </cell>
          <cell r="K15">
            <v>0</v>
          </cell>
        </row>
        <row r="16">
          <cell r="B16">
            <v>17.320833333333333</v>
          </cell>
          <cell r="C16">
            <v>26.2</v>
          </cell>
          <cell r="D16">
            <v>10.8</v>
          </cell>
          <cell r="E16">
            <v>68.208333333333329</v>
          </cell>
          <cell r="F16">
            <v>92</v>
          </cell>
          <cell r="G16">
            <v>29</v>
          </cell>
          <cell r="H16" t="str">
            <v>*</v>
          </cell>
          <cell r="I16" t="str">
            <v>*</v>
          </cell>
          <cell r="J16" t="str">
            <v>*</v>
          </cell>
          <cell r="K16">
            <v>0</v>
          </cell>
        </row>
        <row r="17">
          <cell r="B17">
            <v>16.633333333333336</v>
          </cell>
          <cell r="C17">
            <v>26.5</v>
          </cell>
          <cell r="D17">
            <v>9.1999999999999993</v>
          </cell>
          <cell r="E17">
            <v>69.291666666666671</v>
          </cell>
          <cell r="F17">
            <v>93</v>
          </cell>
          <cell r="G17">
            <v>30</v>
          </cell>
          <cell r="H17" t="str">
            <v>*</v>
          </cell>
          <cell r="I17" t="str">
            <v>*</v>
          </cell>
          <cell r="J17" t="str">
            <v>*</v>
          </cell>
          <cell r="K17">
            <v>0.2</v>
          </cell>
        </row>
        <row r="18">
          <cell r="B18">
            <v>16.183333333333334</v>
          </cell>
          <cell r="C18">
            <v>27</v>
          </cell>
          <cell r="D18">
            <v>8.3000000000000007</v>
          </cell>
          <cell r="E18">
            <v>73.458333333333329</v>
          </cell>
          <cell r="F18">
            <v>95</v>
          </cell>
          <cell r="G18">
            <v>34</v>
          </cell>
          <cell r="H18" t="str">
            <v>*</v>
          </cell>
          <cell r="I18" t="str">
            <v>*</v>
          </cell>
          <cell r="J18" t="str">
            <v>*</v>
          </cell>
          <cell r="K18">
            <v>0</v>
          </cell>
        </row>
        <row r="19">
          <cell r="B19">
            <v>16.4375</v>
          </cell>
          <cell r="C19">
            <v>26.8</v>
          </cell>
          <cell r="D19">
            <v>8.3000000000000007</v>
          </cell>
          <cell r="E19">
            <v>73.625</v>
          </cell>
          <cell r="F19">
            <v>96</v>
          </cell>
          <cell r="G19">
            <v>36</v>
          </cell>
          <cell r="H19" t="str">
            <v>*</v>
          </cell>
          <cell r="I19" t="str">
            <v>*</v>
          </cell>
          <cell r="J19" t="str">
            <v>*</v>
          </cell>
          <cell r="K19">
            <v>0.2</v>
          </cell>
        </row>
        <row r="20">
          <cell r="B20">
            <v>16.529166666666669</v>
          </cell>
          <cell r="C20">
            <v>27.3</v>
          </cell>
          <cell r="D20">
            <v>8.1999999999999993</v>
          </cell>
          <cell r="E20">
            <v>72.458333333333329</v>
          </cell>
          <cell r="F20">
            <v>96</v>
          </cell>
          <cell r="G20">
            <v>32</v>
          </cell>
          <cell r="H20" t="str">
            <v>*</v>
          </cell>
          <cell r="I20" t="str">
            <v>*</v>
          </cell>
          <cell r="J20" t="str">
            <v>*</v>
          </cell>
          <cell r="K20">
            <v>0</v>
          </cell>
        </row>
        <row r="21">
          <cell r="B21">
            <v>16.737499999999997</v>
          </cell>
          <cell r="C21">
            <v>28</v>
          </cell>
          <cell r="D21">
            <v>8</v>
          </cell>
          <cell r="E21">
            <v>71.333333333333329</v>
          </cell>
          <cell r="F21">
            <v>95</v>
          </cell>
          <cell r="G21">
            <v>30</v>
          </cell>
          <cell r="H21" t="str">
            <v>*</v>
          </cell>
          <cell r="I21" t="str">
            <v>*</v>
          </cell>
          <cell r="J21" t="str">
            <v>*</v>
          </cell>
          <cell r="K21">
            <v>0</v>
          </cell>
        </row>
        <row r="22">
          <cell r="B22">
            <v>16.566666666666666</v>
          </cell>
          <cell r="C22">
            <v>27.7</v>
          </cell>
          <cell r="D22">
            <v>8.5</v>
          </cell>
          <cell r="E22">
            <v>75.75</v>
          </cell>
          <cell r="F22">
            <v>96</v>
          </cell>
          <cell r="G22">
            <v>40</v>
          </cell>
          <cell r="H22" t="str">
            <v>*</v>
          </cell>
          <cell r="I22" t="str">
            <v>*</v>
          </cell>
          <cell r="J22" t="str">
            <v>*</v>
          </cell>
          <cell r="K22">
            <v>0.2</v>
          </cell>
        </row>
        <row r="23">
          <cell r="B23">
            <v>17.675000000000001</v>
          </cell>
          <cell r="C23">
            <v>28.1</v>
          </cell>
          <cell r="D23">
            <v>9.8000000000000007</v>
          </cell>
          <cell r="E23">
            <v>75.125</v>
          </cell>
          <cell r="F23">
            <v>96</v>
          </cell>
          <cell r="G23">
            <v>37</v>
          </cell>
          <cell r="H23" t="str">
            <v>*</v>
          </cell>
          <cell r="I23" t="str">
            <v>*</v>
          </cell>
          <cell r="J23" t="str">
            <v>*</v>
          </cell>
          <cell r="K23">
            <v>0.2</v>
          </cell>
        </row>
        <row r="24">
          <cell r="B24">
            <v>17.829166666666669</v>
          </cell>
          <cell r="C24">
            <v>29.6</v>
          </cell>
          <cell r="D24">
            <v>9.1999999999999993</v>
          </cell>
          <cell r="E24">
            <v>73.791666666666671</v>
          </cell>
          <cell r="F24">
            <v>96</v>
          </cell>
          <cell r="G24">
            <v>29</v>
          </cell>
          <cell r="H24" t="str">
            <v>*</v>
          </cell>
          <cell r="I24" t="str">
            <v>*</v>
          </cell>
          <cell r="J24" t="str">
            <v>*</v>
          </cell>
          <cell r="K24">
            <v>0</v>
          </cell>
        </row>
        <row r="25">
          <cell r="B25">
            <v>18.833333333333332</v>
          </cell>
          <cell r="C25">
            <v>28.3</v>
          </cell>
          <cell r="D25">
            <v>11.2</v>
          </cell>
          <cell r="E25">
            <v>77.708333333333329</v>
          </cell>
          <cell r="F25">
            <v>95</v>
          </cell>
          <cell r="G25">
            <v>46</v>
          </cell>
          <cell r="H25" t="str">
            <v>*</v>
          </cell>
          <cell r="I25" t="str">
            <v>*</v>
          </cell>
          <cell r="J25" t="str">
            <v>*</v>
          </cell>
          <cell r="K25">
            <v>0</v>
          </cell>
        </row>
        <row r="26">
          <cell r="B26">
            <v>20.866666666666667</v>
          </cell>
          <cell r="C26">
            <v>29.1</v>
          </cell>
          <cell r="D26">
            <v>16.2</v>
          </cell>
          <cell r="E26">
            <v>78.791666666666671</v>
          </cell>
          <cell r="F26">
            <v>95</v>
          </cell>
          <cell r="G26">
            <v>45</v>
          </cell>
          <cell r="H26" t="str">
            <v>*</v>
          </cell>
          <cell r="I26" t="str">
            <v>*</v>
          </cell>
          <cell r="J26" t="str">
            <v>*</v>
          </cell>
          <cell r="K26">
            <v>4.3999999999999995</v>
          </cell>
        </row>
        <row r="27">
          <cell r="B27">
            <v>20.808333333333334</v>
          </cell>
          <cell r="C27">
            <v>30.3</v>
          </cell>
          <cell r="D27">
            <v>14.2</v>
          </cell>
          <cell r="E27">
            <v>75.208333333333329</v>
          </cell>
          <cell r="F27">
            <v>95</v>
          </cell>
          <cell r="G27">
            <v>37</v>
          </cell>
          <cell r="H27" t="str">
            <v>*</v>
          </cell>
          <cell r="I27" t="str">
            <v>*</v>
          </cell>
          <cell r="J27" t="str">
            <v>*</v>
          </cell>
          <cell r="K27">
            <v>0</v>
          </cell>
        </row>
        <row r="28">
          <cell r="B28">
            <v>19.425000000000001</v>
          </cell>
          <cell r="C28">
            <v>29.2</v>
          </cell>
          <cell r="D28">
            <v>11.7</v>
          </cell>
          <cell r="E28">
            <v>73.375</v>
          </cell>
          <cell r="F28">
            <v>94</v>
          </cell>
          <cell r="G28">
            <v>35</v>
          </cell>
          <cell r="H28" t="str">
            <v>*</v>
          </cell>
          <cell r="I28" t="str">
            <v>*</v>
          </cell>
          <cell r="J28" t="str">
            <v>*</v>
          </cell>
          <cell r="K28">
            <v>0</v>
          </cell>
        </row>
        <row r="29">
          <cell r="B29">
            <v>20.374999999999996</v>
          </cell>
          <cell r="C29">
            <v>31.6</v>
          </cell>
          <cell r="D29">
            <v>12.2</v>
          </cell>
          <cell r="E29">
            <v>73.625</v>
          </cell>
          <cell r="F29">
            <v>95</v>
          </cell>
          <cell r="G29">
            <v>39</v>
          </cell>
          <cell r="H29" t="str">
            <v>*</v>
          </cell>
          <cell r="I29" t="str">
            <v>*</v>
          </cell>
          <cell r="J29" t="str">
            <v>*</v>
          </cell>
          <cell r="K29">
            <v>0.2</v>
          </cell>
        </row>
        <row r="30">
          <cell r="B30">
            <v>22.316666666666666</v>
          </cell>
          <cell r="C30">
            <v>32.1</v>
          </cell>
          <cell r="D30">
            <v>15.4</v>
          </cell>
          <cell r="E30">
            <v>74.333333333333329</v>
          </cell>
          <cell r="F30">
            <v>95</v>
          </cell>
          <cell r="G30">
            <v>41</v>
          </cell>
          <cell r="H30" t="str">
            <v>*</v>
          </cell>
          <cell r="I30" t="str">
            <v>*</v>
          </cell>
          <cell r="J30" t="str">
            <v>*</v>
          </cell>
          <cell r="K30">
            <v>0</v>
          </cell>
        </row>
        <row r="31">
          <cell r="B31">
            <v>22.904166666666669</v>
          </cell>
          <cell r="C31">
            <v>31.7</v>
          </cell>
          <cell r="D31">
            <v>17.399999999999999</v>
          </cell>
          <cell r="E31">
            <v>77.208333333333329</v>
          </cell>
          <cell r="F31">
            <v>93</v>
          </cell>
          <cell r="G31">
            <v>44</v>
          </cell>
          <cell r="H31" t="str">
            <v>*</v>
          </cell>
          <cell r="I31" t="str">
            <v>*</v>
          </cell>
          <cell r="J31" t="str">
            <v>*</v>
          </cell>
          <cell r="K31">
            <v>0</v>
          </cell>
        </row>
        <row r="32">
          <cell r="B32">
            <v>19.291666666666661</v>
          </cell>
          <cell r="C32">
            <v>22.9</v>
          </cell>
          <cell r="D32">
            <v>17.2</v>
          </cell>
          <cell r="E32">
            <v>90.791666666666671</v>
          </cell>
          <cell r="F32">
            <v>95</v>
          </cell>
          <cell r="G32">
            <v>81</v>
          </cell>
          <cell r="H32" t="str">
            <v>*</v>
          </cell>
          <cell r="I32" t="str">
            <v>*</v>
          </cell>
          <cell r="J32" t="str">
            <v>*</v>
          </cell>
          <cell r="K32">
            <v>63</v>
          </cell>
        </row>
        <row r="33">
          <cell r="B33">
            <v>19.129166666666666</v>
          </cell>
          <cell r="C33">
            <v>23.1</v>
          </cell>
          <cell r="D33">
            <v>14.6</v>
          </cell>
          <cell r="E33">
            <v>89.291666666666671</v>
          </cell>
          <cell r="F33">
            <v>96</v>
          </cell>
          <cell r="G33">
            <v>72</v>
          </cell>
          <cell r="H33" t="str">
            <v>*</v>
          </cell>
          <cell r="I33" t="str">
            <v>*</v>
          </cell>
          <cell r="J33" t="str">
            <v>*</v>
          </cell>
          <cell r="K33">
            <v>0.2</v>
          </cell>
        </row>
        <row r="34">
          <cell r="B34">
            <v>18.708333333333332</v>
          </cell>
          <cell r="C34">
            <v>20.7</v>
          </cell>
          <cell r="D34">
            <v>17.5</v>
          </cell>
          <cell r="E34">
            <v>91.25</v>
          </cell>
          <cell r="F34">
            <v>95</v>
          </cell>
          <cell r="G34">
            <v>83</v>
          </cell>
          <cell r="H34" t="str">
            <v>*</v>
          </cell>
          <cell r="I34" t="str">
            <v>*</v>
          </cell>
          <cell r="J34" t="str">
            <v>*</v>
          </cell>
          <cell r="K34">
            <v>15.2</v>
          </cell>
        </row>
        <row r="35">
          <cell r="B35">
            <v>18.7</v>
          </cell>
          <cell r="C35">
            <v>21.5</v>
          </cell>
          <cell r="D35">
            <v>17.100000000000001</v>
          </cell>
          <cell r="E35">
            <v>88.666666666666671</v>
          </cell>
          <cell r="F35">
            <v>96</v>
          </cell>
          <cell r="G35">
            <v>69</v>
          </cell>
          <cell r="H35" t="str">
            <v>*</v>
          </cell>
          <cell r="I35" t="str">
            <v>*</v>
          </cell>
          <cell r="J35" t="str">
            <v>*</v>
          </cell>
          <cell r="K35">
            <v>0.4</v>
          </cell>
        </row>
        <row r="36">
          <cell r="I36" t="str">
            <v>*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1"/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5">
          <cell r="B5">
            <v>25.587500000000002</v>
          </cell>
          <cell r="C5">
            <v>32.700000000000003</v>
          </cell>
          <cell r="D5">
            <v>22.9</v>
          </cell>
          <cell r="E5">
            <v>83.333333333333329</v>
          </cell>
          <cell r="F5">
            <v>93</v>
          </cell>
          <cell r="G5">
            <v>54</v>
          </cell>
          <cell r="H5">
            <v>7.2</v>
          </cell>
          <cell r="I5" t="str">
            <v>*</v>
          </cell>
          <cell r="J5">
            <v>31.319999999999997</v>
          </cell>
          <cell r="K5">
            <v>26.2</v>
          </cell>
        </row>
        <row r="6">
          <cell r="B6">
            <v>24.150000000000002</v>
          </cell>
          <cell r="C6">
            <v>29.7</v>
          </cell>
          <cell r="D6">
            <v>21.5</v>
          </cell>
          <cell r="E6">
            <v>87.625</v>
          </cell>
          <cell r="F6">
            <v>95</v>
          </cell>
          <cell r="G6">
            <v>63</v>
          </cell>
          <cell r="H6">
            <v>5.4</v>
          </cell>
          <cell r="I6" t="str">
            <v>*</v>
          </cell>
          <cell r="J6">
            <v>19.8</v>
          </cell>
          <cell r="K6">
            <v>11.2</v>
          </cell>
        </row>
        <row r="7">
          <cell r="B7">
            <v>22.894117647058827</v>
          </cell>
          <cell r="C7">
            <v>27</v>
          </cell>
          <cell r="D7">
            <v>21.2</v>
          </cell>
          <cell r="E7">
            <v>86.294117647058826</v>
          </cell>
          <cell r="F7">
            <v>93</v>
          </cell>
          <cell r="G7">
            <v>68</v>
          </cell>
          <cell r="H7">
            <v>5.7600000000000007</v>
          </cell>
          <cell r="I7" t="str">
            <v>*</v>
          </cell>
          <cell r="J7">
            <v>14.76</v>
          </cell>
          <cell r="K7">
            <v>0.2</v>
          </cell>
        </row>
        <row r="8">
          <cell r="B8">
            <v>22.916666666666668</v>
          </cell>
          <cell r="C8">
            <v>29.2</v>
          </cell>
          <cell r="D8">
            <v>20.100000000000001</v>
          </cell>
          <cell r="E8">
            <v>86.125</v>
          </cell>
          <cell r="F8">
            <v>94</v>
          </cell>
          <cell r="G8">
            <v>63</v>
          </cell>
          <cell r="H8">
            <v>3.24</v>
          </cell>
          <cell r="I8" t="str">
            <v>*</v>
          </cell>
          <cell r="J8">
            <v>11.879999999999999</v>
          </cell>
          <cell r="K8">
            <v>0</v>
          </cell>
        </row>
        <row r="9">
          <cell r="B9">
            <v>24.783333333333331</v>
          </cell>
          <cell r="C9">
            <v>31.7</v>
          </cell>
          <cell r="D9">
            <v>20.6</v>
          </cell>
          <cell r="E9">
            <v>82.958333333333329</v>
          </cell>
          <cell r="F9">
            <v>95</v>
          </cell>
          <cell r="G9">
            <v>54</v>
          </cell>
          <cell r="H9">
            <v>7.2</v>
          </cell>
          <cell r="I9" t="str">
            <v>*</v>
          </cell>
          <cell r="J9">
            <v>17.64</v>
          </cell>
          <cell r="K9">
            <v>0.2</v>
          </cell>
        </row>
        <row r="10">
          <cell r="B10">
            <v>24.554166666666674</v>
          </cell>
          <cell r="C10">
            <v>30.1</v>
          </cell>
          <cell r="D10">
            <v>21.3</v>
          </cell>
          <cell r="E10">
            <v>83.083333333333329</v>
          </cell>
          <cell r="F10">
            <v>95</v>
          </cell>
          <cell r="G10">
            <v>59</v>
          </cell>
          <cell r="H10">
            <v>6.84</v>
          </cell>
          <cell r="I10" t="str">
            <v>*</v>
          </cell>
          <cell r="J10">
            <v>14.76</v>
          </cell>
          <cell r="K10">
            <v>0</v>
          </cell>
        </row>
        <row r="11">
          <cell r="B11">
            <v>25.470833333333342</v>
          </cell>
          <cell r="C11">
            <v>31.4</v>
          </cell>
          <cell r="D11">
            <v>21.7</v>
          </cell>
          <cell r="E11">
            <v>81.125</v>
          </cell>
          <cell r="F11">
            <v>93</v>
          </cell>
          <cell r="G11">
            <v>55</v>
          </cell>
          <cell r="H11">
            <v>4.6800000000000006</v>
          </cell>
          <cell r="I11" t="str">
            <v>*</v>
          </cell>
          <cell r="J11">
            <v>13.68</v>
          </cell>
          <cell r="K11">
            <v>0</v>
          </cell>
        </row>
        <row r="12">
          <cell r="B12">
            <v>24.895833333333332</v>
          </cell>
          <cell r="C12">
            <v>27.5</v>
          </cell>
          <cell r="D12">
            <v>23</v>
          </cell>
          <cell r="E12">
            <v>85.916666666666671</v>
          </cell>
          <cell r="F12">
            <v>92</v>
          </cell>
          <cell r="G12">
            <v>72</v>
          </cell>
          <cell r="H12">
            <v>5.04</v>
          </cell>
          <cell r="I12" t="str">
            <v>*</v>
          </cell>
          <cell r="J12">
            <v>16.2</v>
          </cell>
          <cell r="K12">
            <v>0</v>
          </cell>
        </row>
        <row r="13">
          <cell r="B13">
            <v>23.924999999999994</v>
          </cell>
          <cell r="C13">
            <v>27.8</v>
          </cell>
          <cell r="D13">
            <v>21.6</v>
          </cell>
          <cell r="E13">
            <v>86.916666666666671</v>
          </cell>
          <cell r="F13">
            <v>95</v>
          </cell>
          <cell r="G13">
            <v>70</v>
          </cell>
          <cell r="H13">
            <v>6.48</v>
          </cell>
          <cell r="I13" t="str">
            <v>*</v>
          </cell>
          <cell r="J13">
            <v>23.040000000000003</v>
          </cell>
          <cell r="K13">
            <v>12.4</v>
          </cell>
        </row>
        <row r="14">
          <cell r="B14">
            <v>24.966666666666669</v>
          </cell>
          <cell r="C14">
            <v>30</v>
          </cell>
          <cell r="D14">
            <v>21.4</v>
          </cell>
          <cell r="E14">
            <v>82.583333333333329</v>
          </cell>
          <cell r="F14">
            <v>94</v>
          </cell>
          <cell r="G14">
            <v>61</v>
          </cell>
          <cell r="H14">
            <v>5.7600000000000007</v>
          </cell>
          <cell r="I14" t="str">
            <v>*</v>
          </cell>
          <cell r="J14">
            <v>17.28</v>
          </cell>
          <cell r="K14">
            <v>0</v>
          </cell>
        </row>
        <row r="15">
          <cell r="B15">
            <v>22.862500000000008</v>
          </cell>
          <cell r="C15">
            <v>26.8</v>
          </cell>
          <cell r="D15">
            <v>19.399999999999999</v>
          </cell>
          <cell r="E15">
            <v>76.625</v>
          </cell>
          <cell r="F15">
            <v>91</v>
          </cell>
          <cell r="G15">
            <v>48</v>
          </cell>
          <cell r="H15">
            <v>6.84</v>
          </cell>
          <cell r="I15" t="str">
            <v>*</v>
          </cell>
          <cell r="J15">
            <v>19.8</v>
          </cell>
          <cell r="K15">
            <v>0</v>
          </cell>
        </row>
        <row r="16">
          <cell r="B16">
            <v>20.345833333333331</v>
          </cell>
          <cell r="C16">
            <v>26.3</v>
          </cell>
          <cell r="D16">
            <v>15.2</v>
          </cell>
          <cell r="E16">
            <v>72.041666666666671</v>
          </cell>
          <cell r="F16">
            <v>92</v>
          </cell>
          <cell r="G16">
            <v>44</v>
          </cell>
          <cell r="H16">
            <v>9</v>
          </cell>
          <cell r="I16" t="str">
            <v>*</v>
          </cell>
          <cell r="J16">
            <v>20.88</v>
          </cell>
          <cell r="K16">
            <v>0</v>
          </cell>
        </row>
        <row r="17">
          <cell r="B17">
            <v>19.612500000000001</v>
          </cell>
          <cell r="C17">
            <v>27.1</v>
          </cell>
          <cell r="D17">
            <v>14.9</v>
          </cell>
          <cell r="E17">
            <v>70.208333333333329</v>
          </cell>
          <cell r="F17">
            <v>92</v>
          </cell>
          <cell r="G17">
            <v>35</v>
          </cell>
          <cell r="H17">
            <v>7.2</v>
          </cell>
          <cell r="I17" t="str">
            <v>*</v>
          </cell>
          <cell r="J17">
            <v>16.2</v>
          </cell>
          <cell r="K17">
            <v>0</v>
          </cell>
        </row>
        <row r="18">
          <cell r="B18">
            <v>20.091666666666665</v>
          </cell>
          <cell r="C18">
            <v>28.2</v>
          </cell>
          <cell r="D18">
            <v>14.8</v>
          </cell>
          <cell r="E18">
            <v>72.25</v>
          </cell>
          <cell r="F18">
            <v>93</v>
          </cell>
          <cell r="G18">
            <v>35</v>
          </cell>
          <cell r="H18">
            <v>7.5600000000000005</v>
          </cell>
          <cell r="I18" t="str">
            <v>*</v>
          </cell>
          <cell r="J18">
            <v>14.4</v>
          </cell>
          <cell r="K18">
            <v>0</v>
          </cell>
        </row>
        <row r="19">
          <cell r="B19">
            <v>20.404166666666669</v>
          </cell>
          <cell r="C19">
            <v>28.5</v>
          </cell>
          <cell r="D19">
            <v>14.9</v>
          </cell>
          <cell r="E19">
            <v>72.291666666666671</v>
          </cell>
          <cell r="F19">
            <v>90</v>
          </cell>
          <cell r="G19">
            <v>36</v>
          </cell>
          <cell r="H19">
            <v>5.04</v>
          </cell>
          <cell r="I19" t="str">
            <v>*</v>
          </cell>
          <cell r="J19">
            <v>12.24</v>
          </cell>
          <cell r="K19">
            <v>0</v>
          </cell>
        </row>
        <row r="20">
          <cell r="B20">
            <v>20.341666666666665</v>
          </cell>
          <cell r="C20">
            <v>28.5</v>
          </cell>
          <cell r="D20">
            <v>15.2</v>
          </cell>
          <cell r="E20">
            <v>72.375</v>
          </cell>
          <cell r="F20">
            <v>90</v>
          </cell>
          <cell r="G20">
            <v>38</v>
          </cell>
          <cell r="H20">
            <v>5.04</v>
          </cell>
          <cell r="I20" t="str">
            <v>*</v>
          </cell>
          <cell r="J20">
            <v>11.520000000000001</v>
          </cell>
          <cell r="K20">
            <v>0</v>
          </cell>
        </row>
        <row r="21">
          <cell r="B21">
            <v>20.254166666666666</v>
          </cell>
          <cell r="C21">
            <v>29.5</v>
          </cell>
          <cell r="D21">
            <v>12.9</v>
          </cell>
          <cell r="E21">
            <v>70.791666666666671</v>
          </cell>
          <cell r="F21">
            <v>91</v>
          </cell>
          <cell r="G21">
            <v>35</v>
          </cell>
          <cell r="H21">
            <v>8.64</v>
          </cell>
          <cell r="I21" t="str">
            <v>*</v>
          </cell>
          <cell r="J21">
            <v>19.079999999999998</v>
          </cell>
          <cell r="K21">
            <v>0</v>
          </cell>
        </row>
        <row r="22">
          <cell r="B22">
            <v>20.999999999999996</v>
          </cell>
          <cell r="C22">
            <v>29.6</v>
          </cell>
          <cell r="D22">
            <v>14.7</v>
          </cell>
          <cell r="E22">
            <v>72.375</v>
          </cell>
          <cell r="F22">
            <v>92</v>
          </cell>
          <cell r="G22">
            <v>40</v>
          </cell>
          <cell r="H22">
            <v>6.48</v>
          </cell>
          <cell r="I22" t="str">
            <v>*</v>
          </cell>
          <cell r="J22">
            <v>13.68</v>
          </cell>
          <cell r="K22">
            <v>0</v>
          </cell>
        </row>
        <row r="23">
          <cell r="B23">
            <v>21.866666666666671</v>
          </cell>
          <cell r="C23">
            <v>30.7</v>
          </cell>
          <cell r="D23">
            <v>16.5</v>
          </cell>
          <cell r="E23">
            <v>70.458333333333329</v>
          </cell>
          <cell r="F23">
            <v>90</v>
          </cell>
          <cell r="G23">
            <v>32</v>
          </cell>
          <cell r="H23">
            <v>5.7600000000000007</v>
          </cell>
          <cell r="I23" t="str">
            <v>*</v>
          </cell>
          <cell r="J23">
            <v>14.76</v>
          </cell>
          <cell r="K23">
            <v>0</v>
          </cell>
        </row>
        <row r="24">
          <cell r="B24">
            <v>22.204545454545457</v>
          </cell>
          <cell r="C24">
            <v>31</v>
          </cell>
          <cell r="D24">
            <v>16</v>
          </cell>
          <cell r="E24">
            <v>71.227272727272734</v>
          </cell>
          <cell r="F24">
            <v>92</v>
          </cell>
          <cell r="G24">
            <v>38</v>
          </cell>
          <cell r="H24">
            <v>5.7600000000000007</v>
          </cell>
          <cell r="I24" t="str">
            <v>*</v>
          </cell>
          <cell r="J24">
            <v>14.04</v>
          </cell>
          <cell r="K24">
            <v>0</v>
          </cell>
        </row>
        <row r="25">
          <cell r="B25">
            <v>22.162499999999998</v>
          </cell>
          <cell r="C25">
            <v>29.8</v>
          </cell>
          <cell r="D25">
            <v>17.7</v>
          </cell>
          <cell r="E25">
            <v>79.5</v>
          </cell>
          <cell r="F25">
            <v>94</v>
          </cell>
          <cell r="G25">
            <v>46</v>
          </cell>
          <cell r="H25">
            <v>4.6800000000000006</v>
          </cell>
          <cell r="I25" t="str">
            <v>*</v>
          </cell>
          <cell r="J25">
            <v>13.68</v>
          </cell>
          <cell r="K25">
            <v>0</v>
          </cell>
        </row>
        <row r="26">
          <cell r="B26">
            <v>23.483333333333334</v>
          </cell>
          <cell r="C26">
            <v>28.3</v>
          </cell>
          <cell r="D26">
            <v>20.5</v>
          </cell>
          <cell r="E26">
            <v>77.666666666666671</v>
          </cell>
          <cell r="F26">
            <v>90</v>
          </cell>
          <cell r="G26">
            <v>51</v>
          </cell>
          <cell r="H26">
            <v>4.32</v>
          </cell>
          <cell r="I26" t="str">
            <v>*</v>
          </cell>
          <cell r="J26">
            <v>12.96</v>
          </cell>
          <cell r="K26">
            <v>0.2</v>
          </cell>
        </row>
        <row r="27">
          <cell r="B27">
            <v>23.408333333333335</v>
          </cell>
          <cell r="C27">
            <v>31.7</v>
          </cell>
          <cell r="D27">
            <v>18.7</v>
          </cell>
          <cell r="E27">
            <v>74.958333333333329</v>
          </cell>
          <cell r="F27">
            <v>92</v>
          </cell>
          <cell r="G27">
            <v>37</v>
          </cell>
          <cell r="H27">
            <v>4.32</v>
          </cell>
          <cell r="I27" t="str">
            <v>*</v>
          </cell>
          <cell r="J27">
            <v>13.32</v>
          </cell>
          <cell r="K27">
            <v>0</v>
          </cell>
        </row>
        <row r="28">
          <cell r="B28">
            <v>23.125</v>
          </cell>
          <cell r="C28">
            <v>30.4</v>
          </cell>
          <cell r="D28">
            <v>17.7</v>
          </cell>
          <cell r="E28">
            <v>66.875</v>
          </cell>
          <cell r="F28">
            <v>90</v>
          </cell>
          <cell r="G28">
            <v>35</v>
          </cell>
          <cell r="H28">
            <v>11.520000000000001</v>
          </cell>
          <cell r="I28" t="str">
            <v>*</v>
          </cell>
          <cell r="J28">
            <v>24.12</v>
          </cell>
          <cell r="K28">
            <v>0</v>
          </cell>
        </row>
        <row r="29">
          <cell r="B29">
            <v>23.233333333333334</v>
          </cell>
          <cell r="C29">
            <v>31.5</v>
          </cell>
          <cell r="D29">
            <v>17.100000000000001</v>
          </cell>
          <cell r="E29">
            <v>72.083333333333329</v>
          </cell>
          <cell r="F29">
            <v>89</v>
          </cell>
          <cell r="G29">
            <v>43</v>
          </cell>
          <cell r="H29">
            <v>12.24</v>
          </cell>
          <cell r="I29" t="str">
            <v>*</v>
          </cell>
          <cell r="J29">
            <v>23.040000000000003</v>
          </cell>
          <cell r="K29">
            <v>0</v>
          </cell>
        </row>
        <row r="30">
          <cell r="B30">
            <v>24.858333333333334</v>
          </cell>
          <cell r="C30">
            <v>31.9</v>
          </cell>
          <cell r="D30">
            <v>19.100000000000001</v>
          </cell>
          <cell r="E30">
            <v>72.541666666666671</v>
          </cell>
          <cell r="F30">
            <v>92</v>
          </cell>
          <cell r="G30">
            <v>46</v>
          </cell>
          <cell r="H30">
            <v>11.520000000000001</v>
          </cell>
          <cell r="I30" t="str">
            <v>*</v>
          </cell>
          <cell r="J30">
            <v>29.880000000000003</v>
          </cell>
          <cell r="K30">
            <v>0</v>
          </cell>
        </row>
        <row r="31">
          <cell r="B31">
            <v>25.408333333333342</v>
          </cell>
          <cell r="C31">
            <v>32.200000000000003</v>
          </cell>
          <cell r="D31">
            <v>21.4</v>
          </cell>
          <cell r="E31">
            <v>76.125</v>
          </cell>
          <cell r="F31">
            <v>91</v>
          </cell>
          <cell r="G31">
            <v>47</v>
          </cell>
          <cell r="H31">
            <v>9</v>
          </cell>
          <cell r="I31" t="str">
            <v>*</v>
          </cell>
          <cell r="J31">
            <v>21.6</v>
          </cell>
          <cell r="K31">
            <v>0</v>
          </cell>
        </row>
        <row r="32">
          <cell r="B32">
            <v>21.858333333333334</v>
          </cell>
          <cell r="C32">
            <v>26.1</v>
          </cell>
          <cell r="D32">
            <v>18.7</v>
          </cell>
          <cell r="E32">
            <v>89.25</v>
          </cell>
          <cell r="F32">
            <v>94</v>
          </cell>
          <cell r="G32">
            <v>73</v>
          </cell>
          <cell r="H32">
            <v>14.04</v>
          </cell>
          <cell r="I32" t="str">
            <v>*</v>
          </cell>
          <cell r="J32">
            <v>38.519999999999996</v>
          </cell>
          <cell r="K32">
            <v>25.4</v>
          </cell>
        </row>
        <row r="33">
          <cell r="B33">
            <v>21.645833333333332</v>
          </cell>
          <cell r="C33">
            <v>25.6</v>
          </cell>
          <cell r="D33">
            <v>19.100000000000001</v>
          </cell>
          <cell r="E33">
            <v>85.375</v>
          </cell>
          <cell r="F33">
            <v>95</v>
          </cell>
          <cell r="G33">
            <v>63</v>
          </cell>
          <cell r="H33">
            <v>5.04</v>
          </cell>
          <cell r="I33" t="str">
            <v>*</v>
          </cell>
          <cell r="J33">
            <v>15.48</v>
          </cell>
          <cell r="K33">
            <v>0.4</v>
          </cell>
        </row>
        <row r="34">
          <cell r="B34">
            <v>20.841666666666665</v>
          </cell>
          <cell r="C34">
            <v>22.6</v>
          </cell>
          <cell r="D34">
            <v>20.3</v>
          </cell>
          <cell r="E34">
            <v>91.583333333333329</v>
          </cell>
          <cell r="F34">
            <v>94</v>
          </cell>
          <cell r="G34">
            <v>82</v>
          </cell>
          <cell r="H34">
            <v>8.64</v>
          </cell>
          <cell r="I34" t="str">
            <v>*</v>
          </cell>
          <cell r="J34">
            <v>20.88</v>
          </cell>
          <cell r="K34">
            <v>26.6</v>
          </cell>
        </row>
        <row r="35">
          <cell r="B35">
            <v>20.80833333333333</v>
          </cell>
          <cell r="C35">
            <v>23.9</v>
          </cell>
          <cell r="D35">
            <v>19.399999999999999</v>
          </cell>
          <cell r="E35">
            <v>88.916666666666671</v>
          </cell>
          <cell r="F35">
            <v>95</v>
          </cell>
          <cell r="G35">
            <v>66</v>
          </cell>
          <cell r="H35">
            <v>2.52</v>
          </cell>
          <cell r="I35" t="str">
            <v>*</v>
          </cell>
          <cell r="J35">
            <v>12.6</v>
          </cell>
          <cell r="K35">
            <v>0</v>
          </cell>
        </row>
        <row r="36">
          <cell r="I36" t="str">
            <v>*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1"/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5">
          <cell r="B5">
            <v>25.483333333333334</v>
          </cell>
          <cell r="C5">
            <v>31.3</v>
          </cell>
          <cell r="D5">
            <v>23.1</v>
          </cell>
          <cell r="E5">
            <v>86.625</v>
          </cell>
          <cell r="F5">
            <v>95</v>
          </cell>
          <cell r="G5">
            <v>57</v>
          </cell>
          <cell r="H5">
            <v>14.76</v>
          </cell>
          <cell r="I5" t="str">
            <v>*</v>
          </cell>
          <cell r="J5">
            <v>28.8</v>
          </cell>
          <cell r="K5">
            <v>0</v>
          </cell>
        </row>
        <row r="6">
          <cell r="B6">
            <v>24.912499999999998</v>
          </cell>
          <cell r="C6">
            <v>30.6</v>
          </cell>
          <cell r="D6">
            <v>22.1</v>
          </cell>
          <cell r="E6">
            <v>87.458333333333329</v>
          </cell>
          <cell r="F6">
            <v>95</v>
          </cell>
          <cell r="G6">
            <v>66</v>
          </cell>
          <cell r="H6">
            <v>18</v>
          </cell>
          <cell r="I6" t="str">
            <v>*</v>
          </cell>
          <cell r="J6">
            <v>35.64</v>
          </cell>
          <cell r="K6">
            <v>0</v>
          </cell>
        </row>
        <row r="7">
          <cell r="B7">
            <v>20.704166666666669</v>
          </cell>
          <cell r="C7">
            <v>24.5</v>
          </cell>
          <cell r="D7">
            <v>17.899999999999999</v>
          </cell>
          <cell r="E7">
            <v>87.5</v>
          </cell>
          <cell r="F7">
            <v>95</v>
          </cell>
          <cell r="G7">
            <v>72</v>
          </cell>
          <cell r="H7">
            <v>16.920000000000002</v>
          </cell>
          <cell r="I7" t="str">
            <v>*</v>
          </cell>
          <cell r="J7">
            <v>26.28</v>
          </cell>
          <cell r="K7">
            <v>0</v>
          </cell>
        </row>
        <row r="8">
          <cell r="B8">
            <v>21.466666666666665</v>
          </cell>
          <cell r="C8">
            <v>27</v>
          </cell>
          <cell r="D8">
            <v>18.8</v>
          </cell>
          <cell r="E8">
            <v>88.5</v>
          </cell>
          <cell r="F8">
            <v>96</v>
          </cell>
          <cell r="G8">
            <v>70</v>
          </cell>
          <cell r="H8">
            <v>10.44</v>
          </cell>
          <cell r="I8" t="str">
            <v>*</v>
          </cell>
          <cell r="J8">
            <v>19.8</v>
          </cell>
          <cell r="K8">
            <v>0</v>
          </cell>
        </row>
        <row r="9">
          <cell r="B9">
            <v>22.770833333333339</v>
          </cell>
          <cell r="C9">
            <v>29.1</v>
          </cell>
          <cell r="D9">
            <v>18.7</v>
          </cell>
          <cell r="E9">
            <v>90.291666666666671</v>
          </cell>
          <cell r="F9">
            <v>100</v>
          </cell>
          <cell r="G9">
            <v>69</v>
          </cell>
          <cell r="H9">
            <v>11.16</v>
          </cell>
          <cell r="I9" t="str">
            <v>*</v>
          </cell>
          <cell r="J9">
            <v>17.64</v>
          </cell>
          <cell r="K9">
            <v>0</v>
          </cell>
        </row>
        <row r="10">
          <cell r="B10">
            <v>23.133333333333336</v>
          </cell>
          <cell r="C10">
            <v>29</v>
          </cell>
          <cell r="D10">
            <v>19.600000000000001</v>
          </cell>
          <cell r="E10">
            <v>88.666666666666671</v>
          </cell>
          <cell r="F10">
            <v>100</v>
          </cell>
          <cell r="G10">
            <v>65</v>
          </cell>
          <cell r="H10">
            <v>15.48</v>
          </cell>
          <cell r="I10" t="str">
            <v>*</v>
          </cell>
          <cell r="J10">
            <v>27</v>
          </cell>
          <cell r="K10">
            <v>0</v>
          </cell>
        </row>
        <row r="11">
          <cell r="B11">
            <v>24.575000000000003</v>
          </cell>
          <cell r="C11">
            <v>32.6</v>
          </cell>
          <cell r="D11">
            <v>20.6</v>
          </cell>
          <cell r="E11">
            <v>84.291666666666671</v>
          </cell>
          <cell r="F11">
            <v>95</v>
          </cell>
          <cell r="G11">
            <v>55</v>
          </cell>
          <cell r="H11">
            <v>14.4</v>
          </cell>
          <cell r="I11" t="str">
            <v>*</v>
          </cell>
          <cell r="J11">
            <v>25.2</v>
          </cell>
          <cell r="K11">
            <v>0</v>
          </cell>
        </row>
        <row r="12">
          <cell r="B12">
            <v>26.224999999999994</v>
          </cell>
          <cell r="C12">
            <v>30.4</v>
          </cell>
          <cell r="D12">
            <v>23.2</v>
          </cell>
          <cell r="E12">
            <v>85.458333333333329</v>
          </cell>
          <cell r="F12">
            <v>95</v>
          </cell>
          <cell r="G12">
            <v>66</v>
          </cell>
          <cell r="H12">
            <v>12.24</v>
          </cell>
          <cell r="I12" t="str">
            <v>*</v>
          </cell>
          <cell r="J12">
            <v>21.96</v>
          </cell>
          <cell r="K12">
            <v>0</v>
          </cell>
        </row>
        <row r="13">
          <cell r="B13">
            <v>24.370833333333337</v>
          </cell>
          <cell r="C13">
            <v>27.3</v>
          </cell>
          <cell r="D13">
            <v>22.2</v>
          </cell>
          <cell r="E13">
            <v>88.041666666666671</v>
          </cell>
          <cell r="F13">
            <v>95</v>
          </cell>
          <cell r="G13">
            <v>76</v>
          </cell>
          <cell r="H13">
            <v>15.48</v>
          </cell>
          <cell r="I13" t="str">
            <v>*</v>
          </cell>
          <cell r="J13">
            <v>27.36</v>
          </cell>
          <cell r="K13">
            <v>0</v>
          </cell>
        </row>
        <row r="14">
          <cell r="B14">
            <v>24.366666666666664</v>
          </cell>
          <cell r="C14">
            <v>30.1</v>
          </cell>
          <cell r="D14">
            <v>21.6</v>
          </cell>
          <cell r="E14">
            <v>87</v>
          </cell>
          <cell r="F14">
            <v>100</v>
          </cell>
          <cell r="G14">
            <v>64</v>
          </cell>
          <cell r="H14">
            <v>11.520000000000001</v>
          </cell>
          <cell r="I14" t="str">
            <v>*</v>
          </cell>
          <cell r="J14">
            <v>24.12</v>
          </cell>
          <cell r="K14">
            <v>0</v>
          </cell>
        </row>
        <row r="15">
          <cell r="B15">
            <v>24.562499999999996</v>
          </cell>
          <cell r="C15">
            <v>30.2</v>
          </cell>
          <cell r="D15">
            <v>21.6</v>
          </cell>
          <cell r="E15">
            <v>78.75</v>
          </cell>
          <cell r="F15">
            <v>95</v>
          </cell>
          <cell r="G15">
            <v>52</v>
          </cell>
          <cell r="H15">
            <v>16.920000000000002</v>
          </cell>
          <cell r="I15" t="str">
            <v>*</v>
          </cell>
          <cell r="J15">
            <v>27.36</v>
          </cell>
          <cell r="K15">
            <v>0.8</v>
          </cell>
        </row>
        <row r="16">
          <cell r="B16">
            <v>22.708333333333329</v>
          </cell>
          <cell r="C16">
            <v>28.7</v>
          </cell>
          <cell r="D16">
            <v>18.8</v>
          </cell>
          <cell r="E16">
            <v>70.666666666666671</v>
          </cell>
          <cell r="F16">
            <v>95</v>
          </cell>
          <cell r="G16">
            <v>31</v>
          </cell>
          <cell r="H16">
            <v>14.76</v>
          </cell>
          <cell r="I16" t="str">
            <v>*</v>
          </cell>
          <cell r="J16">
            <v>23.400000000000002</v>
          </cell>
          <cell r="K16">
            <v>0</v>
          </cell>
        </row>
        <row r="17">
          <cell r="B17">
            <v>20.908333333333331</v>
          </cell>
          <cell r="C17">
            <v>29</v>
          </cell>
          <cell r="D17">
            <v>15.3</v>
          </cell>
          <cell r="E17">
            <v>72.625</v>
          </cell>
          <cell r="F17">
            <v>96</v>
          </cell>
          <cell r="G17">
            <v>33</v>
          </cell>
          <cell r="H17">
            <v>8.64</v>
          </cell>
          <cell r="I17" t="str">
            <v>*</v>
          </cell>
          <cell r="J17">
            <v>17.28</v>
          </cell>
          <cell r="K17">
            <v>0</v>
          </cell>
        </row>
        <row r="18">
          <cell r="B18">
            <v>20.925000000000001</v>
          </cell>
          <cell r="C18">
            <v>31.1</v>
          </cell>
          <cell r="D18">
            <v>13.4</v>
          </cell>
          <cell r="E18">
            <v>72.541666666666671</v>
          </cell>
          <cell r="F18">
            <v>100</v>
          </cell>
          <cell r="G18">
            <v>32</v>
          </cell>
          <cell r="H18">
            <v>6.48</v>
          </cell>
          <cell r="I18" t="str">
            <v>*</v>
          </cell>
          <cell r="J18">
            <v>14.4</v>
          </cell>
          <cell r="K18">
            <v>0</v>
          </cell>
        </row>
        <row r="19">
          <cell r="B19">
            <v>20.987500000000001</v>
          </cell>
          <cell r="C19">
            <v>30.4</v>
          </cell>
          <cell r="D19">
            <v>13.4</v>
          </cell>
          <cell r="E19">
            <v>75.291666666666671</v>
          </cell>
          <cell r="F19">
            <v>100</v>
          </cell>
          <cell r="G19">
            <v>34</v>
          </cell>
          <cell r="H19">
            <v>10.44</v>
          </cell>
          <cell r="I19" t="str">
            <v>*</v>
          </cell>
          <cell r="J19">
            <v>18.36</v>
          </cell>
          <cell r="K19">
            <v>0</v>
          </cell>
        </row>
        <row r="20">
          <cell r="B20">
            <v>20.962500000000002</v>
          </cell>
          <cell r="C20">
            <v>31</v>
          </cell>
          <cell r="D20">
            <v>13.9</v>
          </cell>
          <cell r="E20">
            <v>75.458333333333329</v>
          </cell>
          <cell r="F20">
            <v>100</v>
          </cell>
          <cell r="G20">
            <v>33</v>
          </cell>
          <cell r="H20">
            <v>12.96</v>
          </cell>
          <cell r="I20" t="str">
            <v>*</v>
          </cell>
          <cell r="J20">
            <v>23.400000000000002</v>
          </cell>
          <cell r="K20">
            <v>0</v>
          </cell>
        </row>
        <row r="21">
          <cell r="B21">
            <v>20.9</v>
          </cell>
          <cell r="C21">
            <v>31.1</v>
          </cell>
          <cell r="D21">
            <v>12.5</v>
          </cell>
          <cell r="E21">
            <v>73.625</v>
          </cell>
          <cell r="F21">
            <v>100</v>
          </cell>
          <cell r="G21">
            <v>31</v>
          </cell>
          <cell r="H21">
            <v>12.96</v>
          </cell>
          <cell r="I21" t="str">
            <v>*</v>
          </cell>
          <cell r="J21">
            <v>29.16</v>
          </cell>
          <cell r="K21">
            <v>0</v>
          </cell>
        </row>
        <row r="22">
          <cell r="B22">
            <v>22.025000000000002</v>
          </cell>
          <cell r="C22">
            <v>32.4</v>
          </cell>
          <cell r="D22">
            <v>14.4</v>
          </cell>
          <cell r="E22">
            <v>73.125</v>
          </cell>
          <cell r="F22">
            <v>95</v>
          </cell>
          <cell r="G22">
            <v>33</v>
          </cell>
          <cell r="H22">
            <v>7.5600000000000005</v>
          </cell>
          <cell r="I22" t="str">
            <v>*</v>
          </cell>
          <cell r="J22">
            <v>18.36</v>
          </cell>
          <cell r="K22">
            <v>0</v>
          </cell>
        </row>
        <row r="23">
          <cell r="B23">
            <v>22.754166666666666</v>
          </cell>
          <cell r="C23">
            <v>32.1</v>
          </cell>
          <cell r="D23">
            <v>15.2</v>
          </cell>
          <cell r="E23">
            <v>72</v>
          </cell>
          <cell r="F23">
            <v>96</v>
          </cell>
          <cell r="G23">
            <v>32</v>
          </cell>
          <cell r="H23">
            <v>18</v>
          </cell>
          <cell r="I23" t="str">
            <v>*</v>
          </cell>
          <cell r="J23">
            <v>26.64</v>
          </cell>
          <cell r="K23">
            <v>0</v>
          </cell>
        </row>
        <row r="24">
          <cell r="B24">
            <v>22.641666666666666</v>
          </cell>
          <cell r="C24">
            <v>33.4</v>
          </cell>
          <cell r="D24">
            <v>14.5</v>
          </cell>
          <cell r="E24">
            <v>73.541666666666671</v>
          </cell>
          <cell r="F24">
            <v>97</v>
          </cell>
          <cell r="G24">
            <v>31</v>
          </cell>
          <cell r="H24">
            <v>12.6</v>
          </cell>
          <cell r="I24" t="str">
            <v>*</v>
          </cell>
          <cell r="J24">
            <v>26.64</v>
          </cell>
          <cell r="K24">
            <v>0</v>
          </cell>
        </row>
        <row r="25">
          <cell r="B25">
            <v>22.450000000000003</v>
          </cell>
          <cell r="C25">
            <v>30.7</v>
          </cell>
          <cell r="D25">
            <v>16.600000000000001</v>
          </cell>
          <cell r="E25">
            <v>76.791666666666671</v>
          </cell>
          <cell r="F25">
            <v>95</v>
          </cell>
          <cell r="G25">
            <v>44</v>
          </cell>
          <cell r="H25">
            <v>18.720000000000002</v>
          </cell>
          <cell r="I25" t="str">
            <v>*</v>
          </cell>
          <cell r="J25">
            <v>31.680000000000003</v>
          </cell>
          <cell r="K25">
            <v>0</v>
          </cell>
        </row>
        <row r="26">
          <cell r="B26">
            <v>24.63333333333334</v>
          </cell>
          <cell r="C26">
            <v>31.2</v>
          </cell>
          <cell r="D26">
            <v>20.9</v>
          </cell>
          <cell r="E26">
            <v>70.666666666666671</v>
          </cell>
          <cell r="F26">
            <v>93</v>
          </cell>
          <cell r="G26">
            <v>45</v>
          </cell>
          <cell r="H26">
            <v>18</v>
          </cell>
          <cell r="I26" t="str">
            <v>*</v>
          </cell>
          <cell r="J26">
            <v>30.6</v>
          </cell>
          <cell r="K26">
            <v>0</v>
          </cell>
        </row>
        <row r="27">
          <cell r="B27">
            <v>25.237500000000001</v>
          </cell>
          <cell r="C27">
            <v>33.700000000000003</v>
          </cell>
          <cell r="D27">
            <v>19</v>
          </cell>
          <cell r="E27">
            <v>68.958333333333329</v>
          </cell>
          <cell r="F27">
            <v>93</v>
          </cell>
          <cell r="G27">
            <v>33</v>
          </cell>
          <cell r="H27">
            <v>17.28</v>
          </cell>
          <cell r="I27" t="str">
            <v>*</v>
          </cell>
          <cell r="J27">
            <v>24.12</v>
          </cell>
          <cell r="K27">
            <v>0</v>
          </cell>
        </row>
        <row r="28">
          <cell r="B28">
            <v>23.162499999999998</v>
          </cell>
          <cell r="C28">
            <v>32</v>
          </cell>
          <cell r="D28">
            <v>16.8</v>
          </cell>
          <cell r="E28">
            <v>71.166666666666671</v>
          </cell>
          <cell r="F28">
            <v>95</v>
          </cell>
          <cell r="G28">
            <v>33</v>
          </cell>
          <cell r="H28">
            <v>20.88</v>
          </cell>
          <cell r="I28" t="str">
            <v>*</v>
          </cell>
          <cell r="J28">
            <v>32.76</v>
          </cell>
          <cell r="K28">
            <v>0</v>
          </cell>
        </row>
        <row r="29">
          <cell r="B29">
            <v>23.508333333333336</v>
          </cell>
          <cell r="C29">
            <v>33.5</v>
          </cell>
          <cell r="D29">
            <v>16.3</v>
          </cell>
          <cell r="E29">
            <v>74.5</v>
          </cell>
          <cell r="F29">
            <v>95</v>
          </cell>
          <cell r="G29">
            <v>41</v>
          </cell>
          <cell r="H29">
            <v>20.16</v>
          </cell>
          <cell r="I29" t="str">
            <v>*</v>
          </cell>
          <cell r="J29">
            <v>37.800000000000004</v>
          </cell>
          <cell r="K29">
            <v>0</v>
          </cell>
        </row>
        <row r="30">
          <cell r="B30">
            <v>25.2</v>
          </cell>
          <cell r="C30">
            <v>33.700000000000003</v>
          </cell>
          <cell r="D30">
            <v>18.8</v>
          </cell>
          <cell r="E30">
            <v>75.333333333333329</v>
          </cell>
          <cell r="F30">
            <v>96</v>
          </cell>
          <cell r="G30">
            <v>43</v>
          </cell>
          <cell r="H30">
            <v>22.32</v>
          </cell>
          <cell r="I30" t="str">
            <v>*</v>
          </cell>
          <cell r="J30">
            <v>41.04</v>
          </cell>
          <cell r="K30">
            <v>0</v>
          </cell>
        </row>
        <row r="31">
          <cell r="B31">
            <v>26.054166666666664</v>
          </cell>
          <cell r="C31">
            <v>34.200000000000003</v>
          </cell>
          <cell r="D31">
            <v>19.899999999999999</v>
          </cell>
          <cell r="E31">
            <v>73.166666666666671</v>
          </cell>
          <cell r="F31">
            <v>95</v>
          </cell>
          <cell r="G31">
            <v>39</v>
          </cell>
          <cell r="H31">
            <v>21.240000000000002</v>
          </cell>
          <cell r="I31" t="str">
            <v>*</v>
          </cell>
          <cell r="J31">
            <v>32.4</v>
          </cell>
          <cell r="K31">
            <v>0</v>
          </cell>
        </row>
        <row r="32">
          <cell r="B32">
            <v>22.533333333333328</v>
          </cell>
          <cell r="C32">
            <v>25</v>
          </cell>
          <cell r="D32">
            <v>18.399999999999999</v>
          </cell>
          <cell r="E32">
            <v>91.666666666666671</v>
          </cell>
          <cell r="F32">
            <v>95</v>
          </cell>
          <cell r="G32">
            <v>85</v>
          </cell>
          <cell r="H32">
            <v>23.759999999999998</v>
          </cell>
          <cell r="I32" t="str">
            <v>*</v>
          </cell>
          <cell r="J32">
            <v>38.880000000000003</v>
          </cell>
          <cell r="K32">
            <v>4</v>
          </cell>
        </row>
        <row r="33">
          <cell r="B33">
            <v>18.2695652173913</v>
          </cell>
          <cell r="C33">
            <v>22.3</v>
          </cell>
          <cell r="D33">
            <v>15.7</v>
          </cell>
          <cell r="E33">
            <v>91</v>
          </cell>
          <cell r="F33">
            <v>96</v>
          </cell>
          <cell r="G33">
            <v>78</v>
          </cell>
          <cell r="H33">
            <v>15.48</v>
          </cell>
          <cell r="I33" t="str">
            <v>*</v>
          </cell>
          <cell r="J33">
            <v>28.44</v>
          </cell>
          <cell r="K33">
            <v>1</v>
          </cell>
        </row>
        <row r="34">
          <cell r="B34">
            <v>20.087499999999999</v>
          </cell>
          <cell r="C34">
            <v>21.4</v>
          </cell>
          <cell r="D34">
            <v>19.3</v>
          </cell>
          <cell r="E34">
            <v>94</v>
          </cell>
          <cell r="F34">
            <v>95</v>
          </cell>
          <cell r="G34">
            <v>89</v>
          </cell>
          <cell r="H34">
            <v>14.76</v>
          </cell>
          <cell r="I34" t="str">
            <v>*</v>
          </cell>
          <cell r="J34">
            <v>27</v>
          </cell>
          <cell r="K34">
            <v>14.4</v>
          </cell>
        </row>
        <row r="35">
          <cell r="B35">
            <v>21.208333333333332</v>
          </cell>
          <cell r="C35">
            <v>26.5</v>
          </cell>
          <cell r="D35">
            <v>18.8</v>
          </cell>
          <cell r="E35">
            <v>89.083333333333329</v>
          </cell>
          <cell r="F35">
            <v>100</v>
          </cell>
          <cell r="G35">
            <v>63</v>
          </cell>
          <cell r="H35">
            <v>6.84</v>
          </cell>
          <cell r="I35" t="str">
            <v>*</v>
          </cell>
          <cell r="J35">
            <v>15.120000000000001</v>
          </cell>
          <cell r="K35">
            <v>0.4</v>
          </cell>
        </row>
        <row r="36">
          <cell r="I36" t="str">
            <v>*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1"/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5">
          <cell r="B5">
            <v>24.375000000000004</v>
          </cell>
          <cell r="C5">
            <v>31.4</v>
          </cell>
          <cell r="D5">
            <v>19.7</v>
          </cell>
          <cell r="E5">
            <v>77.666666666666671</v>
          </cell>
          <cell r="F5">
            <v>94</v>
          </cell>
          <cell r="G5">
            <v>52</v>
          </cell>
          <cell r="H5">
            <v>13.68</v>
          </cell>
          <cell r="I5" t="str">
            <v>*</v>
          </cell>
          <cell r="J5">
            <v>27.36</v>
          </cell>
          <cell r="K5">
            <v>0</v>
          </cell>
        </row>
        <row r="6">
          <cell r="B6">
            <v>23.9375</v>
          </cell>
          <cell r="C6">
            <v>31.9</v>
          </cell>
          <cell r="D6">
            <v>19.7</v>
          </cell>
          <cell r="E6">
            <v>77.916666666666671</v>
          </cell>
          <cell r="F6">
            <v>98</v>
          </cell>
          <cell r="G6">
            <v>49</v>
          </cell>
          <cell r="H6">
            <v>12.24</v>
          </cell>
          <cell r="I6" t="str">
            <v>*</v>
          </cell>
          <cell r="J6">
            <v>25.2</v>
          </cell>
          <cell r="K6">
            <v>0</v>
          </cell>
        </row>
        <row r="7">
          <cell r="B7">
            <v>23.870833333333334</v>
          </cell>
          <cell r="C7">
            <v>29.2</v>
          </cell>
          <cell r="D7">
            <v>20.5</v>
          </cell>
          <cell r="E7">
            <v>83.833333333333329</v>
          </cell>
          <cell r="F7">
            <v>98</v>
          </cell>
          <cell r="G7">
            <v>51</v>
          </cell>
          <cell r="H7">
            <v>9</v>
          </cell>
          <cell r="I7" t="str">
            <v>*</v>
          </cell>
          <cell r="J7">
            <v>21.6</v>
          </cell>
          <cell r="K7">
            <v>0</v>
          </cell>
        </row>
        <row r="8">
          <cell r="B8">
            <v>23.295833333333334</v>
          </cell>
          <cell r="C8">
            <v>31.1</v>
          </cell>
          <cell r="D8">
            <v>18.5</v>
          </cell>
          <cell r="E8">
            <v>83.541666666666671</v>
          </cell>
          <cell r="F8">
            <v>98</v>
          </cell>
          <cell r="G8">
            <v>51</v>
          </cell>
          <cell r="H8">
            <v>8.2799999999999994</v>
          </cell>
          <cell r="I8" t="str">
            <v>*</v>
          </cell>
          <cell r="J8">
            <v>20.16</v>
          </cell>
          <cell r="K8">
            <v>0</v>
          </cell>
        </row>
        <row r="9">
          <cell r="B9">
            <v>24.408333333333331</v>
          </cell>
          <cell r="C9">
            <v>32.1</v>
          </cell>
          <cell r="D9">
            <v>19.399999999999999</v>
          </cell>
          <cell r="E9">
            <v>76.458333333333329</v>
          </cell>
          <cell r="F9">
            <v>97</v>
          </cell>
          <cell r="G9">
            <v>41</v>
          </cell>
          <cell r="H9">
            <v>12.96</v>
          </cell>
          <cell r="I9" t="str">
            <v>*</v>
          </cell>
          <cell r="J9">
            <v>30.6</v>
          </cell>
          <cell r="K9">
            <v>0</v>
          </cell>
        </row>
        <row r="10">
          <cell r="B10">
            <v>24.583333333333339</v>
          </cell>
          <cell r="C10">
            <v>33</v>
          </cell>
          <cell r="D10">
            <v>19.5</v>
          </cell>
          <cell r="E10">
            <v>75</v>
          </cell>
          <cell r="F10">
            <v>97</v>
          </cell>
          <cell r="G10">
            <v>44</v>
          </cell>
          <cell r="H10">
            <v>10.44</v>
          </cell>
          <cell r="I10" t="str">
            <v>*</v>
          </cell>
          <cell r="J10">
            <v>23.040000000000003</v>
          </cell>
          <cell r="K10">
            <v>0</v>
          </cell>
        </row>
        <row r="11">
          <cell r="B11">
            <v>24.162499999999998</v>
          </cell>
          <cell r="C11">
            <v>31.8</v>
          </cell>
          <cell r="D11">
            <v>18.399999999999999</v>
          </cell>
          <cell r="E11">
            <v>78.666666666666671</v>
          </cell>
          <cell r="F11">
            <v>97</v>
          </cell>
          <cell r="G11">
            <v>47</v>
          </cell>
          <cell r="H11">
            <v>12.6</v>
          </cell>
          <cell r="I11" t="str">
            <v>*</v>
          </cell>
          <cell r="J11">
            <v>27.36</v>
          </cell>
          <cell r="K11">
            <v>0</v>
          </cell>
        </row>
        <row r="12">
          <cell r="B12">
            <v>23.024999999999995</v>
          </cell>
          <cell r="C12">
            <v>28.4</v>
          </cell>
          <cell r="D12">
            <v>19.600000000000001</v>
          </cell>
          <cell r="E12">
            <v>87.75</v>
          </cell>
          <cell r="F12">
            <v>98</v>
          </cell>
          <cell r="G12">
            <v>68</v>
          </cell>
          <cell r="H12">
            <v>10.8</v>
          </cell>
          <cell r="I12" t="str">
            <v>*</v>
          </cell>
          <cell r="J12">
            <v>22.32</v>
          </cell>
          <cell r="K12">
            <v>0</v>
          </cell>
        </row>
        <row r="13">
          <cell r="B13">
            <v>22.541666666666668</v>
          </cell>
          <cell r="C13">
            <v>26.6</v>
          </cell>
          <cell r="D13">
            <v>20.399999999999999</v>
          </cell>
          <cell r="E13">
            <v>90.958333333333329</v>
          </cell>
          <cell r="F13">
            <v>98</v>
          </cell>
          <cell r="G13">
            <v>73</v>
          </cell>
          <cell r="H13">
            <v>8.64</v>
          </cell>
          <cell r="I13" t="str">
            <v>*</v>
          </cell>
          <cell r="J13">
            <v>23.759999999999998</v>
          </cell>
          <cell r="K13">
            <v>0.2</v>
          </cell>
        </row>
        <row r="14">
          <cell r="B14">
            <v>22.466666666666669</v>
          </cell>
          <cell r="C14">
            <v>28.1</v>
          </cell>
          <cell r="D14">
            <v>19.2</v>
          </cell>
          <cell r="E14">
            <v>86.666666666666671</v>
          </cell>
          <cell r="F14">
            <v>98</v>
          </cell>
          <cell r="G14">
            <v>61</v>
          </cell>
          <cell r="H14">
            <v>12.24</v>
          </cell>
          <cell r="I14" t="str">
            <v>*</v>
          </cell>
          <cell r="J14">
            <v>23.040000000000003</v>
          </cell>
          <cell r="K14">
            <v>0</v>
          </cell>
        </row>
        <row r="15">
          <cell r="B15">
            <v>18.837499999999999</v>
          </cell>
          <cell r="C15">
            <v>26.6</v>
          </cell>
          <cell r="D15">
            <v>11.7</v>
          </cell>
          <cell r="E15">
            <v>75.375</v>
          </cell>
          <cell r="F15">
            <v>98</v>
          </cell>
          <cell r="G15">
            <v>29</v>
          </cell>
          <cell r="H15">
            <v>9.3600000000000012</v>
          </cell>
          <cell r="I15" t="str">
            <v>*</v>
          </cell>
          <cell r="J15">
            <v>18.36</v>
          </cell>
          <cell r="K15">
            <v>0.2</v>
          </cell>
        </row>
        <row r="16">
          <cell r="B16">
            <v>15.641666666666667</v>
          </cell>
          <cell r="C16">
            <v>25.3</v>
          </cell>
          <cell r="D16">
            <v>9.1999999999999993</v>
          </cell>
          <cell r="E16">
            <v>77.25</v>
          </cell>
          <cell r="F16">
            <v>98</v>
          </cell>
          <cell r="G16">
            <v>33</v>
          </cell>
          <cell r="H16">
            <v>9.3600000000000012</v>
          </cell>
          <cell r="I16" t="str">
            <v>*</v>
          </cell>
          <cell r="J16">
            <v>20.16</v>
          </cell>
          <cell r="K16">
            <v>0</v>
          </cell>
        </row>
        <row r="17">
          <cell r="B17">
            <v>15.84166666666667</v>
          </cell>
          <cell r="C17">
            <v>26.8</v>
          </cell>
          <cell r="D17">
            <v>8.6999999999999993</v>
          </cell>
          <cell r="E17">
            <v>73</v>
          </cell>
          <cell r="F17">
            <v>98</v>
          </cell>
          <cell r="G17">
            <v>23</v>
          </cell>
          <cell r="H17">
            <v>8.2799999999999994</v>
          </cell>
          <cell r="I17" t="str">
            <v>*</v>
          </cell>
          <cell r="J17">
            <v>17.28</v>
          </cell>
          <cell r="K17">
            <v>0.2</v>
          </cell>
        </row>
        <row r="18">
          <cell r="B18">
            <v>16.679166666666671</v>
          </cell>
          <cell r="C18">
            <v>27.9</v>
          </cell>
          <cell r="D18">
            <v>8.5</v>
          </cell>
          <cell r="E18">
            <v>75.541666666666671</v>
          </cell>
          <cell r="F18">
            <v>98</v>
          </cell>
          <cell r="G18">
            <v>32</v>
          </cell>
          <cell r="H18">
            <v>9.3600000000000012</v>
          </cell>
          <cell r="I18" t="str">
            <v>*</v>
          </cell>
          <cell r="J18">
            <v>18.720000000000002</v>
          </cell>
          <cell r="K18">
            <v>0</v>
          </cell>
        </row>
        <row r="19">
          <cell r="B19">
            <v>17.345833333333331</v>
          </cell>
          <cell r="C19">
            <v>28.2</v>
          </cell>
          <cell r="D19">
            <v>8.8000000000000007</v>
          </cell>
          <cell r="E19">
            <v>73.916666666666671</v>
          </cell>
          <cell r="F19">
            <v>98</v>
          </cell>
          <cell r="G19">
            <v>32</v>
          </cell>
          <cell r="H19">
            <v>11.16</v>
          </cell>
          <cell r="I19" t="str">
            <v>*</v>
          </cell>
          <cell r="J19">
            <v>25.92</v>
          </cell>
          <cell r="K19">
            <v>0.2</v>
          </cell>
        </row>
        <row r="20">
          <cell r="B20">
            <v>18.449999999999996</v>
          </cell>
          <cell r="C20">
            <v>28.6</v>
          </cell>
          <cell r="D20">
            <v>10.1</v>
          </cell>
          <cell r="E20">
            <v>65.958333333333329</v>
          </cell>
          <cell r="F20">
            <v>96</v>
          </cell>
          <cell r="G20">
            <v>27</v>
          </cell>
          <cell r="H20">
            <v>12.96</v>
          </cell>
          <cell r="I20" t="str">
            <v>*</v>
          </cell>
          <cell r="J20">
            <v>25.2</v>
          </cell>
          <cell r="K20">
            <v>0</v>
          </cell>
        </row>
        <row r="21">
          <cell r="B21">
            <v>18.058333333333334</v>
          </cell>
          <cell r="C21">
            <v>28.4</v>
          </cell>
          <cell r="D21">
            <v>8.9</v>
          </cell>
          <cell r="E21">
            <v>64.541666666666671</v>
          </cell>
          <cell r="F21">
            <v>96</v>
          </cell>
          <cell r="G21">
            <v>33</v>
          </cell>
          <cell r="H21">
            <v>15.48</v>
          </cell>
          <cell r="I21" t="str">
            <v>*</v>
          </cell>
          <cell r="J21">
            <v>30.6</v>
          </cell>
          <cell r="K21">
            <v>0</v>
          </cell>
        </row>
        <row r="22">
          <cell r="B22">
            <v>18.858333333333331</v>
          </cell>
          <cell r="C22">
            <v>29.1</v>
          </cell>
          <cell r="D22">
            <v>11</v>
          </cell>
          <cell r="E22">
            <v>71.083333333333329</v>
          </cell>
          <cell r="F22">
            <v>95</v>
          </cell>
          <cell r="G22">
            <v>34</v>
          </cell>
          <cell r="H22">
            <v>10.44</v>
          </cell>
          <cell r="I22" t="str">
            <v>*</v>
          </cell>
          <cell r="J22">
            <v>23.759999999999998</v>
          </cell>
          <cell r="K22">
            <v>0</v>
          </cell>
        </row>
        <row r="23">
          <cell r="B23">
            <v>19.412499999999998</v>
          </cell>
          <cell r="C23">
            <v>29.9</v>
          </cell>
          <cell r="D23">
            <v>11.5</v>
          </cell>
          <cell r="E23">
            <v>68.583333333333329</v>
          </cell>
          <cell r="F23">
            <v>97</v>
          </cell>
          <cell r="G23">
            <v>30</v>
          </cell>
          <cell r="H23">
            <v>9.3600000000000012</v>
          </cell>
          <cell r="I23" t="str">
            <v>*</v>
          </cell>
          <cell r="J23">
            <v>20.88</v>
          </cell>
          <cell r="K23">
            <v>0</v>
          </cell>
        </row>
        <row r="24">
          <cell r="B24">
            <v>19.274999999999999</v>
          </cell>
          <cell r="C24">
            <v>30.2</v>
          </cell>
          <cell r="D24">
            <v>10.6</v>
          </cell>
          <cell r="E24">
            <v>70.125</v>
          </cell>
          <cell r="F24">
            <v>98</v>
          </cell>
          <cell r="G24">
            <v>31</v>
          </cell>
          <cell r="H24">
            <v>13.32</v>
          </cell>
          <cell r="I24" t="str">
            <v>*</v>
          </cell>
          <cell r="J24">
            <v>28.8</v>
          </cell>
          <cell r="K24">
            <v>0</v>
          </cell>
        </row>
        <row r="25">
          <cell r="B25">
            <v>20.712500000000002</v>
          </cell>
          <cell r="C25">
            <v>28.7</v>
          </cell>
          <cell r="D25">
            <v>12.5</v>
          </cell>
          <cell r="E25">
            <v>63.916666666666664</v>
          </cell>
          <cell r="F25">
            <v>95</v>
          </cell>
          <cell r="G25">
            <v>38</v>
          </cell>
          <cell r="H25">
            <v>15.840000000000002</v>
          </cell>
          <cell r="I25" t="str">
            <v>*</v>
          </cell>
          <cell r="J25">
            <v>34.200000000000003</v>
          </cell>
          <cell r="K25">
            <v>0</v>
          </cell>
        </row>
        <row r="26">
          <cell r="B26">
            <v>22.887499999999999</v>
          </cell>
          <cell r="C26">
            <v>31.7</v>
          </cell>
          <cell r="D26">
            <v>17.100000000000001</v>
          </cell>
          <cell r="E26">
            <v>60.25</v>
          </cell>
          <cell r="F26">
            <v>88</v>
          </cell>
          <cell r="G26">
            <v>32</v>
          </cell>
          <cell r="H26">
            <v>15.840000000000002</v>
          </cell>
          <cell r="I26" t="str">
            <v>*</v>
          </cell>
          <cell r="J26">
            <v>36.72</v>
          </cell>
          <cell r="K26">
            <v>0.4</v>
          </cell>
        </row>
        <row r="27">
          <cell r="B27">
            <v>22.783333333333331</v>
          </cell>
          <cell r="C27">
            <v>31</v>
          </cell>
          <cell r="D27">
            <v>17.100000000000001</v>
          </cell>
          <cell r="E27">
            <v>61.25</v>
          </cell>
          <cell r="F27">
            <v>83</v>
          </cell>
          <cell r="G27">
            <v>34</v>
          </cell>
          <cell r="H27">
            <v>15.48</v>
          </cell>
          <cell r="I27" t="str">
            <v>*</v>
          </cell>
          <cell r="J27">
            <v>32.4</v>
          </cell>
          <cell r="K27">
            <v>0</v>
          </cell>
        </row>
        <row r="28">
          <cell r="B28">
            <v>21.978260869565219</v>
          </cell>
          <cell r="C28">
            <v>30.1</v>
          </cell>
          <cell r="D28">
            <v>16.3</v>
          </cell>
          <cell r="E28">
            <v>59.521739130434781</v>
          </cell>
          <cell r="F28">
            <v>78</v>
          </cell>
          <cell r="G28">
            <v>34</v>
          </cell>
          <cell r="H28">
            <v>16.2</v>
          </cell>
          <cell r="I28" t="str">
            <v>*</v>
          </cell>
          <cell r="J28">
            <v>35.64</v>
          </cell>
          <cell r="K28">
            <v>0</v>
          </cell>
        </row>
        <row r="29">
          <cell r="B29">
            <v>22.757142857142856</v>
          </cell>
          <cell r="C29">
            <v>31.4</v>
          </cell>
          <cell r="D29">
            <v>15.5</v>
          </cell>
          <cell r="E29">
            <v>64.285714285714292</v>
          </cell>
          <cell r="F29">
            <v>87</v>
          </cell>
          <cell r="G29">
            <v>39</v>
          </cell>
          <cell r="H29">
            <v>13.68</v>
          </cell>
          <cell r="I29" t="str">
            <v>*</v>
          </cell>
          <cell r="J29">
            <v>28.44</v>
          </cell>
          <cell r="K29">
            <v>0</v>
          </cell>
        </row>
        <row r="30">
          <cell r="B30">
            <v>24.31904761904762</v>
          </cell>
          <cell r="C30">
            <v>32.200000000000003</v>
          </cell>
          <cell r="D30">
            <v>17.3</v>
          </cell>
          <cell r="E30">
            <v>64.142857142857139</v>
          </cell>
          <cell r="F30">
            <v>88</v>
          </cell>
          <cell r="G30">
            <v>39</v>
          </cell>
          <cell r="H30">
            <v>17.64</v>
          </cell>
          <cell r="I30" t="str">
            <v>*</v>
          </cell>
          <cell r="J30">
            <v>37.800000000000004</v>
          </cell>
          <cell r="K30">
            <v>0</v>
          </cell>
        </row>
        <row r="31">
          <cell r="B31">
            <v>25.685714285714283</v>
          </cell>
          <cell r="C31">
            <v>32.9</v>
          </cell>
          <cell r="D31">
            <v>18.899999999999999</v>
          </cell>
          <cell r="E31">
            <v>62.571428571428569</v>
          </cell>
          <cell r="F31">
            <v>82</v>
          </cell>
          <cell r="G31">
            <v>42</v>
          </cell>
          <cell r="H31">
            <v>15.48</v>
          </cell>
          <cell r="I31" t="str">
            <v>*</v>
          </cell>
          <cell r="J31">
            <v>27</v>
          </cell>
          <cell r="K31">
            <v>0</v>
          </cell>
        </row>
        <row r="32">
          <cell r="B32">
            <v>20.355</v>
          </cell>
          <cell r="C32">
            <v>24</v>
          </cell>
          <cell r="D32">
            <v>17.8</v>
          </cell>
          <cell r="E32">
            <v>88.6</v>
          </cell>
          <cell r="F32">
            <v>97</v>
          </cell>
          <cell r="G32">
            <v>73</v>
          </cell>
          <cell r="H32">
            <v>16.920000000000002</v>
          </cell>
          <cell r="I32" t="str">
            <v>*</v>
          </cell>
          <cell r="J32">
            <v>36.72</v>
          </cell>
          <cell r="K32">
            <v>20.599999999999998</v>
          </cell>
        </row>
        <row r="33">
          <cell r="B33">
            <v>19.705555555555552</v>
          </cell>
          <cell r="C33">
            <v>24.3</v>
          </cell>
          <cell r="D33">
            <v>16.3</v>
          </cell>
          <cell r="E33">
            <v>91.055555555555557</v>
          </cell>
          <cell r="F33">
            <v>98</v>
          </cell>
          <cell r="G33">
            <v>70</v>
          </cell>
          <cell r="H33">
            <v>7.9200000000000008</v>
          </cell>
          <cell r="I33" t="str">
            <v>*</v>
          </cell>
          <cell r="J33">
            <v>20.16</v>
          </cell>
          <cell r="K33">
            <v>1.8</v>
          </cell>
        </row>
        <row r="34">
          <cell r="B34">
            <v>18.500000000000004</v>
          </cell>
          <cell r="C34">
            <v>20.100000000000001</v>
          </cell>
          <cell r="D34">
            <v>17.5</v>
          </cell>
          <cell r="E34">
            <v>94.94736842105263</v>
          </cell>
          <cell r="F34">
            <v>98</v>
          </cell>
          <cell r="G34">
            <v>89</v>
          </cell>
          <cell r="H34">
            <v>17.28</v>
          </cell>
          <cell r="I34" t="str">
            <v>*</v>
          </cell>
          <cell r="J34">
            <v>33.840000000000003</v>
          </cell>
          <cell r="K34">
            <v>20.6</v>
          </cell>
        </row>
        <row r="35">
          <cell r="B35">
            <v>20.166666666666668</v>
          </cell>
          <cell r="C35">
            <v>22</v>
          </cell>
          <cell r="D35">
            <v>17.3</v>
          </cell>
          <cell r="E35">
            <v>83</v>
          </cell>
          <cell r="F35">
            <v>96</v>
          </cell>
          <cell r="G35">
            <v>71</v>
          </cell>
          <cell r="H35">
            <v>8.64</v>
          </cell>
          <cell r="I35" t="str">
            <v>*</v>
          </cell>
          <cell r="J35">
            <v>16.2</v>
          </cell>
          <cell r="K35">
            <v>0.2</v>
          </cell>
        </row>
        <row r="36">
          <cell r="I36" t="str">
            <v>*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B35" t="str">
            <v>*</v>
          </cell>
          <cell r="C35" t="str">
            <v>*</v>
          </cell>
          <cell r="D35" t="str">
            <v>*</v>
          </cell>
          <cell r="E35" t="str">
            <v>*</v>
          </cell>
          <cell r="F35" t="str">
            <v>*</v>
          </cell>
          <cell r="G35" t="str">
            <v>*</v>
          </cell>
          <cell r="H35" t="str">
            <v>*</v>
          </cell>
          <cell r="I35" t="str">
            <v>*</v>
          </cell>
          <cell r="J35" t="str">
            <v>*</v>
          </cell>
          <cell r="K35" t="str">
            <v>*</v>
          </cell>
        </row>
        <row r="36">
          <cell r="I36" t="str">
            <v>*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1"/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5">
          <cell r="B5">
            <v>23.387500000000003</v>
          </cell>
          <cell r="C5">
            <v>31.6</v>
          </cell>
          <cell r="D5">
            <v>16.600000000000001</v>
          </cell>
          <cell r="E5">
            <v>71.75</v>
          </cell>
          <cell r="F5">
            <v>94</v>
          </cell>
          <cell r="G5">
            <v>37</v>
          </cell>
          <cell r="H5">
            <v>0</v>
          </cell>
          <cell r="I5" t="str">
            <v>*</v>
          </cell>
          <cell r="J5">
            <v>14.76</v>
          </cell>
          <cell r="K5">
            <v>0</v>
          </cell>
        </row>
        <row r="6">
          <cell r="B6">
            <v>22.087500000000002</v>
          </cell>
          <cell r="C6">
            <v>30.2</v>
          </cell>
          <cell r="D6">
            <v>14.3</v>
          </cell>
          <cell r="E6">
            <v>69.25</v>
          </cell>
          <cell r="F6">
            <v>94</v>
          </cell>
          <cell r="G6">
            <v>31</v>
          </cell>
          <cell r="H6">
            <v>0</v>
          </cell>
          <cell r="I6" t="str">
            <v>*</v>
          </cell>
          <cell r="J6">
            <v>18.36</v>
          </cell>
          <cell r="K6">
            <v>0</v>
          </cell>
        </row>
        <row r="7">
          <cell r="B7">
            <v>22.029166666666665</v>
          </cell>
          <cell r="C7">
            <v>30.9</v>
          </cell>
          <cell r="D7">
            <v>14.7</v>
          </cell>
          <cell r="E7">
            <v>68.916666666666671</v>
          </cell>
          <cell r="F7">
            <v>93</v>
          </cell>
          <cell r="G7">
            <v>30</v>
          </cell>
          <cell r="H7">
            <v>0</v>
          </cell>
          <cell r="I7" t="str">
            <v>*</v>
          </cell>
          <cell r="J7">
            <v>0</v>
          </cell>
          <cell r="K7">
            <v>0</v>
          </cell>
        </row>
        <row r="8">
          <cell r="B8">
            <v>23.541666666666671</v>
          </cell>
          <cell r="C8">
            <v>32.1</v>
          </cell>
          <cell r="D8">
            <v>17.2</v>
          </cell>
          <cell r="E8">
            <v>67.541666666666671</v>
          </cell>
          <cell r="F8">
            <v>92</v>
          </cell>
          <cell r="G8">
            <v>30</v>
          </cell>
          <cell r="H8">
            <v>0</v>
          </cell>
          <cell r="I8" t="str">
            <v>*</v>
          </cell>
          <cell r="J8">
            <v>0.36000000000000004</v>
          </cell>
          <cell r="K8">
            <v>0</v>
          </cell>
        </row>
        <row r="9">
          <cell r="B9">
            <v>23.862500000000001</v>
          </cell>
          <cell r="C9">
            <v>33.1</v>
          </cell>
          <cell r="D9">
            <v>16.5</v>
          </cell>
          <cell r="E9">
            <v>68.458333333333329</v>
          </cell>
          <cell r="F9">
            <v>93</v>
          </cell>
          <cell r="G9">
            <v>33</v>
          </cell>
          <cell r="H9">
            <v>0</v>
          </cell>
          <cell r="I9" t="str">
            <v>*</v>
          </cell>
          <cell r="J9">
            <v>18.720000000000002</v>
          </cell>
          <cell r="K9">
            <v>0</v>
          </cell>
        </row>
        <row r="10">
          <cell r="B10">
            <v>24.470833333333328</v>
          </cell>
          <cell r="C10">
            <v>33.200000000000003</v>
          </cell>
          <cell r="D10">
            <v>17.2</v>
          </cell>
          <cell r="E10">
            <v>67.5</v>
          </cell>
          <cell r="F10">
            <v>92</v>
          </cell>
          <cell r="G10">
            <v>30</v>
          </cell>
          <cell r="H10">
            <v>0</v>
          </cell>
          <cell r="I10" t="str">
            <v>*</v>
          </cell>
          <cell r="J10">
            <v>13.32</v>
          </cell>
          <cell r="K10">
            <v>0</v>
          </cell>
        </row>
        <row r="11">
          <cell r="B11">
            <v>25.037500000000009</v>
          </cell>
          <cell r="C11">
            <v>32.700000000000003</v>
          </cell>
          <cell r="D11">
            <v>17.399999999999999</v>
          </cell>
          <cell r="E11">
            <v>65.416666666666671</v>
          </cell>
          <cell r="F11">
            <v>92</v>
          </cell>
          <cell r="G11">
            <v>35</v>
          </cell>
          <cell r="H11">
            <v>0</v>
          </cell>
          <cell r="I11" t="str">
            <v>*</v>
          </cell>
          <cell r="J11">
            <v>12.24</v>
          </cell>
          <cell r="K11">
            <v>0</v>
          </cell>
        </row>
        <row r="12">
          <cell r="B12">
            <v>23.941666666666666</v>
          </cell>
          <cell r="C12">
            <v>32.200000000000003</v>
          </cell>
          <cell r="D12">
            <v>16.899999999999999</v>
          </cell>
          <cell r="E12">
            <v>68.458333333333329</v>
          </cell>
          <cell r="F12">
            <v>93</v>
          </cell>
          <cell r="G12">
            <v>31</v>
          </cell>
          <cell r="H12">
            <v>0</v>
          </cell>
          <cell r="I12" t="str">
            <v>*</v>
          </cell>
          <cell r="J12">
            <v>9</v>
          </cell>
          <cell r="K12">
            <v>0</v>
          </cell>
        </row>
        <row r="13">
          <cell r="B13">
            <v>23.920833333333334</v>
          </cell>
          <cell r="C13">
            <v>31.5</v>
          </cell>
          <cell r="D13">
            <v>17.8</v>
          </cell>
          <cell r="E13">
            <v>68.625</v>
          </cell>
          <cell r="F13">
            <v>91</v>
          </cell>
          <cell r="G13">
            <v>38</v>
          </cell>
          <cell r="H13">
            <v>0</v>
          </cell>
          <cell r="I13" t="str">
            <v>*</v>
          </cell>
          <cell r="J13">
            <v>10.08</v>
          </cell>
          <cell r="K13">
            <v>0</v>
          </cell>
        </row>
        <row r="14">
          <cell r="B14">
            <v>23.900000000000002</v>
          </cell>
          <cell r="C14">
            <v>30.4</v>
          </cell>
          <cell r="D14">
            <v>19.2</v>
          </cell>
          <cell r="E14">
            <v>72.333333333333329</v>
          </cell>
          <cell r="F14">
            <v>91</v>
          </cell>
          <cell r="G14">
            <v>44</v>
          </cell>
          <cell r="H14">
            <v>0</v>
          </cell>
          <cell r="I14" t="str">
            <v>*</v>
          </cell>
          <cell r="J14">
            <v>0</v>
          </cell>
          <cell r="K14">
            <v>0</v>
          </cell>
        </row>
        <row r="15">
          <cell r="B15">
            <v>23.379166666666666</v>
          </cell>
          <cell r="C15">
            <v>30.3</v>
          </cell>
          <cell r="D15">
            <v>18.3</v>
          </cell>
          <cell r="E15">
            <v>74.041666666666671</v>
          </cell>
          <cell r="F15">
            <v>93</v>
          </cell>
          <cell r="G15">
            <v>43</v>
          </cell>
          <cell r="H15">
            <v>0</v>
          </cell>
          <cell r="I15" t="str">
            <v>*</v>
          </cell>
          <cell r="J15">
            <v>19.440000000000001</v>
          </cell>
          <cell r="K15">
            <v>0</v>
          </cell>
        </row>
        <row r="16">
          <cell r="B16">
            <v>19.883333333333333</v>
          </cell>
          <cell r="C16">
            <v>28.9</v>
          </cell>
          <cell r="D16">
            <v>12.7</v>
          </cell>
          <cell r="E16">
            <v>62.333333333333336</v>
          </cell>
          <cell r="F16">
            <v>89</v>
          </cell>
          <cell r="G16">
            <v>25</v>
          </cell>
          <cell r="H16">
            <v>0</v>
          </cell>
          <cell r="I16" t="str">
            <v>*</v>
          </cell>
          <cell r="J16">
            <v>13.68</v>
          </cell>
          <cell r="K16">
            <v>0</v>
          </cell>
        </row>
        <row r="17">
          <cell r="B17">
            <v>18.858333333333331</v>
          </cell>
          <cell r="C17">
            <v>28.4</v>
          </cell>
          <cell r="D17">
            <v>10.8</v>
          </cell>
          <cell r="E17">
            <v>66.375</v>
          </cell>
          <cell r="F17">
            <v>91</v>
          </cell>
          <cell r="G17">
            <v>32</v>
          </cell>
          <cell r="H17">
            <v>0</v>
          </cell>
          <cell r="I17" t="str">
            <v>*</v>
          </cell>
          <cell r="J17">
            <v>25.92</v>
          </cell>
          <cell r="K17">
            <v>0</v>
          </cell>
        </row>
        <row r="18">
          <cell r="B18">
            <v>19.349999999999998</v>
          </cell>
          <cell r="C18">
            <v>28.9</v>
          </cell>
          <cell r="D18">
            <v>11.1</v>
          </cell>
          <cell r="E18">
            <v>66.541666666666671</v>
          </cell>
          <cell r="F18">
            <v>94</v>
          </cell>
          <cell r="G18">
            <v>30</v>
          </cell>
          <cell r="H18">
            <v>0</v>
          </cell>
          <cell r="I18" t="str">
            <v>*</v>
          </cell>
          <cell r="J18">
            <v>12.24</v>
          </cell>
          <cell r="K18">
            <v>0</v>
          </cell>
        </row>
        <row r="19">
          <cell r="B19">
            <v>18.516666666666666</v>
          </cell>
          <cell r="C19">
            <v>28</v>
          </cell>
          <cell r="D19">
            <v>10.199999999999999</v>
          </cell>
          <cell r="E19">
            <v>65.375</v>
          </cell>
          <cell r="F19">
            <v>93</v>
          </cell>
          <cell r="G19">
            <v>29</v>
          </cell>
          <cell r="H19">
            <v>0</v>
          </cell>
          <cell r="I19" t="str">
            <v>*</v>
          </cell>
          <cell r="J19">
            <v>0</v>
          </cell>
          <cell r="K19">
            <v>0</v>
          </cell>
        </row>
        <row r="20">
          <cell r="B20">
            <v>17.791666666666668</v>
          </cell>
          <cell r="C20">
            <v>28.2</v>
          </cell>
          <cell r="D20">
            <v>8.8000000000000007</v>
          </cell>
          <cell r="E20">
            <v>64.583333333333329</v>
          </cell>
          <cell r="F20">
            <v>93</v>
          </cell>
          <cell r="G20">
            <v>25</v>
          </cell>
          <cell r="H20">
            <v>0</v>
          </cell>
          <cell r="I20" t="str">
            <v>*</v>
          </cell>
          <cell r="J20">
            <v>12.6</v>
          </cell>
          <cell r="K20">
            <v>0</v>
          </cell>
        </row>
        <row r="21">
          <cell r="B21">
            <v>17.891666666666666</v>
          </cell>
          <cell r="C21">
            <v>28.7</v>
          </cell>
          <cell r="D21">
            <v>8.4</v>
          </cell>
          <cell r="E21">
            <v>65.458333333333329</v>
          </cell>
          <cell r="F21">
            <v>93</v>
          </cell>
          <cell r="G21">
            <v>29</v>
          </cell>
          <cell r="H21">
            <v>0</v>
          </cell>
          <cell r="I21" t="str">
            <v>*</v>
          </cell>
          <cell r="J21">
            <v>2.8800000000000003</v>
          </cell>
          <cell r="K21">
            <v>0</v>
          </cell>
        </row>
        <row r="22">
          <cell r="B22">
            <v>18.975000000000001</v>
          </cell>
          <cell r="C22">
            <v>30</v>
          </cell>
          <cell r="D22">
            <v>10.1</v>
          </cell>
          <cell r="E22">
            <v>67.583333333333329</v>
          </cell>
          <cell r="F22">
            <v>93</v>
          </cell>
          <cell r="G22">
            <v>27</v>
          </cell>
          <cell r="H22">
            <v>0</v>
          </cell>
          <cell r="I22" t="str">
            <v>*</v>
          </cell>
          <cell r="J22">
            <v>8.64</v>
          </cell>
          <cell r="K22">
            <v>0</v>
          </cell>
        </row>
        <row r="23">
          <cell r="B23">
            <v>19.283333333333331</v>
          </cell>
          <cell r="C23">
            <v>30.9</v>
          </cell>
          <cell r="D23">
            <v>9.6</v>
          </cell>
          <cell r="E23">
            <v>63.625</v>
          </cell>
          <cell r="F23">
            <v>94</v>
          </cell>
          <cell r="G23">
            <v>24</v>
          </cell>
          <cell r="H23">
            <v>0</v>
          </cell>
          <cell r="I23" t="str">
            <v>*</v>
          </cell>
          <cell r="J23">
            <v>0</v>
          </cell>
          <cell r="K23">
            <v>0</v>
          </cell>
        </row>
        <row r="24">
          <cell r="B24">
            <v>19.05</v>
          </cell>
          <cell r="C24">
            <v>30.9</v>
          </cell>
          <cell r="D24">
            <v>9.9</v>
          </cell>
          <cell r="E24">
            <v>66.958333333333329</v>
          </cell>
          <cell r="F24">
            <v>93</v>
          </cell>
          <cell r="G24">
            <v>28</v>
          </cell>
          <cell r="H24">
            <v>0</v>
          </cell>
          <cell r="I24" t="str">
            <v>*</v>
          </cell>
          <cell r="J24">
            <v>14.04</v>
          </cell>
          <cell r="K24">
            <v>0</v>
          </cell>
        </row>
        <row r="25">
          <cell r="B25">
            <v>19.637499999999996</v>
          </cell>
          <cell r="C25">
            <v>30.4</v>
          </cell>
          <cell r="D25">
            <v>10.7</v>
          </cell>
          <cell r="E25">
            <v>64.916666666666671</v>
          </cell>
          <cell r="F25">
            <v>93</v>
          </cell>
          <cell r="G25">
            <v>23</v>
          </cell>
          <cell r="H25">
            <v>0</v>
          </cell>
          <cell r="I25" t="str">
            <v>*</v>
          </cell>
          <cell r="J25">
            <v>18.720000000000002</v>
          </cell>
          <cell r="K25">
            <v>0</v>
          </cell>
        </row>
        <row r="26">
          <cell r="B26">
            <v>19.820833333333333</v>
          </cell>
          <cell r="C26">
            <v>30.1</v>
          </cell>
          <cell r="D26">
            <v>11.8</v>
          </cell>
          <cell r="E26">
            <v>66.291666666666671</v>
          </cell>
          <cell r="F26">
            <v>92</v>
          </cell>
          <cell r="G26">
            <v>30</v>
          </cell>
          <cell r="H26">
            <v>4.32</v>
          </cell>
          <cell r="I26" t="str">
            <v>*</v>
          </cell>
          <cell r="J26">
            <v>27.720000000000002</v>
          </cell>
          <cell r="K26">
            <v>0</v>
          </cell>
        </row>
        <row r="27">
          <cell r="B27">
            <v>20.154166666666665</v>
          </cell>
          <cell r="C27">
            <v>29.7</v>
          </cell>
          <cell r="D27">
            <v>11.6</v>
          </cell>
          <cell r="E27">
            <v>66.208333333333329</v>
          </cell>
          <cell r="F27">
            <v>93</v>
          </cell>
          <cell r="G27">
            <v>29</v>
          </cell>
          <cell r="H27">
            <v>0</v>
          </cell>
          <cell r="I27" t="str">
            <v>*</v>
          </cell>
          <cell r="J27">
            <v>15.120000000000001</v>
          </cell>
          <cell r="K27">
            <v>0</v>
          </cell>
        </row>
        <row r="28">
          <cell r="B28">
            <v>20.81666666666667</v>
          </cell>
          <cell r="C28">
            <v>30.2</v>
          </cell>
          <cell r="D28">
            <v>11.9</v>
          </cell>
          <cell r="E28">
            <v>61.791666666666664</v>
          </cell>
          <cell r="F28">
            <v>92</v>
          </cell>
          <cell r="G28">
            <v>32</v>
          </cell>
          <cell r="H28">
            <v>0.36000000000000004</v>
          </cell>
          <cell r="I28" t="str">
            <v>*</v>
          </cell>
          <cell r="J28">
            <v>24.12</v>
          </cell>
          <cell r="K28">
            <v>0</v>
          </cell>
        </row>
        <row r="29">
          <cell r="B29">
            <v>21.974999999999998</v>
          </cell>
          <cell r="C29">
            <v>31.2</v>
          </cell>
          <cell r="D29">
            <v>13.6</v>
          </cell>
          <cell r="E29">
            <v>63.916666666666664</v>
          </cell>
          <cell r="F29">
            <v>93</v>
          </cell>
          <cell r="G29">
            <v>32</v>
          </cell>
          <cell r="H29">
            <v>4.32</v>
          </cell>
          <cell r="I29" t="str">
            <v>*</v>
          </cell>
          <cell r="J29">
            <v>36.72</v>
          </cell>
          <cell r="K29">
            <v>0</v>
          </cell>
        </row>
        <row r="30">
          <cell r="B30">
            <v>23.029166666666665</v>
          </cell>
          <cell r="C30">
            <v>31.4</v>
          </cell>
          <cell r="D30">
            <v>14.5</v>
          </cell>
          <cell r="E30">
            <v>61.791666666666664</v>
          </cell>
          <cell r="F30">
            <v>91</v>
          </cell>
          <cell r="G30">
            <v>34</v>
          </cell>
          <cell r="H30">
            <v>12.6</v>
          </cell>
          <cell r="I30" t="str">
            <v>*</v>
          </cell>
          <cell r="J30">
            <v>36.72</v>
          </cell>
          <cell r="K30">
            <v>0</v>
          </cell>
        </row>
        <row r="31">
          <cell r="B31">
            <v>22.833333333333332</v>
          </cell>
          <cell r="C31">
            <v>33.1</v>
          </cell>
          <cell r="D31">
            <v>14.4</v>
          </cell>
          <cell r="E31">
            <v>63.458333333333336</v>
          </cell>
          <cell r="F31">
            <v>91</v>
          </cell>
          <cell r="G31">
            <v>28</v>
          </cell>
          <cell r="H31">
            <v>0</v>
          </cell>
          <cell r="I31" t="str">
            <v>*</v>
          </cell>
          <cell r="J31">
            <v>15.48</v>
          </cell>
          <cell r="K31">
            <v>0</v>
          </cell>
        </row>
        <row r="32">
          <cell r="B32">
            <v>21.962499999999995</v>
          </cell>
          <cell r="C32">
            <v>29.1</v>
          </cell>
          <cell r="D32">
            <v>16.8</v>
          </cell>
          <cell r="E32">
            <v>71.416666666666671</v>
          </cell>
          <cell r="F32">
            <v>89</v>
          </cell>
          <cell r="G32">
            <v>48</v>
          </cell>
          <cell r="H32">
            <v>21.240000000000002</v>
          </cell>
          <cell r="I32" t="str">
            <v>*</v>
          </cell>
          <cell r="J32">
            <v>39.96</v>
          </cell>
          <cell r="K32">
            <v>0</v>
          </cell>
        </row>
        <row r="33">
          <cell r="B33">
            <v>21.795833333333334</v>
          </cell>
          <cell r="C33">
            <v>26.7</v>
          </cell>
          <cell r="D33">
            <v>18.600000000000001</v>
          </cell>
          <cell r="E33">
            <v>78.166666666666671</v>
          </cell>
          <cell r="F33">
            <v>92</v>
          </cell>
          <cell r="G33">
            <v>58</v>
          </cell>
          <cell r="H33">
            <v>0</v>
          </cell>
          <cell r="I33" t="str">
            <v>*</v>
          </cell>
          <cell r="J33">
            <v>11.520000000000001</v>
          </cell>
          <cell r="K33">
            <v>0</v>
          </cell>
        </row>
        <row r="34">
          <cell r="B34">
            <v>19.520833333333332</v>
          </cell>
          <cell r="C34">
            <v>22.2</v>
          </cell>
          <cell r="D34">
            <v>18.2</v>
          </cell>
          <cell r="E34">
            <v>84.166666666666671</v>
          </cell>
          <cell r="F34">
            <v>93</v>
          </cell>
          <cell r="G34">
            <v>76</v>
          </cell>
          <cell r="H34">
            <v>0.72000000000000008</v>
          </cell>
          <cell r="I34" t="str">
            <v>*</v>
          </cell>
          <cell r="J34">
            <v>22.68</v>
          </cell>
          <cell r="K34">
            <v>14.2</v>
          </cell>
        </row>
        <row r="35">
          <cell r="B35">
            <v>20.779166666666669</v>
          </cell>
          <cell r="C35">
            <v>26.8</v>
          </cell>
          <cell r="D35">
            <v>17.899999999999999</v>
          </cell>
          <cell r="E35">
            <v>81.25</v>
          </cell>
          <cell r="F35">
            <v>93</v>
          </cell>
          <cell r="G35">
            <v>51</v>
          </cell>
          <cell r="H35">
            <v>0</v>
          </cell>
          <cell r="I35" t="str">
            <v>*</v>
          </cell>
          <cell r="J35">
            <v>3.6</v>
          </cell>
          <cell r="K35">
            <v>3</v>
          </cell>
        </row>
        <row r="36">
          <cell r="I36" t="str">
            <v>*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1"/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5">
          <cell r="B5">
            <v>22.670833333333334</v>
          </cell>
          <cell r="C5">
            <v>29.4</v>
          </cell>
          <cell r="D5">
            <v>18.399999999999999</v>
          </cell>
          <cell r="E5">
            <v>82.083333333333329</v>
          </cell>
          <cell r="F5">
            <v>95</v>
          </cell>
          <cell r="G5">
            <v>58</v>
          </cell>
          <cell r="H5">
            <v>15.840000000000002</v>
          </cell>
          <cell r="I5" t="str">
            <v>*</v>
          </cell>
          <cell r="J5">
            <v>28.8</v>
          </cell>
          <cell r="K5">
            <v>0.2</v>
          </cell>
        </row>
        <row r="6">
          <cell r="B6">
            <v>22.954166666666666</v>
          </cell>
          <cell r="C6">
            <v>28</v>
          </cell>
          <cell r="D6">
            <v>19.100000000000001</v>
          </cell>
          <cell r="E6">
            <v>81.458333333333329</v>
          </cell>
          <cell r="F6">
            <v>96</v>
          </cell>
          <cell r="G6">
            <v>61</v>
          </cell>
          <cell r="H6">
            <v>14.04</v>
          </cell>
          <cell r="I6" t="str">
            <v>*</v>
          </cell>
          <cell r="J6">
            <v>30.6</v>
          </cell>
          <cell r="K6">
            <v>3.2</v>
          </cell>
        </row>
        <row r="7">
          <cell r="B7">
            <v>20.537499999999998</v>
          </cell>
          <cell r="C7">
            <v>26.7</v>
          </cell>
          <cell r="D7">
            <v>18.899999999999999</v>
          </cell>
          <cell r="E7">
            <v>92.833333333333329</v>
          </cell>
          <cell r="F7">
            <v>97</v>
          </cell>
          <cell r="G7">
            <v>66</v>
          </cell>
          <cell r="H7">
            <v>14.04</v>
          </cell>
          <cell r="I7" t="str">
            <v>*</v>
          </cell>
          <cell r="J7">
            <v>24.840000000000003</v>
          </cell>
          <cell r="K7">
            <v>5</v>
          </cell>
        </row>
        <row r="8">
          <cell r="B8">
            <v>20.870833333333334</v>
          </cell>
          <cell r="C8">
            <v>26</v>
          </cell>
          <cell r="D8">
            <v>18.600000000000001</v>
          </cell>
          <cell r="E8">
            <v>91.333333333333329</v>
          </cell>
          <cell r="F8">
            <v>97</v>
          </cell>
          <cell r="G8">
            <v>70</v>
          </cell>
          <cell r="H8">
            <v>11.879999999999999</v>
          </cell>
          <cell r="I8" t="str">
            <v>*</v>
          </cell>
          <cell r="J8">
            <v>24.840000000000003</v>
          </cell>
          <cell r="K8">
            <v>0.2</v>
          </cell>
        </row>
        <row r="9">
          <cell r="B9">
            <v>23</v>
          </cell>
          <cell r="C9">
            <v>28.2</v>
          </cell>
          <cell r="D9">
            <v>18.899999999999999</v>
          </cell>
          <cell r="E9">
            <v>81.083333333333329</v>
          </cell>
          <cell r="F9">
            <v>96</v>
          </cell>
          <cell r="G9">
            <v>55</v>
          </cell>
          <cell r="H9">
            <v>17.28</v>
          </cell>
          <cell r="I9" t="str">
            <v>*</v>
          </cell>
          <cell r="J9">
            <v>33.840000000000003</v>
          </cell>
          <cell r="K9">
            <v>0.2</v>
          </cell>
        </row>
        <row r="10">
          <cell r="B10">
            <v>22.8125</v>
          </cell>
          <cell r="C10">
            <v>27.7</v>
          </cell>
          <cell r="D10">
            <v>20</v>
          </cell>
          <cell r="E10">
            <v>81.541666666666671</v>
          </cell>
          <cell r="F10">
            <v>97</v>
          </cell>
          <cell r="G10">
            <v>58</v>
          </cell>
          <cell r="H10">
            <v>12.24</v>
          </cell>
          <cell r="I10" t="str">
            <v>*</v>
          </cell>
          <cell r="J10">
            <v>22.32</v>
          </cell>
          <cell r="K10">
            <v>0</v>
          </cell>
        </row>
        <row r="11">
          <cell r="B11">
            <v>22.95</v>
          </cell>
          <cell r="C11">
            <v>28.5</v>
          </cell>
          <cell r="D11">
            <v>19</v>
          </cell>
          <cell r="E11">
            <v>81.708333333333329</v>
          </cell>
          <cell r="F11">
            <v>97</v>
          </cell>
          <cell r="G11">
            <v>50</v>
          </cell>
          <cell r="H11">
            <v>14.04</v>
          </cell>
          <cell r="I11" t="str">
            <v>*</v>
          </cell>
          <cell r="J11">
            <v>32.04</v>
          </cell>
          <cell r="K11">
            <v>0</v>
          </cell>
        </row>
        <row r="12">
          <cell r="B12">
            <v>21.358333333333334</v>
          </cell>
          <cell r="C12">
            <v>25.2</v>
          </cell>
          <cell r="D12">
            <v>19.600000000000001</v>
          </cell>
          <cell r="E12">
            <v>90.666666666666671</v>
          </cell>
          <cell r="F12">
            <v>97</v>
          </cell>
          <cell r="G12">
            <v>70</v>
          </cell>
          <cell r="H12">
            <v>8.64</v>
          </cell>
          <cell r="I12" t="str">
            <v>*</v>
          </cell>
          <cell r="J12">
            <v>21.6</v>
          </cell>
          <cell r="K12">
            <v>0.60000000000000009</v>
          </cell>
        </row>
        <row r="13">
          <cell r="B13">
            <v>20.720833333333331</v>
          </cell>
          <cell r="C13">
            <v>25</v>
          </cell>
          <cell r="D13">
            <v>17.8</v>
          </cell>
          <cell r="E13">
            <v>88</v>
          </cell>
          <cell r="F13">
            <v>97</v>
          </cell>
          <cell r="G13">
            <v>67</v>
          </cell>
          <cell r="H13">
            <v>7.5600000000000005</v>
          </cell>
          <cell r="I13" t="str">
            <v>*</v>
          </cell>
          <cell r="J13">
            <v>21.6</v>
          </cell>
          <cell r="K13">
            <v>0.60000000000000009</v>
          </cell>
        </row>
        <row r="14">
          <cell r="B14">
            <v>20.329166666666666</v>
          </cell>
          <cell r="C14">
            <v>24.3</v>
          </cell>
          <cell r="D14">
            <v>16.5</v>
          </cell>
          <cell r="E14">
            <v>80.125</v>
          </cell>
          <cell r="F14">
            <v>92</v>
          </cell>
          <cell r="G14">
            <v>65</v>
          </cell>
          <cell r="H14">
            <v>9</v>
          </cell>
          <cell r="I14" t="str">
            <v>*</v>
          </cell>
          <cell r="J14">
            <v>20.88</v>
          </cell>
          <cell r="K14">
            <v>0</v>
          </cell>
        </row>
        <row r="15">
          <cell r="B15">
            <v>18.662500000000001</v>
          </cell>
          <cell r="C15">
            <v>24.9</v>
          </cell>
          <cell r="D15">
            <v>13.5</v>
          </cell>
          <cell r="E15">
            <v>51.458333333333336</v>
          </cell>
          <cell r="F15">
            <v>72</v>
          </cell>
          <cell r="G15">
            <v>23</v>
          </cell>
          <cell r="H15">
            <v>13.32</v>
          </cell>
          <cell r="I15" t="str">
            <v>*</v>
          </cell>
          <cell r="J15">
            <v>27.36</v>
          </cell>
          <cell r="K15">
            <v>0</v>
          </cell>
        </row>
        <row r="16">
          <cell r="B16">
            <v>17.412500000000001</v>
          </cell>
          <cell r="C16">
            <v>23.2</v>
          </cell>
          <cell r="D16">
            <v>13</v>
          </cell>
          <cell r="E16">
            <v>59.333333333333336</v>
          </cell>
          <cell r="F16">
            <v>79</v>
          </cell>
          <cell r="G16">
            <v>31</v>
          </cell>
          <cell r="H16">
            <v>12.24</v>
          </cell>
          <cell r="I16" t="str">
            <v>*</v>
          </cell>
          <cell r="J16">
            <v>24.12</v>
          </cell>
          <cell r="K16">
            <v>0</v>
          </cell>
        </row>
        <row r="17">
          <cell r="B17">
            <v>17.899999999999995</v>
          </cell>
          <cell r="C17">
            <v>24.9</v>
          </cell>
          <cell r="D17">
            <v>11.5</v>
          </cell>
          <cell r="E17">
            <v>50.166666666666664</v>
          </cell>
          <cell r="F17">
            <v>75</v>
          </cell>
          <cell r="G17">
            <v>22</v>
          </cell>
          <cell r="H17">
            <v>9.7200000000000006</v>
          </cell>
          <cell r="I17" t="str">
            <v>*</v>
          </cell>
          <cell r="J17">
            <v>24.48</v>
          </cell>
          <cell r="K17">
            <v>0</v>
          </cell>
        </row>
        <row r="18">
          <cell r="B18">
            <v>17.516666666666666</v>
          </cell>
          <cell r="C18">
            <v>25.5</v>
          </cell>
          <cell r="D18">
            <v>11.1</v>
          </cell>
          <cell r="E18">
            <v>52.541666666666664</v>
          </cell>
          <cell r="F18">
            <v>71</v>
          </cell>
          <cell r="G18">
            <v>28</v>
          </cell>
          <cell r="H18">
            <v>14.04</v>
          </cell>
          <cell r="I18" t="str">
            <v>*</v>
          </cell>
          <cell r="J18">
            <v>23.759999999999998</v>
          </cell>
          <cell r="K18">
            <v>0</v>
          </cell>
        </row>
        <row r="19">
          <cell r="B19">
            <v>17.516666666666673</v>
          </cell>
          <cell r="C19">
            <v>27.6</v>
          </cell>
          <cell r="D19">
            <v>10.9</v>
          </cell>
          <cell r="E19">
            <v>62.125</v>
          </cell>
          <cell r="F19">
            <v>86</v>
          </cell>
          <cell r="G19">
            <v>33</v>
          </cell>
          <cell r="H19">
            <v>17.28</v>
          </cell>
          <cell r="I19" t="str">
            <v>*</v>
          </cell>
          <cell r="J19">
            <v>32.04</v>
          </cell>
          <cell r="K19">
            <v>0</v>
          </cell>
        </row>
        <row r="20">
          <cell r="B20">
            <v>17.716666666666665</v>
          </cell>
          <cell r="C20">
            <v>25.1</v>
          </cell>
          <cell r="D20">
            <v>11.2</v>
          </cell>
          <cell r="E20">
            <v>62.208333333333336</v>
          </cell>
          <cell r="F20">
            <v>84</v>
          </cell>
          <cell r="G20">
            <v>31</v>
          </cell>
          <cell r="H20">
            <v>21.6</v>
          </cell>
          <cell r="I20" t="str">
            <v>*</v>
          </cell>
          <cell r="J20">
            <v>36</v>
          </cell>
          <cell r="K20">
            <v>0</v>
          </cell>
        </row>
        <row r="21">
          <cell r="B21">
            <v>17.400000000000002</v>
          </cell>
          <cell r="C21">
            <v>24.4</v>
          </cell>
          <cell r="D21">
            <v>12</v>
          </cell>
          <cell r="E21">
            <v>62.666666666666664</v>
          </cell>
          <cell r="F21">
            <v>81</v>
          </cell>
          <cell r="G21">
            <v>38</v>
          </cell>
          <cell r="H21">
            <v>23.400000000000002</v>
          </cell>
          <cell r="I21" t="str">
            <v>*</v>
          </cell>
          <cell r="J21">
            <v>45.36</v>
          </cell>
          <cell r="K21">
            <v>0</v>
          </cell>
        </row>
        <row r="22">
          <cell r="B22">
            <v>17.579166666666666</v>
          </cell>
          <cell r="C22">
            <v>26.1</v>
          </cell>
          <cell r="D22">
            <v>11.8</v>
          </cell>
          <cell r="E22">
            <v>72.041666666666671</v>
          </cell>
          <cell r="F22">
            <v>90</v>
          </cell>
          <cell r="G22">
            <v>43</v>
          </cell>
          <cell r="H22">
            <v>15.840000000000002</v>
          </cell>
          <cell r="I22" t="str">
            <v>*</v>
          </cell>
          <cell r="J22">
            <v>28.8</v>
          </cell>
          <cell r="K22">
            <v>0</v>
          </cell>
        </row>
        <row r="23">
          <cell r="B23">
            <v>18.549999999999997</v>
          </cell>
          <cell r="C23">
            <v>26.3</v>
          </cell>
          <cell r="D23">
            <v>13.4</v>
          </cell>
          <cell r="E23">
            <v>71.375</v>
          </cell>
          <cell r="F23">
            <v>90</v>
          </cell>
          <cell r="G23">
            <v>42</v>
          </cell>
          <cell r="H23">
            <v>15.840000000000002</v>
          </cell>
          <cell r="I23" t="str">
            <v>*</v>
          </cell>
          <cell r="J23">
            <v>28.8</v>
          </cell>
          <cell r="K23">
            <v>0</v>
          </cell>
        </row>
        <row r="24">
          <cell r="B24">
            <v>18.820833333333336</v>
          </cell>
          <cell r="C24">
            <v>25.8</v>
          </cell>
          <cell r="D24">
            <v>13.8</v>
          </cell>
          <cell r="E24">
            <v>69.916666666666671</v>
          </cell>
          <cell r="F24">
            <v>85</v>
          </cell>
          <cell r="G24">
            <v>38</v>
          </cell>
          <cell r="H24">
            <v>18</v>
          </cell>
          <cell r="I24" t="str">
            <v>*</v>
          </cell>
          <cell r="J24">
            <v>32.4</v>
          </cell>
          <cell r="K24">
            <v>0</v>
          </cell>
        </row>
        <row r="25">
          <cell r="B25">
            <v>18.787500000000001</v>
          </cell>
          <cell r="C25">
            <v>23.4</v>
          </cell>
          <cell r="D25">
            <v>14.2</v>
          </cell>
          <cell r="E25">
            <v>72.416666666666671</v>
          </cell>
          <cell r="F25">
            <v>85</v>
          </cell>
          <cell r="G25">
            <v>59</v>
          </cell>
          <cell r="H25">
            <v>18.720000000000002</v>
          </cell>
          <cell r="I25" t="str">
            <v>*</v>
          </cell>
          <cell r="J25">
            <v>33.840000000000003</v>
          </cell>
          <cell r="K25">
            <v>0</v>
          </cell>
        </row>
        <row r="26">
          <cell r="B26">
            <v>20.524999999999999</v>
          </cell>
          <cell r="C26">
            <v>27.8</v>
          </cell>
          <cell r="D26">
            <v>16.8</v>
          </cell>
          <cell r="E26">
            <v>75.125</v>
          </cell>
          <cell r="F26">
            <v>92</v>
          </cell>
          <cell r="G26">
            <v>46</v>
          </cell>
          <cell r="H26">
            <v>15.48</v>
          </cell>
          <cell r="I26" t="str">
            <v>*</v>
          </cell>
          <cell r="J26">
            <v>32.76</v>
          </cell>
          <cell r="K26">
            <v>7.7999999999999989</v>
          </cell>
        </row>
        <row r="27">
          <cell r="B27">
            <v>20.875000000000004</v>
          </cell>
          <cell r="C27">
            <v>27.1</v>
          </cell>
          <cell r="D27">
            <v>16.7</v>
          </cell>
          <cell r="E27">
            <v>73</v>
          </cell>
          <cell r="F27">
            <v>89</v>
          </cell>
          <cell r="G27">
            <v>46</v>
          </cell>
          <cell r="H27">
            <v>15.840000000000002</v>
          </cell>
          <cell r="I27" t="str">
            <v>*</v>
          </cell>
          <cell r="J27">
            <v>30.240000000000002</v>
          </cell>
          <cell r="K27">
            <v>0</v>
          </cell>
        </row>
        <row r="28">
          <cell r="B28">
            <v>19.537500000000001</v>
          </cell>
          <cell r="C28">
            <v>25.3</v>
          </cell>
          <cell r="D28">
            <v>14.3</v>
          </cell>
          <cell r="E28">
            <v>67.5</v>
          </cell>
          <cell r="F28">
            <v>84</v>
          </cell>
          <cell r="G28">
            <v>43</v>
          </cell>
          <cell r="H28">
            <v>24.840000000000003</v>
          </cell>
          <cell r="I28" t="str">
            <v>*</v>
          </cell>
          <cell r="J28">
            <v>44.64</v>
          </cell>
          <cell r="K28">
            <v>0</v>
          </cell>
        </row>
        <row r="29">
          <cell r="B29">
            <v>19.966666666666665</v>
          </cell>
          <cell r="C29">
            <v>27.1</v>
          </cell>
          <cell r="D29">
            <v>14</v>
          </cell>
          <cell r="E29">
            <v>70.208333333333329</v>
          </cell>
          <cell r="F29">
            <v>88</v>
          </cell>
          <cell r="G29">
            <v>50</v>
          </cell>
          <cell r="H29">
            <v>20.88</v>
          </cell>
          <cell r="I29" t="str">
            <v>*</v>
          </cell>
          <cell r="J29">
            <v>37.440000000000005</v>
          </cell>
          <cell r="K29">
            <v>0</v>
          </cell>
        </row>
        <row r="30">
          <cell r="B30">
            <v>21.462500000000002</v>
          </cell>
          <cell r="C30">
            <v>28.6</v>
          </cell>
          <cell r="D30">
            <v>15.9</v>
          </cell>
          <cell r="E30">
            <v>73.666666666666671</v>
          </cell>
          <cell r="F30">
            <v>92</v>
          </cell>
          <cell r="G30">
            <v>46</v>
          </cell>
          <cell r="H30">
            <v>22.68</v>
          </cell>
          <cell r="I30" t="str">
            <v>*</v>
          </cell>
          <cell r="J30">
            <v>38.519999999999996</v>
          </cell>
          <cell r="K30">
            <v>0</v>
          </cell>
        </row>
        <row r="31">
          <cell r="B31">
            <v>23.716666666666669</v>
          </cell>
          <cell r="C31">
            <v>29.7</v>
          </cell>
          <cell r="D31">
            <v>18.899999999999999</v>
          </cell>
          <cell r="E31">
            <v>71.25</v>
          </cell>
          <cell r="F31">
            <v>89</v>
          </cell>
          <cell r="G31">
            <v>47</v>
          </cell>
          <cell r="H31">
            <v>15.120000000000001</v>
          </cell>
          <cell r="I31" t="str">
            <v>*</v>
          </cell>
          <cell r="J31">
            <v>37.080000000000005</v>
          </cell>
          <cell r="K31">
            <v>0</v>
          </cell>
        </row>
        <row r="32">
          <cell r="B32">
            <v>18.854166666666668</v>
          </cell>
          <cell r="C32">
            <v>24.7</v>
          </cell>
          <cell r="D32">
            <v>16.5</v>
          </cell>
          <cell r="E32">
            <v>87.958333333333329</v>
          </cell>
          <cell r="F32">
            <v>96</v>
          </cell>
          <cell r="G32">
            <v>70</v>
          </cell>
          <cell r="H32">
            <v>14.04</v>
          </cell>
          <cell r="I32" t="str">
            <v>*</v>
          </cell>
          <cell r="J32">
            <v>38.159999999999997</v>
          </cell>
          <cell r="K32">
            <v>38.20000000000001</v>
          </cell>
        </row>
        <row r="33">
          <cell r="B33">
            <v>18.654166666666665</v>
          </cell>
          <cell r="C33">
            <v>21.4</v>
          </cell>
          <cell r="D33">
            <v>17</v>
          </cell>
          <cell r="E33">
            <v>88.833333333333329</v>
          </cell>
          <cell r="F33">
            <v>96</v>
          </cell>
          <cell r="G33">
            <v>75</v>
          </cell>
          <cell r="H33">
            <v>12.24</v>
          </cell>
          <cell r="I33" t="str">
            <v>*</v>
          </cell>
          <cell r="J33">
            <v>25.92</v>
          </cell>
          <cell r="K33">
            <v>1.6</v>
          </cell>
        </row>
        <row r="34">
          <cell r="B34">
            <v>17.245833333333334</v>
          </cell>
          <cell r="C34">
            <v>18.8</v>
          </cell>
          <cell r="D34">
            <v>16.600000000000001</v>
          </cell>
          <cell r="E34">
            <v>92.666666666666671</v>
          </cell>
          <cell r="F34">
            <v>95</v>
          </cell>
          <cell r="G34">
            <v>88</v>
          </cell>
          <cell r="H34">
            <v>17.64</v>
          </cell>
          <cell r="I34" t="str">
            <v>*</v>
          </cell>
          <cell r="J34">
            <v>33.480000000000004</v>
          </cell>
          <cell r="K34">
            <v>0.2</v>
          </cell>
        </row>
        <row r="35">
          <cell r="B35">
            <v>17.212500000000002</v>
          </cell>
          <cell r="C35">
            <v>21.5</v>
          </cell>
          <cell r="D35">
            <v>15.7</v>
          </cell>
          <cell r="E35">
            <v>90</v>
          </cell>
          <cell r="F35">
            <v>97</v>
          </cell>
          <cell r="G35">
            <v>68</v>
          </cell>
          <cell r="H35">
            <v>13.32</v>
          </cell>
          <cell r="I35" t="str">
            <v>*</v>
          </cell>
          <cell r="J35">
            <v>24.12</v>
          </cell>
          <cell r="K35">
            <v>0.2</v>
          </cell>
        </row>
        <row r="36">
          <cell r="I36" t="str">
            <v>*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2"/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5">
          <cell r="B5">
            <v>28.166666666666661</v>
          </cell>
          <cell r="C5">
            <v>34.700000000000003</v>
          </cell>
          <cell r="D5">
            <v>23</v>
          </cell>
          <cell r="E5">
            <v>71.791666666666671</v>
          </cell>
          <cell r="F5">
            <v>89</v>
          </cell>
          <cell r="G5">
            <v>47</v>
          </cell>
          <cell r="H5">
            <v>10.8</v>
          </cell>
          <cell r="I5" t="str">
            <v>*</v>
          </cell>
          <cell r="J5">
            <v>29.52</v>
          </cell>
          <cell r="K5">
            <v>0.60000000000000009</v>
          </cell>
        </row>
        <row r="6">
          <cell r="B6">
            <v>21.983333333333334</v>
          </cell>
          <cell r="C6">
            <v>27.8</v>
          </cell>
          <cell r="D6">
            <v>17.899999999999999</v>
          </cell>
          <cell r="E6">
            <v>88.458333333333329</v>
          </cell>
          <cell r="F6">
            <v>93</v>
          </cell>
          <cell r="G6">
            <v>76</v>
          </cell>
          <cell r="H6">
            <v>7.9200000000000008</v>
          </cell>
          <cell r="I6" t="str">
            <v>*</v>
          </cell>
          <cell r="J6">
            <v>23.759999999999998</v>
          </cell>
          <cell r="K6">
            <v>5.8</v>
          </cell>
        </row>
        <row r="7">
          <cell r="B7">
            <v>18.074999999999996</v>
          </cell>
          <cell r="C7">
            <v>19.600000000000001</v>
          </cell>
          <cell r="D7">
            <v>17.399999999999999</v>
          </cell>
          <cell r="E7">
            <v>89.208333333333329</v>
          </cell>
          <cell r="F7">
            <v>93</v>
          </cell>
          <cell r="G7">
            <v>82</v>
          </cell>
          <cell r="H7">
            <v>9.7200000000000006</v>
          </cell>
          <cell r="I7" t="str">
            <v>*</v>
          </cell>
          <cell r="J7">
            <v>19.079999999999998</v>
          </cell>
          <cell r="K7">
            <v>0.60000000000000009</v>
          </cell>
        </row>
        <row r="8">
          <cell r="B8">
            <v>19.566666666666666</v>
          </cell>
          <cell r="C8">
            <v>23.2</v>
          </cell>
          <cell r="D8">
            <v>17.2</v>
          </cell>
          <cell r="E8">
            <v>85.916666666666671</v>
          </cell>
          <cell r="F8">
            <v>93</v>
          </cell>
          <cell r="G8">
            <v>75</v>
          </cell>
          <cell r="H8">
            <v>6.48</v>
          </cell>
          <cell r="I8" t="str">
            <v>*</v>
          </cell>
          <cell r="J8">
            <v>13.32</v>
          </cell>
          <cell r="K8">
            <v>0.4</v>
          </cell>
        </row>
        <row r="9">
          <cell r="B9">
            <v>22.712500000000002</v>
          </cell>
          <cell r="C9">
            <v>28.6</v>
          </cell>
          <cell r="D9">
            <v>19.899999999999999</v>
          </cell>
          <cell r="E9">
            <v>82.958333333333329</v>
          </cell>
          <cell r="F9">
            <v>93</v>
          </cell>
          <cell r="G9">
            <v>63</v>
          </cell>
          <cell r="H9">
            <v>7.5600000000000005</v>
          </cell>
          <cell r="I9" t="str">
            <v>*</v>
          </cell>
          <cell r="J9">
            <v>18.36</v>
          </cell>
          <cell r="K9">
            <v>0</v>
          </cell>
        </row>
        <row r="10">
          <cell r="B10">
            <v>20.041666666666664</v>
          </cell>
          <cell r="C10">
            <v>23</v>
          </cell>
          <cell r="D10">
            <v>18.7</v>
          </cell>
          <cell r="E10">
            <v>88.208333333333329</v>
          </cell>
          <cell r="F10">
            <v>92</v>
          </cell>
          <cell r="G10">
            <v>83</v>
          </cell>
          <cell r="H10">
            <v>10.44</v>
          </cell>
          <cell r="I10" t="str">
            <v>*</v>
          </cell>
          <cell r="J10">
            <v>25.2</v>
          </cell>
          <cell r="K10">
            <v>0</v>
          </cell>
        </row>
        <row r="11">
          <cell r="B11">
            <v>21.733333333333331</v>
          </cell>
          <cell r="C11">
            <v>28.5</v>
          </cell>
          <cell r="D11">
            <v>17.899999999999999</v>
          </cell>
          <cell r="E11">
            <v>83.375</v>
          </cell>
          <cell r="F11">
            <v>95</v>
          </cell>
          <cell r="G11">
            <v>61</v>
          </cell>
          <cell r="H11">
            <v>6.48</v>
          </cell>
          <cell r="I11" t="str">
            <v>*</v>
          </cell>
          <cell r="J11">
            <v>25.2</v>
          </cell>
          <cell r="K11">
            <v>0</v>
          </cell>
        </row>
        <row r="12">
          <cell r="B12">
            <v>22.808333333333334</v>
          </cell>
          <cell r="C12">
            <v>25.4</v>
          </cell>
          <cell r="D12">
            <v>20.7</v>
          </cell>
          <cell r="E12">
            <v>84</v>
          </cell>
          <cell r="F12">
            <v>91</v>
          </cell>
          <cell r="G12">
            <v>74</v>
          </cell>
          <cell r="H12">
            <v>12.6</v>
          </cell>
          <cell r="I12" t="str">
            <v>*</v>
          </cell>
          <cell r="J12">
            <v>27</v>
          </cell>
          <cell r="K12">
            <v>0</v>
          </cell>
        </row>
        <row r="13">
          <cell r="B13">
            <v>21.458333333333332</v>
          </cell>
          <cell r="C13">
            <v>25.6</v>
          </cell>
          <cell r="D13">
            <v>19.100000000000001</v>
          </cell>
          <cell r="E13">
            <v>82.875</v>
          </cell>
          <cell r="F13">
            <v>89</v>
          </cell>
          <cell r="G13">
            <v>68</v>
          </cell>
          <cell r="H13">
            <v>11.520000000000001</v>
          </cell>
          <cell r="I13" t="str">
            <v>*</v>
          </cell>
          <cell r="J13">
            <v>24.12</v>
          </cell>
          <cell r="K13">
            <v>0.2</v>
          </cell>
        </row>
        <row r="14">
          <cell r="B14">
            <v>23.320833333333336</v>
          </cell>
          <cell r="C14">
            <v>29</v>
          </cell>
          <cell r="D14">
            <v>19.899999999999999</v>
          </cell>
          <cell r="E14">
            <v>77.166666666666671</v>
          </cell>
          <cell r="F14">
            <v>91</v>
          </cell>
          <cell r="G14">
            <v>56</v>
          </cell>
          <cell r="H14">
            <v>9</v>
          </cell>
          <cell r="I14" t="str">
            <v>*</v>
          </cell>
          <cell r="J14">
            <v>21.6</v>
          </cell>
          <cell r="K14">
            <v>0</v>
          </cell>
        </row>
        <row r="15">
          <cell r="B15">
            <v>21.916666666666668</v>
          </cell>
          <cell r="C15">
            <v>27.6</v>
          </cell>
          <cell r="D15">
            <v>16.600000000000001</v>
          </cell>
          <cell r="E15">
            <v>64.041666666666671</v>
          </cell>
          <cell r="F15">
            <v>85</v>
          </cell>
          <cell r="G15">
            <v>32</v>
          </cell>
          <cell r="H15">
            <v>11.879999999999999</v>
          </cell>
          <cell r="I15" t="str">
            <v>*</v>
          </cell>
          <cell r="J15">
            <v>23.040000000000003</v>
          </cell>
          <cell r="K15">
            <v>0</v>
          </cell>
        </row>
        <row r="16">
          <cell r="B16">
            <v>19.82083333333334</v>
          </cell>
          <cell r="C16">
            <v>26.5</v>
          </cell>
          <cell r="D16">
            <v>14.4</v>
          </cell>
          <cell r="E16">
            <v>68.375</v>
          </cell>
          <cell r="F16">
            <v>89</v>
          </cell>
          <cell r="G16">
            <v>42</v>
          </cell>
          <cell r="H16">
            <v>14.76</v>
          </cell>
          <cell r="I16" t="str">
            <v>*</v>
          </cell>
          <cell r="J16">
            <v>27.720000000000002</v>
          </cell>
          <cell r="K16">
            <v>0</v>
          </cell>
        </row>
        <row r="17">
          <cell r="B17">
            <v>19.058333333333337</v>
          </cell>
          <cell r="C17">
            <v>27.4</v>
          </cell>
          <cell r="D17">
            <v>12.2</v>
          </cell>
          <cell r="E17">
            <v>67.208333333333329</v>
          </cell>
          <cell r="F17">
            <v>91</v>
          </cell>
          <cell r="G17">
            <v>28</v>
          </cell>
          <cell r="H17">
            <v>5.04</v>
          </cell>
          <cell r="I17" t="str">
            <v>*</v>
          </cell>
          <cell r="J17">
            <v>15.120000000000001</v>
          </cell>
          <cell r="K17">
            <v>0</v>
          </cell>
        </row>
        <row r="18">
          <cell r="B18">
            <v>20.06666666666667</v>
          </cell>
          <cell r="C18">
            <v>30.6</v>
          </cell>
          <cell r="D18">
            <v>12.2</v>
          </cell>
          <cell r="E18">
            <v>66.291666666666671</v>
          </cell>
          <cell r="F18">
            <v>90</v>
          </cell>
          <cell r="G18">
            <v>31</v>
          </cell>
          <cell r="H18">
            <v>4.32</v>
          </cell>
          <cell r="I18" t="str">
            <v>*</v>
          </cell>
          <cell r="J18">
            <v>11.520000000000001</v>
          </cell>
          <cell r="K18">
            <v>0</v>
          </cell>
        </row>
        <row r="19">
          <cell r="B19">
            <v>20.916666666666668</v>
          </cell>
          <cell r="C19">
            <v>30.4</v>
          </cell>
          <cell r="D19">
            <v>13.1</v>
          </cell>
          <cell r="E19">
            <v>66.375</v>
          </cell>
          <cell r="F19">
            <v>90</v>
          </cell>
          <cell r="G19">
            <v>31</v>
          </cell>
          <cell r="H19">
            <v>1.4400000000000002</v>
          </cell>
          <cell r="I19" t="str">
            <v>*</v>
          </cell>
          <cell r="J19">
            <v>12.96</v>
          </cell>
          <cell r="K19">
            <v>0</v>
          </cell>
        </row>
        <row r="20">
          <cell r="B20">
            <v>20.749999999999996</v>
          </cell>
          <cell r="C20">
            <v>30.5</v>
          </cell>
          <cell r="D20">
            <v>11.9</v>
          </cell>
          <cell r="E20">
            <v>64.5</v>
          </cell>
          <cell r="F20">
            <v>91</v>
          </cell>
          <cell r="G20">
            <v>26</v>
          </cell>
          <cell r="H20">
            <v>7.9200000000000008</v>
          </cell>
          <cell r="I20" t="str">
            <v>*</v>
          </cell>
          <cell r="J20">
            <v>20.16</v>
          </cell>
          <cell r="K20">
            <v>0</v>
          </cell>
        </row>
        <row r="21">
          <cell r="B21">
            <v>20.533333333333335</v>
          </cell>
          <cell r="C21">
            <v>30.3</v>
          </cell>
          <cell r="D21">
            <v>12.2</v>
          </cell>
          <cell r="E21">
            <v>63.166666666666664</v>
          </cell>
          <cell r="F21">
            <v>89</v>
          </cell>
          <cell r="G21">
            <v>29</v>
          </cell>
          <cell r="H21">
            <v>12.6</v>
          </cell>
          <cell r="I21" t="str">
            <v>*</v>
          </cell>
          <cell r="J21">
            <v>30.6</v>
          </cell>
          <cell r="K21">
            <v>0</v>
          </cell>
        </row>
        <row r="22">
          <cell r="B22">
            <v>23.195833333333329</v>
          </cell>
          <cell r="C22">
            <v>32.799999999999997</v>
          </cell>
          <cell r="D22">
            <v>14.8</v>
          </cell>
          <cell r="E22">
            <v>61.5</v>
          </cell>
          <cell r="F22">
            <v>88</v>
          </cell>
          <cell r="G22">
            <v>33</v>
          </cell>
          <cell r="H22">
            <v>5.04</v>
          </cell>
          <cell r="I22" t="str">
            <v>*</v>
          </cell>
          <cell r="J22">
            <v>16.2</v>
          </cell>
          <cell r="K22">
            <v>0</v>
          </cell>
        </row>
        <row r="23">
          <cell r="B23">
            <v>23.983333333333331</v>
          </cell>
          <cell r="C23">
            <v>32.4</v>
          </cell>
          <cell r="D23">
            <v>17.100000000000001</v>
          </cell>
          <cell r="E23">
            <v>63.291666666666664</v>
          </cell>
          <cell r="F23">
            <v>89</v>
          </cell>
          <cell r="G23">
            <v>29</v>
          </cell>
          <cell r="H23">
            <v>10.44</v>
          </cell>
          <cell r="I23" t="str">
            <v>*</v>
          </cell>
          <cell r="J23">
            <v>24.840000000000003</v>
          </cell>
          <cell r="K23">
            <v>0</v>
          </cell>
        </row>
        <row r="24">
          <cell r="B24">
            <v>23.512500000000003</v>
          </cell>
          <cell r="C24">
            <v>33.1</v>
          </cell>
          <cell r="D24">
            <v>16.3</v>
          </cell>
          <cell r="E24">
            <v>64.416666666666671</v>
          </cell>
          <cell r="F24">
            <v>88</v>
          </cell>
          <cell r="G24">
            <v>26</v>
          </cell>
          <cell r="H24">
            <v>9.3600000000000012</v>
          </cell>
          <cell r="I24" t="str">
            <v>*</v>
          </cell>
          <cell r="J24">
            <v>24.12</v>
          </cell>
          <cell r="K24">
            <v>0</v>
          </cell>
        </row>
        <row r="25">
          <cell r="B25">
            <v>23.824999999999999</v>
          </cell>
          <cell r="C25">
            <v>29.2</v>
          </cell>
          <cell r="D25">
            <v>21.1</v>
          </cell>
          <cell r="E25">
            <v>67.458333333333329</v>
          </cell>
          <cell r="F25">
            <v>87</v>
          </cell>
          <cell r="G25">
            <v>45</v>
          </cell>
          <cell r="H25">
            <v>9.7200000000000006</v>
          </cell>
          <cell r="I25" t="str">
            <v>*</v>
          </cell>
          <cell r="J25">
            <v>28.44</v>
          </cell>
          <cell r="K25">
            <v>2</v>
          </cell>
        </row>
        <row r="26">
          <cell r="B26">
            <v>24.895833333333332</v>
          </cell>
          <cell r="C26">
            <v>32.299999999999997</v>
          </cell>
          <cell r="D26">
            <v>20.2</v>
          </cell>
          <cell r="E26">
            <v>70.958333333333329</v>
          </cell>
          <cell r="F26">
            <v>91</v>
          </cell>
          <cell r="G26">
            <v>40</v>
          </cell>
          <cell r="H26">
            <v>11.16</v>
          </cell>
          <cell r="I26" t="str">
            <v>*</v>
          </cell>
          <cell r="J26">
            <v>30.96</v>
          </cell>
          <cell r="K26">
            <v>0.2</v>
          </cell>
        </row>
        <row r="27">
          <cell r="B27">
            <v>25.800000000000008</v>
          </cell>
          <cell r="C27">
            <v>33.200000000000003</v>
          </cell>
          <cell r="D27">
            <v>19.399999999999999</v>
          </cell>
          <cell r="E27">
            <v>66.5</v>
          </cell>
          <cell r="F27">
            <v>88</v>
          </cell>
          <cell r="G27">
            <v>41</v>
          </cell>
          <cell r="H27">
            <v>10.08</v>
          </cell>
          <cell r="I27" t="str">
            <v>*</v>
          </cell>
          <cell r="J27">
            <v>27.720000000000002</v>
          </cell>
          <cell r="K27">
            <v>0</v>
          </cell>
        </row>
        <row r="28">
          <cell r="B28">
            <v>24.612499999999997</v>
          </cell>
          <cell r="C28">
            <v>32.4</v>
          </cell>
          <cell r="D28">
            <v>17</v>
          </cell>
          <cell r="E28">
            <v>61.333333333333336</v>
          </cell>
          <cell r="F28">
            <v>89</v>
          </cell>
          <cell r="G28">
            <v>30</v>
          </cell>
          <cell r="H28">
            <v>12.96</v>
          </cell>
          <cell r="I28" t="str">
            <v>*</v>
          </cell>
          <cell r="J28">
            <v>38.880000000000003</v>
          </cell>
          <cell r="K28">
            <v>0</v>
          </cell>
        </row>
        <row r="29">
          <cell r="B29">
            <v>24.025000000000002</v>
          </cell>
          <cell r="C29">
            <v>32.700000000000003</v>
          </cell>
          <cell r="D29">
            <v>16.2</v>
          </cell>
          <cell r="E29">
            <v>62.625</v>
          </cell>
          <cell r="F29">
            <v>90</v>
          </cell>
          <cell r="G29">
            <v>33</v>
          </cell>
          <cell r="H29">
            <v>11.879999999999999</v>
          </cell>
          <cell r="I29" t="str">
            <v>*</v>
          </cell>
          <cell r="J29">
            <v>33.480000000000004</v>
          </cell>
          <cell r="K29">
            <v>0</v>
          </cell>
        </row>
        <row r="30">
          <cell r="B30">
            <v>27.033333333333342</v>
          </cell>
          <cell r="C30">
            <v>33.6</v>
          </cell>
          <cell r="D30">
            <v>21.7</v>
          </cell>
          <cell r="E30">
            <v>61.916666666666664</v>
          </cell>
          <cell r="F30">
            <v>80</v>
          </cell>
          <cell r="G30">
            <v>40</v>
          </cell>
          <cell r="H30">
            <v>15.120000000000001</v>
          </cell>
          <cell r="I30" t="str">
            <v>*</v>
          </cell>
          <cell r="J30">
            <v>41.76</v>
          </cell>
          <cell r="K30">
            <v>0</v>
          </cell>
        </row>
        <row r="31">
          <cell r="B31">
            <v>28.570833333333336</v>
          </cell>
          <cell r="C31">
            <v>34.200000000000003</v>
          </cell>
          <cell r="D31">
            <v>23.4</v>
          </cell>
          <cell r="E31">
            <v>61.958333333333336</v>
          </cell>
          <cell r="F31">
            <v>81</v>
          </cell>
          <cell r="G31">
            <v>44</v>
          </cell>
          <cell r="H31">
            <v>10.8</v>
          </cell>
          <cell r="I31" t="str">
            <v>*</v>
          </cell>
          <cell r="J31">
            <v>27</v>
          </cell>
          <cell r="K31">
            <v>0</v>
          </cell>
        </row>
        <row r="32">
          <cell r="B32">
            <v>21.724999999999998</v>
          </cell>
          <cell r="C32">
            <v>29.1</v>
          </cell>
          <cell r="D32">
            <v>17.7</v>
          </cell>
          <cell r="E32">
            <v>88.041666666666671</v>
          </cell>
          <cell r="F32">
            <v>95</v>
          </cell>
          <cell r="G32">
            <v>64</v>
          </cell>
          <cell r="H32">
            <v>16.2</v>
          </cell>
          <cell r="I32" t="str">
            <v>*</v>
          </cell>
          <cell r="J32">
            <v>56.16</v>
          </cell>
          <cell r="K32">
            <v>42.800000000000004</v>
          </cell>
        </row>
        <row r="33">
          <cell r="B33">
            <v>18.641666666666669</v>
          </cell>
          <cell r="C33">
            <v>21</v>
          </cell>
          <cell r="D33">
            <v>16.899999999999999</v>
          </cell>
          <cell r="E33">
            <v>90.75</v>
          </cell>
          <cell r="F33">
            <v>95</v>
          </cell>
          <cell r="G33">
            <v>83</v>
          </cell>
          <cell r="H33">
            <v>9.7200000000000006</v>
          </cell>
          <cell r="I33" t="str">
            <v>*</v>
          </cell>
          <cell r="J33">
            <v>24.840000000000003</v>
          </cell>
          <cell r="K33">
            <v>1.6</v>
          </cell>
        </row>
        <row r="34">
          <cell r="B34">
            <v>19.904166666666665</v>
          </cell>
          <cell r="C34">
            <v>23.7</v>
          </cell>
          <cell r="D34">
            <v>18.399999999999999</v>
          </cell>
          <cell r="E34">
            <v>89.708333333333329</v>
          </cell>
          <cell r="F34">
            <v>94</v>
          </cell>
          <cell r="G34">
            <v>75</v>
          </cell>
          <cell r="H34">
            <v>8.64</v>
          </cell>
          <cell r="I34" t="str">
            <v>*</v>
          </cell>
          <cell r="J34">
            <v>16.920000000000002</v>
          </cell>
          <cell r="K34">
            <v>3.2</v>
          </cell>
        </row>
        <row r="35">
          <cell r="B35">
            <v>21.774999999999995</v>
          </cell>
          <cell r="C35">
            <v>26.6</v>
          </cell>
          <cell r="D35">
            <v>19.2</v>
          </cell>
          <cell r="E35">
            <v>84.458333333333329</v>
          </cell>
          <cell r="F35">
            <v>94</v>
          </cell>
          <cell r="G35">
            <v>60</v>
          </cell>
          <cell r="H35">
            <v>4.32</v>
          </cell>
          <cell r="I35" t="str">
            <v>*</v>
          </cell>
          <cell r="J35">
            <v>12.96</v>
          </cell>
          <cell r="K35">
            <v>0</v>
          </cell>
        </row>
        <row r="36">
          <cell r="I36" t="str">
            <v>*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1"/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5">
          <cell r="B5">
            <v>25.037499999999998</v>
          </cell>
          <cell r="C5">
            <v>32.4</v>
          </cell>
          <cell r="D5">
            <v>19.600000000000001</v>
          </cell>
          <cell r="E5">
            <v>78.833333333333329</v>
          </cell>
          <cell r="F5">
            <v>100</v>
          </cell>
          <cell r="G5">
            <v>46</v>
          </cell>
          <cell r="H5">
            <v>9.3600000000000012</v>
          </cell>
          <cell r="I5" t="str">
            <v>*</v>
          </cell>
          <cell r="J5">
            <v>21.240000000000002</v>
          </cell>
          <cell r="K5">
            <v>0</v>
          </cell>
        </row>
        <row r="6">
          <cell r="B6">
            <v>23.883333333333336</v>
          </cell>
          <cell r="C6">
            <v>31.6</v>
          </cell>
          <cell r="D6">
            <v>18.3</v>
          </cell>
          <cell r="E6">
            <v>79.708333333333329</v>
          </cell>
          <cell r="F6">
            <v>100</v>
          </cell>
          <cell r="G6">
            <v>44</v>
          </cell>
          <cell r="H6">
            <v>12.24</v>
          </cell>
          <cell r="I6" t="str">
            <v>*</v>
          </cell>
          <cell r="J6">
            <v>21.96</v>
          </cell>
          <cell r="K6">
            <v>0</v>
          </cell>
        </row>
        <row r="7">
          <cell r="B7">
            <v>24.508333333333336</v>
          </cell>
          <cell r="C7">
            <v>31.5</v>
          </cell>
          <cell r="D7">
            <v>20.6</v>
          </cell>
          <cell r="E7">
            <v>76.625</v>
          </cell>
          <cell r="F7">
            <v>99</v>
          </cell>
          <cell r="G7">
            <v>46</v>
          </cell>
          <cell r="H7">
            <v>15.840000000000002</v>
          </cell>
          <cell r="I7" t="str">
            <v>*</v>
          </cell>
          <cell r="J7">
            <v>27.720000000000002</v>
          </cell>
          <cell r="K7">
            <v>0</v>
          </cell>
        </row>
        <row r="8">
          <cell r="B8">
            <v>24.254166666666674</v>
          </cell>
          <cell r="C8">
            <v>31.2</v>
          </cell>
          <cell r="D8">
            <v>18.600000000000001</v>
          </cell>
          <cell r="E8">
            <v>79.583333333333329</v>
          </cell>
          <cell r="F8">
            <v>100</v>
          </cell>
          <cell r="G8">
            <v>46</v>
          </cell>
          <cell r="H8">
            <v>11.520000000000001</v>
          </cell>
          <cell r="I8" t="str">
            <v>*</v>
          </cell>
          <cell r="J8">
            <v>20.88</v>
          </cell>
          <cell r="K8">
            <v>0</v>
          </cell>
        </row>
        <row r="9">
          <cell r="B9">
            <v>24.633333333333336</v>
          </cell>
          <cell r="C9">
            <v>32.700000000000003</v>
          </cell>
          <cell r="D9">
            <v>18.600000000000001</v>
          </cell>
          <cell r="E9">
            <v>76.458333333333329</v>
          </cell>
          <cell r="F9">
            <v>100</v>
          </cell>
          <cell r="G9">
            <v>39</v>
          </cell>
          <cell r="H9">
            <v>14.4</v>
          </cell>
          <cell r="I9" t="str">
            <v>*</v>
          </cell>
          <cell r="J9">
            <v>27</v>
          </cell>
          <cell r="K9">
            <v>0</v>
          </cell>
        </row>
        <row r="10">
          <cell r="B10">
            <v>24.695833333333336</v>
          </cell>
          <cell r="C10">
            <v>33.200000000000003</v>
          </cell>
          <cell r="D10">
            <v>18.600000000000001</v>
          </cell>
          <cell r="E10">
            <v>75.791666666666671</v>
          </cell>
          <cell r="F10">
            <v>100</v>
          </cell>
          <cell r="G10">
            <v>39</v>
          </cell>
          <cell r="H10">
            <v>11.879999999999999</v>
          </cell>
          <cell r="I10" t="str">
            <v>*</v>
          </cell>
          <cell r="J10">
            <v>27.36</v>
          </cell>
          <cell r="K10">
            <v>0</v>
          </cell>
        </row>
        <row r="11">
          <cell r="B11">
            <v>25.449999999999992</v>
          </cell>
          <cell r="C11">
            <v>33</v>
          </cell>
          <cell r="D11">
            <v>19.5</v>
          </cell>
          <cell r="E11">
            <v>69.583333333333329</v>
          </cell>
          <cell r="F11">
            <v>96</v>
          </cell>
          <cell r="G11">
            <v>39</v>
          </cell>
          <cell r="H11">
            <v>13.32</v>
          </cell>
          <cell r="I11" t="str">
            <v>*</v>
          </cell>
          <cell r="J11">
            <v>23.759999999999998</v>
          </cell>
          <cell r="K11">
            <v>0</v>
          </cell>
        </row>
        <row r="12">
          <cell r="B12">
            <v>24.991666666666664</v>
          </cell>
          <cell r="C12">
            <v>32.299999999999997</v>
          </cell>
          <cell r="D12">
            <v>19.2</v>
          </cell>
          <cell r="E12">
            <v>75.666666666666671</v>
          </cell>
          <cell r="F12">
            <v>100</v>
          </cell>
          <cell r="G12">
            <v>44</v>
          </cell>
          <cell r="H12">
            <v>9.3600000000000012</v>
          </cell>
          <cell r="I12" t="str">
            <v>*</v>
          </cell>
          <cell r="J12">
            <v>25.56</v>
          </cell>
          <cell r="K12">
            <v>0</v>
          </cell>
        </row>
        <row r="13">
          <cell r="B13">
            <v>24.8</v>
          </cell>
          <cell r="C13">
            <v>30.9</v>
          </cell>
          <cell r="D13">
            <v>21.8</v>
          </cell>
          <cell r="E13">
            <v>85.583333333333329</v>
          </cell>
          <cell r="F13">
            <v>100</v>
          </cell>
          <cell r="G13">
            <v>54</v>
          </cell>
          <cell r="H13">
            <v>14.4</v>
          </cell>
          <cell r="I13" t="str">
            <v>*</v>
          </cell>
          <cell r="J13">
            <v>21.6</v>
          </cell>
          <cell r="K13">
            <v>0.60000000000000009</v>
          </cell>
        </row>
        <row r="14">
          <cell r="B14">
            <v>24.3</v>
          </cell>
          <cell r="C14">
            <v>30.7</v>
          </cell>
          <cell r="D14">
            <v>20.3</v>
          </cell>
          <cell r="E14">
            <v>84.5</v>
          </cell>
          <cell r="F14">
            <v>100</v>
          </cell>
          <cell r="G14">
            <v>55</v>
          </cell>
          <cell r="H14">
            <v>11.879999999999999</v>
          </cell>
          <cell r="I14" t="str">
            <v>*</v>
          </cell>
          <cell r="J14">
            <v>22.32</v>
          </cell>
          <cell r="K14">
            <v>0.2</v>
          </cell>
        </row>
        <row r="15">
          <cell r="B15">
            <v>21.941666666666666</v>
          </cell>
          <cell r="C15">
            <v>28.4</v>
          </cell>
          <cell r="D15">
            <v>16.5</v>
          </cell>
          <cell r="E15">
            <v>66.583333333333329</v>
          </cell>
          <cell r="F15">
            <v>95</v>
          </cell>
          <cell r="G15">
            <v>27</v>
          </cell>
          <cell r="H15">
            <v>11.520000000000001</v>
          </cell>
          <cell r="I15" t="str">
            <v>*</v>
          </cell>
          <cell r="J15">
            <v>21.240000000000002</v>
          </cell>
          <cell r="K15">
            <v>0</v>
          </cell>
        </row>
        <row r="16">
          <cell r="B16">
            <v>17.633333333333333</v>
          </cell>
          <cell r="C16">
            <v>27</v>
          </cell>
          <cell r="D16">
            <v>10.6</v>
          </cell>
          <cell r="E16">
            <v>63.5</v>
          </cell>
          <cell r="F16">
            <v>94</v>
          </cell>
          <cell r="G16">
            <v>26</v>
          </cell>
          <cell r="H16">
            <v>13.32</v>
          </cell>
          <cell r="I16" t="str">
            <v>*</v>
          </cell>
          <cell r="J16">
            <v>23.040000000000003</v>
          </cell>
          <cell r="K16">
            <v>0</v>
          </cell>
        </row>
        <row r="17">
          <cell r="B17">
            <v>17.62083333333333</v>
          </cell>
          <cell r="C17">
            <v>27.3</v>
          </cell>
          <cell r="D17">
            <v>10</v>
          </cell>
          <cell r="E17">
            <v>67.5</v>
          </cell>
          <cell r="F17">
            <v>100</v>
          </cell>
          <cell r="G17">
            <v>24</v>
          </cell>
          <cell r="H17">
            <v>12.24</v>
          </cell>
          <cell r="I17" t="str">
            <v>*</v>
          </cell>
          <cell r="J17">
            <v>20.52</v>
          </cell>
          <cell r="K17">
            <v>0</v>
          </cell>
        </row>
        <row r="18">
          <cell r="B18">
            <v>17.879166666666663</v>
          </cell>
          <cell r="C18">
            <v>29.2</v>
          </cell>
          <cell r="D18">
            <v>9.6999999999999993</v>
          </cell>
          <cell r="E18">
            <v>71.083333333333329</v>
          </cell>
          <cell r="F18">
            <v>99</v>
          </cell>
          <cell r="G18">
            <v>31</v>
          </cell>
          <cell r="H18">
            <v>9.7200000000000006</v>
          </cell>
          <cell r="I18" t="str">
            <v>*</v>
          </cell>
          <cell r="J18">
            <v>18</v>
          </cell>
          <cell r="K18">
            <v>0</v>
          </cell>
        </row>
        <row r="19">
          <cell r="B19">
            <v>18.483333333333331</v>
          </cell>
          <cell r="C19">
            <v>28.3</v>
          </cell>
          <cell r="D19">
            <v>10.1</v>
          </cell>
          <cell r="E19">
            <v>70</v>
          </cell>
          <cell r="F19">
            <v>100</v>
          </cell>
          <cell r="H19">
            <v>9.3600000000000012</v>
          </cell>
          <cell r="I19" t="str">
            <v>*</v>
          </cell>
          <cell r="J19">
            <v>24.12</v>
          </cell>
          <cell r="K19">
            <v>0</v>
          </cell>
        </row>
        <row r="20">
          <cell r="B20">
            <v>17.816666666666666</v>
          </cell>
          <cell r="C20">
            <v>28.2</v>
          </cell>
          <cell r="D20">
            <v>9.1</v>
          </cell>
          <cell r="E20">
            <v>70.916666666666671</v>
          </cell>
          <cell r="F20">
            <v>100</v>
          </cell>
          <cell r="G20">
            <v>29</v>
          </cell>
          <cell r="H20">
            <v>11.520000000000001</v>
          </cell>
          <cell r="I20" t="str">
            <v>*</v>
          </cell>
          <cell r="J20">
            <v>27.720000000000002</v>
          </cell>
          <cell r="K20">
            <v>0.2</v>
          </cell>
        </row>
        <row r="21">
          <cell r="B21">
            <v>18.233333333333334</v>
          </cell>
          <cell r="C21">
            <v>28.2</v>
          </cell>
          <cell r="D21">
            <v>9.5</v>
          </cell>
          <cell r="E21">
            <v>69</v>
          </cell>
          <cell r="F21">
            <v>100</v>
          </cell>
          <cell r="G21">
            <v>28</v>
          </cell>
          <cell r="H21">
            <v>12.24</v>
          </cell>
          <cell r="I21" t="str">
            <v>*</v>
          </cell>
          <cell r="J21">
            <v>35.28</v>
          </cell>
          <cell r="K21">
            <v>0</v>
          </cell>
        </row>
        <row r="22">
          <cell r="B22">
            <v>18.45</v>
          </cell>
          <cell r="C22">
            <v>29</v>
          </cell>
          <cell r="D22">
            <v>10.4</v>
          </cell>
          <cell r="E22">
            <v>72.833333333333329</v>
          </cell>
          <cell r="F22">
            <v>100</v>
          </cell>
          <cell r="G22">
            <v>33</v>
          </cell>
          <cell r="H22">
            <v>7.9200000000000008</v>
          </cell>
          <cell r="I22" t="str">
            <v>*</v>
          </cell>
          <cell r="J22">
            <v>17.28</v>
          </cell>
          <cell r="K22">
            <v>0.2</v>
          </cell>
        </row>
        <row r="23">
          <cell r="B23">
            <v>19.333333333333336</v>
          </cell>
          <cell r="C23">
            <v>29.7</v>
          </cell>
          <cell r="D23">
            <v>9.9</v>
          </cell>
          <cell r="E23">
            <v>71.583333333333329</v>
          </cell>
          <cell r="F23">
            <v>100</v>
          </cell>
          <cell r="G23">
            <v>31</v>
          </cell>
          <cell r="H23">
            <v>11.16</v>
          </cell>
          <cell r="I23" t="str">
            <v>*</v>
          </cell>
          <cell r="J23">
            <v>27.36</v>
          </cell>
          <cell r="K23">
            <v>0</v>
          </cell>
        </row>
        <row r="24">
          <cell r="B24">
            <v>19.912499999999998</v>
          </cell>
          <cell r="C24">
            <v>30.4</v>
          </cell>
          <cell r="D24">
            <v>11.2</v>
          </cell>
          <cell r="E24">
            <v>68.75</v>
          </cell>
          <cell r="F24">
            <v>100</v>
          </cell>
          <cell r="G24">
            <v>28</v>
          </cell>
          <cell r="H24">
            <v>11.16</v>
          </cell>
          <cell r="I24" t="str">
            <v>*</v>
          </cell>
          <cell r="J24">
            <v>26.28</v>
          </cell>
          <cell r="K24">
            <v>0</v>
          </cell>
        </row>
        <row r="25">
          <cell r="B25">
            <v>20.141666666666669</v>
          </cell>
          <cell r="C25">
            <v>30.3</v>
          </cell>
          <cell r="D25">
            <v>12.3</v>
          </cell>
          <cell r="E25">
            <v>70.5</v>
          </cell>
          <cell r="F25">
            <v>99</v>
          </cell>
          <cell r="G25">
            <v>36</v>
          </cell>
          <cell r="H25">
            <v>15.120000000000001</v>
          </cell>
          <cell r="I25" t="str">
            <v>*</v>
          </cell>
          <cell r="J25">
            <v>28.8</v>
          </cell>
          <cell r="K25">
            <v>0</v>
          </cell>
        </row>
        <row r="26">
          <cell r="B26">
            <v>22.062499999999996</v>
          </cell>
          <cell r="C26">
            <v>30.5</v>
          </cell>
          <cell r="D26">
            <v>16.2</v>
          </cell>
          <cell r="E26">
            <v>65.375</v>
          </cell>
          <cell r="F26">
            <v>90</v>
          </cell>
          <cell r="G26">
            <v>35</v>
          </cell>
          <cell r="H26">
            <v>14.76</v>
          </cell>
          <cell r="I26" t="str">
            <v>*</v>
          </cell>
          <cell r="J26">
            <v>28.8</v>
          </cell>
          <cell r="K26">
            <v>0</v>
          </cell>
        </row>
        <row r="27">
          <cell r="B27">
            <v>22.233333333333334</v>
          </cell>
          <cell r="C27">
            <v>30.4</v>
          </cell>
          <cell r="D27">
            <v>15</v>
          </cell>
          <cell r="E27">
            <v>65.75</v>
          </cell>
          <cell r="F27">
            <v>99</v>
          </cell>
          <cell r="G27">
            <v>32</v>
          </cell>
          <cell r="H27">
            <v>15.48</v>
          </cell>
          <cell r="I27" t="str">
            <v>*</v>
          </cell>
          <cell r="J27">
            <v>26.64</v>
          </cell>
          <cell r="K27">
            <v>0</v>
          </cell>
        </row>
        <row r="28">
          <cell r="B28">
            <v>21.074999999999999</v>
          </cell>
          <cell r="C28">
            <v>30.2</v>
          </cell>
          <cell r="D28">
            <v>13.1</v>
          </cell>
          <cell r="E28">
            <v>65.5</v>
          </cell>
          <cell r="F28">
            <v>98</v>
          </cell>
          <cell r="G28">
            <v>35</v>
          </cell>
          <cell r="H28">
            <v>15.120000000000001</v>
          </cell>
          <cell r="I28" t="str">
            <v>*</v>
          </cell>
          <cell r="J28">
            <v>33.119999999999997</v>
          </cell>
          <cell r="K28">
            <v>0</v>
          </cell>
        </row>
        <row r="29">
          <cell r="B29">
            <v>22.533333333333331</v>
          </cell>
          <cell r="C29">
            <v>31.7</v>
          </cell>
          <cell r="D29">
            <v>14.8</v>
          </cell>
          <cell r="E29">
            <v>66.375</v>
          </cell>
          <cell r="F29">
            <v>96</v>
          </cell>
          <cell r="G29">
            <v>39</v>
          </cell>
          <cell r="H29">
            <v>13.68</v>
          </cell>
          <cell r="I29" t="str">
            <v>*</v>
          </cell>
          <cell r="J29">
            <v>29.52</v>
          </cell>
          <cell r="K29">
            <v>0</v>
          </cell>
        </row>
        <row r="30">
          <cell r="B30">
            <v>24.608333333333334</v>
          </cell>
          <cell r="C30">
            <v>32.4</v>
          </cell>
          <cell r="D30">
            <v>16.8</v>
          </cell>
          <cell r="E30">
            <v>61.833333333333336</v>
          </cell>
          <cell r="F30">
            <v>92</v>
          </cell>
          <cell r="G30">
            <v>37</v>
          </cell>
          <cell r="H30">
            <v>16.2</v>
          </cell>
          <cell r="I30" t="str">
            <v>*</v>
          </cell>
          <cell r="J30">
            <v>32.76</v>
          </cell>
          <cell r="K30">
            <v>0</v>
          </cell>
        </row>
        <row r="31">
          <cell r="B31">
            <v>24.849999999999998</v>
          </cell>
          <cell r="C31">
            <v>33.5</v>
          </cell>
          <cell r="D31">
            <v>16.399999999999999</v>
          </cell>
          <cell r="E31">
            <v>64.75</v>
          </cell>
          <cell r="F31">
            <v>99</v>
          </cell>
          <cell r="G31">
            <v>36</v>
          </cell>
          <cell r="H31">
            <v>15.840000000000002</v>
          </cell>
          <cell r="I31" t="str">
            <v>*</v>
          </cell>
          <cell r="J31">
            <v>31.680000000000003</v>
          </cell>
          <cell r="K31">
            <v>0</v>
          </cell>
        </row>
        <row r="32">
          <cell r="B32">
            <v>20.529166666666672</v>
          </cell>
          <cell r="C32">
            <v>27.3</v>
          </cell>
          <cell r="D32">
            <v>18.2</v>
          </cell>
          <cell r="E32">
            <v>90.958333333333329</v>
          </cell>
          <cell r="F32">
            <v>100</v>
          </cell>
          <cell r="G32">
            <v>58</v>
          </cell>
          <cell r="H32">
            <v>19.079999999999998</v>
          </cell>
          <cell r="I32" t="str">
            <v>*</v>
          </cell>
          <cell r="J32">
            <v>45.36</v>
          </cell>
          <cell r="K32">
            <v>16.600000000000001</v>
          </cell>
        </row>
        <row r="33">
          <cell r="B33">
            <v>19.745833333333334</v>
          </cell>
          <cell r="C33">
            <v>23.5</v>
          </cell>
          <cell r="D33">
            <v>18</v>
          </cell>
          <cell r="E33">
            <v>94.916666666666671</v>
          </cell>
          <cell r="F33">
            <v>100</v>
          </cell>
          <cell r="G33">
            <v>75</v>
          </cell>
          <cell r="H33">
            <v>10.44</v>
          </cell>
          <cell r="I33" t="str">
            <v>*</v>
          </cell>
          <cell r="J33">
            <v>16.559999999999999</v>
          </cell>
          <cell r="K33">
            <v>0</v>
          </cell>
        </row>
        <row r="34">
          <cell r="B34">
            <v>18.687499999999996</v>
          </cell>
          <cell r="C34">
            <v>20.8</v>
          </cell>
          <cell r="D34">
            <v>17.399999999999999</v>
          </cell>
          <cell r="E34">
            <v>99</v>
          </cell>
          <cell r="F34">
            <v>100</v>
          </cell>
          <cell r="G34">
            <v>93</v>
          </cell>
          <cell r="H34">
            <v>13.32</v>
          </cell>
          <cell r="I34" t="str">
            <v>*</v>
          </cell>
          <cell r="J34">
            <v>25.2</v>
          </cell>
          <cell r="K34">
            <v>30.8</v>
          </cell>
        </row>
        <row r="35">
          <cell r="B35">
            <v>19.245833333333334</v>
          </cell>
          <cell r="C35">
            <v>23.3</v>
          </cell>
          <cell r="D35">
            <v>17.100000000000001</v>
          </cell>
          <cell r="E35">
            <v>90.166666666666671</v>
          </cell>
          <cell r="F35">
            <v>100</v>
          </cell>
          <cell r="G35">
            <v>65</v>
          </cell>
          <cell r="H35">
            <v>10.8</v>
          </cell>
          <cell r="I35" t="str">
            <v>*</v>
          </cell>
          <cell r="J35">
            <v>21.6</v>
          </cell>
          <cell r="K35">
            <v>0.4</v>
          </cell>
        </row>
        <row r="36">
          <cell r="I36" t="str">
            <v>*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1"/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5">
          <cell r="B5">
            <v>21.091666666666665</v>
          </cell>
          <cell r="C5">
            <v>27.5</v>
          </cell>
          <cell r="D5">
            <v>16.7</v>
          </cell>
          <cell r="E5">
            <v>81.125</v>
          </cell>
          <cell r="F5">
            <v>95</v>
          </cell>
          <cell r="G5">
            <v>55</v>
          </cell>
          <cell r="H5">
            <v>11.16</v>
          </cell>
          <cell r="I5" t="str">
            <v>*</v>
          </cell>
          <cell r="J5">
            <v>25.56</v>
          </cell>
          <cell r="K5">
            <v>0</v>
          </cell>
        </row>
        <row r="6">
          <cell r="B6">
            <v>20.879166666666666</v>
          </cell>
          <cell r="C6">
            <v>26.4</v>
          </cell>
          <cell r="D6">
            <v>17.2</v>
          </cell>
          <cell r="E6">
            <v>83.125</v>
          </cell>
          <cell r="F6">
            <v>98</v>
          </cell>
          <cell r="G6">
            <v>56</v>
          </cell>
          <cell r="H6">
            <v>7.5600000000000005</v>
          </cell>
          <cell r="I6" t="str">
            <v>*</v>
          </cell>
          <cell r="J6">
            <v>18</v>
          </cell>
          <cell r="K6">
            <v>0</v>
          </cell>
        </row>
        <row r="7">
          <cell r="B7">
            <v>20.179166666666667</v>
          </cell>
          <cell r="C7">
            <v>24.5</v>
          </cell>
          <cell r="D7">
            <v>17.7</v>
          </cell>
          <cell r="E7">
            <v>91.75</v>
          </cell>
          <cell r="F7">
            <v>99</v>
          </cell>
          <cell r="G7">
            <v>71</v>
          </cell>
          <cell r="H7">
            <v>5.7600000000000007</v>
          </cell>
          <cell r="I7" t="str">
            <v>*</v>
          </cell>
          <cell r="J7">
            <v>26.64</v>
          </cell>
          <cell r="K7">
            <v>6.1999999999999993</v>
          </cell>
        </row>
        <row r="8">
          <cell r="B8">
            <v>21.916666666666668</v>
          </cell>
          <cell r="C8">
            <v>29.2</v>
          </cell>
          <cell r="D8">
            <v>17.600000000000001</v>
          </cell>
          <cell r="E8">
            <v>87.583333333333329</v>
          </cell>
          <cell r="F8">
            <v>100</v>
          </cell>
          <cell r="G8">
            <v>57</v>
          </cell>
          <cell r="H8">
            <v>4.6800000000000006</v>
          </cell>
          <cell r="I8" t="str">
            <v>*</v>
          </cell>
          <cell r="J8">
            <v>16.2</v>
          </cell>
          <cell r="K8">
            <v>0.2</v>
          </cell>
        </row>
        <row r="9">
          <cell r="B9">
            <v>24.233333333333334</v>
          </cell>
          <cell r="C9">
            <v>31.6</v>
          </cell>
          <cell r="D9">
            <v>18.7</v>
          </cell>
          <cell r="E9">
            <v>81.458333333333329</v>
          </cell>
          <cell r="F9">
            <v>100</v>
          </cell>
          <cell r="G9">
            <v>46</v>
          </cell>
          <cell r="H9">
            <v>9.3600000000000012</v>
          </cell>
          <cell r="I9" t="str">
            <v>*</v>
          </cell>
          <cell r="J9">
            <v>26.28</v>
          </cell>
          <cell r="K9">
            <v>0</v>
          </cell>
        </row>
        <row r="10">
          <cell r="B10">
            <v>23.841666666666665</v>
          </cell>
          <cell r="C10">
            <v>31.1</v>
          </cell>
          <cell r="D10">
            <v>18.2</v>
          </cell>
          <cell r="E10">
            <v>84.208333333333329</v>
          </cell>
          <cell r="F10">
            <v>99</v>
          </cell>
          <cell r="G10">
            <v>54</v>
          </cell>
          <cell r="H10">
            <v>3.9600000000000004</v>
          </cell>
          <cell r="I10" t="str">
            <v>*</v>
          </cell>
          <cell r="J10">
            <v>12.96</v>
          </cell>
          <cell r="K10">
            <v>0</v>
          </cell>
        </row>
        <row r="11">
          <cell r="B11">
            <v>24.791666666666671</v>
          </cell>
          <cell r="C11">
            <v>31.1</v>
          </cell>
          <cell r="D11">
            <v>19.899999999999999</v>
          </cell>
          <cell r="E11">
            <v>80.375</v>
          </cell>
          <cell r="F11">
            <v>98</v>
          </cell>
          <cell r="G11">
            <v>49</v>
          </cell>
          <cell r="H11">
            <v>11.879999999999999</v>
          </cell>
          <cell r="I11" t="str">
            <v>*</v>
          </cell>
          <cell r="J11">
            <v>20.52</v>
          </cell>
          <cell r="K11">
            <v>0</v>
          </cell>
        </row>
        <row r="12">
          <cell r="B12">
            <v>22.929166666666671</v>
          </cell>
          <cell r="C12">
            <v>27.6</v>
          </cell>
          <cell r="D12">
            <v>20.3</v>
          </cell>
          <cell r="E12">
            <v>92.166666666666671</v>
          </cell>
          <cell r="F12">
            <v>98</v>
          </cell>
          <cell r="G12">
            <v>74</v>
          </cell>
          <cell r="H12">
            <v>6.48</v>
          </cell>
          <cell r="I12" t="str">
            <v>*</v>
          </cell>
          <cell r="J12">
            <v>16.559999999999999</v>
          </cell>
          <cell r="K12">
            <v>0.2</v>
          </cell>
        </row>
        <row r="13">
          <cell r="B13">
            <v>22.645833333333332</v>
          </cell>
          <cell r="C13">
            <v>26.1</v>
          </cell>
          <cell r="D13">
            <v>20.7</v>
          </cell>
          <cell r="E13">
            <v>89.958333333333329</v>
          </cell>
          <cell r="F13">
            <v>97</v>
          </cell>
          <cell r="G13">
            <v>71</v>
          </cell>
          <cell r="H13">
            <v>5.04</v>
          </cell>
          <cell r="I13" t="str">
            <v>*</v>
          </cell>
          <cell r="J13">
            <v>18</v>
          </cell>
          <cell r="K13">
            <v>0.4</v>
          </cell>
        </row>
        <row r="14">
          <cell r="B14">
            <v>22.500000000000004</v>
          </cell>
          <cell r="C14">
            <v>28.1</v>
          </cell>
          <cell r="D14">
            <v>18.5</v>
          </cell>
          <cell r="E14">
            <v>85.625</v>
          </cell>
          <cell r="F14">
            <v>100</v>
          </cell>
          <cell r="G14">
            <v>62</v>
          </cell>
          <cell r="H14">
            <v>7.5600000000000005</v>
          </cell>
          <cell r="I14" t="str">
            <v>*</v>
          </cell>
          <cell r="J14">
            <v>20.16</v>
          </cell>
          <cell r="K14">
            <v>0</v>
          </cell>
        </row>
        <row r="15">
          <cell r="B15">
            <v>19.212500000000002</v>
          </cell>
          <cell r="C15">
            <v>26.1</v>
          </cell>
          <cell r="D15">
            <v>11.2</v>
          </cell>
          <cell r="E15">
            <v>70.708333333333329</v>
          </cell>
          <cell r="F15">
            <v>99</v>
          </cell>
          <cell r="G15">
            <v>31</v>
          </cell>
          <cell r="H15">
            <v>7.9200000000000008</v>
          </cell>
          <cell r="I15" t="str">
            <v>*</v>
          </cell>
          <cell r="J15">
            <v>18.720000000000002</v>
          </cell>
          <cell r="K15">
            <v>0</v>
          </cell>
        </row>
        <row r="16">
          <cell r="B16">
            <v>15.895833333333334</v>
          </cell>
          <cell r="C16">
            <v>25.3</v>
          </cell>
          <cell r="D16">
            <v>8.8000000000000007</v>
          </cell>
          <cell r="E16">
            <v>78.333333333333329</v>
          </cell>
          <cell r="F16">
            <v>100</v>
          </cell>
          <cell r="G16">
            <v>36</v>
          </cell>
          <cell r="H16">
            <v>7.2</v>
          </cell>
          <cell r="I16" t="str">
            <v>*</v>
          </cell>
          <cell r="J16">
            <v>16.559999999999999</v>
          </cell>
          <cell r="K16">
            <v>0</v>
          </cell>
        </row>
        <row r="17">
          <cell r="B17">
            <v>15.220833333333331</v>
          </cell>
          <cell r="C17">
            <v>25.4</v>
          </cell>
          <cell r="D17">
            <v>7.2</v>
          </cell>
          <cell r="E17">
            <v>77.416666666666671</v>
          </cell>
          <cell r="F17">
            <v>100</v>
          </cell>
          <cell r="G17">
            <v>25</v>
          </cell>
          <cell r="H17">
            <v>3.9600000000000004</v>
          </cell>
          <cell r="I17" t="str">
            <v>*</v>
          </cell>
          <cell r="J17">
            <v>12.96</v>
          </cell>
          <cell r="K17">
            <v>0</v>
          </cell>
        </row>
        <row r="18">
          <cell r="B18">
            <v>16.016666666666666</v>
          </cell>
          <cell r="C18">
            <v>26.6</v>
          </cell>
          <cell r="D18">
            <v>7</v>
          </cell>
          <cell r="E18">
            <v>78.375</v>
          </cell>
          <cell r="F18">
            <v>100</v>
          </cell>
          <cell r="G18">
            <v>39</v>
          </cell>
          <cell r="H18">
            <v>5.7600000000000007</v>
          </cell>
          <cell r="I18" t="str">
            <v>*</v>
          </cell>
          <cell r="J18">
            <v>15.840000000000002</v>
          </cell>
          <cell r="K18">
            <v>0</v>
          </cell>
        </row>
        <row r="19">
          <cell r="B19">
            <v>16.250000000000004</v>
          </cell>
          <cell r="C19">
            <v>27.1</v>
          </cell>
          <cell r="D19">
            <v>7.4</v>
          </cell>
          <cell r="E19">
            <v>79.541666666666671</v>
          </cell>
          <cell r="F19">
            <v>100</v>
          </cell>
          <cell r="G19">
            <v>37</v>
          </cell>
          <cell r="H19">
            <v>7.5600000000000005</v>
          </cell>
          <cell r="I19" t="str">
            <v>*</v>
          </cell>
          <cell r="J19">
            <v>19.440000000000001</v>
          </cell>
          <cell r="K19">
            <v>0</v>
          </cell>
        </row>
        <row r="20">
          <cell r="B20">
            <v>16.675000000000001</v>
          </cell>
          <cell r="C20">
            <v>27.4</v>
          </cell>
          <cell r="D20">
            <v>7.4</v>
          </cell>
          <cell r="E20">
            <v>78.125</v>
          </cell>
          <cell r="F20">
            <v>100</v>
          </cell>
          <cell r="G20">
            <v>32</v>
          </cell>
          <cell r="H20">
            <v>5.4</v>
          </cell>
          <cell r="I20" t="str">
            <v>*</v>
          </cell>
          <cell r="J20">
            <v>19.440000000000001</v>
          </cell>
          <cell r="K20">
            <v>0</v>
          </cell>
        </row>
        <row r="21">
          <cell r="B21">
            <v>17.108333333333334</v>
          </cell>
          <cell r="C21">
            <v>27.5</v>
          </cell>
          <cell r="D21">
            <v>8.1</v>
          </cell>
          <cell r="E21">
            <v>75.458333333333329</v>
          </cell>
          <cell r="F21">
            <v>99</v>
          </cell>
          <cell r="G21">
            <v>39</v>
          </cell>
          <cell r="H21">
            <v>12.96</v>
          </cell>
          <cell r="I21" t="str">
            <v>*</v>
          </cell>
          <cell r="J21">
            <v>28.8</v>
          </cell>
          <cell r="K21">
            <v>0</v>
          </cell>
        </row>
        <row r="22">
          <cell r="B22">
            <v>18.308333333333337</v>
          </cell>
          <cell r="C22">
            <v>27.7</v>
          </cell>
          <cell r="D22">
            <v>9.6</v>
          </cell>
          <cell r="E22">
            <v>76.166666666666671</v>
          </cell>
          <cell r="F22">
            <v>100</v>
          </cell>
          <cell r="G22">
            <v>43</v>
          </cell>
          <cell r="H22">
            <v>6.48</v>
          </cell>
          <cell r="I22" t="str">
            <v>*</v>
          </cell>
          <cell r="J22">
            <v>22.68</v>
          </cell>
          <cell r="K22">
            <v>0</v>
          </cell>
        </row>
        <row r="23">
          <cell r="B23">
            <v>17.425000000000001</v>
          </cell>
          <cell r="C23">
            <v>28.1</v>
          </cell>
          <cell r="D23">
            <v>8.9</v>
          </cell>
          <cell r="E23">
            <v>80.916666666666671</v>
          </cell>
          <cell r="F23">
            <v>100</v>
          </cell>
          <cell r="G23">
            <v>38</v>
          </cell>
          <cell r="H23">
            <v>8.2799999999999994</v>
          </cell>
          <cell r="I23" t="str">
            <v>*</v>
          </cell>
          <cell r="J23">
            <v>17.28</v>
          </cell>
          <cell r="K23">
            <v>0</v>
          </cell>
        </row>
        <row r="24">
          <cell r="B24">
            <v>17.862500000000001</v>
          </cell>
          <cell r="C24">
            <v>29.3</v>
          </cell>
          <cell r="D24">
            <v>8.4</v>
          </cell>
          <cell r="E24">
            <v>78.958333333333329</v>
          </cell>
          <cell r="F24">
            <v>100</v>
          </cell>
          <cell r="G24">
            <v>32</v>
          </cell>
          <cell r="H24">
            <v>9</v>
          </cell>
          <cell r="I24" t="str">
            <v>*</v>
          </cell>
          <cell r="J24">
            <v>21.96</v>
          </cell>
          <cell r="K24">
            <v>0</v>
          </cell>
        </row>
        <row r="25">
          <cell r="B25">
            <v>19.762500000000003</v>
          </cell>
          <cell r="C25">
            <v>27.5</v>
          </cell>
          <cell r="D25">
            <v>10.5</v>
          </cell>
          <cell r="E25">
            <v>74.25</v>
          </cell>
          <cell r="F25">
            <v>100</v>
          </cell>
          <cell r="G25">
            <v>44</v>
          </cell>
          <cell r="H25">
            <v>11.16</v>
          </cell>
          <cell r="I25" t="str">
            <v>*</v>
          </cell>
          <cell r="J25">
            <v>32.76</v>
          </cell>
          <cell r="K25">
            <v>0</v>
          </cell>
        </row>
        <row r="26">
          <cell r="B26">
            <v>22.179166666666671</v>
          </cell>
          <cell r="C26">
            <v>30.3</v>
          </cell>
          <cell r="D26">
            <v>16.2</v>
          </cell>
          <cell r="E26">
            <v>72.5</v>
          </cell>
          <cell r="F26">
            <v>94</v>
          </cell>
          <cell r="G26">
            <v>43</v>
          </cell>
          <cell r="H26">
            <v>13.68</v>
          </cell>
          <cell r="I26" t="str">
            <v>*</v>
          </cell>
          <cell r="J26">
            <v>38.519999999999996</v>
          </cell>
          <cell r="K26">
            <v>2.8</v>
          </cell>
        </row>
        <row r="27">
          <cell r="B27">
            <v>21.820833333333336</v>
          </cell>
          <cell r="C27">
            <v>29.5</v>
          </cell>
          <cell r="D27">
            <v>14.3</v>
          </cell>
          <cell r="E27">
            <v>72.5</v>
          </cell>
          <cell r="F27">
            <v>99</v>
          </cell>
          <cell r="G27">
            <v>38</v>
          </cell>
          <cell r="H27">
            <v>9.7200000000000006</v>
          </cell>
          <cell r="I27" t="str">
            <v>*</v>
          </cell>
          <cell r="J27">
            <v>21.6</v>
          </cell>
          <cell r="K27">
            <v>0</v>
          </cell>
        </row>
        <row r="28">
          <cell r="B28">
            <v>20.604166666666668</v>
          </cell>
          <cell r="C28">
            <v>29.1</v>
          </cell>
          <cell r="D28">
            <v>11.9</v>
          </cell>
          <cell r="E28">
            <v>69.833333333333329</v>
          </cell>
          <cell r="F28">
            <v>99</v>
          </cell>
          <cell r="G28">
            <v>37</v>
          </cell>
          <cell r="H28">
            <v>12.6</v>
          </cell>
          <cell r="I28" t="str">
            <v>*</v>
          </cell>
          <cell r="J28">
            <v>25.92</v>
          </cell>
          <cell r="K28">
            <v>0</v>
          </cell>
        </row>
        <row r="29">
          <cell r="B29">
            <v>22.283333333333331</v>
          </cell>
          <cell r="C29">
            <v>31.1</v>
          </cell>
          <cell r="D29">
            <v>14.4</v>
          </cell>
          <cell r="E29">
            <v>69.166666666666671</v>
          </cell>
          <cell r="F29">
            <v>95</v>
          </cell>
          <cell r="G29">
            <v>42</v>
          </cell>
          <cell r="H29">
            <v>11.520000000000001</v>
          </cell>
          <cell r="I29" t="str">
            <v>*</v>
          </cell>
          <cell r="J29">
            <v>27</v>
          </cell>
          <cell r="K29">
            <v>0</v>
          </cell>
        </row>
        <row r="30">
          <cell r="B30">
            <v>23.570833333333336</v>
          </cell>
          <cell r="C30">
            <v>31.9</v>
          </cell>
          <cell r="D30">
            <v>16.5</v>
          </cell>
          <cell r="E30">
            <v>70.041666666666671</v>
          </cell>
          <cell r="F30">
            <v>94</v>
          </cell>
          <cell r="G30">
            <v>43</v>
          </cell>
          <cell r="H30">
            <v>13.32</v>
          </cell>
          <cell r="I30" t="str">
            <v>*</v>
          </cell>
          <cell r="J30">
            <v>27.720000000000002</v>
          </cell>
          <cell r="K30">
            <v>0</v>
          </cell>
        </row>
        <row r="31">
          <cell r="B31">
            <v>24.054166666666671</v>
          </cell>
          <cell r="C31">
            <v>31.4</v>
          </cell>
          <cell r="D31">
            <v>19.3</v>
          </cell>
          <cell r="E31">
            <v>73.166666666666671</v>
          </cell>
          <cell r="F31">
            <v>92</v>
          </cell>
          <cell r="G31">
            <v>49</v>
          </cell>
          <cell r="H31">
            <v>13.32</v>
          </cell>
          <cell r="I31" t="str">
            <v>*</v>
          </cell>
          <cell r="J31">
            <v>28.08</v>
          </cell>
          <cell r="K31">
            <v>0</v>
          </cell>
        </row>
        <row r="32">
          <cell r="B32">
            <v>19.75</v>
          </cell>
          <cell r="C32">
            <v>23.1</v>
          </cell>
          <cell r="D32">
            <v>17.899999999999999</v>
          </cell>
          <cell r="E32">
            <v>93.333333333333329</v>
          </cell>
          <cell r="F32">
            <v>99</v>
          </cell>
          <cell r="G32">
            <v>83</v>
          </cell>
          <cell r="H32">
            <v>17.28</v>
          </cell>
          <cell r="I32" t="str">
            <v>*</v>
          </cell>
          <cell r="J32">
            <v>45</v>
          </cell>
          <cell r="K32">
            <v>35</v>
          </cell>
        </row>
        <row r="33">
          <cell r="B33">
            <v>18.875</v>
          </cell>
          <cell r="C33">
            <v>23.7</v>
          </cell>
          <cell r="D33">
            <v>15.2</v>
          </cell>
          <cell r="E33">
            <v>93.75</v>
          </cell>
          <cell r="F33">
            <v>100</v>
          </cell>
          <cell r="G33">
            <v>74</v>
          </cell>
          <cell r="H33">
            <v>5.4</v>
          </cell>
          <cell r="I33" t="str">
            <v>*</v>
          </cell>
          <cell r="J33">
            <v>15.840000000000002</v>
          </cell>
          <cell r="K33">
            <v>0.2</v>
          </cell>
        </row>
        <row r="34">
          <cell r="B34">
            <v>18.679166666666671</v>
          </cell>
          <cell r="C34">
            <v>21.4</v>
          </cell>
          <cell r="D34">
            <v>17.600000000000001</v>
          </cell>
          <cell r="E34">
            <v>94.5</v>
          </cell>
          <cell r="F34">
            <v>98</v>
          </cell>
          <cell r="G34">
            <v>88</v>
          </cell>
          <cell r="H34">
            <v>9</v>
          </cell>
          <cell r="I34" t="str">
            <v>*</v>
          </cell>
          <cell r="J34">
            <v>38.519999999999996</v>
          </cell>
          <cell r="K34">
            <v>13.6</v>
          </cell>
        </row>
        <row r="35">
          <cell r="B35">
            <v>18.929166666666671</v>
          </cell>
          <cell r="C35">
            <v>22.4</v>
          </cell>
          <cell r="D35">
            <v>16.8</v>
          </cell>
          <cell r="E35">
            <v>91.666666666666671</v>
          </cell>
          <cell r="F35">
            <v>100</v>
          </cell>
          <cell r="G35">
            <v>73</v>
          </cell>
          <cell r="H35">
            <v>2.8800000000000003</v>
          </cell>
          <cell r="I35" t="str">
            <v>*</v>
          </cell>
          <cell r="J35">
            <v>13.32</v>
          </cell>
          <cell r="K35">
            <v>0.4</v>
          </cell>
        </row>
        <row r="36">
          <cell r="I36" t="str">
            <v>*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1"/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5">
          <cell r="B5">
            <v>23.970833333333331</v>
          </cell>
          <cell r="C5">
            <v>31.7</v>
          </cell>
          <cell r="D5">
            <v>17</v>
          </cell>
          <cell r="E5">
            <v>78.5</v>
          </cell>
          <cell r="F5">
            <v>100</v>
          </cell>
          <cell r="G5">
            <v>46</v>
          </cell>
          <cell r="H5">
            <v>14.76</v>
          </cell>
          <cell r="I5" t="str">
            <v>*</v>
          </cell>
          <cell r="J5">
            <v>21.6</v>
          </cell>
          <cell r="K5">
            <v>0</v>
          </cell>
        </row>
        <row r="6">
          <cell r="B6">
            <v>23.408333333333331</v>
          </cell>
          <cell r="C6">
            <v>30.7</v>
          </cell>
          <cell r="D6">
            <v>16.8</v>
          </cell>
          <cell r="E6">
            <v>76.375</v>
          </cell>
          <cell r="F6">
            <v>100</v>
          </cell>
          <cell r="G6">
            <v>41</v>
          </cell>
          <cell r="H6">
            <v>15.120000000000001</v>
          </cell>
          <cell r="I6" t="str">
            <v>*</v>
          </cell>
          <cell r="J6">
            <v>22.68</v>
          </cell>
          <cell r="K6">
            <v>0</v>
          </cell>
        </row>
        <row r="7">
          <cell r="B7">
            <v>23.145833333333329</v>
          </cell>
          <cell r="C7">
            <v>29.6</v>
          </cell>
          <cell r="D7">
            <v>19</v>
          </cell>
          <cell r="E7">
            <v>83.958333333333329</v>
          </cell>
          <cell r="F7">
            <v>100</v>
          </cell>
          <cell r="G7">
            <v>51</v>
          </cell>
          <cell r="H7">
            <v>9.7200000000000006</v>
          </cell>
          <cell r="I7" t="str">
            <v>*</v>
          </cell>
          <cell r="J7">
            <v>18</v>
          </cell>
          <cell r="K7">
            <v>0</v>
          </cell>
        </row>
        <row r="8">
          <cell r="B8">
            <v>23.908333333333331</v>
          </cell>
          <cell r="C8">
            <v>31.4</v>
          </cell>
          <cell r="D8">
            <v>17.899999999999999</v>
          </cell>
          <cell r="E8">
            <v>81.375</v>
          </cell>
          <cell r="F8">
            <v>100</v>
          </cell>
          <cell r="G8">
            <v>45</v>
          </cell>
          <cell r="H8">
            <v>10.08</v>
          </cell>
          <cell r="I8" t="str">
            <v>*</v>
          </cell>
          <cell r="J8">
            <v>19.8</v>
          </cell>
          <cell r="K8">
            <v>0</v>
          </cell>
        </row>
        <row r="9">
          <cell r="B9">
            <v>23.950000000000003</v>
          </cell>
          <cell r="C9">
            <v>31.6</v>
          </cell>
          <cell r="D9">
            <v>18</v>
          </cell>
          <cell r="E9">
            <v>80.708333333333329</v>
          </cell>
          <cell r="F9">
            <v>100</v>
          </cell>
          <cell r="G9">
            <v>43</v>
          </cell>
          <cell r="H9">
            <v>21.240000000000002</v>
          </cell>
          <cell r="I9" t="str">
            <v>*</v>
          </cell>
          <cell r="J9">
            <v>32.4</v>
          </cell>
          <cell r="K9">
            <v>0</v>
          </cell>
        </row>
        <row r="10">
          <cell r="B10">
            <v>23.933333333333337</v>
          </cell>
          <cell r="C10">
            <v>31.9</v>
          </cell>
          <cell r="D10">
            <v>18.100000000000001</v>
          </cell>
          <cell r="E10">
            <v>80.625</v>
          </cell>
          <cell r="F10">
            <v>100</v>
          </cell>
          <cell r="G10">
            <v>40</v>
          </cell>
          <cell r="H10">
            <v>19.079999999999998</v>
          </cell>
          <cell r="I10" t="str">
            <v>*</v>
          </cell>
          <cell r="J10">
            <v>25.56</v>
          </cell>
          <cell r="K10">
            <v>0</v>
          </cell>
        </row>
        <row r="11">
          <cell r="B11">
            <v>24.474999999999998</v>
          </cell>
          <cell r="C11">
            <v>31.4</v>
          </cell>
          <cell r="D11">
            <v>17.8</v>
          </cell>
          <cell r="E11">
            <v>80.416666666666671</v>
          </cell>
          <cell r="F11">
            <v>100</v>
          </cell>
          <cell r="G11">
            <v>48</v>
          </cell>
          <cell r="H11">
            <v>16.920000000000002</v>
          </cell>
          <cell r="I11" t="str">
            <v>*</v>
          </cell>
          <cell r="J11">
            <v>25.56</v>
          </cell>
          <cell r="K11">
            <v>0</v>
          </cell>
        </row>
        <row r="12">
          <cell r="B12">
            <v>24.120833333333326</v>
          </cell>
          <cell r="C12">
            <v>31.6</v>
          </cell>
          <cell r="D12">
            <v>17.899999999999999</v>
          </cell>
          <cell r="E12">
            <v>80.916666666666671</v>
          </cell>
          <cell r="F12">
            <v>100</v>
          </cell>
          <cell r="G12">
            <v>46</v>
          </cell>
          <cell r="H12">
            <v>9.3600000000000012</v>
          </cell>
          <cell r="I12" t="str">
            <v>*</v>
          </cell>
          <cell r="J12">
            <v>19.079999999999998</v>
          </cell>
          <cell r="K12">
            <v>0</v>
          </cell>
        </row>
        <row r="13">
          <cell r="B13">
            <v>24.458333333333332</v>
          </cell>
          <cell r="C13">
            <v>30.1</v>
          </cell>
          <cell r="D13">
            <v>20</v>
          </cell>
          <cell r="E13">
            <v>90.291666666666671</v>
          </cell>
          <cell r="F13">
            <v>100</v>
          </cell>
          <cell r="G13">
            <v>59</v>
          </cell>
          <cell r="H13">
            <v>9.3600000000000012</v>
          </cell>
          <cell r="I13" t="str">
            <v>*</v>
          </cell>
          <cell r="J13">
            <v>18</v>
          </cell>
          <cell r="K13">
            <v>0</v>
          </cell>
        </row>
        <row r="14">
          <cell r="B14">
            <v>24.050000000000008</v>
          </cell>
          <cell r="C14">
            <v>31</v>
          </cell>
          <cell r="D14">
            <v>18.899999999999999</v>
          </cell>
          <cell r="E14">
            <v>88.25</v>
          </cell>
          <cell r="F14">
            <v>100</v>
          </cell>
          <cell r="G14">
            <v>55</v>
          </cell>
          <cell r="H14">
            <v>12.96</v>
          </cell>
          <cell r="I14" t="str">
            <v>*</v>
          </cell>
          <cell r="J14">
            <v>23.400000000000002</v>
          </cell>
          <cell r="K14">
            <v>0</v>
          </cell>
        </row>
        <row r="15">
          <cell r="B15">
            <v>20.741666666666671</v>
          </cell>
          <cell r="C15">
            <v>27.8</v>
          </cell>
          <cell r="D15">
            <v>14.1</v>
          </cell>
          <cell r="E15">
            <v>76.75</v>
          </cell>
          <cell r="F15">
            <v>100</v>
          </cell>
          <cell r="G15">
            <v>30</v>
          </cell>
          <cell r="H15">
            <v>11.879999999999999</v>
          </cell>
          <cell r="I15" t="str">
            <v>*</v>
          </cell>
          <cell r="J15">
            <v>27</v>
          </cell>
          <cell r="K15">
            <v>0</v>
          </cell>
        </row>
        <row r="16">
          <cell r="B16">
            <v>15.983333333333333</v>
          </cell>
          <cell r="C16">
            <v>26</v>
          </cell>
          <cell r="D16">
            <v>6.5</v>
          </cell>
          <cell r="E16">
            <v>76.958333333333329</v>
          </cell>
          <cell r="F16">
            <v>100</v>
          </cell>
          <cell r="G16">
            <v>29</v>
          </cell>
          <cell r="H16">
            <v>12.96</v>
          </cell>
          <cell r="I16" t="str">
            <v>*</v>
          </cell>
          <cell r="J16">
            <v>23.759999999999998</v>
          </cell>
          <cell r="K16">
            <v>0</v>
          </cell>
        </row>
        <row r="17">
          <cell r="B17">
            <v>16.037499999999998</v>
          </cell>
          <cell r="C17">
            <v>26.8</v>
          </cell>
          <cell r="D17">
            <v>7.4</v>
          </cell>
          <cell r="E17">
            <v>79.958333333333329</v>
          </cell>
          <cell r="F17">
            <v>100</v>
          </cell>
          <cell r="G17">
            <v>36</v>
          </cell>
          <cell r="H17">
            <v>12.6</v>
          </cell>
          <cell r="I17" t="str">
            <v>*</v>
          </cell>
          <cell r="J17">
            <v>21.6</v>
          </cell>
          <cell r="K17">
            <v>0.2</v>
          </cell>
        </row>
        <row r="18">
          <cell r="B18">
            <v>17.379166666666666</v>
          </cell>
          <cell r="C18">
            <v>27.2</v>
          </cell>
          <cell r="D18">
            <v>9.1999999999999993</v>
          </cell>
          <cell r="E18">
            <v>76.791666666666671</v>
          </cell>
          <cell r="F18">
            <v>100</v>
          </cell>
          <cell r="G18">
            <v>37</v>
          </cell>
          <cell r="H18">
            <v>15.120000000000001</v>
          </cell>
          <cell r="I18" t="str">
            <v>*</v>
          </cell>
          <cell r="J18">
            <v>24.12</v>
          </cell>
          <cell r="K18">
            <v>0.2</v>
          </cell>
        </row>
        <row r="19">
          <cell r="B19">
            <v>17.008333333333333</v>
          </cell>
          <cell r="C19">
            <v>27</v>
          </cell>
          <cell r="D19">
            <v>9.4</v>
          </cell>
          <cell r="E19">
            <v>77.666666666666671</v>
          </cell>
          <cell r="F19">
            <v>100</v>
          </cell>
          <cell r="G19">
            <v>35</v>
          </cell>
          <cell r="H19">
            <v>13.68</v>
          </cell>
          <cell r="I19" t="str">
            <v>*</v>
          </cell>
          <cell r="J19">
            <v>24.48</v>
          </cell>
          <cell r="K19">
            <v>0</v>
          </cell>
        </row>
        <row r="20">
          <cell r="B20">
            <v>17.104166666666671</v>
          </cell>
          <cell r="C20">
            <v>27.8</v>
          </cell>
          <cell r="D20">
            <v>9.3000000000000007</v>
          </cell>
          <cell r="E20">
            <v>76.333333333333329</v>
          </cell>
          <cell r="F20">
            <v>100</v>
          </cell>
          <cell r="G20">
            <v>28</v>
          </cell>
          <cell r="H20">
            <v>12.6</v>
          </cell>
          <cell r="I20" t="str">
            <v>*</v>
          </cell>
          <cell r="J20">
            <v>36.36</v>
          </cell>
          <cell r="K20">
            <v>0.2</v>
          </cell>
        </row>
        <row r="21">
          <cell r="B21">
            <v>17.112500000000001</v>
          </cell>
          <cell r="C21">
            <v>26.5</v>
          </cell>
          <cell r="D21">
            <v>10.3</v>
          </cell>
          <cell r="E21">
            <v>78.875</v>
          </cell>
          <cell r="F21">
            <v>100</v>
          </cell>
          <cell r="G21">
            <v>42</v>
          </cell>
          <cell r="H21">
            <v>18.720000000000002</v>
          </cell>
          <cell r="I21" t="str">
            <v>*</v>
          </cell>
          <cell r="J21">
            <v>34.92</v>
          </cell>
          <cell r="K21">
            <v>0</v>
          </cell>
        </row>
        <row r="22">
          <cell r="B22">
            <v>17.812499999999996</v>
          </cell>
          <cell r="C22">
            <v>27.5</v>
          </cell>
          <cell r="D22">
            <v>9.9</v>
          </cell>
          <cell r="E22">
            <v>80.416666666666671</v>
          </cell>
          <cell r="F22">
            <v>100</v>
          </cell>
          <cell r="G22">
            <v>39</v>
          </cell>
          <cell r="H22">
            <v>16.920000000000002</v>
          </cell>
          <cell r="I22" t="str">
            <v>*</v>
          </cell>
          <cell r="J22">
            <v>30.96</v>
          </cell>
          <cell r="K22">
            <v>0.2</v>
          </cell>
        </row>
        <row r="23">
          <cell r="B23">
            <v>17.670833333333331</v>
          </cell>
          <cell r="C23">
            <v>28.3</v>
          </cell>
          <cell r="D23">
            <v>9.6</v>
          </cell>
          <cell r="E23">
            <v>78.416666666666671</v>
          </cell>
          <cell r="F23">
            <v>100</v>
          </cell>
          <cell r="G23">
            <v>38</v>
          </cell>
          <cell r="H23">
            <v>18</v>
          </cell>
          <cell r="I23" t="str">
            <v>*</v>
          </cell>
          <cell r="J23">
            <v>30.6</v>
          </cell>
          <cell r="K23">
            <v>0</v>
          </cell>
        </row>
        <row r="24">
          <cell r="B24">
            <v>19.091666666666669</v>
          </cell>
          <cell r="C24">
            <v>29.1</v>
          </cell>
          <cell r="D24">
            <v>12</v>
          </cell>
          <cell r="E24">
            <v>77.041666666666671</v>
          </cell>
          <cell r="F24">
            <v>100</v>
          </cell>
          <cell r="G24">
            <v>34</v>
          </cell>
          <cell r="H24">
            <v>16.559999999999999</v>
          </cell>
          <cell r="I24" t="str">
            <v>*</v>
          </cell>
          <cell r="J24">
            <v>26.28</v>
          </cell>
          <cell r="K24">
            <v>0.2</v>
          </cell>
        </row>
        <row r="25">
          <cell r="B25">
            <v>19.983333333333334</v>
          </cell>
          <cell r="C25">
            <v>28</v>
          </cell>
          <cell r="D25">
            <v>14.1</v>
          </cell>
          <cell r="E25">
            <v>73.333333333333329</v>
          </cell>
          <cell r="F25">
            <v>100</v>
          </cell>
          <cell r="G25">
            <v>41</v>
          </cell>
          <cell r="H25">
            <v>19.079999999999998</v>
          </cell>
          <cell r="I25" t="str">
            <v>*</v>
          </cell>
          <cell r="J25">
            <v>33.840000000000003</v>
          </cell>
          <cell r="K25">
            <v>0</v>
          </cell>
        </row>
        <row r="26">
          <cell r="B26">
            <v>22.291666666666668</v>
          </cell>
          <cell r="C26">
            <v>29.7</v>
          </cell>
          <cell r="D26">
            <v>14.8</v>
          </cell>
          <cell r="E26">
            <v>63.083333333333336</v>
          </cell>
          <cell r="F26">
            <v>100</v>
          </cell>
          <cell r="G26">
            <v>40</v>
          </cell>
          <cell r="H26">
            <v>17.64</v>
          </cell>
          <cell r="I26" t="str">
            <v>*</v>
          </cell>
          <cell r="J26">
            <v>34.200000000000003</v>
          </cell>
          <cell r="K26">
            <v>0</v>
          </cell>
        </row>
        <row r="27">
          <cell r="B27">
            <v>22.279166666666669</v>
          </cell>
          <cell r="C27">
            <v>29.3</v>
          </cell>
          <cell r="D27">
            <v>14.9</v>
          </cell>
          <cell r="E27">
            <v>62.708333333333336</v>
          </cell>
          <cell r="F27">
            <v>100</v>
          </cell>
          <cell r="G27">
            <v>31</v>
          </cell>
          <cell r="H27">
            <v>16.920000000000002</v>
          </cell>
          <cell r="I27" t="str">
            <v>*</v>
          </cell>
          <cell r="J27">
            <v>28.08</v>
          </cell>
          <cell r="K27">
            <v>0</v>
          </cell>
        </row>
        <row r="28">
          <cell r="B28">
            <v>20.079166666666662</v>
          </cell>
          <cell r="C28">
            <v>28.7</v>
          </cell>
          <cell r="D28">
            <v>13</v>
          </cell>
          <cell r="E28">
            <v>73.041666666666671</v>
          </cell>
          <cell r="F28">
            <v>100</v>
          </cell>
          <cell r="G28">
            <v>40</v>
          </cell>
          <cell r="H28">
            <v>20.52</v>
          </cell>
          <cell r="I28" t="str">
            <v>*</v>
          </cell>
          <cell r="J28">
            <v>32.76</v>
          </cell>
          <cell r="K28">
            <v>0</v>
          </cell>
        </row>
        <row r="29">
          <cell r="B29">
            <v>22.774999999999995</v>
          </cell>
          <cell r="C29">
            <v>30.7</v>
          </cell>
          <cell r="D29">
            <v>17.3</v>
          </cell>
          <cell r="E29">
            <v>65.291666666666671</v>
          </cell>
          <cell r="F29">
            <v>88</v>
          </cell>
          <cell r="G29">
            <v>42</v>
          </cell>
          <cell r="H29">
            <v>22.32</v>
          </cell>
          <cell r="I29" t="str">
            <v>*</v>
          </cell>
          <cell r="J29">
            <v>36.72</v>
          </cell>
          <cell r="K29">
            <v>0</v>
          </cell>
        </row>
        <row r="30">
          <cell r="B30">
            <v>23.7</v>
          </cell>
          <cell r="C30">
            <v>30.6</v>
          </cell>
          <cell r="D30">
            <v>18</v>
          </cell>
          <cell r="E30">
            <v>64.208333333333329</v>
          </cell>
          <cell r="F30">
            <v>87</v>
          </cell>
          <cell r="G30">
            <v>43</v>
          </cell>
          <cell r="H30">
            <v>19.079999999999998</v>
          </cell>
          <cell r="I30" t="str">
            <v>*</v>
          </cell>
          <cell r="J30">
            <v>40.680000000000007</v>
          </cell>
          <cell r="K30">
            <v>0</v>
          </cell>
        </row>
        <row r="31">
          <cell r="B31">
            <v>24.366666666666664</v>
          </cell>
          <cell r="C31">
            <v>32.4</v>
          </cell>
          <cell r="D31">
            <v>16.2</v>
          </cell>
          <cell r="E31">
            <v>68.375</v>
          </cell>
          <cell r="F31">
            <v>100</v>
          </cell>
          <cell r="G31">
            <v>37</v>
          </cell>
          <cell r="H31">
            <v>15.120000000000001</v>
          </cell>
          <cell r="I31" t="str">
            <v>*</v>
          </cell>
          <cell r="J31">
            <v>29.16</v>
          </cell>
          <cell r="K31">
            <v>0</v>
          </cell>
        </row>
        <row r="32">
          <cell r="B32">
            <v>20.850000000000005</v>
          </cell>
          <cell r="C32">
            <v>24.4</v>
          </cell>
          <cell r="D32">
            <v>18.7</v>
          </cell>
          <cell r="E32">
            <v>99.5</v>
          </cell>
          <cell r="F32">
            <v>100</v>
          </cell>
          <cell r="G32">
            <v>78</v>
          </cell>
          <cell r="H32">
            <v>16.2</v>
          </cell>
          <cell r="I32" t="str">
            <v>*</v>
          </cell>
          <cell r="J32">
            <v>39.24</v>
          </cell>
          <cell r="K32">
            <v>5</v>
          </cell>
        </row>
        <row r="33">
          <cell r="B33">
            <v>20.55</v>
          </cell>
          <cell r="C33">
            <v>25.8</v>
          </cell>
          <cell r="D33">
            <v>16.899999999999999</v>
          </cell>
          <cell r="E33">
            <v>91</v>
          </cell>
          <cell r="F33">
            <v>100</v>
          </cell>
          <cell r="G33">
            <v>61</v>
          </cell>
          <cell r="H33">
            <v>20.52</v>
          </cell>
          <cell r="I33" t="str">
            <v>*</v>
          </cell>
          <cell r="J33">
            <v>33.480000000000004</v>
          </cell>
          <cell r="K33">
            <v>0.2</v>
          </cell>
        </row>
        <row r="34">
          <cell r="B34">
            <v>17.900000000000002</v>
          </cell>
          <cell r="C34">
            <v>20.5</v>
          </cell>
          <cell r="D34">
            <v>16.7</v>
          </cell>
          <cell r="E34">
            <v>100</v>
          </cell>
          <cell r="F34">
            <v>100</v>
          </cell>
          <cell r="G34">
            <v>99</v>
          </cell>
          <cell r="H34">
            <v>21.240000000000002</v>
          </cell>
          <cell r="I34" t="str">
            <v>*</v>
          </cell>
          <cell r="J34">
            <v>36</v>
          </cell>
          <cell r="K34">
            <v>18.799999999999997</v>
          </cell>
        </row>
        <row r="35">
          <cell r="B35">
            <v>19.362500000000001</v>
          </cell>
          <cell r="C35">
            <v>23.2</v>
          </cell>
          <cell r="D35">
            <v>17.2</v>
          </cell>
          <cell r="E35">
            <v>93.291666666666671</v>
          </cell>
          <cell r="F35">
            <v>100</v>
          </cell>
          <cell r="G35">
            <v>68</v>
          </cell>
          <cell r="H35">
            <v>11.16</v>
          </cell>
          <cell r="I35" t="str">
            <v>*</v>
          </cell>
          <cell r="J35">
            <v>20.16</v>
          </cell>
          <cell r="K35">
            <v>0.2</v>
          </cell>
        </row>
        <row r="36">
          <cell r="I36" t="str">
            <v>*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1"/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5">
          <cell r="B5">
            <v>23.95</v>
          </cell>
          <cell r="C5">
            <v>29.9</v>
          </cell>
          <cell r="D5">
            <v>20</v>
          </cell>
          <cell r="E5">
            <v>75.375</v>
          </cell>
          <cell r="F5">
            <v>90</v>
          </cell>
          <cell r="G5">
            <v>50</v>
          </cell>
          <cell r="H5">
            <v>10.08</v>
          </cell>
          <cell r="I5" t="str">
            <v>*</v>
          </cell>
          <cell r="J5">
            <v>20.16</v>
          </cell>
          <cell r="K5">
            <v>0</v>
          </cell>
        </row>
        <row r="6">
          <cell r="B6">
            <v>23.333333333333332</v>
          </cell>
          <cell r="C6">
            <v>29.2</v>
          </cell>
          <cell r="D6">
            <v>19.5</v>
          </cell>
          <cell r="E6">
            <v>76.333333333333329</v>
          </cell>
          <cell r="F6">
            <v>92</v>
          </cell>
          <cell r="G6">
            <v>44</v>
          </cell>
          <cell r="H6">
            <v>12.96</v>
          </cell>
          <cell r="I6" t="str">
            <v>*</v>
          </cell>
          <cell r="J6">
            <v>23.040000000000003</v>
          </cell>
          <cell r="K6">
            <v>0</v>
          </cell>
        </row>
        <row r="7">
          <cell r="B7">
            <v>22.462500000000002</v>
          </cell>
          <cell r="C7">
            <v>26.6</v>
          </cell>
          <cell r="D7">
            <v>19.100000000000001</v>
          </cell>
          <cell r="E7">
            <v>84.666666666666671</v>
          </cell>
          <cell r="F7">
            <v>95</v>
          </cell>
          <cell r="G7">
            <v>59</v>
          </cell>
          <cell r="H7">
            <v>12.6</v>
          </cell>
          <cell r="I7" t="str">
            <v>*</v>
          </cell>
          <cell r="J7">
            <v>22.68</v>
          </cell>
          <cell r="K7">
            <v>8</v>
          </cell>
        </row>
        <row r="8">
          <cell r="B8">
            <v>22.783333333333331</v>
          </cell>
          <cell r="C8">
            <v>28.4</v>
          </cell>
          <cell r="D8">
            <v>18.7</v>
          </cell>
          <cell r="E8">
            <v>81.166666666666671</v>
          </cell>
          <cell r="F8">
            <v>98</v>
          </cell>
          <cell r="G8">
            <v>52</v>
          </cell>
          <cell r="H8">
            <v>8.2799999999999994</v>
          </cell>
          <cell r="I8" t="str">
            <v>*</v>
          </cell>
          <cell r="J8">
            <v>18.720000000000002</v>
          </cell>
          <cell r="K8">
            <v>0.2</v>
          </cell>
        </row>
        <row r="9">
          <cell r="B9">
            <v>23.587500000000002</v>
          </cell>
          <cell r="C9">
            <v>29.6</v>
          </cell>
          <cell r="D9">
            <v>18.600000000000001</v>
          </cell>
          <cell r="E9">
            <v>70.666666666666671</v>
          </cell>
          <cell r="F9">
            <v>91</v>
          </cell>
          <cell r="G9">
            <v>43</v>
          </cell>
          <cell r="H9">
            <v>12.6</v>
          </cell>
          <cell r="I9" t="str">
            <v>*</v>
          </cell>
          <cell r="J9">
            <v>24.12</v>
          </cell>
          <cell r="K9">
            <v>0</v>
          </cell>
        </row>
        <row r="10">
          <cell r="B10">
            <v>23.145833333333329</v>
          </cell>
          <cell r="C10">
            <v>30.1</v>
          </cell>
          <cell r="D10">
            <v>18.399999999999999</v>
          </cell>
          <cell r="E10">
            <v>76.333333333333329</v>
          </cell>
          <cell r="F10">
            <v>93</v>
          </cell>
          <cell r="G10">
            <v>46</v>
          </cell>
          <cell r="H10">
            <v>12.6</v>
          </cell>
          <cell r="I10" t="str">
            <v>*</v>
          </cell>
          <cell r="J10">
            <v>29.16</v>
          </cell>
          <cell r="K10">
            <v>0</v>
          </cell>
        </row>
        <row r="11">
          <cell r="B11">
            <v>23.599999999999998</v>
          </cell>
          <cell r="C11">
            <v>29.7</v>
          </cell>
          <cell r="D11">
            <v>19.7</v>
          </cell>
          <cell r="E11">
            <v>72.875</v>
          </cell>
          <cell r="F11">
            <v>95</v>
          </cell>
          <cell r="G11">
            <v>44</v>
          </cell>
          <cell r="H11">
            <v>12.96</v>
          </cell>
          <cell r="I11" t="str">
            <v>*</v>
          </cell>
          <cell r="J11">
            <v>27.720000000000002</v>
          </cell>
          <cell r="K11">
            <v>0</v>
          </cell>
        </row>
        <row r="12">
          <cell r="B12">
            <v>23.654166666666665</v>
          </cell>
          <cell r="C12">
            <v>30.2</v>
          </cell>
          <cell r="D12">
            <v>18.8</v>
          </cell>
          <cell r="E12">
            <v>72.916666666666671</v>
          </cell>
          <cell r="F12">
            <v>92</v>
          </cell>
          <cell r="G12">
            <v>45</v>
          </cell>
          <cell r="H12">
            <v>10.08</v>
          </cell>
          <cell r="I12" t="str">
            <v>*</v>
          </cell>
          <cell r="J12">
            <v>18</v>
          </cell>
          <cell r="K12">
            <v>0</v>
          </cell>
        </row>
        <row r="13">
          <cell r="B13">
            <v>23.954166666666666</v>
          </cell>
          <cell r="C13">
            <v>29.7</v>
          </cell>
          <cell r="D13">
            <v>20.2</v>
          </cell>
          <cell r="E13">
            <v>78.375</v>
          </cell>
          <cell r="F13">
            <v>95</v>
          </cell>
          <cell r="G13">
            <v>49</v>
          </cell>
          <cell r="H13">
            <v>14.76</v>
          </cell>
          <cell r="I13" t="str">
            <v>*</v>
          </cell>
          <cell r="J13">
            <v>24.12</v>
          </cell>
          <cell r="K13">
            <v>0</v>
          </cell>
        </row>
        <row r="14">
          <cell r="B14">
            <v>22.824999999999999</v>
          </cell>
          <cell r="C14">
            <v>29.4</v>
          </cell>
          <cell r="D14">
            <v>19.7</v>
          </cell>
          <cell r="E14">
            <v>84.083333333333329</v>
          </cell>
          <cell r="F14">
            <v>96</v>
          </cell>
          <cell r="G14">
            <v>56</v>
          </cell>
          <cell r="H14">
            <v>6.84</v>
          </cell>
          <cell r="I14" t="str">
            <v>*</v>
          </cell>
          <cell r="J14">
            <v>21.96</v>
          </cell>
          <cell r="K14">
            <v>0.2</v>
          </cell>
        </row>
        <row r="15">
          <cell r="B15">
            <v>21.995833333333334</v>
          </cell>
          <cell r="C15">
            <v>27.3</v>
          </cell>
          <cell r="D15">
            <v>17.5</v>
          </cell>
          <cell r="E15">
            <v>79</v>
          </cell>
          <cell r="F15">
            <v>95</v>
          </cell>
          <cell r="G15">
            <v>57</v>
          </cell>
          <cell r="H15">
            <v>10.44</v>
          </cell>
          <cell r="I15" t="str">
            <v>*</v>
          </cell>
          <cell r="J15">
            <v>21.240000000000002</v>
          </cell>
          <cell r="K15">
            <v>0</v>
          </cell>
        </row>
        <row r="16">
          <cell r="B16">
            <v>19.087499999999999</v>
          </cell>
          <cell r="C16">
            <v>26.3</v>
          </cell>
          <cell r="D16">
            <v>12.7</v>
          </cell>
          <cell r="E16">
            <v>57.666666666666664</v>
          </cell>
          <cell r="F16">
            <v>89</v>
          </cell>
          <cell r="G16">
            <v>24</v>
          </cell>
          <cell r="H16">
            <v>12.96</v>
          </cell>
          <cell r="I16" t="str">
            <v>*</v>
          </cell>
          <cell r="J16">
            <v>20.88</v>
          </cell>
          <cell r="K16">
            <v>0</v>
          </cell>
        </row>
        <row r="17">
          <cell r="B17">
            <v>18.125000000000004</v>
          </cell>
          <cell r="C17">
            <v>27.2</v>
          </cell>
          <cell r="D17">
            <v>11.3</v>
          </cell>
          <cell r="E17">
            <v>59.208333333333336</v>
          </cell>
          <cell r="F17">
            <v>89</v>
          </cell>
          <cell r="G17">
            <v>23</v>
          </cell>
          <cell r="H17">
            <v>9.7200000000000006</v>
          </cell>
          <cell r="I17" t="str">
            <v>*</v>
          </cell>
          <cell r="J17">
            <v>16.2</v>
          </cell>
          <cell r="K17">
            <v>0</v>
          </cell>
        </row>
        <row r="18">
          <cell r="B18">
            <v>19.249999999999996</v>
          </cell>
          <cell r="C18">
            <v>27.6</v>
          </cell>
          <cell r="D18">
            <v>12.8</v>
          </cell>
          <cell r="E18">
            <v>61.541666666666664</v>
          </cell>
          <cell r="F18">
            <v>81</v>
          </cell>
          <cell r="G18">
            <v>37</v>
          </cell>
          <cell r="H18">
            <v>11.879999999999999</v>
          </cell>
          <cell r="I18" t="str">
            <v>*</v>
          </cell>
          <cell r="J18">
            <v>23.040000000000003</v>
          </cell>
          <cell r="K18">
            <v>0</v>
          </cell>
        </row>
        <row r="19">
          <cell r="B19">
            <v>19.337500000000002</v>
          </cell>
          <cell r="C19">
            <v>27.6</v>
          </cell>
          <cell r="D19">
            <v>14.2</v>
          </cell>
          <cell r="E19">
            <v>64.875</v>
          </cell>
          <cell r="F19">
            <v>84</v>
          </cell>
          <cell r="G19">
            <v>37</v>
          </cell>
          <cell r="H19">
            <v>9.3600000000000012</v>
          </cell>
          <cell r="I19" t="str">
            <v>*</v>
          </cell>
          <cell r="J19">
            <v>19.440000000000001</v>
          </cell>
          <cell r="K19">
            <v>0</v>
          </cell>
        </row>
        <row r="20">
          <cell r="B20">
            <v>18.766666666666666</v>
          </cell>
          <cell r="C20">
            <v>26.8</v>
          </cell>
          <cell r="D20">
            <v>11.7</v>
          </cell>
          <cell r="E20">
            <v>61.25</v>
          </cell>
          <cell r="F20">
            <v>90</v>
          </cell>
          <cell r="G20">
            <v>27</v>
          </cell>
          <cell r="H20">
            <v>9.3600000000000012</v>
          </cell>
          <cell r="I20" t="str">
            <v>*</v>
          </cell>
          <cell r="J20">
            <v>22.68</v>
          </cell>
          <cell r="K20">
            <v>0</v>
          </cell>
        </row>
        <row r="21">
          <cell r="B21">
            <v>18.770833333333332</v>
          </cell>
          <cell r="C21">
            <v>27.3</v>
          </cell>
          <cell r="D21">
            <v>12.2</v>
          </cell>
          <cell r="E21">
            <v>58.833333333333336</v>
          </cell>
          <cell r="F21">
            <v>81</v>
          </cell>
          <cell r="G21">
            <v>30</v>
          </cell>
          <cell r="H21">
            <v>10.44</v>
          </cell>
          <cell r="I21" t="str">
            <v>*</v>
          </cell>
          <cell r="J21">
            <v>23.040000000000003</v>
          </cell>
          <cell r="K21">
            <v>0</v>
          </cell>
        </row>
        <row r="22">
          <cell r="B22">
            <v>19.808333333333337</v>
          </cell>
          <cell r="C22">
            <v>29.2</v>
          </cell>
          <cell r="D22">
            <v>13.3</v>
          </cell>
          <cell r="E22">
            <v>60.666666666666664</v>
          </cell>
          <cell r="F22">
            <v>84</v>
          </cell>
          <cell r="G22">
            <v>27</v>
          </cell>
          <cell r="H22">
            <v>6.12</v>
          </cell>
          <cell r="I22" t="str">
            <v>*</v>
          </cell>
          <cell r="J22">
            <v>15.120000000000001</v>
          </cell>
          <cell r="K22">
            <v>0</v>
          </cell>
        </row>
        <row r="23">
          <cell r="B23">
            <v>19.962499999999999</v>
          </cell>
          <cell r="C23">
            <v>28.2</v>
          </cell>
          <cell r="D23">
            <v>13.5</v>
          </cell>
          <cell r="E23">
            <v>62.791666666666664</v>
          </cell>
          <cell r="F23">
            <v>86</v>
          </cell>
          <cell r="G23">
            <v>34</v>
          </cell>
          <cell r="H23">
            <v>12.96</v>
          </cell>
          <cell r="I23" t="str">
            <v>*</v>
          </cell>
          <cell r="J23">
            <v>21.6</v>
          </cell>
          <cell r="K23">
            <v>0</v>
          </cell>
        </row>
        <row r="24">
          <cell r="B24">
            <v>20.137499999999996</v>
          </cell>
          <cell r="C24">
            <v>28.9</v>
          </cell>
          <cell r="D24">
            <v>13.6</v>
          </cell>
          <cell r="E24">
            <v>62.166666666666664</v>
          </cell>
          <cell r="F24">
            <v>89</v>
          </cell>
          <cell r="G24">
            <v>32</v>
          </cell>
          <cell r="H24">
            <v>10.44</v>
          </cell>
          <cell r="I24" t="str">
            <v>*</v>
          </cell>
          <cell r="J24">
            <v>24.48</v>
          </cell>
          <cell r="K24">
            <v>0</v>
          </cell>
        </row>
        <row r="25">
          <cell r="B25">
            <v>20.062500000000004</v>
          </cell>
          <cell r="C25">
            <v>27.4</v>
          </cell>
          <cell r="D25">
            <v>14.2</v>
          </cell>
          <cell r="E25">
            <v>63.75</v>
          </cell>
          <cell r="F25">
            <v>82</v>
          </cell>
          <cell r="G25">
            <v>41</v>
          </cell>
          <cell r="H25">
            <v>11.879999999999999</v>
          </cell>
          <cell r="I25" t="str">
            <v>*</v>
          </cell>
          <cell r="J25">
            <v>20.52</v>
          </cell>
          <cell r="K25">
            <v>0</v>
          </cell>
        </row>
        <row r="26">
          <cell r="B26">
            <v>21.158333333333335</v>
          </cell>
          <cell r="C26">
            <v>27.2</v>
          </cell>
          <cell r="D26">
            <v>16.600000000000001</v>
          </cell>
          <cell r="E26">
            <v>59.958333333333336</v>
          </cell>
          <cell r="F26">
            <v>80</v>
          </cell>
          <cell r="G26">
            <v>37</v>
          </cell>
          <cell r="H26">
            <v>11.520000000000001</v>
          </cell>
          <cell r="I26" t="str">
            <v>*</v>
          </cell>
          <cell r="J26">
            <v>29.52</v>
          </cell>
          <cell r="K26">
            <v>0</v>
          </cell>
        </row>
        <row r="27">
          <cell r="B27">
            <v>22.45</v>
          </cell>
          <cell r="C27">
            <v>29.4</v>
          </cell>
          <cell r="D27">
            <v>18</v>
          </cell>
          <cell r="E27">
            <v>58.833333333333336</v>
          </cell>
          <cell r="F27">
            <v>81</v>
          </cell>
          <cell r="G27">
            <v>32</v>
          </cell>
          <cell r="H27">
            <v>9</v>
          </cell>
          <cell r="I27" t="str">
            <v>*</v>
          </cell>
          <cell r="J27">
            <v>19.8</v>
          </cell>
          <cell r="K27">
            <v>0</v>
          </cell>
        </row>
        <row r="28">
          <cell r="B28">
            <v>20.854166666666668</v>
          </cell>
          <cell r="C28">
            <v>28.1</v>
          </cell>
          <cell r="D28">
            <v>15</v>
          </cell>
          <cell r="E28">
            <v>60.875</v>
          </cell>
          <cell r="F28">
            <v>80</v>
          </cell>
          <cell r="G28">
            <v>36</v>
          </cell>
          <cell r="H28">
            <v>17.28</v>
          </cell>
          <cell r="I28" t="str">
            <v>*</v>
          </cell>
          <cell r="J28">
            <v>39.6</v>
          </cell>
          <cell r="K28">
            <v>0</v>
          </cell>
        </row>
        <row r="29">
          <cell r="B29">
            <v>21.912499999999998</v>
          </cell>
          <cell r="C29">
            <v>29.3</v>
          </cell>
          <cell r="D29">
            <v>15.1</v>
          </cell>
          <cell r="E29">
            <v>65.541666666666671</v>
          </cell>
          <cell r="F29">
            <v>87</v>
          </cell>
          <cell r="G29">
            <v>44</v>
          </cell>
          <cell r="H29">
            <v>14.04</v>
          </cell>
          <cell r="I29" t="str">
            <v>*</v>
          </cell>
          <cell r="J29">
            <v>34.200000000000003</v>
          </cell>
          <cell r="K29">
            <v>0</v>
          </cell>
        </row>
        <row r="30">
          <cell r="B30">
            <v>23.100000000000005</v>
          </cell>
          <cell r="C30">
            <v>29.2</v>
          </cell>
          <cell r="D30">
            <v>18.399999999999999</v>
          </cell>
          <cell r="E30">
            <v>64.75</v>
          </cell>
          <cell r="F30">
            <v>80</v>
          </cell>
          <cell r="G30">
            <v>43</v>
          </cell>
          <cell r="H30">
            <v>17.28</v>
          </cell>
          <cell r="I30" t="str">
            <v>*</v>
          </cell>
          <cell r="J30">
            <v>32.4</v>
          </cell>
          <cell r="K30">
            <v>0</v>
          </cell>
        </row>
        <row r="31">
          <cell r="B31">
            <v>22.7</v>
          </cell>
          <cell r="C31">
            <v>30.4</v>
          </cell>
          <cell r="D31">
            <v>15.4</v>
          </cell>
          <cell r="E31">
            <v>70.625</v>
          </cell>
          <cell r="F31">
            <v>92</v>
          </cell>
          <cell r="G31">
            <v>41</v>
          </cell>
          <cell r="H31">
            <v>16.2</v>
          </cell>
          <cell r="I31" t="str">
            <v>*</v>
          </cell>
          <cell r="J31">
            <v>33.480000000000004</v>
          </cell>
          <cell r="K31">
            <v>0</v>
          </cell>
        </row>
        <row r="32">
          <cell r="B32">
            <v>19.387500000000003</v>
          </cell>
          <cell r="C32">
            <v>23.4</v>
          </cell>
          <cell r="D32">
            <v>17.100000000000001</v>
          </cell>
          <cell r="E32">
            <v>87.541666666666671</v>
          </cell>
          <cell r="F32">
            <v>96</v>
          </cell>
          <cell r="G32">
            <v>77</v>
          </cell>
          <cell r="H32">
            <v>7.2</v>
          </cell>
          <cell r="I32" t="str">
            <v>*</v>
          </cell>
          <cell r="J32">
            <v>23.040000000000003</v>
          </cell>
          <cell r="K32">
            <v>11.8</v>
          </cell>
        </row>
        <row r="33">
          <cell r="B33">
            <v>19.475000000000001</v>
          </cell>
          <cell r="C33">
            <v>24</v>
          </cell>
          <cell r="D33">
            <v>16.899999999999999</v>
          </cell>
          <cell r="E33">
            <v>88.333333333333329</v>
          </cell>
          <cell r="F33">
            <v>97</v>
          </cell>
          <cell r="G33">
            <v>69</v>
          </cell>
          <cell r="H33">
            <v>10.44</v>
          </cell>
          <cell r="I33" t="str">
            <v>*</v>
          </cell>
          <cell r="J33">
            <v>28.08</v>
          </cell>
          <cell r="K33">
            <v>1.4</v>
          </cell>
        </row>
        <row r="34">
          <cell r="B34">
            <v>18.762499999999999</v>
          </cell>
          <cell r="C34">
            <v>20.399999999999999</v>
          </cell>
          <cell r="D34">
            <v>16.8</v>
          </cell>
          <cell r="E34">
            <v>94.375</v>
          </cell>
          <cell r="F34">
            <v>98</v>
          </cell>
          <cell r="G34">
            <v>88</v>
          </cell>
          <cell r="H34">
            <v>8.2799999999999994</v>
          </cell>
          <cell r="I34" t="str">
            <v>*</v>
          </cell>
          <cell r="J34">
            <v>20.88</v>
          </cell>
          <cell r="K34">
            <v>37.4</v>
          </cell>
        </row>
        <row r="35">
          <cell r="B35">
            <v>18.783333333333335</v>
          </cell>
          <cell r="C35">
            <v>23.8</v>
          </cell>
          <cell r="D35">
            <v>16.100000000000001</v>
          </cell>
          <cell r="E35">
            <v>88.833333333333329</v>
          </cell>
          <cell r="F35">
            <v>98</v>
          </cell>
          <cell r="G35">
            <v>66</v>
          </cell>
          <cell r="H35">
            <v>9</v>
          </cell>
          <cell r="I35" t="str">
            <v>*</v>
          </cell>
          <cell r="J35">
            <v>17.64</v>
          </cell>
          <cell r="K35">
            <v>0.4</v>
          </cell>
        </row>
        <row r="36">
          <cell r="I36" t="str">
            <v>*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B35" t="str">
            <v>*</v>
          </cell>
          <cell r="C35" t="str">
            <v>*</v>
          </cell>
          <cell r="D35" t="str">
            <v>*</v>
          </cell>
          <cell r="E35" t="str">
            <v>*</v>
          </cell>
          <cell r="F35" t="str">
            <v>*</v>
          </cell>
          <cell r="G35" t="str">
            <v>*</v>
          </cell>
          <cell r="H35" t="str">
            <v>*</v>
          </cell>
          <cell r="I35" t="str">
            <v>*</v>
          </cell>
          <cell r="J35" t="str">
            <v>*</v>
          </cell>
          <cell r="K35" t="str">
            <v>*</v>
          </cell>
        </row>
        <row r="36">
          <cell r="I36" t="str">
            <v>*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1"/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5">
          <cell r="B5">
            <v>21.625000000000004</v>
          </cell>
          <cell r="C5">
            <v>27.7</v>
          </cell>
          <cell r="D5">
            <v>17.7</v>
          </cell>
          <cell r="E5">
            <v>84.958333333333329</v>
          </cell>
          <cell r="F5">
            <v>97</v>
          </cell>
          <cell r="G5">
            <v>65</v>
          </cell>
          <cell r="H5">
            <v>1.08</v>
          </cell>
          <cell r="I5" t="str">
            <v>*</v>
          </cell>
          <cell r="J5">
            <v>21.6</v>
          </cell>
          <cell r="K5">
            <v>10.199999999999999</v>
          </cell>
        </row>
        <row r="6">
          <cell r="B6">
            <v>22.083333333333332</v>
          </cell>
          <cell r="C6">
            <v>28.3</v>
          </cell>
          <cell r="D6">
            <v>19.600000000000001</v>
          </cell>
          <cell r="E6">
            <v>89.791666666666671</v>
          </cell>
          <cell r="F6">
            <v>99</v>
          </cell>
          <cell r="G6">
            <v>64</v>
          </cell>
          <cell r="H6">
            <v>0.72000000000000008</v>
          </cell>
          <cell r="I6" t="str">
            <v>*</v>
          </cell>
          <cell r="J6">
            <v>29.880000000000003</v>
          </cell>
          <cell r="K6">
            <v>43</v>
          </cell>
        </row>
        <row r="7">
          <cell r="B7">
            <v>20.266666666666669</v>
          </cell>
          <cell r="C7">
            <v>24.4</v>
          </cell>
          <cell r="D7">
            <v>18.5</v>
          </cell>
          <cell r="E7">
            <v>96.875</v>
          </cell>
          <cell r="F7">
            <v>99</v>
          </cell>
          <cell r="G7">
            <v>81</v>
          </cell>
          <cell r="H7">
            <v>0</v>
          </cell>
          <cell r="I7" t="str">
            <v>*</v>
          </cell>
          <cell r="J7">
            <v>13.68</v>
          </cell>
          <cell r="K7">
            <v>1.6</v>
          </cell>
        </row>
        <row r="8">
          <cell r="B8">
            <v>20.654166666666669</v>
          </cell>
          <cell r="C8">
            <v>26.2</v>
          </cell>
          <cell r="D8">
            <v>18.3</v>
          </cell>
          <cell r="E8">
            <v>94.583333333333329</v>
          </cell>
          <cell r="F8">
            <v>99</v>
          </cell>
          <cell r="G8">
            <v>75</v>
          </cell>
          <cell r="H8">
            <v>0</v>
          </cell>
          <cell r="I8" t="str">
            <v>*</v>
          </cell>
          <cell r="J8">
            <v>0</v>
          </cell>
          <cell r="K8">
            <v>0</v>
          </cell>
        </row>
        <row r="9">
          <cell r="B9">
            <v>23.633333333333336</v>
          </cell>
          <cell r="C9">
            <v>29.6</v>
          </cell>
          <cell r="D9">
            <v>20.2</v>
          </cell>
          <cell r="E9">
            <v>84.5</v>
          </cell>
          <cell r="F9">
            <v>99</v>
          </cell>
          <cell r="G9">
            <v>55</v>
          </cell>
          <cell r="H9">
            <v>8.64</v>
          </cell>
          <cell r="I9" t="str">
            <v>*</v>
          </cell>
          <cell r="J9">
            <v>33.840000000000003</v>
          </cell>
          <cell r="K9">
            <v>0.2</v>
          </cell>
        </row>
        <row r="10">
          <cell r="B10">
            <v>23.179166666666664</v>
          </cell>
          <cell r="C10">
            <v>28.2</v>
          </cell>
          <cell r="D10">
            <v>20.3</v>
          </cell>
          <cell r="E10">
            <v>86.416666666666671</v>
          </cell>
          <cell r="F10">
            <v>99</v>
          </cell>
          <cell r="G10">
            <v>64</v>
          </cell>
          <cell r="H10">
            <v>0</v>
          </cell>
          <cell r="I10" t="str">
            <v>*</v>
          </cell>
          <cell r="J10">
            <v>11.16</v>
          </cell>
          <cell r="K10">
            <v>0</v>
          </cell>
        </row>
        <row r="11">
          <cell r="B11">
            <v>23.375</v>
          </cell>
          <cell r="C11">
            <v>30</v>
          </cell>
          <cell r="D11">
            <v>19.899999999999999</v>
          </cell>
          <cell r="E11">
            <v>84.333333333333329</v>
          </cell>
          <cell r="F11">
            <v>99</v>
          </cell>
          <cell r="G11">
            <v>50</v>
          </cell>
          <cell r="H11">
            <v>3.6</v>
          </cell>
          <cell r="I11" t="str">
            <v>*</v>
          </cell>
          <cell r="J11">
            <v>27.36</v>
          </cell>
          <cell r="K11">
            <v>0</v>
          </cell>
        </row>
        <row r="12">
          <cell r="B12">
            <v>20.920833333333334</v>
          </cell>
          <cell r="C12">
            <v>26.5</v>
          </cell>
          <cell r="D12">
            <v>18.899999999999999</v>
          </cell>
          <cell r="E12">
            <v>89.708333333333329</v>
          </cell>
          <cell r="F12">
            <v>97</v>
          </cell>
          <cell r="G12">
            <v>65</v>
          </cell>
          <cell r="H12">
            <v>1.4400000000000002</v>
          </cell>
          <cell r="I12" t="str">
            <v>*</v>
          </cell>
          <cell r="J12">
            <v>28.08</v>
          </cell>
          <cell r="K12">
            <v>0</v>
          </cell>
        </row>
        <row r="13">
          <cell r="B13">
            <v>18.745833333333334</v>
          </cell>
          <cell r="C13">
            <v>25.9</v>
          </cell>
          <cell r="D13">
            <v>15.2</v>
          </cell>
          <cell r="E13">
            <v>88.25</v>
          </cell>
          <cell r="F13">
            <v>99</v>
          </cell>
          <cell r="G13">
            <v>59</v>
          </cell>
          <cell r="H13">
            <v>0.36000000000000004</v>
          </cell>
          <cell r="I13" t="str">
            <v>*</v>
          </cell>
          <cell r="J13">
            <v>19.440000000000001</v>
          </cell>
          <cell r="K13">
            <v>1</v>
          </cell>
        </row>
        <row r="14">
          <cell r="B14">
            <v>19.641666666666666</v>
          </cell>
          <cell r="C14">
            <v>26.7</v>
          </cell>
          <cell r="D14">
            <v>14.5</v>
          </cell>
          <cell r="E14">
            <v>67.166666666666671</v>
          </cell>
          <cell r="F14">
            <v>94</v>
          </cell>
          <cell r="G14">
            <v>34</v>
          </cell>
          <cell r="H14">
            <v>0.36000000000000004</v>
          </cell>
          <cell r="I14" t="str">
            <v>*</v>
          </cell>
          <cell r="J14">
            <v>21.6</v>
          </cell>
          <cell r="K14">
            <v>0</v>
          </cell>
        </row>
        <row r="15">
          <cell r="B15">
            <v>17.279166666666665</v>
          </cell>
          <cell r="C15">
            <v>24.9</v>
          </cell>
          <cell r="D15">
            <v>12</v>
          </cell>
          <cell r="E15">
            <v>69.625</v>
          </cell>
          <cell r="F15">
            <v>95</v>
          </cell>
          <cell r="G15">
            <v>35</v>
          </cell>
          <cell r="H15">
            <v>1.08</v>
          </cell>
          <cell r="I15" t="str">
            <v>*</v>
          </cell>
          <cell r="J15">
            <v>24.840000000000003</v>
          </cell>
          <cell r="K15">
            <v>0</v>
          </cell>
        </row>
        <row r="16">
          <cell r="B16">
            <v>16.479166666666664</v>
          </cell>
          <cell r="C16">
            <v>24.3</v>
          </cell>
          <cell r="D16">
            <v>11.5</v>
          </cell>
          <cell r="E16">
            <v>68.333333333333329</v>
          </cell>
          <cell r="F16">
            <v>93</v>
          </cell>
          <cell r="G16">
            <v>32</v>
          </cell>
          <cell r="H16">
            <v>0.72000000000000008</v>
          </cell>
          <cell r="I16" t="str">
            <v>*</v>
          </cell>
          <cell r="J16">
            <v>21.240000000000002</v>
          </cell>
          <cell r="K16">
            <v>0</v>
          </cell>
        </row>
        <row r="17">
          <cell r="B17">
            <v>16.441666666666666</v>
          </cell>
          <cell r="C17">
            <v>25.9</v>
          </cell>
          <cell r="D17">
            <v>8.6</v>
          </cell>
          <cell r="E17">
            <v>61.5</v>
          </cell>
          <cell r="F17">
            <v>96</v>
          </cell>
          <cell r="G17">
            <v>24</v>
          </cell>
          <cell r="H17">
            <v>0</v>
          </cell>
          <cell r="I17" t="str">
            <v>*</v>
          </cell>
          <cell r="J17">
            <v>0</v>
          </cell>
          <cell r="K17">
            <v>0</v>
          </cell>
        </row>
        <row r="18">
          <cell r="B18">
            <v>17.349999999999998</v>
          </cell>
          <cell r="C18">
            <v>26.4</v>
          </cell>
          <cell r="D18">
            <v>9.6999999999999993</v>
          </cell>
          <cell r="E18">
            <v>64.791666666666671</v>
          </cell>
          <cell r="F18">
            <v>96</v>
          </cell>
          <cell r="G18">
            <v>33</v>
          </cell>
          <cell r="H18">
            <v>0</v>
          </cell>
          <cell r="I18" t="str">
            <v>*</v>
          </cell>
          <cell r="J18">
            <v>14.76</v>
          </cell>
          <cell r="K18">
            <v>0</v>
          </cell>
        </row>
        <row r="19">
          <cell r="B19">
            <v>18.999999999999996</v>
          </cell>
          <cell r="C19">
            <v>27.1</v>
          </cell>
          <cell r="D19">
            <v>12.1</v>
          </cell>
          <cell r="E19">
            <v>64.458333333333329</v>
          </cell>
          <cell r="F19">
            <v>95</v>
          </cell>
          <cell r="G19">
            <v>30</v>
          </cell>
          <cell r="H19">
            <v>0</v>
          </cell>
          <cell r="I19" t="str">
            <v>*</v>
          </cell>
          <cell r="J19">
            <v>21.240000000000002</v>
          </cell>
          <cell r="K19">
            <v>0</v>
          </cell>
        </row>
        <row r="20">
          <cell r="B20">
            <v>19.654166666666665</v>
          </cell>
          <cell r="C20">
            <v>27.7</v>
          </cell>
          <cell r="D20">
            <v>13</v>
          </cell>
          <cell r="E20">
            <v>62.541666666666664</v>
          </cell>
          <cell r="F20">
            <v>91</v>
          </cell>
          <cell r="G20">
            <v>32</v>
          </cell>
          <cell r="H20">
            <v>0</v>
          </cell>
          <cell r="I20" t="str">
            <v>*</v>
          </cell>
          <cell r="J20">
            <v>15.120000000000001</v>
          </cell>
          <cell r="K20">
            <v>0</v>
          </cell>
        </row>
        <row r="21">
          <cell r="B21">
            <v>18.866666666666667</v>
          </cell>
          <cell r="C21">
            <v>25.8</v>
          </cell>
          <cell r="D21">
            <v>13</v>
          </cell>
          <cell r="E21">
            <v>65.166666666666671</v>
          </cell>
          <cell r="F21">
            <v>89</v>
          </cell>
          <cell r="G21">
            <v>43</v>
          </cell>
          <cell r="H21">
            <v>12.96</v>
          </cell>
          <cell r="I21" t="str">
            <v>*</v>
          </cell>
          <cell r="J21">
            <v>33.480000000000004</v>
          </cell>
          <cell r="K21">
            <v>0</v>
          </cell>
        </row>
        <row r="22">
          <cell r="B22">
            <v>18.200000000000003</v>
          </cell>
          <cell r="C22">
            <v>26.4</v>
          </cell>
          <cell r="D22">
            <v>12.1</v>
          </cell>
          <cell r="E22">
            <v>72.041666666666671</v>
          </cell>
          <cell r="F22">
            <v>94</v>
          </cell>
          <cell r="G22">
            <v>48</v>
          </cell>
          <cell r="H22">
            <v>2.52</v>
          </cell>
          <cell r="I22" t="str">
            <v>*</v>
          </cell>
          <cell r="J22">
            <v>25.2</v>
          </cell>
          <cell r="K22">
            <v>0</v>
          </cell>
        </row>
        <row r="23">
          <cell r="B23">
            <v>18.362499999999997</v>
          </cell>
          <cell r="C23">
            <v>26.8</v>
          </cell>
          <cell r="D23">
            <v>12.5</v>
          </cell>
          <cell r="E23">
            <v>74.291666666666671</v>
          </cell>
          <cell r="F23">
            <v>94</v>
          </cell>
          <cell r="G23">
            <v>45</v>
          </cell>
          <cell r="H23">
            <v>3.6</v>
          </cell>
          <cell r="I23" t="str">
            <v>*</v>
          </cell>
          <cell r="J23">
            <v>23.759999999999998</v>
          </cell>
          <cell r="K23">
            <v>0</v>
          </cell>
        </row>
        <row r="24">
          <cell r="B24">
            <v>18.570833333333336</v>
          </cell>
          <cell r="C24">
            <v>26.4</v>
          </cell>
          <cell r="D24">
            <v>13.9</v>
          </cell>
          <cell r="E24">
            <v>75.125</v>
          </cell>
          <cell r="F24">
            <v>93</v>
          </cell>
          <cell r="G24">
            <v>49</v>
          </cell>
          <cell r="H24">
            <v>0</v>
          </cell>
          <cell r="I24" t="str">
            <v>*</v>
          </cell>
          <cell r="J24">
            <v>18.36</v>
          </cell>
          <cell r="K24">
            <v>0</v>
          </cell>
        </row>
        <row r="25">
          <cell r="B25">
            <v>18.825000000000003</v>
          </cell>
          <cell r="C25">
            <v>25.1</v>
          </cell>
          <cell r="D25">
            <v>14.1</v>
          </cell>
          <cell r="E25">
            <v>79.666666666666671</v>
          </cell>
          <cell r="F25">
            <v>95</v>
          </cell>
          <cell r="G25">
            <v>56</v>
          </cell>
          <cell r="H25">
            <v>0.72000000000000008</v>
          </cell>
          <cell r="I25" t="str">
            <v>*</v>
          </cell>
          <cell r="J25">
            <v>20.52</v>
          </cell>
          <cell r="K25">
            <v>0</v>
          </cell>
        </row>
        <row r="26">
          <cell r="B26">
            <v>18.720833333333331</v>
          </cell>
          <cell r="C26">
            <v>23.1</v>
          </cell>
          <cell r="D26">
            <v>16.5</v>
          </cell>
          <cell r="E26">
            <v>90.125</v>
          </cell>
          <cell r="F26">
            <v>99</v>
          </cell>
          <cell r="G26">
            <v>67</v>
          </cell>
          <cell r="H26">
            <v>0.36000000000000004</v>
          </cell>
          <cell r="I26" t="str">
            <v>*</v>
          </cell>
          <cell r="J26">
            <v>18.720000000000002</v>
          </cell>
          <cell r="K26">
            <v>6.6000000000000005</v>
          </cell>
        </row>
        <row r="27">
          <cell r="B27">
            <v>21.174999999999997</v>
          </cell>
          <cell r="C27">
            <v>28.9</v>
          </cell>
          <cell r="D27">
            <v>16.3</v>
          </cell>
          <cell r="E27">
            <v>74.458333333333329</v>
          </cell>
          <cell r="F27">
            <v>95</v>
          </cell>
          <cell r="G27">
            <v>44</v>
          </cell>
          <cell r="H27">
            <v>1.4400000000000002</v>
          </cell>
          <cell r="I27" t="str">
            <v>*</v>
          </cell>
          <cell r="J27">
            <v>27.720000000000002</v>
          </cell>
          <cell r="K27">
            <v>0</v>
          </cell>
        </row>
        <row r="28">
          <cell r="B28">
            <v>21.179166666666667</v>
          </cell>
          <cell r="C28">
            <v>28.1</v>
          </cell>
          <cell r="D28">
            <v>15.8</v>
          </cell>
          <cell r="E28">
            <v>64.916666666666671</v>
          </cell>
          <cell r="F28">
            <v>83</v>
          </cell>
          <cell r="G28">
            <v>42</v>
          </cell>
          <cell r="H28">
            <v>7.9200000000000008</v>
          </cell>
          <cell r="I28" t="str">
            <v>*</v>
          </cell>
          <cell r="J28">
            <v>32.76</v>
          </cell>
          <cell r="K28">
            <v>0</v>
          </cell>
        </row>
        <row r="29">
          <cell r="B29">
            <v>21.087500000000002</v>
          </cell>
          <cell r="C29">
            <v>28.9</v>
          </cell>
          <cell r="D29">
            <v>15.5</v>
          </cell>
          <cell r="E29">
            <v>67.208333333333329</v>
          </cell>
          <cell r="F29">
            <v>87</v>
          </cell>
          <cell r="G29">
            <v>44</v>
          </cell>
          <cell r="H29">
            <v>15.120000000000001</v>
          </cell>
          <cell r="I29" t="str">
            <v>*</v>
          </cell>
          <cell r="J29">
            <v>31.680000000000003</v>
          </cell>
          <cell r="K29">
            <v>0</v>
          </cell>
        </row>
        <row r="30">
          <cell r="B30">
            <v>22.125000000000004</v>
          </cell>
          <cell r="C30">
            <v>29.3</v>
          </cell>
          <cell r="D30">
            <v>16.600000000000001</v>
          </cell>
          <cell r="E30">
            <v>70.875</v>
          </cell>
          <cell r="F30">
            <v>90</v>
          </cell>
          <cell r="G30">
            <v>47</v>
          </cell>
          <cell r="H30">
            <v>13.68</v>
          </cell>
          <cell r="I30" t="str">
            <v>*</v>
          </cell>
          <cell r="J30">
            <v>37.440000000000005</v>
          </cell>
          <cell r="K30">
            <v>0</v>
          </cell>
        </row>
        <row r="31">
          <cell r="B31">
            <v>22.362500000000001</v>
          </cell>
          <cell r="C31">
            <v>29.5</v>
          </cell>
          <cell r="D31">
            <v>18.899999999999999</v>
          </cell>
          <cell r="E31">
            <v>79.291666666666671</v>
          </cell>
          <cell r="F31">
            <v>98</v>
          </cell>
          <cell r="G31">
            <v>55</v>
          </cell>
          <cell r="H31">
            <v>5.04</v>
          </cell>
          <cell r="I31" t="str">
            <v>*</v>
          </cell>
          <cell r="J31">
            <v>36.72</v>
          </cell>
          <cell r="K31">
            <v>10</v>
          </cell>
        </row>
        <row r="32">
          <cell r="B32">
            <v>19.104166666666668</v>
          </cell>
          <cell r="C32">
            <v>23.5</v>
          </cell>
          <cell r="D32">
            <v>16.899999999999999</v>
          </cell>
          <cell r="E32">
            <v>93.416666666666671</v>
          </cell>
          <cell r="F32">
            <v>99</v>
          </cell>
          <cell r="G32">
            <v>73</v>
          </cell>
          <cell r="H32">
            <v>0</v>
          </cell>
          <cell r="I32" t="str">
            <v>*</v>
          </cell>
          <cell r="J32">
            <v>26.64</v>
          </cell>
          <cell r="K32">
            <v>23.200000000000003</v>
          </cell>
        </row>
        <row r="33">
          <cell r="B33">
            <v>17.541666666666668</v>
          </cell>
          <cell r="C33">
            <v>20.7</v>
          </cell>
          <cell r="D33">
            <v>14.7</v>
          </cell>
          <cell r="E33">
            <v>94.666666666666671</v>
          </cell>
          <cell r="F33">
            <v>99</v>
          </cell>
          <cell r="G33">
            <v>84</v>
          </cell>
          <cell r="H33">
            <v>0.36000000000000004</v>
          </cell>
          <cell r="I33" t="str">
            <v>*</v>
          </cell>
          <cell r="J33">
            <v>19.440000000000001</v>
          </cell>
          <cell r="K33">
            <v>0</v>
          </cell>
        </row>
        <row r="34">
          <cell r="B34">
            <v>17.941666666666666</v>
          </cell>
          <cell r="C34">
            <v>19.8</v>
          </cell>
          <cell r="D34">
            <v>16.3</v>
          </cell>
          <cell r="E34">
            <v>92.083333333333329</v>
          </cell>
          <cell r="F34">
            <v>99</v>
          </cell>
          <cell r="G34">
            <v>78</v>
          </cell>
          <cell r="H34">
            <v>2.16</v>
          </cell>
          <cell r="I34" t="str">
            <v>*</v>
          </cell>
          <cell r="J34">
            <v>28.08</v>
          </cell>
          <cell r="K34">
            <v>0.2</v>
          </cell>
        </row>
        <row r="35">
          <cell r="B35">
            <v>18.366666666666667</v>
          </cell>
          <cell r="C35">
            <v>22.6</v>
          </cell>
          <cell r="D35">
            <v>16.399999999999999</v>
          </cell>
          <cell r="E35">
            <v>88.208333333333329</v>
          </cell>
          <cell r="F35">
            <v>98</v>
          </cell>
          <cell r="G35">
            <v>68</v>
          </cell>
          <cell r="H35">
            <v>0</v>
          </cell>
          <cell r="I35" t="str">
            <v>*</v>
          </cell>
          <cell r="J35">
            <v>12.24</v>
          </cell>
          <cell r="K35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1"/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5">
          <cell r="B5">
            <v>24.933333333333334</v>
          </cell>
          <cell r="C5">
            <v>30.5</v>
          </cell>
          <cell r="D5">
            <v>22</v>
          </cell>
          <cell r="E5">
            <v>71.708333333333329</v>
          </cell>
          <cell r="F5">
            <v>85</v>
          </cell>
          <cell r="G5">
            <v>49</v>
          </cell>
          <cell r="H5">
            <v>11.16</v>
          </cell>
          <cell r="I5" t="str">
            <v>*</v>
          </cell>
          <cell r="J5">
            <v>25.92</v>
          </cell>
          <cell r="K5">
            <v>0</v>
          </cell>
        </row>
        <row r="6">
          <cell r="B6">
            <v>24.05</v>
          </cell>
          <cell r="C6">
            <v>29.7</v>
          </cell>
          <cell r="D6">
            <v>20.399999999999999</v>
          </cell>
          <cell r="E6">
            <v>74.583333333333329</v>
          </cell>
          <cell r="F6">
            <v>91</v>
          </cell>
          <cell r="G6">
            <v>46</v>
          </cell>
          <cell r="H6">
            <v>12.24</v>
          </cell>
          <cell r="I6" t="str">
            <v>*</v>
          </cell>
          <cell r="J6">
            <v>26.28</v>
          </cell>
          <cell r="K6">
            <v>0</v>
          </cell>
        </row>
        <row r="7">
          <cell r="B7">
            <v>23.8125</v>
          </cell>
          <cell r="C7">
            <v>28.4</v>
          </cell>
          <cell r="D7">
            <v>20.3</v>
          </cell>
          <cell r="E7">
            <v>82.875</v>
          </cell>
          <cell r="F7">
            <v>95</v>
          </cell>
          <cell r="G7">
            <v>62</v>
          </cell>
          <cell r="H7">
            <v>8.64</v>
          </cell>
          <cell r="I7" t="str">
            <v>*</v>
          </cell>
          <cell r="J7">
            <v>27</v>
          </cell>
          <cell r="K7">
            <v>0</v>
          </cell>
        </row>
        <row r="8">
          <cell r="B8">
            <v>23.837499999999991</v>
          </cell>
          <cell r="C8">
            <v>30.9</v>
          </cell>
          <cell r="D8">
            <v>20</v>
          </cell>
          <cell r="E8">
            <v>81.375</v>
          </cell>
          <cell r="F8">
            <v>96</v>
          </cell>
          <cell r="G8">
            <v>48</v>
          </cell>
          <cell r="H8">
            <v>8.2799999999999994</v>
          </cell>
          <cell r="I8" t="str">
            <v>*</v>
          </cell>
          <cell r="J8">
            <v>20.52</v>
          </cell>
          <cell r="K8">
            <v>0.2</v>
          </cell>
        </row>
        <row r="9">
          <cell r="B9">
            <v>25.233333333333338</v>
          </cell>
          <cell r="C9">
            <v>31.8</v>
          </cell>
          <cell r="D9">
            <v>20.100000000000001</v>
          </cell>
          <cell r="E9">
            <v>68.458333333333329</v>
          </cell>
          <cell r="F9">
            <v>91</v>
          </cell>
          <cell r="G9">
            <v>37</v>
          </cell>
          <cell r="H9">
            <v>15.120000000000001</v>
          </cell>
          <cell r="I9" t="str">
            <v>*</v>
          </cell>
          <cell r="J9">
            <v>28.44</v>
          </cell>
          <cell r="K9">
            <v>0</v>
          </cell>
        </row>
        <row r="10">
          <cell r="B10">
            <v>24.612500000000008</v>
          </cell>
          <cell r="C10">
            <v>31.3</v>
          </cell>
          <cell r="D10">
            <v>19.899999999999999</v>
          </cell>
          <cell r="E10">
            <v>71.791666666666671</v>
          </cell>
          <cell r="F10">
            <v>88</v>
          </cell>
          <cell r="G10">
            <v>48</v>
          </cell>
          <cell r="H10">
            <v>7.5600000000000005</v>
          </cell>
          <cell r="I10" t="str">
            <v>*</v>
          </cell>
          <cell r="J10">
            <v>19.440000000000001</v>
          </cell>
          <cell r="K10">
            <v>0</v>
          </cell>
        </row>
        <row r="11">
          <cell r="B11">
            <v>24.929166666666664</v>
          </cell>
          <cell r="C11">
            <v>31.1</v>
          </cell>
          <cell r="D11">
            <v>20.2</v>
          </cell>
          <cell r="E11">
            <v>70.166666666666671</v>
          </cell>
          <cell r="F11">
            <v>89</v>
          </cell>
          <cell r="G11">
            <v>42</v>
          </cell>
          <cell r="H11">
            <v>10.44</v>
          </cell>
          <cell r="I11" t="str">
            <v>*</v>
          </cell>
          <cell r="J11">
            <v>31.319999999999997</v>
          </cell>
          <cell r="K11">
            <v>0</v>
          </cell>
        </row>
        <row r="12">
          <cell r="B12">
            <v>23.604166666666668</v>
          </cell>
          <cell r="C12">
            <v>28.4</v>
          </cell>
          <cell r="D12">
            <v>20.5</v>
          </cell>
          <cell r="E12">
            <v>81.041666666666671</v>
          </cell>
          <cell r="F12">
            <v>91</v>
          </cell>
          <cell r="G12">
            <v>64</v>
          </cell>
          <cell r="H12">
            <v>12.24</v>
          </cell>
          <cell r="I12" t="str">
            <v>*</v>
          </cell>
          <cell r="J12">
            <v>21.96</v>
          </cell>
          <cell r="K12">
            <v>0</v>
          </cell>
        </row>
        <row r="13">
          <cell r="B13">
            <v>22.733333333333334</v>
          </cell>
          <cell r="C13">
            <v>25.9</v>
          </cell>
          <cell r="D13">
            <v>20.9</v>
          </cell>
          <cell r="E13">
            <v>86.416666666666671</v>
          </cell>
          <cell r="F13">
            <v>94</v>
          </cell>
          <cell r="G13">
            <v>70</v>
          </cell>
          <cell r="H13">
            <v>13.32</v>
          </cell>
          <cell r="I13" t="str">
            <v>*</v>
          </cell>
          <cell r="J13">
            <v>24.48</v>
          </cell>
          <cell r="K13">
            <v>0.60000000000000009</v>
          </cell>
        </row>
        <row r="14">
          <cell r="B14">
            <v>22.854166666666671</v>
          </cell>
          <cell r="C14">
            <v>28.2</v>
          </cell>
          <cell r="D14">
            <v>19.600000000000001</v>
          </cell>
          <cell r="E14">
            <v>82.25</v>
          </cell>
          <cell r="F14">
            <v>95</v>
          </cell>
          <cell r="G14">
            <v>59</v>
          </cell>
          <cell r="H14">
            <v>10.44</v>
          </cell>
          <cell r="I14" t="str">
            <v>*</v>
          </cell>
          <cell r="J14">
            <v>24.48</v>
          </cell>
          <cell r="K14">
            <v>0</v>
          </cell>
        </row>
        <row r="15">
          <cell r="B15">
            <v>20.566666666666666</v>
          </cell>
          <cell r="C15">
            <v>26.8</v>
          </cell>
          <cell r="D15">
            <v>13.8</v>
          </cell>
          <cell r="E15">
            <v>64.333333333333329</v>
          </cell>
          <cell r="F15">
            <v>89</v>
          </cell>
          <cell r="G15">
            <v>25</v>
          </cell>
          <cell r="H15">
            <v>11.879999999999999</v>
          </cell>
          <cell r="I15" t="str">
            <v>*</v>
          </cell>
          <cell r="J15">
            <v>23.759999999999998</v>
          </cell>
          <cell r="K15">
            <v>0</v>
          </cell>
        </row>
        <row r="16">
          <cell r="B16">
            <v>17.520833333333332</v>
          </cell>
          <cell r="C16">
            <v>24.7</v>
          </cell>
          <cell r="D16">
            <v>10.3</v>
          </cell>
          <cell r="E16">
            <v>63.583333333333336</v>
          </cell>
          <cell r="F16">
            <v>90</v>
          </cell>
          <cell r="G16">
            <v>28</v>
          </cell>
          <cell r="H16">
            <v>14.4</v>
          </cell>
          <cell r="I16" t="str">
            <v>*</v>
          </cell>
          <cell r="J16">
            <v>28.08</v>
          </cell>
          <cell r="K16">
            <v>0</v>
          </cell>
        </row>
        <row r="17">
          <cell r="B17">
            <v>17.320833333333333</v>
          </cell>
          <cell r="C17">
            <v>25.3</v>
          </cell>
          <cell r="D17">
            <v>9.8000000000000007</v>
          </cell>
          <cell r="E17">
            <v>62.125</v>
          </cell>
          <cell r="F17">
            <v>89</v>
          </cell>
          <cell r="G17">
            <v>30</v>
          </cell>
          <cell r="H17">
            <v>11.520000000000001</v>
          </cell>
          <cell r="I17" t="str">
            <v>*</v>
          </cell>
          <cell r="J17">
            <v>21.6</v>
          </cell>
          <cell r="K17">
            <v>0</v>
          </cell>
        </row>
        <row r="18">
          <cell r="B18">
            <v>18.4375</v>
          </cell>
          <cell r="C18">
            <v>27.9</v>
          </cell>
          <cell r="D18">
            <v>10.9</v>
          </cell>
          <cell r="E18">
            <v>57.916666666666664</v>
          </cell>
          <cell r="F18">
            <v>82</v>
          </cell>
          <cell r="G18">
            <v>22</v>
          </cell>
          <cell r="H18">
            <v>9.3600000000000012</v>
          </cell>
          <cell r="I18" t="str">
            <v>*</v>
          </cell>
          <cell r="J18">
            <v>18.36</v>
          </cell>
          <cell r="K18">
            <v>0</v>
          </cell>
        </row>
        <row r="19">
          <cell r="B19">
            <v>19.000000000000004</v>
          </cell>
          <cell r="C19">
            <v>27.4</v>
          </cell>
          <cell r="D19">
            <v>11.9</v>
          </cell>
          <cell r="E19">
            <v>63.291666666666664</v>
          </cell>
          <cell r="F19">
            <v>88</v>
          </cell>
          <cell r="G19">
            <v>26</v>
          </cell>
          <cell r="H19">
            <v>10.44</v>
          </cell>
          <cell r="I19" t="str">
            <v>*</v>
          </cell>
          <cell r="J19">
            <v>25.2</v>
          </cell>
          <cell r="K19">
            <v>0</v>
          </cell>
        </row>
        <row r="20">
          <cell r="B20">
            <v>18.925000000000001</v>
          </cell>
          <cell r="C20">
            <v>27.4</v>
          </cell>
          <cell r="D20">
            <v>11.3</v>
          </cell>
          <cell r="E20">
            <v>61.25</v>
          </cell>
          <cell r="F20">
            <v>88</v>
          </cell>
          <cell r="G20">
            <v>27</v>
          </cell>
          <cell r="H20">
            <v>17.28</v>
          </cell>
          <cell r="I20" t="str">
            <v>*</v>
          </cell>
          <cell r="J20">
            <v>29.52</v>
          </cell>
          <cell r="K20">
            <v>0</v>
          </cell>
        </row>
        <row r="21">
          <cell r="B21">
            <v>19.725000000000005</v>
          </cell>
          <cell r="C21">
            <v>28</v>
          </cell>
          <cell r="D21">
            <v>12.3</v>
          </cell>
          <cell r="E21">
            <v>52.916666666666664</v>
          </cell>
          <cell r="F21">
            <v>76</v>
          </cell>
          <cell r="G21">
            <v>25</v>
          </cell>
          <cell r="H21">
            <v>17.64</v>
          </cell>
          <cell r="I21" t="str">
            <v>*</v>
          </cell>
          <cell r="J21">
            <v>33.480000000000004</v>
          </cell>
          <cell r="K21">
            <v>0</v>
          </cell>
        </row>
        <row r="22">
          <cell r="B22">
            <v>20.841666666666665</v>
          </cell>
          <cell r="C22">
            <v>29.3</v>
          </cell>
          <cell r="D22">
            <v>15.1</v>
          </cell>
          <cell r="E22">
            <v>57.416666666666664</v>
          </cell>
          <cell r="F22">
            <v>77</v>
          </cell>
          <cell r="G22">
            <v>28</v>
          </cell>
          <cell r="H22">
            <v>12.6</v>
          </cell>
          <cell r="I22" t="str">
            <v>*</v>
          </cell>
          <cell r="J22">
            <v>25.56</v>
          </cell>
          <cell r="K22">
            <v>0</v>
          </cell>
        </row>
        <row r="23">
          <cell r="B23">
            <v>19.991666666666664</v>
          </cell>
          <cell r="C23">
            <v>29.1</v>
          </cell>
          <cell r="D23">
            <v>12.3</v>
          </cell>
          <cell r="E23">
            <v>63.083333333333336</v>
          </cell>
          <cell r="F23">
            <v>90</v>
          </cell>
          <cell r="G23">
            <v>28</v>
          </cell>
          <cell r="H23">
            <v>12.6</v>
          </cell>
          <cell r="I23" t="str">
            <v>*</v>
          </cell>
          <cell r="J23">
            <v>22.68</v>
          </cell>
          <cell r="K23">
            <v>0</v>
          </cell>
        </row>
        <row r="24">
          <cell r="B24">
            <v>21.00416666666667</v>
          </cell>
          <cell r="C24">
            <v>30</v>
          </cell>
          <cell r="D24">
            <v>11.4</v>
          </cell>
          <cell r="E24">
            <v>58.208333333333336</v>
          </cell>
          <cell r="F24">
            <v>91</v>
          </cell>
          <cell r="G24">
            <v>25</v>
          </cell>
          <cell r="H24">
            <v>15.840000000000002</v>
          </cell>
          <cell r="I24" t="str">
            <v>*</v>
          </cell>
          <cell r="J24">
            <v>28.8</v>
          </cell>
          <cell r="K24">
            <v>0</v>
          </cell>
        </row>
        <row r="25">
          <cell r="B25">
            <v>21.645833333333332</v>
          </cell>
          <cell r="C25">
            <v>28.8</v>
          </cell>
          <cell r="D25">
            <v>13.2</v>
          </cell>
          <cell r="E25">
            <v>56.5</v>
          </cell>
          <cell r="F25">
            <v>85</v>
          </cell>
          <cell r="G25">
            <v>34</v>
          </cell>
          <cell r="H25">
            <v>14.76</v>
          </cell>
          <cell r="I25" t="str">
            <v>*</v>
          </cell>
          <cell r="J25">
            <v>29.880000000000003</v>
          </cell>
          <cell r="K25">
            <v>0</v>
          </cell>
        </row>
        <row r="26">
          <cell r="B26">
            <v>23.266666666666666</v>
          </cell>
          <cell r="C26">
            <v>30.4</v>
          </cell>
          <cell r="D26">
            <v>16.7</v>
          </cell>
          <cell r="E26">
            <v>54.75</v>
          </cell>
          <cell r="F26">
            <v>89</v>
          </cell>
          <cell r="G26">
            <v>33</v>
          </cell>
          <cell r="H26">
            <v>12.6</v>
          </cell>
          <cell r="I26" t="str">
            <v>*</v>
          </cell>
          <cell r="J26">
            <v>32.4</v>
          </cell>
          <cell r="K26">
            <v>0.8</v>
          </cell>
        </row>
        <row r="27">
          <cell r="B27">
            <v>23.529166666666665</v>
          </cell>
          <cell r="C27">
            <v>29.9</v>
          </cell>
          <cell r="D27">
            <v>18.7</v>
          </cell>
          <cell r="E27">
            <v>53.875</v>
          </cell>
          <cell r="F27">
            <v>75</v>
          </cell>
          <cell r="G27">
            <v>31</v>
          </cell>
          <cell r="H27">
            <v>15.120000000000001</v>
          </cell>
          <cell r="I27" t="str">
            <v>*</v>
          </cell>
          <cell r="J27">
            <v>33.119999999999997</v>
          </cell>
          <cell r="K27">
            <v>0</v>
          </cell>
        </row>
        <row r="28">
          <cell r="B28">
            <v>21.950000000000003</v>
          </cell>
          <cell r="C28">
            <v>29.6</v>
          </cell>
          <cell r="D28">
            <v>15</v>
          </cell>
          <cell r="E28">
            <v>55.833333333333336</v>
          </cell>
          <cell r="F28">
            <v>78</v>
          </cell>
          <cell r="G28">
            <v>30</v>
          </cell>
          <cell r="H28">
            <v>16.559999999999999</v>
          </cell>
          <cell r="I28" t="str">
            <v>*</v>
          </cell>
          <cell r="J28">
            <v>31.319999999999997</v>
          </cell>
          <cell r="K28">
            <v>0</v>
          </cell>
        </row>
        <row r="29">
          <cell r="B29">
            <v>23.55</v>
          </cell>
          <cell r="C29">
            <v>31.1</v>
          </cell>
          <cell r="D29">
            <v>18.600000000000001</v>
          </cell>
          <cell r="E29">
            <v>56.458333333333336</v>
          </cell>
          <cell r="F29">
            <v>70</v>
          </cell>
          <cell r="G29">
            <v>36</v>
          </cell>
          <cell r="H29">
            <v>16.920000000000002</v>
          </cell>
          <cell r="I29" t="str">
            <v>*</v>
          </cell>
          <cell r="J29">
            <v>36</v>
          </cell>
          <cell r="K29">
            <v>0</v>
          </cell>
        </row>
        <row r="30">
          <cell r="B30">
            <v>25.170833333333331</v>
          </cell>
          <cell r="C30">
            <v>31.2</v>
          </cell>
          <cell r="D30">
            <v>20.7</v>
          </cell>
          <cell r="E30">
            <v>55.875</v>
          </cell>
          <cell r="F30">
            <v>72</v>
          </cell>
          <cell r="G30">
            <v>37</v>
          </cell>
          <cell r="H30">
            <v>18.720000000000002</v>
          </cell>
          <cell r="I30" t="str">
            <v>*</v>
          </cell>
          <cell r="J30">
            <v>40.32</v>
          </cell>
          <cell r="K30">
            <v>0</v>
          </cell>
        </row>
        <row r="31">
          <cell r="B31">
            <v>24.912499999999998</v>
          </cell>
          <cell r="C31">
            <v>31.7</v>
          </cell>
          <cell r="D31">
            <v>18</v>
          </cell>
          <cell r="E31">
            <v>61.583333333333336</v>
          </cell>
          <cell r="F31">
            <v>86</v>
          </cell>
          <cell r="G31">
            <v>39</v>
          </cell>
          <cell r="H31">
            <v>12.96</v>
          </cell>
          <cell r="I31" t="str">
            <v>*</v>
          </cell>
          <cell r="J31">
            <v>30.240000000000002</v>
          </cell>
          <cell r="K31">
            <v>0</v>
          </cell>
        </row>
        <row r="32">
          <cell r="B32">
            <v>19.737499999999997</v>
          </cell>
          <cell r="C32">
            <v>24.8</v>
          </cell>
          <cell r="D32">
            <v>16.8</v>
          </cell>
          <cell r="E32">
            <v>86.875</v>
          </cell>
          <cell r="F32">
            <v>95</v>
          </cell>
          <cell r="G32">
            <v>64</v>
          </cell>
          <cell r="H32">
            <v>32.4</v>
          </cell>
          <cell r="I32" t="str">
            <v>*</v>
          </cell>
          <cell r="J32">
            <v>52.92</v>
          </cell>
          <cell r="K32">
            <v>76</v>
          </cell>
        </row>
        <row r="33">
          <cell r="B33">
            <v>19.058333333333334</v>
          </cell>
          <cell r="C33">
            <v>23.5</v>
          </cell>
          <cell r="D33">
            <v>16.399999999999999</v>
          </cell>
          <cell r="E33">
            <v>89.75</v>
          </cell>
          <cell r="F33">
            <v>96</v>
          </cell>
          <cell r="G33">
            <v>72</v>
          </cell>
          <cell r="H33">
            <v>11.879999999999999</v>
          </cell>
          <cell r="I33" t="str">
            <v>*</v>
          </cell>
          <cell r="J33">
            <v>24.48</v>
          </cell>
          <cell r="K33">
            <v>0.2</v>
          </cell>
        </row>
        <row r="34">
          <cell r="B34">
            <v>18.516666666666669</v>
          </cell>
          <cell r="C34">
            <v>19.899999999999999</v>
          </cell>
          <cell r="D34">
            <v>17.5</v>
          </cell>
          <cell r="E34">
            <v>93.083333333333329</v>
          </cell>
          <cell r="F34">
            <v>95</v>
          </cell>
          <cell r="G34">
            <v>88</v>
          </cell>
          <cell r="H34">
            <v>14.04</v>
          </cell>
          <cell r="I34" t="str">
            <v>*</v>
          </cell>
          <cell r="J34">
            <v>25.56</v>
          </cell>
          <cell r="K34">
            <v>29.2</v>
          </cell>
        </row>
        <row r="35">
          <cell r="B35">
            <v>18.695833333333333</v>
          </cell>
          <cell r="C35">
            <v>21.9</v>
          </cell>
          <cell r="D35">
            <v>17</v>
          </cell>
          <cell r="E35">
            <v>88.083333333333329</v>
          </cell>
          <cell r="F35">
            <v>96</v>
          </cell>
          <cell r="G35">
            <v>66</v>
          </cell>
          <cell r="H35">
            <v>8.2799999999999994</v>
          </cell>
          <cell r="I35" t="str">
            <v>*</v>
          </cell>
          <cell r="J35">
            <v>16.559999999999999</v>
          </cell>
          <cell r="K35">
            <v>0</v>
          </cell>
        </row>
        <row r="36">
          <cell r="I36" t="str">
            <v>*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1"/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5">
          <cell r="B5">
            <v>25.083333333333339</v>
          </cell>
          <cell r="C5">
            <v>32.299999999999997</v>
          </cell>
          <cell r="D5">
            <v>21.5</v>
          </cell>
          <cell r="E5">
            <v>76.541666666666671</v>
          </cell>
          <cell r="F5">
            <v>91</v>
          </cell>
          <cell r="G5">
            <v>44</v>
          </cell>
          <cell r="H5">
            <v>24.48</v>
          </cell>
          <cell r="I5" t="str">
            <v>*</v>
          </cell>
          <cell r="J5">
            <v>42.84</v>
          </cell>
          <cell r="K5">
            <v>5</v>
          </cell>
        </row>
        <row r="6">
          <cell r="B6">
            <v>24.558333333333326</v>
          </cell>
          <cell r="C6">
            <v>31</v>
          </cell>
          <cell r="D6">
            <v>20.3</v>
          </cell>
          <cell r="E6">
            <v>78.791666666666671</v>
          </cell>
          <cell r="F6">
            <v>100</v>
          </cell>
          <cell r="G6">
            <v>45</v>
          </cell>
          <cell r="H6">
            <v>19.8</v>
          </cell>
          <cell r="I6" t="str">
            <v>*</v>
          </cell>
          <cell r="J6">
            <v>30.96</v>
          </cell>
          <cell r="K6">
            <v>0</v>
          </cell>
        </row>
        <row r="7">
          <cell r="B7">
            <v>23.495833333333337</v>
          </cell>
          <cell r="C7">
            <v>29.6</v>
          </cell>
          <cell r="D7">
            <v>20.9</v>
          </cell>
          <cell r="E7">
            <v>88.375</v>
          </cell>
          <cell r="F7">
            <v>100</v>
          </cell>
          <cell r="G7">
            <v>58</v>
          </cell>
          <cell r="H7">
            <v>21.240000000000002</v>
          </cell>
          <cell r="I7" t="str">
            <v>*</v>
          </cell>
          <cell r="J7">
            <v>40.680000000000007</v>
          </cell>
          <cell r="K7">
            <v>54.199999999999996</v>
          </cell>
        </row>
        <row r="8">
          <cell r="B8">
            <v>24.066666666666666</v>
          </cell>
          <cell r="C8">
            <v>31.3</v>
          </cell>
          <cell r="D8">
            <v>19.399999999999999</v>
          </cell>
          <cell r="E8">
            <v>68</v>
          </cell>
          <cell r="F8">
            <v>96</v>
          </cell>
          <cell r="G8">
            <v>43</v>
          </cell>
          <cell r="H8">
            <v>12.24</v>
          </cell>
          <cell r="I8" t="str">
            <v>*</v>
          </cell>
          <cell r="J8">
            <v>21.6</v>
          </cell>
          <cell r="K8">
            <v>0.2</v>
          </cell>
        </row>
        <row r="9">
          <cell r="B9">
            <v>24.887499999999999</v>
          </cell>
          <cell r="C9">
            <v>31.6</v>
          </cell>
          <cell r="D9">
            <v>19.3</v>
          </cell>
          <cell r="E9">
            <v>62.666666666666664</v>
          </cell>
          <cell r="F9">
            <v>100</v>
          </cell>
          <cell r="G9">
            <v>41</v>
          </cell>
          <cell r="H9">
            <v>18.36</v>
          </cell>
          <cell r="I9" t="str">
            <v>*</v>
          </cell>
          <cell r="J9">
            <v>30.240000000000002</v>
          </cell>
          <cell r="K9">
            <v>0</v>
          </cell>
        </row>
        <row r="10">
          <cell r="B10">
            <v>24.541666666666661</v>
          </cell>
          <cell r="C10">
            <v>30.8</v>
          </cell>
          <cell r="D10">
            <v>19.600000000000001</v>
          </cell>
          <cell r="E10">
            <v>77.333333333333329</v>
          </cell>
          <cell r="F10">
            <v>100</v>
          </cell>
          <cell r="G10">
            <v>43</v>
          </cell>
          <cell r="H10">
            <v>14.04</v>
          </cell>
          <cell r="I10" t="str">
            <v>*</v>
          </cell>
          <cell r="J10">
            <v>26.64</v>
          </cell>
          <cell r="K10">
            <v>0</v>
          </cell>
        </row>
        <row r="11">
          <cell r="B11">
            <v>25.533333333333335</v>
          </cell>
          <cell r="C11">
            <v>31.8</v>
          </cell>
          <cell r="D11">
            <v>21.3</v>
          </cell>
          <cell r="E11">
            <v>69.545454545454547</v>
          </cell>
          <cell r="F11">
            <v>100</v>
          </cell>
          <cell r="G11">
            <v>34</v>
          </cell>
          <cell r="H11">
            <v>17.64</v>
          </cell>
          <cell r="I11" t="str">
            <v>*</v>
          </cell>
          <cell r="J11">
            <v>29.880000000000003</v>
          </cell>
          <cell r="K11">
            <v>0</v>
          </cell>
        </row>
        <row r="12">
          <cell r="B12">
            <v>25.608333333333338</v>
          </cell>
          <cell r="C12">
            <v>31.5</v>
          </cell>
          <cell r="D12">
            <v>20.7</v>
          </cell>
          <cell r="E12">
            <v>70.958333333333329</v>
          </cell>
          <cell r="F12">
            <v>100</v>
          </cell>
          <cell r="G12">
            <v>40</v>
          </cell>
          <cell r="H12">
            <v>13.32</v>
          </cell>
          <cell r="I12" t="str">
            <v>*</v>
          </cell>
          <cell r="J12">
            <v>21.6</v>
          </cell>
          <cell r="K12">
            <v>0</v>
          </cell>
        </row>
        <row r="13">
          <cell r="B13">
            <v>24.441666666666674</v>
          </cell>
          <cell r="C13">
            <v>28</v>
          </cell>
          <cell r="D13">
            <v>21.9</v>
          </cell>
          <cell r="E13">
            <v>77.625</v>
          </cell>
          <cell r="F13">
            <v>100</v>
          </cell>
          <cell r="G13">
            <v>61</v>
          </cell>
          <cell r="H13">
            <v>14.04</v>
          </cell>
          <cell r="I13" t="str">
            <v>*</v>
          </cell>
          <cell r="J13">
            <v>24.840000000000003</v>
          </cell>
          <cell r="K13">
            <v>0</v>
          </cell>
        </row>
        <row r="14">
          <cell r="B14">
            <v>24.445833333333326</v>
          </cell>
          <cell r="C14">
            <v>29.9</v>
          </cell>
          <cell r="D14">
            <v>21</v>
          </cell>
          <cell r="E14">
            <v>65.25</v>
          </cell>
          <cell r="F14">
            <v>100</v>
          </cell>
          <cell r="G14">
            <v>51</v>
          </cell>
          <cell r="H14">
            <v>15.840000000000002</v>
          </cell>
          <cell r="I14" t="str">
            <v>*</v>
          </cell>
          <cell r="J14">
            <v>28.08</v>
          </cell>
          <cell r="K14">
            <v>0</v>
          </cell>
        </row>
        <row r="15">
          <cell r="B15">
            <v>23.637499999999999</v>
          </cell>
          <cell r="C15">
            <v>30.1</v>
          </cell>
          <cell r="D15">
            <v>19.7</v>
          </cell>
          <cell r="E15">
            <v>75.352941176470594</v>
          </cell>
          <cell r="F15">
            <v>100</v>
          </cell>
          <cell r="G15">
            <v>49</v>
          </cell>
          <cell r="H15">
            <v>28.08</v>
          </cell>
          <cell r="I15" t="str">
            <v>*</v>
          </cell>
          <cell r="J15">
            <v>38.880000000000003</v>
          </cell>
          <cell r="K15">
            <v>0</v>
          </cell>
        </row>
        <row r="16">
          <cell r="B16">
            <v>22.587499999999995</v>
          </cell>
          <cell r="C16">
            <v>28.5</v>
          </cell>
          <cell r="D16">
            <v>19</v>
          </cell>
          <cell r="E16">
            <v>73.708333333333329</v>
          </cell>
          <cell r="F16">
            <v>100</v>
          </cell>
          <cell r="G16">
            <v>41</v>
          </cell>
          <cell r="H16">
            <v>20.16</v>
          </cell>
          <cell r="I16" t="str">
            <v>*</v>
          </cell>
          <cell r="J16">
            <v>30.96</v>
          </cell>
          <cell r="K16">
            <v>0</v>
          </cell>
        </row>
        <row r="17">
          <cell r="B17">
            <v>21.049999999999997</v>
          </cell>
          <cell r="C17">
            <v>28.2</v>
          </cell>
          <cell r="D17">
            <v>15.9</v>
          </cell>
          <cell r="E17">
            <v>56.083333333333336</v>
          </cell>
          <cell r="F17">
            <v>80</v>
          </cell>
          <cell r="G17">
            <v>23</v>
          </cell>
          <cell r="H17">
            <v>19.440000000000001</v>
          </cell>
          <cell r="I17" t="str">
            <v>*</v>
          </cell>
          <cell r="J17">
            <v>27.720000000000002</v>
          </cell>
          <cell r="K17">
            <v>0</v>
          </cell>
        </row>
        <row r="18">
          <cell r="B18">
            <v>21.912499999999998</v>
          </cell>
          <cell r="C18">
            <v>30.6</v>
          </cell>
          <cell r="D18">
            <v>15.2</v>
          </cell>
          <cell r="E18">
            <v>54.166666666666664</v>
          </cell>
          <cell r="F18">
            <v>75</v>
          </cell>
          <cell r="G18">
            <v>28</v>
          </cell>
          <cell r="H18">
            <v>20.52</v>
          </cell>
          <cell r="I18" t="str">
            <v>*</v>
          </cell>
          <cell r="J18">
            <v>37.440000000000005</v>
          </cell>
          <cell r="K18">
            <v>0</v>
          </cell>
        </row>
        <row r="19">
          <cell r="B19">
            <v>22.175000000000001</v>
          </cell>
          <cell r="C19">
            <v>29.9</v>
          </cell>
          <cell r="D19">
            <v>15</v>
          </cell>
          <cell r="E19">
            <v>60.375</v>
          </cell>
          <cell r="F19">
            <v>92</v>
          </cell>
          <cell r="G19">
            <v>33</v>
          </cell>
          <cell r="H19">
            <v>17.28</v>
          </cell>
          <cell r="I19" t="str">
            <v>*</v>
          </cell>
          <cell r="J19">
            <v>25.2</v>
          </cell>
          <cell r="K19">
            <v>0</v>
          </cell>
        </row>
        <row r="20">
          <cell r="B20">
            <v>22.099999999999998</v>
          </cell>
          <cell r="C20">
            <v>29.2</v>
          </cell>
          <cell r="D20">
            <v>15.3</v>
          </cell>
          <cell r="E20">
            <v>59.583333333333336</v>
          </cell>
          <cell r="F20">
            <v>88</v>
          </cell>
          <cell r="G20">
            <v>37</v>
          </cell>
          <cell r="H20">
            <v>16.920000000000002</v>
          </cell>
          <cell r="I20" t="str">
            <v>*</v>
          </cell>
          <cell r="J20">
            <v>24.840000000000003</v>
          </cell>
          <cell r="K20">
            <v>0</v>
          </cell>
        </row>
        <row r="21">
          <cell r="B21">
            <v>21.795833333333334</v>
          </cell>
          <cell r="C21">
            <v>30</v>
          </cell>
          <cell r="D21">
            <v>14.3</v>
          </cell>
          <cell r="E21">
            <v>56.416666666666664</v>
          </cell>
          <cell r="F21">
            <v>80</v>
          </cell>
          <cell r="G21">
            <v>28</v>
          </cell>
          <cell r="H21">
            <v>14.76</v>
          </cell>
          <cell r="I21" t="str">
            <v>*</v>
          </cell>
          <cell r="J21">
            <v>23.040000000000003</v>
          </cell>
          <cell r="K21">
            <v>0</v>
          </cell>
        </row>
        <row r="22">
          <cell r="B22">
            <v>22.612499999999997</v>
          </cell>
          <cell r="C22">
            <v>31.1</v>
          </cell>
          <cell r="D22">
            <v>14.8</v>
          </cell>
          <cell r="E22">
            <v>55</v>
          </cell>
          <cell r="F22">
            <v>79</v>
          </cell>
          <cell r="G22">
            <v>29</v>
          </cell>
          <cell r="H22">
            <v>14.76</v>
          </cell>
          <cell r="I22" t="str">
            <v>*</v>
          </cell>
          <cell r="J22">
            <v>20.16</v>
          </cell>
          <cell r="K22">
            <v>0</v>
          </cell>
        </row>
        <row r="23">
          <cell r="B23">
            <v>22.612499999999997</v>
          </cell>
          <cell r="C23">
            <v>31.3</v>
          </cell>
          <cell r="D23">
            <v>14.5</v>
          </cell>
          <cell r="E23">
            <v>56.041666666666664</v>
          </cell>
          <cell r="F23">
            <v>83</v>
          </cell>
          <cell r="G23">
            <v>23</v>
          </cell>
          <cell r="H23">
            <v>18</v>
          </cell>
          <cell r="I23" t="str">
            <v>*</v>
          </cell>
          <cell r="J23">
            <v>30.6</v>
          </cell>
          <cell r="K23">
            <v>0</v>
          </cell>
        </row>
        <row r="24">
          <cell r="B24">
            <v>23.574999999999999</v>
          </cell>
          <cell r="C24">
            <v>31.7</v>
          </cell>
          <cell r="D24">
            <v>16.2</v>
          </cell>
          <cell r="E24">
            <v>51.333333333333336</v>
          </cell>
          <cell r="F24">
            <v>79</v>
          </cell>
          <cell r="G24">
            <v>20</v>
          </cell>
          <cell r="H24">
            <v>14.04</v>
          </cell>
          <cell r="I24" t="str">
            <v>*</v>
          </cell>
          <cell r="J24">
            <v>31.319999999999997</v>
          </cell>
          <cell r="K24">
            <v>0</v>
          </cell>
        </row>
        <row r="25">
          <cell r="B25">
            <v>23.395833333333332</v>
          </cell>
          <cell r="C25">
            <v>30.8</v>
          </cell>
          <cell r="D25">
            <v>16.8</v>
          </cell>
          <cell r="E25">
            <v>50.583333333333336</v>
          </cell>
          <cell r="F25">
            <v>76</v>
          </cell>
          <cell r="G25">
            <v>26</v>
          </cell>
          <cell r="H25">
            <v>15.120000000000001</v>
          </cell>
          <cell r="I25" t="str">
            <v>*</v>
          </cell>
          <cell r="J25">
            <v>27.36</v>
          </cell>
          <cell r="K25">
            <v>0</v>
          </cell>
        </row>
        <row r="26">
          <cell r="B26">
            <v>23.758333333333336</v>
          </cell>
          <cell r="C26">
            <v>29</v>
          </cell>
          <cell r="D26">
            <v>19.5</v>
          </cell>
          <cell r="E26">
            <v>50.25</v>
          </cell>
          <cell r="F26">
            <v>63</v>
          </cell>
          <cell r="G26">
            <v>34</v>
          </cell>
          <cell r="H26">
            <v>18.720000000000002</v>
          </cell>
          <cell r="I26" t="str">
            <v>*</v>
          </cell>
          <cell r="J26">
            <v>28.08</v>
          </cell>
          <cell r="K26">
            <v>0</v>
          </cell>
        </row>
        <row r="27">
          <cell r="B27">
            <v>24.504166666666663</v>
          </cell>
          <cell r="C27">
            <v>31.3</v>
          </cell>
          <cell r="D27">
            <v>18.600000000000001</v>
          </cell>
          <cell r="E27">
            <v>52.916666666666664</v>
          </cell>
          <cell r="F27">
            <v>75</v>
          </cell>
          <cell r="G27">
            <v>30</v>
          </cell>
          <cell r="H27">
            <v>12.6</v>
          </cell>
          <cell r="I27" t="str">
            <v>*</v>
          </cell>
          <cell r="J27">
            <v>29.16</v>
          </cell>
          <cell r="K27">
            <v>0</v>
          </cell>
        </row>
        <row r="28">
          <cell r="B28">
            <v>23.366666666666671</v>
          </cell>
          <cell r="C28">
            <v>30.2</v>
          </cell>
          <cell r="D28">
            <v>17.2</v>
          </cell>
          <cell r="E28">
            <v>51.125</v>
          </cell>
          <cell r="F28">
            <v>69</v>
          </cell>
          <cell r="G28">
            <v>29</v>
          </cell>
          <cell r="H28">
            <v>20.52</v>
          </cell>
          <cell r="I28" t="str">
            <v>*</v>
          </cell>
          <cell r="J28">
            <v>39.6</v>
          </cell>
          <cell r="K28">
            <v>0</v>
          </cell>
        </row>
        <row r="29">
          <cell r="B29">
            <v>24.237499999999994</v>
          </cell>
          <cell r="C29">
            <v>31.2</v>
          </cell>
          <cell r="D29">
            <v>19</v>
          </cell>
          <cell r="E29">
            <v>59.958333333333336</v>
          </cell>
          <cell r="F29">
            <v>79</v>
          </cell>
          <cell r="G29">
            <v>33</v>
          </cell>
          <cell r="H29">
            <v>21.96</v>
          </cell>
          <cell r="I29" t="str">
            <v>*</v>
          </cell>
          <cell r="J29">
            <v>37.080000000000005</v>
          </cell>
          <cell r="K29">
            <v>0</v>
          </cell>
        </row>
        <row r="30">
          <cell r="B30">
            <v>25.020833333333332</v>
          </cell>
          <cell r="C30">
            <v>31.7</v>
          </cell>
          <cell r="D30">
            <v>20.100000000000001</v>
          </cell>
          <cell r="E30">
            <v>58.083333333333336</v>
          </cell>
          <cell r="F30">
            <v>77</v>
          </cell>
          <cell r="G30">
            <v>34</v>
          </cell>
          <cell r="H30">
            <v>23.759999999999998</v>
          </cell>
          <cell r="I30" t="str">
            <v>*</v>
          </cell>
          <cell r="J30">
            <v>36</v>
          </cell>
          <cell r="K30">
            <v>0</v>
          </cell>
        </row>
        <row r="31">
          <cell r="B31">
            <v>25.020833333333332</v>
          </cell>
          <cell r="C31">
            <v>31.9</v>
          </cell>
          <cell r="D31">
            <v>19.399999999999999</v>
          </cell>
          <cell r="E31">
            <v>59.375</v>
          </cell>
          <cell r="F31">
            <v>78</v>
          </cell>
          <cell r="G31">
            <v>34</v>
          </cell>
          <cell r="H31">
            <v>17.28</v>
          </cell>
          <cell r="I31" t="str">
            <v>*</v>
          </cell>
          <cell r="J31">
            <v>30.240000000000002</v>
          </cell>
          <cell r="K31">
            <v>0</v>
          </cell>
        </row>
        <row r="32">
          <cell r="B32">
            <v>23.570833333333329</v>
          </cell>
          <cell r="C32">
            <v>30.6</v>
          </cell>
          <cell r="D32">
            <v>18.8</v>
          </cell>
          <cell r="E32">
            <v>68.875</v>
          </cell>
          <cell r="F32">
            <v>96</v>
          </cell>
          <cell r="G32">
            <v>40</v>
          </cell>
          <cell r="H32">
            <v>17.64</v>
          </cell>
          <cell r="I32" t="str">
            <v>*</v>
          </cell>
          <cell r="J32">
            <v>34.56</v>
          </cell>
          <cell r="K32">
            <v>0</v>
          </cell>
        </row>
        <row r="33">
          <cell r="B33">
            <v>20.979166666666668</v>
          </cell>
          <cell r="C33">
            <v>27.6</v>
          </cell>
          <cell r="D33">
            <v>17.8</v>
          </cell>
          <cell r="E33">
            <v>84.739130434782609</v>
          </cell>
          <cell r="F33">
            <v>100</v>
          </cell>
          <cell r="G33">
            <v>57</v>
          </cell>
          <cell r="H33">
            <v>16.559999999999999</v>
          </cell>
          <cell r="I33" t="str">
            <v>*</v>
          </cell>
          <cell r="J33">
            <v>27.36</v>
          </cell>
          <cell r="K33">
            <v>0</v>
          </cell>
        </row>
        <row r="34">
          <cell r="B34">
            <v>20.337499999999999</v>
          </cell>
          <cell r="C34">
            <v>24.7</v>
          </cell>
          <cell r="D34">
            <v>18.7</v>
          </cell>
          <cell r="E34">
            <v>94.666666666666671</v>
          </cell>
          <cell r="F34">
            <v>100</v>
          </cell>
          <cell r="G34">
            <v>84</v>
          </cell>
          <cell r="H34">
            <v>17.28</v>
          </cell>
          <cell r="I34" t="str">
            <v>*</v>
          </cell>
          <cell r="J34">
            <v>29.16</v>
          </cell>
          <cell r="K34">
            <v>35.6</v>
          </cell>
        </row>
        <row r="35">
          <cell r="B35">
            <v>20.383333333333336</v>
          </cell>
          <cell r="C35">
            <v>26.3</v>
          </cell>
          <cell r="D35">
            <v>16.8</v>
          </cell>
          <cell r="E35">
            <v>77.333333333333329</v>
          </cell>
          <cell r="F35">
            <v>100</v>
          </cell>
          <cell r="G35">
            <v>63</v>
          </cell>
          <cell r="H35">
            <v>18</v>
          </cell>
          <cell r="I35" t="str">
            <v>*</v>
          </cell>
          <cell r="J35">
            <v>38.880000000000003</v>
          </cell>
          <cell r="K35">
            <v>12.999999999999998</v>
          </cell>
        </row>
        <row r="36">
          <cell r="I36" t="str">
            <v>*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1"/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5">
          <cell r="B5">
            <v>24.537499999999994</v>
          </cell>
          <cell r="C5">
            <v>33</v>
          </cell>
          <cell r="D5">
            <v>18</v>
          </cell>
          <cell r="E5">
            <v>66.083333333333329</v>
          </cell>
          <cell r="F5">
            <v>89</v>
          </cell>
          <cell r="G5">
            <v>33</v>
          </cell>
          <cell r="H5">
            <v>6.12</v>
          </cell>
          <cell r="I5" t="str">
            <v>*</v>
          </cell>
          <cell r="J5">
            <v>16.920000000000002</v>
          </cell>
          <cell r="K5">
            <v>0</v>
          </cell>
        </row>
        <row r="6">
          <cell r="B6">
            <v>24.104166666666668</v>
          </cell>
          <cell r="C6">
            <v>31.5</v>
          </cell>
          <cell r="D6">
            <v>17.899999999999999</v>
          </cell>
          <cell r="E6">
            <v>64.791666666666671</v>
          </cell>
          <cell r="F6">
            <v>91</v>
          </cell>
          <cell r="G6">
            <v>31</v>
          </cell>
          <cell r="H6">
            <v>7.5600000000000005</v>
          </cell>
          <cell r="I6" t="str">
            <v>*</v>
          </cell>
          <cell r="J6">
            <v>19.440000000000001</v>
          </cell>
          <cell r="K6">
            <v>0</v>
          </cell>
        </row>
        <row r="7">
          <cell r="B7">
            <v>24.504166666666666</v>
          </cell>
          <cell r="C7">
            <v>32.700000000000003</v>
          </cell>
          <cell r="D7">
            <v>19.399999999999999</v>
          </cell>
          <cell r="E7">
            <v>64.791666666666671</v>
          </cell>
          <cell r="F7">
            <v>94</v>
          </cell>
          <cell r="G7">
            <v>30</v>
          </cell>
          <cell r="H7">
            <v>10.44</v>
          </cell>
          <cell r="I7" t="str">
            <v>*</v>
          </cell>
          <cell r="J7">
            <v>21.6</v>
          </cell>
          <cell r="K7">
            <v>0</v>
          </cell>
        </row>
        <row r="8">
          <cell r="B8">
            <v>25.529166666666669</v>
          </cell>
          <cell r="C8">
            <v>33.6</v>
          </cell>
          <cell r="D8">
            <v>19.7</v>
          </cell>
          <cell r="E8">
            <v>64.708333333333329</v>
          </cell>
          <cell r="F8">
            <v>90</v>
          </cell>
          <cell r="G8">
            <v>31</v>
          </cell>
          <cell r="H8">
            <v>7.5600000000000005</v>
          </cell>
          <cell r="I8" t="str">
            <v>*</v>
          </cell>
          <cell r="J8">
            <v>18</v>
          </cell>
          <cell r="K8">
            <v>0</v>
          </cell>
        </row>
        <row r="9">
          <cell r="B9">
            <v>25.558333333333334</v>
          </cell>
          <cell r="C9">
            <v>33.299999999999997</v>
          </cell>
          <cell r="D9">
            <v>19.8</v>
          </cell>
          <cell r="E9">
            <v>65.916666666666671</v>
          </cell>
          <cell r="F9">
            <v>95</v>
          </cell>
          <cell r="G9">
            <v>29</v>
          </cell>
          <cell r="H9">
            <v>10.8</v>
          </cell>
          <cell r="I9" t="str">
            <v>*</v>
          </cell>
          <cell r="J9">
            <v>24.12</v>
          </cell>
          <cell r="K9">
            <v>0</v>
          </cell>
        </row>
        <row r="10">
          <cell r="B10">
            <v>25.875</v>
          </cell>
          <cell r="C10">
            <v>34.799999999999997</v>
          </cell>
          <cell r="D10">
            <v>19.3</v>
          </cell>
          <cell r="E10">
            <v>63.25</v>
          </cell>
          <cell r="F10">
            <v>88</v>
          </cell>
          <cell r="G10">
            <v>28</v>
          </cell>
          <cell r="H10">
            <v>8.2799999999999994</v>
          </cell>
          <cell r="I10" t="str">
            <v>*</v>
          </cell>
          <cell r="J10">
            <v>18</v>
          </cell>
          <cell r="K10">
            <v>0</v>
          </cell>
        </row>
        <row r="11">
          <cell r="B11">
            <v>26.19583333333334</v>
          </cell>
          <cell r="C11">
            <v>33.200000000000003</v>
          </cell>
          <cell r="D11">
            <v>21.7</v>
          </cell>
          <cell r="E11">
            <v>62.416666666666664</v>
          </cell>
          <cell r="F11">
            <v>84</v>
          </cell>
          <cell r="G11">
            <v>36</v>
          </cell>
          <cell r="H11">
            <v>9.7200000000000006</v>
          </cell>
          <cell r="I11" t="str">
            <v>*</v>
          </cell>
          <cell r="J11">
            <v>27.36</v>
          </cell>
          <cell r="K11">
            <v>0</v>
          </cell>
        </row>
        <row r="12">
          <cell r="B12">
            <v>25.966666666666658</v>
          </cell>
          <cell r="C12">
            <v>34.1</v>
          </cell>
          <cell r="D12">
            <v>19.899999999999999</v>
          </cell>
          <cell r="E12">
            <v>63.291666666666664</v>
          </cell>
          <cell r="F12">
            <v>91</v>
          </cell>
          <cell r="G12">
            <v>32</v>
          </cell>
          <cell r="H12">
            <v>10.44</v>
          </cell>
          <cell r="I12" t="str">
            <v>*</v>
          </cell>
          <cell r="J12">
            <v>21.240000000000002</v>
          </cell>
          <cell r="K12">
            <v>0</v>
          </cell>
        </row>
        <row r="13">
          <cell r="B13">
            <v>26.466666666666669</v>
          </cell>
          <cell r="C13">
            <v>34.5</v>
          </cell>
          <cell r="D13">
            <v>21.5</v>
          </cell>
          <cell r="E13">
            <v>63.916666666666664</v>
          </cell>
          <cell r="F13">
            <v>92</v>
          </cell>
          <cell r="G13">
            <v>34</v>
          </cell>
          <cell r="H13">
            <v>6.12</v>
          </cell>
          <cell r="I13" t="str">
            <v>*</v>
          </cell>
          <cell r="J13">
            <v>14.4</v>
          </cell>
          <cell r="K13">
            <v>0</v>
          </cell>
        </row>
        <row r="14">
          <cell r="B14">
            <v>25.849999999999994</v>
          </cell>
          <cell r="C14">
            <v>32</v>
          </cell>
          <cell r="D14">
            <v>21.3</v>
          </cell>
          <cell r="E14">
            <v>70.625</v>
          </cell>
          <cell r="F14">
            <v>90</v>
          </cell>
          <cell r="G14">
            <v>46</v>
          </cell>
          <cell r="H14">
            <v>6.12</v>
          </cell>
          <cell r="I14" t="str">
            <v>*</v>
          </cell>
          <cell r="J14">
            <v>16.559999999999999</v>
          </cell>
          <cell r="K14">
            <v>0</v>
          </cell>
        </row>
        <row r="15">
          <cell r="B15">
            <v>24.666666666666668</v>
          </cell>
          <cell r="C15">
            <v>31.2</v>
          </cell>
          <cell r="D15">
            <v>19.600000000000001</v>
          </cell>
          <cell r="E15">
            <v>60.083333333333336</v>
          </cell>
          <cell r="F15">
            <v>82</v>
          </cell>
          <cell r="G15">
            <v>25</v>
          </cell>
          <cell r="H15">
            <v>6.84</v>
          </cell>
          <cell r="I15" t="str">
            <v>*</v>
          </cell>
          <cell r="J15">
            <v>19.8</v>
          </cell>
          <cell r="K15">
            <v>0</v>
          </cell>
        </row>
        <row r="16">
          <cell r="B16">
            <v>20.412500000000001</v>
          </cell>
          <cell r="C16">
            <v>28.1</v>
          </cell>
          <cell r="D16">
            <v>14</v>
          </cell>
          <cell r="E16">
            <v>58.625</v>
          </cell>
          <cell r="F16">
            <v>84</v>
          </cell>
          <cell r="G16">
            <v>28</v>
          </cell>
          <cell r="H16">
            <v>7.2</v>
          </cell>
          <cell r="I16" t="str">
            <v>*</v>
          </cell>
          <cell r="J16">
            <v>23.040000000000003</v>
          </cell>
          <cell r="K16">
            <v>0</v>
          </cell>
        </row>
        <row r="17">
          <cell r="B17">
            <v>20.029166666666669</v>
          </cell>
          <cell r="C17">
            <v>29.2</v>
          </cell>
          <cell r="D17">
            <v>13.4</v>
          </cell>
          <cell r="E17">
            <v>59.541666666666664</v>
          </cell>
          <cell r="F17">
            <v>87</v>
          </cell>
          <cell r="G17">
            <v>31</v>
          </cell>
          <cell r="H17">
            <v>5.7600000000000007</v>
          </cell>
          <cell r="I17" t="str">
            <v>*</v>
          </cell>
          <cell r="J17">
            <v>16.920000000000002</v>
          </cell>
          <cell r="K17">
            <v>0</v>
          </cell>
        </row>
        <row r="18">
          <cell r="B18">
            <v>20.549999999999997</v>
          </cell>
          <cell r="C18">
            <v>29.8</v>
          </cell>
          <cell r="D18">
            <v>13.2</v>
          </cell>
          <cell r="E18">
            <v>60.041666666666664</v>
          </cell>
          <cell r="F18">
            <v>88</v>
          </cell>
          <cell r="G18">
            <v>25</v>
          </cell>
          <cell r="H18">
            <v>7.9200000000000008</v>
          </cell>
          <cell r="I18" t="str">
            <v>*</v>
          </cell>
          <cell r="J18">
            <v>17.64</v>
          </cell>
          <cell r="K18">
            <v>0</v>
          </cell>
        </row>
        <row r="19">
          <cell r="B19">
            <v>20.679166666666664</v>
          </cell>
          <cell r="C19">
            <v>30.5</v>
          </cell>
          <cell r="D19">
            <v>13.2</v>
          </cell>
          <cell r="E19">
            <v>59.958333333333336</v>
          </cell>
          <cell r="F19">
            <v>89</v>
          </cell>
          <cell r="G19">
            <v>25</v>
          </cell>
          <cell r="H19">
            <v>6.84</v>
          </cell>
          <cell r="I19" t="str">
            <v>*</v>
          </cell>
          <cell r="J19">
            <v>19.440000000000001</v>
          </cell>
          <cell r="K19">
            <v>0</v>
          </cell>
        </row>
        <row r="20">
          <cell r="B20">
            <v>20.591666666666669</v>
          </cell>
          <cell r="C20">
            <v>31.1</v>
          </cell>
          <cell r="D20">
            <v>12.5</v>
          </cell>
          <cell r="E20">
            <v>56.291666666666664</v>
          </cell>
          <cell r="F20">
            <v>87</v>
          </cell>
          <cell r="G20">
            <v>20</v>
          </cell>
          <cell r="H20">
            <v>6.12</v>
          </cell>
          <cell r="I20" t="str">
            <v>*</v>
          </cell>
          <cell r="J20">
            <v>19.8</v>
          </cell>
          <cell r="K20">
            <v>0</v>
          </cell>
        </row>
        <row r="21">
          <cell r="B21">
            <v>20.029166666666665</v>
          </cell>
          <cell r="C21">
            <v>29.9</v>
          </cell>
          <cell r="D21">
            <v>13.1</v>
          </cell>
          <cell r="E21">
            <v>60.5</v>
          </cell>
          <cell r="F21">
            <v>87</v>
          </cell>
          <cell r="G21">
            <v>29</v>
          </cell>
          <cell r="H21">
            <v>5.7600000000000007</v>
          </cell>
          <cell r="I21" t="str">
            <v>*</v>
          </cell>
          <cell r="J21">
            <v>22.32</v>
          </cell>
          <cell r="K21">
            <v>0</v>
          </cell>
        </row>
        <row r="22">
          <cell r="B22">
            <v>20.141666666666666</v>
          </cell>
          <cell r="C22">
            <v>30.1</v>
          </cell>
          <cell r="D22">
            <v>12.8</v>
          </cell>
          <cell r="E22">
            <v>61.666666666666664</v>
          </cell>
          <cell r="F22">
            <v>89</v>
          </cell>
          <cell r="G22">
            <v>30</v>
          </cell>
          <cell r="H22">
            <v>5.04</v>
          </cell>
          <cell r="I22" t="str">
            <v>*</v>
          </cell>
          <cell r="J22">
            <v>16.2</v>
          </cell>
          <cell r="K22">
            <v>0</v>
          </cell>
        </row>
        <row r="23">
          <cell r="B23">
            <v>20.44166666666667</v>
          </cell>
          <cell r="C23">
            <v>31.3</v>
          </cell>
          <cell r="D23">
            <v>12.6</v>
          </cell>
          <cell r="E23">
            <v>64</v>
          </cell>
          <cell r="F23">
            <v>95</v>
          </cell>
          <cell r="G23">
            <v>25</v>
          </cell>
          <cell r="H23">
            <v>6.48</v>
          </cell>
          <cell r="I23" t="str">
            <v>*</v>
          </cell>
          <cell r="J23">
            <v>16.920000000000002</v>
          </cell>
          <cell r="K23">
            <v>0</v>
          </cell>
        </row>
        <row r="24">
          <cell r="B24">
            <v>20.954166666666669</v>
          </cell>
          <cell r="C24">
            <v>31.9</v>
          </cell>
          <cell r="D24">
            <v>13.7</v>
          </cell>
          <cell r="E24">
            <v>61.458333333333336</v>
          </cell>
          <cell r="F24">
            <v>91</v>
          </cell>
          <cell r="G24">
            <v>22</v>
          </cell>
          <cell r="H24">
            <v>5.7600000000000007</v>
          </cell>
          <cell r="I24" t="str">
            <v>*</v>
          </cell>
          <cell r="J24">
            <v>18.36</v>
          </cell>
          <cell r="K24">
            <v>0</v>
          </cell>
        </row>
        <row r="25">
          <cell r="B25">
            <v>21.158333333333339</v>
          </cell>
          <cell r="C25">
            <v>30.9</v>
          </cell>
          <cell r="D25">
            <v>14.2</v>
          </cell>
          <cell r="E25">
            <v>62.541666666666664</v>
          </cell>
          <cell r="F25">
            <v>93</v>
          </cell>
          <cell r="G25">
            <v>31</v>
          </cell>
          <cell r="H25">
            <v>8.2799999999999994</v>
          </cell>
          <cell r="I25" t="str">
            <v>*</v>
          </cell>
          <cell r="J25">
            <v>23.040000000000003</v>
          </cell>
          <cell r="K25">
            <v>0</v>
          </cell>
        </row>
        <row r="26">
          <cell r="B26">
            <v>22.341666666666669</v>
          </cell>
          <cell r="C26">
            <v>31.2</v>
          </cell>
          <cell r="D26">
            <v>16.399999999999999</v>
          </cell>
          <cell r="E26">
            <v>59.708333333333336</v>
          </cell>
          <cell r="F26">
            <v>80</v>
          </cell>
          <cell r="G26">
            <v>30</v>
          </cell>
          <cell r="H26">
            <v>10.08</v>
          </cell>
          <cell r="I26" t="str">
            <v>*</v>
          </cell>
          <cell r="J26">
            <v>32.76</v>
          </cell>
          <cell r="K26">
            <v>0</v>
          </cell>
        </row>
        <row r="27">
          <cell r="B27">
            <v>22.629166666666663</v>
          </cell>
          <cell r="C27">
            <v>32</v>
          </cell>
          <cell r="D27">
            <v>15.1</v>
          </cell>
          <cell r="E27">
            <v>58.708333333333336</v>
          </cell>
          <cell r="F27">
            <v>85</v>
          </cell>
          <cell r="G27">
            <v>25</v>
          </cell>
          <cell r="H27">
            <v>6.84</v>
          </cell>
          <cell r="I27" t="str">
            <v>*</v>
          </cell>
          <cell r="J27">
            <v>17.64</v>
          </cell>
          <cell r="K27">
            <v>0</v>
          </cell>
        </row>
        <row r="28">
          <cell r="B28">
            <v>22.312499999999996</v>
          </cell>
          <cell r="C28">
            <v>30.5</v>
          </cell>
          <cell r="D28">
            <v>15.1</v>
          </cell>
          <cell r="E28">
            <v>54.583333333333336</v>
          </cell>
          <cell r="F28">
            <v>82</v>
          </cell>
          <cell r="G28">
            <v>30</v>
          </cell>
          <cell r="H28">
            <v>11.879999999999999</v>
          </cell>
          <cell r="I28" t="str">
            <v>*</v>
          </cell>
          <cell r="J28">
            <v>26.28</v>
          </cell>
          <cell r="K28">
            <v>0</v>
          </cell>
        </row>
        <row r="29">
          <cell r="B29">
            <v>23.174999999999997</v>
          </cell>
          <cell r="C29">
            <v>31.7</v>
          </cell>
          <cell r="D29">
            <v>17.3</v>
          </cell>
          <cell r="E29">
            <v>59.291666666666664</v>
          </cell>
          <cell r="F29">
            <v>81</v>
          </cell>
          <cell r="G29">
            <v>29</v>
          </cell>
          <cell r="H29">
            <v>11.520000000000001</v>
          </cell>
          <cell r="I29" t="str">
            <v>*</v>
          </cell>
          <cell r="J29">
            <v>28.08</v>
          </cell>
          <cell r="K29">
            <v>0</v>
          </cell>
        </row>
        <row r="30">
          <cell r="B30">
            <v>24.187499999999996</v>
          </cell>
          <cell r="C30">
            <v>31.4</v>
          </cell>
          <cell r="D30">
            <v>18.7</v>
          </cell>
          <cell r="E30">
            <v>58.25</v>
          </cell>
          <cell r="F30">
            <v>79</v>
          </cell>
          <cell r="G30">
            <v>36</v>
          </cell>
          <cell r="H30">
            <v>12.24</v>
          </cell>
          <cell r="I30" t="str">
            <v>*</v>
          </cell>
          <cell r="J30">
            <v>28.08</v>
          </cell>
          <cell r="K30">
            <v>0</v>
          </cell>
        </row>
        <row r="31">
          <cell r="B31">
            <v>24.400000000000002</v>
          </cell>
          <cell r="C31">
            <v>33.6</v>
          </cell>
          <cell r="D31">
            <v>18</v>
          </cell>
          <cell r="E31">
            <v>62.375</v>
          </cell>
          <cell r="F31">
            <v>85</v>
          </cell>
          <cell r="G31">
            <v>29</v>
          </cell>
          <cell r="H31">
            <v>9.7200000000000006</v>
          </cell>
          <cell r="I31" t="str">
            <v>*</v>
          </cell>
          <cell r="J31">
            <v>23.400000000000002</v>
          </cell>
          <cell r="K31">
            <v>0</v>
          </cell>
        </row>
        <row r="32">
          <cell r="B32">
            <v>21.55416666666666</v>
          </cell>
          <cell r="C32">
            <v>24.5</v>
          </cell>
          <cell r="D32">
            <v>19.8</v>
          </cell>
          <cell r="E32">
            <v>83</v>
          </cell>
          <cell r="F32">
            <v>93</v>
          </cell>
          <cell r="G32">
            <v>60</v>
          </cell>
          <cell r="H32">
            <v>9</v>
          </cell>
          <cell r="I32" t="str">
            <v>*</v>
          </cell>
          <cell r="J32">
            <v>30.96</v>
          </cell>
          <cell r="K32">
            <v>5</v>
          </cell>
        </row>
        <row r="33">
          <cell r="B33">
            <v>22.195833333333336</v>
          </cell>
          <cell r="C33">
            <v>28.2</v>
          </cell>
          <cell r="D33">
            <v>18.899999999999999</v>
          </cell>
          <cell r="E33">
            <v>77.25</v>
          </cell>
          <cell r="F33">
            <v>95</v>
          </cell>
          <cell r="G33">
            <v>49</v>
          </cell>
          <cell r="H33">
            <v>8.2799999999999994</v>
          </cell>
          <cell r="I33" t="str">
            <v>*</v>
          </cell>
          <cell r="J33">
            <v>22.32</v>
          </cell>
          <cell r="K33">
            <v>0</v>
          </cell>
        </row>
        <row r="34">
          <cell r="B34">
            <v>18.358333333333334</v>
          </cell>
          <cell r="C34">
            <v>22.7</v>
          </cell>
          <cell r="D34">
            <v>16.8</v>
          </cell>
          <cell r="E34">
            <v>87.875</v>
          </cell>
          <cell r="F34">
            <v>96</v>
          </cell>
          <cell r="G34">
            <v>70</v>
          </cell>
          <cell r="H34">
            <v>8.64</v>
          </cell>
          <cell r="I34" t="str">
            <v>*</v>
          </cell>
          <cell r="J34">
            <v>23.040000000000003</v>
          </cell>
          <cell r="K34">
            <v>42.599999999999994</v>
          </cell>
        </row>
        <row r="35">
          <cell r="B35">
            <v>19.766666666666673</v>
          </cell>
          <cell r="C35">
            <v>25.2</v>
          </cell>
          <cell r="D35">
            <v>17.5</v>
          </cell>
          <cell r="E35">
            <v>87.208333333333329</v>
          </cell>
          <cell r="F35">
            <v>96</v>
          </cell>
          <cell r="G35">
            <v>62</v>
          </cell>
          <cell r="H35">
            <v>6.12</v>
          </cell>
          <cell r="I35" t="str">
            <v>*</v>
          </cell>
          <cell r="J35">
            <v>20.16</v>
          </cell>
          <cell r="K35">
            <v>1.2</v>
          </cell>
        </row>
        <row r="36">
          <cell r="I36" t="str">
            <v>*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www.inmet.gov.br/sonabra/maps/automatica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70"/>
  <sheetViews>
    <sheetView showGridLines="0" zoomScale="90" zoomScaleNormal="90" workbookViewId="0">
      <selection activeCell="AG50" sqref="AG50"/>
    </sheetView>
  </sheetViews>
  <sheetFormatPr defaultRowHeight="12.75" x14ac:dyDescent="0.2"/>
  <cols>
    <col min="1" max="1" width="19.140625" style="2" bestFit="1" customWidth="1"/>
    <col min="2" max="32" width="5.42578125" style="2" customWidth="1"/>
    <col min="33" max="33" width="6.5703125" style="7" bestFit="1" customWidth="1"/>
  </cols>
  <sheetData>
    <row r="1" spans="1:37" ht="20.100000000000001" customHeight="1" x14ac:dyDescent="0.2">
      <c r="A1" s="135" t="s">
        <v>221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7"/>
    </row>
    <row r="2" spans="1:37" s="4" customFormat="1" ht="20.100000000000001" customHeight="1" x14ac:dyDescent="0.2">
      <c r="A2" s="138" t="s">
        <v>21</v>
      </c>
      <c r="B2" s="133" t="s">
        <v>219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4"/>
    </row>
    <row r="3" spans="1:37" s="5" customFormat="1" ht="20.100000000000001" customHeight="1" x14ac:dyDescent="0.2">
      <c r="A3" s="138"/>
      <c r="B3" s="131">
        <v>1</v>
      </c>
      <c r="C3" s="131">
        <f>SUM(B3+1)</f>
        <v>2</v>
      </c>
      <c r="D3" s="131">
        <f t="shared" ref="D3:AB3" si="0">SUM(C3+1)</f>
        <v>3</v>
      </c>
      <c r="E3" s="131">
        <f t="shared" si="0"/>
        <v>4</v>
      </c>
      <c r="F3" s="131">
        <f t="shared" si="0"/>
        <v>5</v>
      </c>
      <c r="G3" s="131">
        <v>6</v>
      </c>
      <c r="H3" s="131">
        <v>7</v>
      </c>
      <c r="I3" s="131">
        <f t="shared" si="0"/>
        <v>8</v>
      </c>
      <c r="J3" s="131">
        <f t="shared" si="0"/>
        <v>9</v>
      </c>
      <c r="K3" s="131">
        <f t="shared" si="0"/>
        <v>10</v>
      </c>
      <c r="L3" s="131">
        <f t="shared" si="0"/>
        <v>11</v>
      </c>
      <c r="M3" s="131">
        <f t="shared" si="0"/>
        <v>12</v>
      </c>
      <c r="N3" s="131">
        <f t="shared" si="0"/>
        <v>13</v>
      </c>
      <c r="O3" s="131">
        <f t="shared" si="0"/>
        <v>14</v>
      </c>
      <c r="P3" s="131">
        <f t="shared" si="0"/>
        <v>15</v>
      </c>
      <c r="Q3" s="131">
        <f t="shared" si="0"/>
        <v>16</v>
      </c>
      <c r="R3" s="131">
        <f t="shared" si="0"/>
        <v>17</v>
      </c>
      <c r="S3" s="131">
        <f t="shared" si="0"/>
        <v>18</v>
      </c>
      <c r="T3" s="131">
        <f t="shared" si="0"/>
        <v>19</v>
      </c>
      <c r="U3" s="131">
        <f t="shared" si="0"/>
        <v>20</v>
      </c>
      <c r="V3" s="131">
        <f t="shared" si="0"/>
        <v>21</v>
      </c>
      <c r="W3" s="131">
        <f t="shared" si="0"/>
        <v>22</v>
      </c>
      <c r="X3" s="131">
        <f t="shared" si="0"/>
        <v>23</v>
      </c>
      <c r="Y3" s="131">
        <f t="shared" si="0"/>
        <v>24</v>
      </c>
      <c r="Z3" s="131">
        <f t="shared" si="0"/>
        <v>25</v>
      </c>
      <c r="AA3" s="131">
        <f t="shared" si="0"/>
        <v>26</v>
      </c>
      <c r="AB3" s="131">
        <f t="shared" si="0"/>
        <v>27</v>
      </c>
      <c r="AC3" s="131">
        <f>SUM(AB3+1)</f>
        <v>28</v>
      </c>
      <c r="AD3" s="131">
        <f>SUM(AC3+1)</f>
        <v>29</v>
      </c>
      <c r="AE3" s="131">
        <v>30</v>
      </c>
      <c r="AF3" s="132">
        <v>31</v>
      </c>
      <c r="AG3" s="128" t="s">
        <v>26</v>
      </c>
    </row>
    <row r="4" spans="1:37" s="5" customFormat="1" ht="12.75" customHeight="1" x14ac:dyDescent="0.2">
      <c r="A4" s="138"/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  <c r="AA4" s="131"/>
      <c r="AB4" s="131"/>
      <c r="AC4" s="131"/>
      <c r="AD4" s="131"/>
      <c r="AE4" s="131"/>
      <c r="AF4" s="132"/>
      <c r="AG4" s="128"/>
    </row>
    <row r="5" spans="1:37" s="5" customFormat="1" x14ac:dyDescent="0.2">
      <c r="A5" s="51" t="s">
        <v>30</v>
      </c>
      <c r="B5" s="110">
        <f>[1]Maio!$B$5</f>
        <v>25.324999999999999</v>
      </c>
      <c r="C5" s="110">
        <f>[1]Maio!$B$6</f>
        <v>24.985714285714288</v>
      </c>
      <c r="D5" s="110">
        <f>[1]Maio!$B$7</f>
        <v>23.637499999999999</v>
      </c>
      <c r="E5" s="110">
        <f>[1]Maio!$B$8</f>
        <v>24.491666666666671</v>
      </c>
      <c r="F5" s="110">
        <f>[1]Maio!$B$9</f>
        <v>24.956521739130434</v>
      </c>
      <c r="G5" s="110">
        <f>[1]Maio!$B$10</f>
        <v>26.184999999999995</v>
      </c>
      <c r="H5" s="110">
        <f>[1]Maio!$B$11</f>
        <v>26.405263157894741</v>
      </c>
      <c r="I5" s="110">
        <f>[1]Maio!$B$12</f>
        <v>25.070833333333329</v>
      </c>
      <c r="J5" s="110">
        <f>[1]Maio!$B$13</f>
        <v>25.383333333333329</v>
      </c>
      <c r="K5" s="110">
        <f>[1]Maio!$B$14</f>
        <v>24.958333333333332</v>
      </c>
      <c r="L5" s="110">
        <f>[1]Maio!$B$15</f>
        <v>23.1875</v>
      </c>
      <c r="M5" s="110">
        <f>[1]Maio!$B$16</f>
        <v>17.766666666666666</v>
      </c>
      <c r="N5" s="110">
        <f>[1]Maio!$B$17</f>
        <v>18</v>
      </c>
      <c r="O5" s="110">
        <f>[1]Maio!$B$18</f>
        <v>18.868181818181817</v>
      </c>
      <c r="P5" s="110">
        <f>[1]Maio!$B$19</f>
        <v>18.369565217391305</v>
      </c>
      <c r="Q5" s="110">
        <f>[1]Maio!$B$20</f>
        <v>17.791304347826088</v>
      </c>
      <c r="R5" s="110">
        <f>[1]Maio!$B$21</f>
        <v>17.616666666666671</v>
      </c>
      <c r="S5" s="110">
        <f>[1]Maio!$B$22</f>
        <v>18.237500000000001</v>
      </c>
      <c r="T5" s="110">
        <f>[1]Maio!$B$23</f>
        <v>19.104545454545452</v>
      </c>
      <c r="U5" s="110">
        <f>[1]Maio!$B$24</f>
        <v>19.566666666666666</v>
      </c>
      <c r="V5" s="110">
        <f>[1]Maio!$B$25</f>
        <v>19.408333333333335</v>
      </c>
      <c r="W5" s="110">
        <f>[1]Maio!$B$26</f>
        <v>22.227272727272727</v>
      </c>
      <c r="X5" s="110">
        <f>[1]Maio!$B$27</f>
        <v>21.726086956521737</v>
      </c>
      <c r="Y5" s="110">
        <f>[1]Maio!$B$28</f>
        <v>20.716666666666665</v>
      </c>
      <c r="Z5" s="110">
        <f>[1]Maio!$B$29</f>
        <v>22.552173913043475</v>
      </c>
      <c r="AA5" s="110">
        <f>[1]Maio!$B$30</f>
        <v>23.969565217391303</v>
      </c>
      <c r="AB5" s="110">
        <f>[1]Maio!$B$31</f>
        <v>24.530434782608697</v>
      </c>
      <c r="AC5" s="110">
        <f>[1]Maio!$B$32</f>
        <v>21.074999999999999</v>
      </c>
      <c r="AD5" s="110">
        <f>[1]Maio!$B$33</f>
        <v>20.5</v>
      </c>
      <c r="AE5" s="110">
        <f>[1]Maio!$B$34</f>
        <v>18.408333333333331</v>
      </c>
      <c r="AF5" s="110">
        <f>[1]Maio!$B$35</f>
        <v>19.079166666666666</v>
      </c>
      <c r="AG5" s="122">
        <f>AVERAGE(B5:AF5)</f>
        <v>21.745186976909316</v>
      </c>
    </row>
    <row r="6" spans="1:37" x14ac:dyDescent="0.2">
      <c r="A6" s="51" t="s">
        <v>0</v>
      </c>
      <c r="B6" s="113">
        <f>[2]Maio!$B$5</f>
        <v>22.308333333333337</v>
      </c>
      <c r="C6" s="113">
        <f>[2]Maio!$B$6</f>
        <v>22.966666666666669</v>
      </c>
      <c r="D6" s="113">
        <f>[2]Maio!$B$7</f>
        <v>21.779166666666669</v>
      </c>
      <c r="E6" s="113">
        <f>[2]Maio!$B$8</f>
        <v>21.529166666666665</v>
      </c>
      <c r="F6" s="113">
        <f>[2]Maio!$B$9</f>
        <v>22.920833333333334</v>
      </c>
      <c r="G6" s="113">
        <f>[2]Maio!$B$10</f>
        <v>22.954166666666669</v>
      </c>
      <c r="H6" s="113">
        <f>[2]Maio!$B$11</f>
        <v>23.049999999999997</v>
      </c>
      <c r="I6" s="113">
        <f>[2]Maio!$B$12</f>
        <v>22.037499999999998</v>
      </c>
      <c r="J6" s="113">
        <f>[2]Maio!$B$13</f>
        <v>21.262499999999999</v>
      </c>
      <c r="K6" s="113">
        <f>[2]Maio!$B$14</f>
        <v>20.079166666666669</v>
      </c>
      <c r="L6" s="113">
        <f>[2]Maio!$B$15</f>
        <v>16.695833333333336</v>
      </c>
      <c r="M6" s="113">
        <f>[2]Maio!$B$16</f>
        <v>16.066666666666666</v>
      </c>
      <c r="N6" s="113">
        <f>[2]Maio!$B$17</f>
        <v>14.999999999999998</v>
      </c>
      <c r="O6" s="113">
        <f>[2]Maio!$B$18</f>
        <v>14.829166666666664</v>
      </c>
      <c r="P6" s="113">
        <f>[2]Maio!$B$19</f>
        <v>15.366666666666667</v>
      </c>
      <c r="Q6" s="113">
        <f>[2]Maio!$B$20</f>
        <v>15.979166666666666</v>
      </c>
      <c r="R6" s="113">
        <f>[2]Maio!$B$21</f>
        <v>16.524999999999999</v>
      </c>
      <c r="S6" s="113">
        <f>[2]Maio!$B$22</f>
        <v>16.666666666666664</v>
      </c>
      <c r="T6" s="113">
        <f>[2]Maio!$B$23</f>
        <v>16.904166666666669</v>
      </c>
      <c r="U6" s="113">
        <f>[2]Maio!$B$24</f>
        <v>17.025000000000002</v>
      </c>
      <c r="V6" s="113">
        <f>[2]Maio!$B$25</f>
        <v>17.870833333333334</v>
      </c>
      <c r="W6" s="113">
        <f>[2]Maio!$B$26</f>
        <v>20.291666666666668</v>
      </c>
      <c r="X6" s="113">
        <f>[2]Maio!$B$27</f>
        <v>20.529166666666672</v>
      </c>
      <c r="Y6" s="113">
        <f>[2]Maio!$B$28</f>
        <v>19.174999999999997</v>
      </c>
      <c r="Z6" s="113">
        <f>[2]Maio!$B$29</f>
        <v>19.229166666666668</v>
      </c>
      <c r="AA6" s="113">
        <f>[2]Maio!$B$30</f>
        <v>21.604166666666668</v>
      </c>
      <c r="AB6" s="113">
        <f>[2]Maio!$B$31</f>
        <v>23.520833333333329</v>
      </c>
      <c r="AC6" s="113">
        <f>[2]Maio!$B$32</f>
        <v>19.533333333333335</v>
      </c>
      <c r="AD6" s="113">
        <f>[2]Maio!$B$33</f>
        <v>19.300000000000004</v>
      </c>
      <c r="AE6" s="113">
        <f>[2]Maio!$B$34</f>
        <v>18.133333333333336</v>
      </c>
      <c r="AF6" s="113">
        <f>[2]Maio!$B$35</f>
        <v>17.891666666666666</v>
      </c>
      <c r="AG6" s="122">
        <f t="shared" ref="AG6:AG49" si="1">AVERAGE(B6:AF6)</f>
        <v>19.323387096774194</v>
      </c>
    </row>
    <row r="7" spans="1:37" x14ac:dyDescent="0.2">
      <c r="A7" s="51" t="s">
        <v>88</v>
      </c>
      <c r="B7" s="113">
        <f>[3]Maio!$B$5</f>
        <v>24.612500000000001</v>
      </c>
      <c r="C7" s="113">
        <f>[3]Maio!$B$6</f>
        <v>25.566666666666674</v>
      </c>
      <c r="D7" s="113">
        <f>[3]Maio!$B$7</f>
        <v>23.950000000000003</v>
      </c>
      <c r="E7" s="113">
        <f>[3]Maio!$B$8</f>
        <v>24.812500000000004</v>
      </c>
      <c r="F7" s="113">
        <f>[3]Maio!$B$9</f>
        <v>25.891666666666666</v>
      </c>
      <c r="G7" s="113">
        <f>[3]Maio!$B$10</f>
        <v>25.604166666666668</v>
      </c>
      <c r="H7" s="113">
        <f>[3]Maio!$B$11</f>
        <v>24.941666666666674</v>
      </c>
      <c r="I7" s="113">
        <f>[3]Maio!$B$12</f>
        <v>24.783333333333331</v>
      </c>
      <c r="J7" s="113" t="str">
        <f>[3]Maio!$B$13</f>
        <v>*</v>
      </c>
      <c r="K7" s="113">
        <f>[3]Maio!$B$14</f>
        <v>23.629166666666663</v>
      </c>
      <c r="L7" s="113">
        <f>[3]Maio!$B$15</f>
        <v>20.525000000000002</v>
      </c>
      <c r="M7" s="113">
        <f>[3]Maio!$B$16</f>
        <v>18.908333333333328</v>
      </c>
      <c r="N7" s="113">
        <f>[3]Maio!$B$17</f>
        <v>18.233333333333331</v>
      </c>
      <c r="O7" s="113">
        <f>[3]Maio!$B$18</f>
        <v>18.662500000000001</v>
      </c>
      <c r="P7" s="113">
        <f>[3]Maio!$B$19</f>
        <v>19.866666666666671</v>
      </c>
      <c r="Q7" s="113">
        <f>[3]Maio!$B$20</f>
        <v>19.987499999999997</v>
      </c>
      <c r="R7" s="113">
        <f>[3]Maio!$B$21</f>
        <v>19.487500000000001</v>
      </c>
      <c r="S7" s="113">
        <f>[3]Maio!$B$22</f>
        <v>19.383333333333336</v>
      </c>
      <c r="T7" s="113">
        <f>[3]Maio!$B$23</f>
        <v>20.095833333333335</v>
      </c>
      <c r="U7" s="113">
        <f>[3]Maio!$B$24</f>
        <v>20.975000000000001</v>
      </c>
      <c r="V7" s="113">
        <f>[3]Maio!$B$25</f>
        <v>21.3125</v>
      </c>
      <c r="W7" s="113">
        <f>[3]Maio!$B$26</f>
        <v>22.770833333333332</v>
      </c>
      <c r="X7" s="113">
        <f>[3]Maio!$B$27</f>
        <v>23.341666666666669</v>
      </c>
      <c r="Y7" s="113">
        <f>[3]Maio!$B$28</f>
        <v>21.941666666666666</v>
      </c>
      <c r="Z7" s="113">
        <f>[3]Maio!$B$29</f>
        <v>22.950000000000003</v>
      </c>
      <c r="AA7" s="113">
        <f>[3]Maio!$B$30</f>
        <v>23.900000000000006</v>
      </c>
      <c r="AB7" s="113">
        <f>[3]Maio!$B$31</f>
        <v>25.262499999999999</v>
      </c>
      <c r="AC7" s="113">
        <f>[3]Maio!$B$32</f>
        <v>20.462499999999999</v>
      </c>
      <c r="AD7" s="113">
        <f>[3]Maio!$B$33</f>
        <v>19.958333333333336</v>
      </c>
      <c r="AE7" s="113">
        <f>[3]Maio!$B$34</f>
        <v>18.482608695652175</v>
      </c>
      <c r="AF7" s="113" t="str">
        <f>[3]Maio!$B$35</f>
        <v>*</v>
      </c>
      <c r="AG7" s="122">
        <f t="shared" si="1"/>
        <v>22.079285357321343</v>
      </c>
    </row>
    <row r="8" spans="1:37" x14ac:dyDescent="0.2">
      <c r="A8" s="51" t="s">
        <v>1</v>
      </c>
      <c r="B8" s="113">
        <f>[4]Maio!$B$5</f>
        <v>26.391666666666666</v>
      </c>
      <c r="C8" s="113">
        <f>[4]Maio!$B$6</f>
        <v>25.020833333333339</v>
      </c>
      <c r="D8" s="113">
        <f>[4]Maio!$B$7</f>
        <v>24.433333333333334</v>
      </c>
      <c r="E8" s="113">
        <f>[4]Maio!$B$8</f>
        <v>24.1875</v>
      </c>
      <c r="F8" s="113">
        <f>[4]Maio!$B$9</f>
        <v>25.749999999999996</v>
      </c>
      <c r="G8" s="113">
        <f>[4]Maio!$B$10</f>
        <v>24.399999999999995</v>
      </c>
      <c r="H8" s="113">
        <f>[4]Maio!$B$11</f>
        <v>26.179166666666674</v>
      </c>
      <c r="I8" s="113">
        <f>[4]Maio!$B$12</f>
        <v>25.145833333333339</v>
      </c>
      <c r="J8" s="113">
        <f>[4]Maio!$B$13</f>
        <v>24.966666666666669</v>
      </c>
      <c r="K8" s="113">
        <f>[4]Maio!$B$14</f>
        <v>25.429166666666671</v>
      </c>
      <c r="L8" s="113">
        <f>[4]Maio!$B$15</f>
        <v>23.154166666666665</v>
      </c>
      <c r="M8" s="113">
        <f>[4]Maio!$B$16</f>
        <v>19.808333333333334</v>
      </c>
      <c r="N8" s="113">
        <f>[4]Maio!$B$17</f>
        <v>19.670833333333334</v>
      </c>
      <c r="O8" s="113">
        <f>[4]Maio!$B$18</f>
        <v>20.058333333333334</v>
      </c>
      <c r="P8" s="113">
        <f>[4]Maio!$B$19</f>
        <v>20.312500000000004</v>
      </c>
      <c r="Q8" s="113">
        <f>[4]Maio!$B$20</f>
        <v>19.616666666666664</v>
      </c>
      <c r="R8" s="113">
        <f>[4]Maio!$B$21</f>
        <v>20.350000000000001</v>
      </c>
      <c r="S8" s="113">
        <f>[4]Maio!$B$22</f>
        <v>21.3</v>
      </c>
      <c r="T8" s="113">
        <f>[4]Maio!$B$23</f>
        <v>22.125</v>
      </c>
      <c r="U8" s="113">
        <f>[4]Maio!$B$24</f>
        <v>22.045833333333334</v>
      </c>
      <c r="V8" s="113">
        <f>[4]Maio!$B$25</f>
        <v>22.141666666666676</v>
      </c>
      <c r="W8" s="113">
        <f>[4]Maio!$B$26</f>
        <v>24.108333333333334</v>
      </c>
      <c r="X8" s="113">
        <f>[4]Maio!$B$27</f>
        <v>24.183333333333326</v>
      </c>
      <c r="Y8" s="113">
        <f>[4]Maio!$B$28</f>
        <v>23.791666666666661</v>
      </c>
      <c r="Z8" s="113">
        <f>[4]Maio!$B$29</f>
        <v>24.225000000000005</v>
      </c>
      <c r="AA8" s="113">
        <f>[4]Maio!$B$30</f>
        <v>25.375</v>
      </c>
      <c r="AB8" s="113">
        <f>[4]Maio!$B$31</f>
        <v>26.304166666666671</v>
      </c>
      <c r="AC8" s="113">
        <f>[4]Maio!$B$32</f>
        <v>21.387499999999999</v>
      </c>
      <c r="AD8" s="113">
        <f>[4]Maio!$B$33</f>
        <v>21.649999999999995</v>
      </c>
      <c r="AE8" s="113">
        <f>[4]Maio!$B$34</f>
        <v>20.687499999999996</v>
      </c>
      <c r="AF8" s="113">
        <f>[4]Maio!$B$35</f>
        <v>20.154166666666669</v>
      </c>
      <c r="AG8" s="122">
        <f t="shared" si="1"/>
        <v>23.043682795698928</v>
      </c>
    </row>
    <row r="9" spans="1:37" hidden="1" x14ac:dyDescent="0.2">
      <c r="A9" s="51" t="s">
        <v>151</v>
      </c>
      <c r="B9" s="113" t="str">
        <f>[5]Maio!$B$5</f>
        <v>*</v>
      </c>
      <c r="C9" s="113" t="str">
        <f>[5]Maio!$B$6</f>
        <v>*</v>
      </c>
      <c r="D9" s="113" t="str">
        <f>[5]Maio!$B$7</f>
        <v>*</v>
      </c>
      <c r="E9" s="113" t="str">
        <f>[5]Maio!$B$8</f>
        <v>*</v>
      </c>
      <c r="F9" s="113" t="str">
        <f>[5]Maio!$B$9</f>
        <v>*</v>
      </c>
      <c r="G9" s="113" t="str">
        <f>[5]Maio!$B$10</f>
        <v>*</v>
      </c>
      <c r="H9" s="113" t="str">
        <f>[5]Maio!$B$11</f>
        <v>*</v>
      </c>
      <c r="I9" s="113" t="str">
        <f>[5]Maio!$B$12</f>
        <v>*</v>
      </c>
      <c r="J9" s="113" t="str">
        <f>[5]Maio!$B$13</f>
        <v>*</v>
      </c>
      <c r="K9" s="113" t="str">
        <f>[5]Maio!$B$14</f>
        <v>*</v>
      </c>
      <c r="L9" s="113" t="str">
        <f>[5]Maio!$B$15</f>
        <v>*</v>
      </c>
      <c r="M9" s="113" t="str">
        <f>[5]Maio!$B$16</f>
        <v>*</v>
      </c>
      <c r="N9" s="113" t="str">
        <f>[5]Maio!$B$17</f>
        <v>*</v>
      </c>
      <c r="O9" s="113" t="str">
        <f>[5]Maio!$B$18</f>
        <v>*</v>
      </c>
      <c r="P9" s="113" t="str">
        <f>[5]Maio!$B$19</f>
        <v>*</v>
      </c>
      <c r="Q9" s="113" t="str">
        <f>[5]Maio!$B$20</f>
        <v>*</v>
      </c>
      <c r="R9" s="113" t="str">
        <f>[5]Maio!$B$21</f>
        <v>*</v>
      </c>
      <c r="S9" s="113" t="str">
        <f>[5]Maio!$B$22</f>
        <v>*</v>
      </c>
      <c r="T9" s="113" t="str">
        <f>[5]Maio!$B$23</f>
        <v>*</v>
      </c>
      <c r="U9" s="113" t="str">
        <f>[5]Maio!$B$24</f>
        <v>*</v>
      </c>
      <c r="V9" s="113" t="str">
        <f>[5]Maio!$B$25</f>
        <v>*</v>
      </c>
      <c r="W9" s="113" t="str">
        <f>[5]Maio!$B$26</f>
        <v>*</v>
      </c>
      <c r="X9" s="113" t="str">
        <f>[5]Maio!$B$27</f>
        <v>*</v>
      </c>
      <c r="Y9" s="113" t="str">
        <f>[5]Maio!$B$28</f>
        <v>*</v>
      </c>
      <c r="Z9" s="113" t="str">
        <f>[5]Maio!$B$29</f>
        <v>*</v>
      </c>
      <c r="AA9" s="113" t="str">
        <f>[5]Maio!$B$30</f>
        <v>*</v>
      </c>
      <c r="AB9" s="113" t="str">
        <f>[5]Maio!$B$31</f>
        <v>*</v>
      </c>
      <c r="AC9" s="113" t="str">
        <f>[5]Maio!$B$32</f>
        <v>*</v>
      </c>
      <c r="AD9" s="113" t="str">
        <f>[5]Maio!$B$33</f>
        <v>*</v>
      </c>
      <c r="AE9" s="113" t="str">
        <f>[5]Maio!$B$34</f>
        <v>*</v>
      </c>
      <c r="AF9" s="113" t="str">
        <f>[5]Maio!$B$35</f>
        <v>*</v>
      </c>
      <c r="AG9" s="122" t="s">
        <v>209</v>
      </c>
    </row>
    <row r="10" spans="1:37" x14ac:dyDescent="0.2">
      <c r="A10" s="51" t="s">
        <v>95</v>
      </c>
      <c r="B10" s="113">
        <f>[6]Maio!$B$5</f>
        <v>22.987500000000001</v>
      </c>
      <c r="C10" s="113">
        <f>[6]Maio!$B$6</f>
        <v>22.95</v>
      </c>
      <c r="D10" s="113">
        <f>[6]Maio!$B$7</f>
        <v>22.637500000000003</v>
      </c>
      <c r="E10" s="113">
        <f>[6]Maio!$B$8</f>
        <v>22.866666666666664</v>
      </c>
      <c r="F10" s="113">
        <f>[6]Maio!$B$9</f>
        <v>23.029166666666669</v>
      </c>
      <c r="G10" s="113">
        <f>[6]Maio!$B$10</f>
        <v>23.083333333333329</v>
      </c>
      <c r="H10" s="113">
        <f>[6]Maio!$B$11</f>
        <v>23.679166666666664</v>
      </c>
      <c r="I10" s="113">
        <f>[6]Maio!$B$12</f>
        <v>23.795833333333331</v>
      </c>
      <c r="J10" s="113">
        <f>[6]Maio!$B$13</f>
        <v>23.120833333333337</v>
      </c>
      <c r="K10" s="113">
        <f>[6]Maio!$B$14</f>
        <v>22.854166666666668</v>
      </c>
      <c r="L10" s="113">
        <f>[6]Maio!$B$15</f>
        <v>21.5625</v>
      </c>
      <c r="M10" s="113">
        <f>[6]Maio!$B$16</f>
        <v>17.850000000000001</v>
      </c>
      <c r="N10" s="113">
        <f>[6]Maio!$B$17</f>
        <v>17.391666666666669</v>
      </c>
      <c r="O10" s="113">
        <f>[6]Maio!$B$18</f>
        <v>17.733333333333331</v>
      </c>
      <c r="P10" s="113">
        <f>[6]Maio!$B$19</f>
        <v>17.416666666666668</v>
      </c>
      <c r="Q10" s="113">
        <f>[6]Maio!$B$20</f>
        <v>16.991666666666664</v>
      </c>
      <c r="R10" s="113">
        <f>[6]Maio!$B$21</f>
        <v>17.770833333333332</v>
      </c>
      <c r="S10" s="113">
        <f>[6]Maio!$B$22</f>
        <v>18.120833333333337</v>
      </c>
      <c r="T10" s="113">
        <f>[6]Maio!$B$23</f>
        <v>18.387499999999999</v>
      </c>
      <c r="U10" s="113">
        <f>[6]Maio!$B$24</f>
        <v>19.279166666666665</v>
      </c>
      <c r="V10" s="113">
        <f>[6]Maio!$B$25</f>
        <v>19.766666666666669</v>
      </c>
      <c r="W10" s="113">
        <f>[6]Maio!$B$26</f>
        <v>21.350000000000005</v>
      </c>
      <c r="X10" s="113">
        <f>[6]Maio!$B$27</f>
        <v>20.991666666666671</v>
      </c>
      <c r="Y10" s="113">
        <f>[6]Maio!$B$28</f>
        <v>20.320833333333336</v>
      </c>
      <c r="Z10" s="113">
        <f>[6]Maio!$B$29</f>
        <v>20.574999999999999</v>
      </c>
      <c r="AA10" s="113">
        <f>[6]Maio!$B$30</f>
        <v>22.258333333333336</v>
      </c>
      <c r="AB10" s="113">
        <f>[6]Maio!$B$31</f>
        <v>23.287499999999998</v>
      </c>
      <c r="AC10" s="113">
        <f>[6]Maio!$B$32</f>
        <v>19.154166666666665</v>
      </c>
      <c r="AD10" s="113">
        <f>[6]Maio!$B$33</f>
        <v>19.387500000000003</v>
      </c>
      <c r="AE10" s="113">
        <f>[6]Maio!$B$34</f>
        <v>18.349999999999994</v>
      </c>
      <c r="AF10" s="113">
        <f>[6]Maio!$B$35</f>
        <v>18.658333333333335</v>
      </c>
      <c r="AG10" s="122">
        <f t="shared" si="1"/>
        <v>20.568010752688178</v>
      </c>
    </row>
    <row r="11" spans="1:37" x14ac:dyDescent="0.2">
      <c r="A11" s="51" t="s">
        <v>52</v>
      </c>
      <c r="B11" s="113">
        <f>[7]Maio!$B$5</f>
        <v>23.679166666666664</v>
      </c>
      <c r="C11" s="113">
        <f>[7]Maio!$B$6</f>
        <v>24.008333333333336</v>
      </c>
      <c r="D11" s="113">
        <f>[7]Maio!$B$7</f>
        <v>23.904166666666669</v>
      </c>
      <c r="E11" s="113">
        <f>[7]Maio!$B$8</f>
        <v>25.341666666666665</v>
      </c>
      <c r="F11" s="113">
        <f>[7]Maio!$B$9</f>
        <v>25.579166666666666</v>
      </c>
      <c r="G11" s="113">
        <f>[7]Maio!$B$10</f>
        <v>25.566666666666666</v>
      </c>
      <c r="H11" s="113">
        <f>[7]Maio!$B$11</f>
        <v>25.091666666666665</v>
      </c>
      <c r="I11" s="113">
        <f>[7]Maio!$B$12</f>
        <v>25.229166666666661</v>
      </c>
      <c r="J11" s="113">
        <f>[7]Maio!$B$13</f>
        <v>24.599999999999998</v>
      </c>
      <c r="K11" s="113">
        <f>[7]Maio!$B$14</f>
        <v>24.1875</v>
      </c>
      <c r="L11" s="113">
        <f>[7]Maio!$B$15</f>
        <v>21.329166666666662</v>
      </c>
      <c r="M11" s="113">
        <f>[7]Maio!$B$16</f>
        <v>18.333333333333339</v>
      </c>
      <c r="N11" s="113">
        <f>[7]Maio!$B$17</f>
        <v>18.879166666666666</v>
      </c>
      <c r="O11" s="113">
        <f>[7]Maio!$B$18</f>
        <v>19.508333333333333</v>
      </c>
      <c r="P11" s="113">
        <f>[7]Maio!$B$19</f>
        <v>20.116666666666671</v>
      </c>
      <c r="Q11" s="113">
        <f>[7]Maio!$B$20</f>
        <v>20.000000000000004</v>
      </c>
      <c r="R11" s="113">
        <f>[7]Maio!$B$21</f>
        <v>19.470833333333331</v>
      </c>
      <c r="S11" s="113">
        <f>[7]Maio!$B$22</f>
        <v>19.049999999999994</v>
      </c>
      <c r="T11" s="113">
        <f>[7]Maio!$B$23</f>
        <v>20.162499999999998</v>
      </c>
      <c r="U11" s="113">
        <f>[7]Maio!$B$24</f>
        <v>20.770833333333332</v>
      </c>
      <c r="V11" s="113">
        <f>[7]Maio!$B$25</f>
        <v>21.462500000000002</v>
      </c>
      <c r="W11" s="113">
        <f>[7]Maio!$B$26</f>
        <v>22.5625</v>
      </c>
      <c r="X11" s="113">
        <f>[7]Maio!$B$27</f>
        <v>22.820833333333336</v>
      </c>
      <c r="Y11" s="113">
        <f>[7]Maio!$B$28</f>
        <v>21.887500000000003</v>
      </c>
      <c r="Z11" s="113">
        <f>[7]Maio!$B$29</f>
        <v>22.695833333333336</v>
      </c>
      <c r="AA11" s="113">
        <f>[7]Maio!$B$30</f>
        <v>23.479166666666661</v>
      </c>
      <c r="AB11" s="113">
        <f>[7]Maio!$B$31</f>
        <v>24.779166666666658</v>
      </c>
      <c r="AC11" s="113">
        <f>[7]Maio!$B$32</f>
        <v>20.9375</v>
      </c>
      <c r="AD11" s="113">
        <f>[7]Maio!$B$33</f>
        <v>20.712500000000006</v>
      </c>
      <c r="AE11" s="113">
        <f>[7]Maio!$B$34</f>
        <v>17.93333333333333</v>
      </c>
      <c r="AF11" s="113">
        <f>[7]Maio!$B$35</f>
        <v>19.179166666666664</v>
      </c>
      <c r="AG11" s="122">
        <f t="shared" si="1"/>
        <v>22.040591397849457</v>
      </c>
    </row>
    <row r="12" spans="1:37" hidden="1" x14ac:dyDescent="0.2">
      <c r="A12" s="51" t="s">
        <v>31</v>
      </c>
      <c r="B12" s="113" t="s">
        <v>209</v>
      </c>
      <c r="C12" s="113" t="s">
        <v>209</v>
      </c>
      <c r="D12" s="113" t="s">
        <v>209</v>
      </c>
      <c r="E12" s="113" t="s">
        <v>209</v>
      </c>
      <c r="F12" s="113" t="s">
        <v>209</v>
      </c>
      <c r="G12" s="113" t="s">
        <v>209</v>
      </c>
      <c r="H12" s="113" t="s">
        <v>209</v>
      </c>
      <c r="I12" s="113" t="s">
        <v>209</v>
      </c>
      <c r="J12" s="113" t="s">
        <v>209</v>
      </c>
      <c r="K12" s="113" t="s">
        <v>209</v>
      </c>
      <c r="L12" s="113" t="s">
        <v>209</v>
      </c>
      <c r="M12" s="113" t="s">
        <v>209</v>
      </c>
      <c r="N12" s="113" t="s">
        <v>209</v>
      </c>
      <c r="O12" s="113" t="s">
        <v>209</v>
      </c>
      <c r="P12" s="113" t="s">
        <v>209</v>
      </c>
      <c r="Q12" s="113" t="s">
        <v>209</v>
      </c>
      <c r="R12" s="113" t="s">
        <v>209</v>
      </c>
      <c r="S12" s="113" t="s">
        <v>209</v>
      </c>
      <c r="T12" s="113" t="s">
        <v>209</v>
      </c>
      <c r="U12" s="113" t="s">
        <v>209</v>
      </c>
      <c r="V12" s="113" t="s">
        <v>209</v>
      </c>
      <c r="W12" s="113" t="s">
        <v>209</v>
      </c>
      <c r="X12" s="113" t="s">
        <v>209</v>
      </c>
      <c r="Y12" s="113" t="s">
        <v>209</v>
      </c>
      <c r="Z12" s="113" t="s">
        <v>209</v>
      </c>
      <c r="AA12" s="113" t="s">
        <v>209</v>
      </c>
      <c r="AB12" s="113" t="s">
        <v>209</v>
      </c>
      <c r="AC12" s="113" t="s">
        <v>209</v>
      </c>
      <c r="AD12" s="113" t="s">
        <v>209</v>
      </c>
      <c r="AE12" s="113" t="s">
        <v>209</v>
      </c>
      <c r="AF12" s="113" t="s">
        <v>209</v>
      </c>
      <c r="AG12" s="122" t="s">
        <v>209</v>
      </c>
      <c r="AJ12" t="s">
        <v>35</v>
      </c>
    </row>
    <row r="13" spans="1:37" x14ac:dyDescent="0.2">
      <c r="A13" s="51" t="s">
        <v>98</v>
      </c>
      <c r="B13" s="113">
        <f>[8]Maio!$B$5</f>
        <v>24.691666666666666</v>
      </c>
      <c r="C13" s="113">
        <f>[8]Maio!$B$6</f>
        <v>23.645833333333332</v>
      </c>
      <c r="D13" s="113">
        <f>[8]Maio!$B$7</f>
        <v>21.620833333333337</v>
      </c>
      <c r="E13" s="113">
        <f>[8]Maio!$B$8</f>
        <v>22.454166666666666</v>
      </c>
      <c r="F13" s="113">
        <f>[8]Maio!$B$9</f>
        <v>24.266666666666666</v>
      </c>
      <c r="G13" s="113">
        <f>[8]Maio!$B$10</f>
        <v>23.995833333333334</v>
      </c>
      <c r="H13" s="113">
        <f>[8]Maio!$B$11</f>
        <v>23.583333333333329</v>
      </c>
      <c r="I13" s="113">
        <f>[8]Maio!$B$12</f>
        <v>23.229166666666668</v>
      </c>
      <c r="J13" s="113">
        <f>[8]Maio!$B$13</f>
        <v>22</v>
      </c>
      <c r="K13" s="113">
        <f>[8]Maio!$B$14</f>
        <v>22.799999999999997</v>
      </c>
      <c r="L13" s="113">
        <f>[8]Maio!$B$15</f>
        <v>21.104166666666668</v>
      </c>
      <c r="M13" s="113">
        <f>[8]Maio!$B$16</f>
        <v>18.416666666666664</v>
      </c>
      <c r="N13" s="113">
        <f>[8]Maio!$B$17</f>
        <v>18.554166666666667</v>
      </c>
      <c r="O13" s="113">
        <f>[8]Maio!$B$18</f>
        <v>18.979166666666668</v>
      </c>
      <c r="P13" s="113">
        <f>[8]Maio!$B$19</f>
        <v>18.970833333333335</v>
      </c>
      <c r="Q13" s="113">
        <f>[8]Maio!$B$20</f>
        <v>18.879166666666666</v>
      </c>
      <c r="R13" s="113">
        <f>[8]Maio!$B$21</f>
        <v>18.575000000000003</v>
      </c>
      <c r="S13" s="113">
        <f>[8]Maio!$B$22</f>
        <v>20.195833333333336</v>
      </c>
      <c r="T13" s="113">
        <f>[8]Maio!$B$23</f>
        <v>20.783333333333331</v>
      </c>
      <c r="U13" s="113">
        <f>[8]Maio!$B$24</f>
        <v>20.500000000000004</v>
      </c>
      <c r="V13" s="113">
        <f>[8]Maio!$B$25</f>
        <v>21.004166666666666</v>
      </c>
      <c r="W13" s="113">
        <f>[8]Maio!$B$26</f>
        <v>23.079166666666662</v>
      </c>
      <c r="X13" s="113">
        <f>[8]Maio!$B$27</f>
        <v>22.916666666666661</v>
      </c>
      <c r="Y13" s="113">
        <f>[8]Maio!$B$28</f>
        <v>21.733333333333331</v>
      </c>
      <c r="Z13" s="113">
        <f>[8]Maio!$B$29</f>
        <v>21.579166666666666</v>
      </c>
      <c r="AA13" s="113">
        <f>[8]Maio!$B$30</f>
        <v>23.599999999999998</v>
      </c>
      <c r="AB13" s="113">
        <f>[8]Maio!$B$31</f>
        <v>26</v>
      </c>
      <c r="AC13" s="113">
        <f>[8]Maio!$B$32</f>
        <v>20.641666666666666</v>
      </c>
      <c r="AD13" s="113">
        <f>[8]Maio!$B$33</f>
        <v>20.520833333333336</v>
      </c>
      <c r="AE13" s="113">
        <f>[8]Maio!$B$34</f>
        <v>19.895833333333332</v>
      </c>
      <c r="AF13" s="113">
        <f>[8]Maio!$B$35</f>
        <v>19.587499999999995</v>
      </c>
      <c r="AG13" s="122">
        <f t="shared" si="1"/>
        <v>21.542069892473119</v>
      </c>
    </row>
    <row r="14" spans="1:37" hidden="1" x14ac:dyDescent="0.2">
      <c r="A14" s="51" t="s">
        <v>102</v>
      </c>
      <c r="B14" s="113" t="str">
        <f>[9]Maio!$B$5</f>
        <v>*</v>
      </c>
      <c r="C14" s="113" t="str">
        <f>[9]Maio!$B$6</f>
        <v>*</v>
      </c>
      <c r="D14" s="113" t="str">
        <f>[9]Maio!$B$7</f>
        <v>*</v>
      </c>
      <c r="E14" s="113" t="str">
        <f>[9]Maio!$B$8</f>
        <v>*</v>
      </c>
      <c r="F14" s="113" t="str">
        <f>[9]Maio!$B$9</f>
        <v>*</v>
      </c>
      <c r="G14" s="113" t="str">
        <f>[9]Maio!$B$10</f>
        <v>*</v>
      </c>
      <c r="H14" s="113" t="str">
        <f>[9]Maio!$B$11</f>
        <v>*</v>
      </c>
      <c r="I14" s="113" t="str">
        <f>[9]Maio!$B$12</f>
        <v>*</v>
      </c>
      <c r="J14" s="113" t="str">
        <f>[9]Maio!$B$13</f>
        <v>*</v>
      </c>
      <c r="K14" s="113" t="str">
        <f>[9]Maio!$B$14</f>
        <v>*</v>
      </c>
      <c r="L14" s="113" t="str">
        <f>[9]Maio!$B$15</f>
        <v>*</v>
      </c>
      <c r="M14" s="113" t="str">
        <f>[9]Maio!$B$16</f>
        <v>*</v>
      </c>
      <c r="N14" s="113" t="str">
        <f>[9]Maio!$B$17</f>
        <v>*</v>
      </c>
      <c r="O14" s="113" t="str">
        <f>[9]Maio!$B$18</f>
        <v>*</v>
      </c>
      <c r="P14" s="113" t="str">
        <f>[9]Maio!$B$19</f>
        <v>*</v>
      </c>
      <c r="Q14" s="113" t="str">
        <f>[9]Maio!$B$20</f>
        <v>*</v>
      </c>
      <c r="R14" s="113" t="str">
        <f>[9]Maio!$B$21</f>
        <v>*</v>
      </c>
      <c r="S14" s="113" t="str">
        <f>[9]Maio!$B$22</f>
        <v>*</v>
      </c>
      <c r="T14" s="113" t="str">
        <f>[9]Maio!$B$23</f>
        <v>*</v>
      </c>
      <c r="U14" s="113" t="str">
        <f>[9]Maio!$B$24</f>
        <v>*</v>
      </c>
      <c r="V14" s="113" t="str">
        <f>[9]Maio!$B$25</f>
        <v>*</v>
      </c>
      <c r="W14" s="113" t="str">
        <f>[9]Maio!$B$26</f>
        <v>*</v>
      </c>
      <c r="X14" s="113" t="str">
        <f>[9]Maio!$B$27</f>
        <v>*</v>
      </c>
      <c r="Y14" s="113" t="str">
        <f>[9]Maio!$B$28</f>
        <v>*</v>
      </c>
      <c r="Z14" s="113" t="str">
        <f>[9]Maio!$B$29</f>
        <v>*</v>
      </c>
      <c r="AA14" s="113" t="str">
        <f>[9]Maio!$B$30</f>
        <v>*</v>
      </c>
      <c r="AB14" s="113" t="str">
        <f>[9]Maio!$B$31</f>
        <v>*</v>
      </c>
      <c r="AC14" s="113" t="str">
        <f>[9]Maio!$B$32</f>
        <v>*</v>
      </c>
      <c r="AD14" s="113" t="str">
        <f>[9]Maio!$B$33</f>
        <v>*</v>
      </c>
      <c r="AE14" s="113" t="str">
        <f>[9]Maio!$B$34</f>
        <v>*</v>
      </c>
      <c r="AF14" s="113" t="str">
        <f>[9]Maio!$B$35</f>
        <v>*</v>
      </c>
      <c r="AG14" s="122" t="s">
        <v>209</v>
      </c>
    </row>
    <row r="15" spans="1:37" x14ac:dyDescent="0.2">
      <c r="A15" s="51" t="s">
        <v>105</v>
      </c>
      <c r="B15" s="113">
        <f>[10]Maio!$B$5</f>
        <v>23.791666666666661</v>
      </c>
      <c r="C15" s="113">
        <f>[10]Maio!$B$6</f>
        <v>24.579166666666669</v>
      </c>
      <c r="D15" s="113">
        <f>[10]Maio!$B$7</f>
        <v>22.325000000000003</v>
      </c>
      <c r="E15" s="113">
        <f>[10]Maio!$B$8</f>
        <v>23.045833333333334</v>
      </c>
      <c r="F15" s="113">
        <f>[10]Maio!$B$9</f>
        <v>24.183333333333334</v>
      </c>
      <c r="G15" s="113">
        <f>[10]Maio!$B$10</f>
        <v>24.116666666666664</v>
      </c>
      <c r="H15" s="113">
        <f>[10]Maio!$B$11</f>
        <v>24.2</v>
      </c>
      <c r="I15" s="113">
        <f>[10]Maio!$B$12</f>
        <v>22.554166666666674</v>
      </c>
      <c r="J15" s="113">
        <f>[10]Maio!$B$13</f>
        <v>21.520833333333332</v>
      </c>
      <c r="K15" s="113">
        <f>[10]Maio!$B$14</f>
        <v>20.554166666666667</v>
      </c>
      <c r="L15" s="113">
        <f>[10]Maio!$B$15</f>
        <v>16.599999999999998</v>
      </c>
      <c r="M15" s="113">
        <f>[10]Maio!$B$16</f>
        <v>16.037499999999998</v>
      </c>
      <c r="N15" s="113">
        <f>[10]Maio!$B$17</f>
        <v>17.536842105263162</v>
      </c>
      <c r="O15" s="113">
        <f>[10]Maio!$B$18</f>
        <v>19.100000000000001</v>
      </c>
      <c r="P15" s="113">
        <f>[10]Maio!$B$19</f>
        <v>19.219047619047618</v>
      </c>
      <c r="Q15" s="113">
        <f>[10]Maio!$B$20</f>
        <v>18.920833333333331</v>
      </c>
      <c r="R15" s="113">
        <f>[10]Maio!$B$21</f>
        <v>18.858333333333334</v>
      </c>
      <c r="S15" s="113">
        <f>[10]Maio!$B$22</f>
        <v>18.899999999999999</v>
      </c>
      <c r="T15" s="113">
        <f>[10]Maio!$B$23</f>
        <v>19.100000000000005</v>
      </c>
      <c r="U15" s="113">
        <f>[10]Maio!$B$24</f>
        <v>18.979166666666664</v>
      </c>
      <c r="V15" s="113">
        <f>[10]Maio!$B$25</f>
        <v>20.379166666666663</v>
      </c>
      <c r="W15" s="113">
        <f>[10]Maio!$B$26</f>
        <v>21.979166666666668</v>
      </c>
      <c r="X15" s="113">
        <f>[10]Maio!$B$27</f>
        <v>23.049999999999997</v>
      </c>
      <c r="Y15" s="113">
        <f>[10]Maio!$B$28</f>
        <v>21.558333333333334</v>
      </c>
      <c r="Z15" s="113">
        <f>[10]Maio!$B$29</f>
        <v>22.283333333333331</v>
      </c>
      <c r="AA15" s="113">
        <f>[10]Maio!$B$30</f>
        <v>23.454166666666666</v>
      </c>
      <c r="AB15" s="113">
        <f>[10]Maio!$B$31</f>
        <v>24.587500000000006</v>
      </c>
      <c r="AC15" s="113">
        <f>[10]Maio!$B$32</f>
        <v>19.591666666666665</v>
      </c>
      <c r="AD15" s="113">
        <f>[10]Maio!$B$33</f>
        <v>19.716666666666672</v>
      </c>
      <c r="AE15" s="113">
        <f>[10]Maio!$B$34</f>
        <v>18.3</v>
      </c>
      <c r="AF15" s="113">
        <f>[10]Maio!$B$35</f>
        <v>18.429166666666664</v>
      </c>
      <c r="AG15" s="122">
        <f t="shared" si="1"/>
        <v>20.885539453472393</v>
      </c>
      <c r="AK15" t="s">
        <v>35</v>
      </c>
    </row>
    <row r="16" spans="1:37" x14ac:dyDescent="0.2">
      <c r="A16" s="51" t="s">
        <v>152</v>
      </c>
      <c r="B16" s="113">
        <f>[11]Maio!$B$5</f>
        <v>24.470833333333331</v>
      </c>
      <c r="C16" s="113">
        <f>[11]Maio!$B$6</f>
        <v>23.404166666666669</v>
      </c>
      <c r="D16" s="113">
        <f>[11]Maio!$B$7</f>
        <v>23.064705882352939</v>
      </c>
      <c r="E16" s="113">
        <f>[11]Maio!$B$8</f>
        <v>23.045833333333334</v>
      </c>
      <c r="F16" s="113">
        <f>[11]Maio!$B$9</f>
        <v>24.595833333333335</v>
      </c>
      <c r="G16" s="113">
        <f>[11]Maio!$B$10</f>
        <v>23.604166666666668</v>
      </c>
      <c r="H16" s="113">
        <f>[11]Maio!$B$11</f>
        <v>24.452173913043481</v>
      </c>
      <c r="I16" s="113">
        <f>[11]Maio!$B$12</f>
        <v>24.24166666666666</v>
      </c>
      <c r="J16" s="113">
        <f>[11]Maio!$B$13</f>
        <v>24.183333333333337</v>
      </c>
      <c r="K16" s="113">
        <f>[11]Maio!$B$14</f>
        <v>23.587499999999995</v>
      </c>
      <c r="L16" s="113">
        <f>[11]Maio!$B$15</f>
        <v>22.266666666666666</v>
      </c>
      <c r="M16" s="113">
        <f>[11]Maio!$B$16</f>
        <v>18.654166666666661</v>
      </c>
      <c r="N16" s="113">
        <f>[11]Maio!$B$17</f>
        <v>17.729166666666668</v>
      </c>
      <c r="O16" s="113">
        <f>[11]Maio!$B$18</f>
        <v>18.641666666666666</v>
      </c>
      <c r="P16" s="113">
        <f>[11]Maio!$B$19</f>
        <v>18.887499999999999</v>
      </c>
      <c r="Q16" s="113">
        <f>[11]Maio!$B$20</f>
        <v>18.629166666666666</v>
      </c>
      <c r="R16" s="113">
        <f>[11]Maio!$B$21</f>
        <v>19.545833333333334</v>
      </c>
      <c r="S16" s="113">
        <f>[11]Maio!$B$22</f>
        <v>20.879166666666666</v>
      </c>
      <c r="T16" s="113">
        <f>[11]Maio!$B$23</f>
        <v>20.583333333333332</v>
      </c>
      <c r="U16" s="113">
        <f>[11]Maio!$B$24</f>
        <v>20.304166666666664</v>
      </c>
      <c r="V16" s="113">
        <f>[11]Maio!$B$25</f>
        <v>20.070833333333333</v>
      </c>
      <c r="W16" s="113">
        <f>[11]Maio!$B$26</f>
        <v>20.558333333333334</v>
      </c>
      <c r="X16" s="113">
        <f>[11]Maio!$B$27</f>
        <v>22.654166666666669</v>
      </c>
      <c r="Y16" s="113">
        <f>[11]Maio!$B$28</f>
        <v>21.966666666666665</v>
      </c>
      <c r="Z16" s="113">
        <f>[11]Maio!$B$29</f>
        <v>22.616666666666671</v>
      </c>
      <c r="AA16" s="113">
        <f>[11]Maio!$B$30</f>
        <v>23.470833333333335</v>
      </c>
      <c r="AB16" s="113">
        <f>[11]Maio!$B$31</f>
        <v>22.650000000000002</v>
      </c>
      <c r="AC16" s="113">
        <f>[11]Maio!$B$32</f>
        <v>19.433333333333334</v>
      </c>
      <c r="AD16" s="113">
        <f>[11]Maio!$B$33</f>
        <v>20.025000000000002</v>
      </c>
      <c r="AE16" s="113">
        <f>[11]Maio!$B$34</f>
        <v>19.05</v>
      </c>
      <c r="AF16" s="113">
        <f>[11]Maio!$B$35</f>
        <v>19.579166666666669</v>
      </c>
      <c r="AG16" s="122">
        <f t="shared" si="1"/>
        <v>21.511162789098801</v>
      </c>
      <c r="AK16" t="s">
        <v>35</v>
      </c>
    </row>
    <row r="17" spans="1:39" x14ac:dyDescent="0.2">
      <c r="A17" s="51" t="s">
        <v>2</v>
      </c>
      <c r="B17" s="113">
        <f>[12]Maio!$B$5</f>
        <v>24.133333333333329</v>
      </c>
      <c r="C17" s="113">
        <f>[12]Maio!$B$6</f>
        <v>23.987499999999997</v>
      </c>
      <c r="D17" s="113">
        <f>[12]Maio!$B$7</f>
        <v>23.291666666666671</v>
      </c>
      <c r="E17" s="113">
        <f>[12]Maio!$B$8</f>
        <v>23.945833333333329</v>
      </c>
      <c r="F17" s="113">
        <f>[12]Maio!$B$9</f>
        <v>24.991666666666664</v>
      </c>
      <c r="G17" s="113">
        <f>[12]Maio!$B$10</f>
        <v>24.891666666666669</v>
      </c>
      <c r="H17" s="113">
        <f>[12]Maio!$B$11</f>
        <v>24.766666666666666</v>
      </c>
      <c r="I17" s="113">
        <f>[12]Maio!$B$12</f>
        <v>24.283333333333335</v>
      </c>
      <c r="J17" s="113">
        <f>[12]Maio!$B$13</f>
        <v>23.045833333333334</v>
      </c>
      <c r="K17" s="113">
        <f>[12]Maio!$B$14</f>
        <v>23.383333333333336</v>
      </c>
      <c r="L17" s="113">
        <f>[12]Maio!$B$15</f>
        <v>21.379166666666666</v>
      </c>
      <c r="M17" s="113">
        <f>[12]Maio!$B$16</f>
        <v>18.716666666666665</v>
      </c>
      <c r="N17" s="113">
        <f>[12]Maio!$B$17</f>
        <v>19.054166666666667</v>
      </c>
      <c r="O17" s="113">
        <f>[12]Maio!$B$18</f>
        <v>20.212500000000002</v>
      </c>
      <c r="P17" s="113">
        <f>[12]Maio!$B$19</f>
        <v>20.483333333333331</v>
      </c>
      <c r="Q17" s="113">
        <f>[12]Maio!$B$20</f>
        <v>19.991666666666671</v>
      </c>
      <c r="R17" s="113">
        <f>[12]Maio!$B$21</f>
        <v>20.770833333333332</v>
      </c>
      <c r="S17" s="113">
        <f>[12]Maio!$B$22</f>
        <v>21.662499999999998</v>
      </c>
      <c r="T17" s="113">
        <f>[12]Maio!$B$23</f>
        <v>21.629166666666663</v>
      </c>
      <c r="U17" s="113">
        <f>[12]Maio!$B$24</f>
        <v>22.083333333333332</v>
      </c>
      <c r="V17" s="113">
        <f>[12]Maio!$B$25</f>
        <v>22.516666666666669</v>
      </c>
      <c r="W17" s="113">
        <f>[12]Maio!$B$26</f>
        <v>23.833333333333332</v>
      </c>
      <c r="X17" s="113">
        <f>[12]Maio!$B$27</f>
        <v>23.862499999999997</v>
      </c>
      <c r="Y17" s="113">
        <f>[12]Maio!$B$28</f>
        <v>23.158333333333331</v>
      </c>
      <c r="Z17" s="113">
        <f>[12]Maio!$B$29</f>
        <v>23.395833333333332</v>
      </c>
      <c r="AA17" s="113">
        <f>[12]Maio!$B$30</f>
        <v>24.770833333333332</v>
      </c>
      <c r="AB17" s="113">
        <f>[12]Maio!$B$31</f>
        <v>24.650000000000002</v>
      </c>
      <c r="AC17" s="113">
        <f>[12]Maio!$B$32</f>
        <v>19.80833333333333</v>
      </c>
      <c r="AD17" s="113">
        <f>[12]Maio!$B$33</f>
        <v>20.045833333333331</v>
      </c>
      <c r="AE17" s="113">
        <f>[12]Maio!$B$34</f>
        <v>19.229166666666668</v>
      </c>
      <c r="AF17" s="113">
        <f>[12]Maio!$B$35</f>
        <v>18.583333333333332</v>
      </c>
      <c r="AG17" s="122">
        <f t="shared" si="1"/>
        <v>22.276075268817198</v>
      </c>
      <c r="AI17" s="12" t="s">
        <v>35</v>
      </c>
    </row>
    <row r="18" spans="1:39" hidden="1" x14ac:dyDescent="0.2">
      <c r="A18" s="51" t="s">
        <v>3</v>
      </c>
      <c r="B18" s="113" t="s">
        <v>209</v>
      </c>
      <c r="C18" s="113" t="s">
        <v>209</v>
      </c>
      <c r="D18" s="113" t="s">
        <v>209</v>
      </c>
      <c r="E18" s="113" t="s">
        <v>209</v>
      </c>
      <c r="F18" s="113" t="s">
        <v>209</v>
      </c>
      <c r="G18" s="113" t="s">
        <v>209</v>
      </c>
      <c r="H18" s="113" t="s">
        <v>209</v>
      </c>
      <c r="I18" s="113" t="s">
        <v>209</v>
      </c>
      <c r="J18" s="113" t="s">
        <v>209</v>
      </c>
      <c r="K18" s="113" t="s">
        <v>209</v>
      </c>
      <c r="L18" s="113" t="s">
        <v>209</v>
      </c>
      <c r="M18" s="113" t="s">
        <v>209</v>
      </c>
      <c r="N18" s="113" t="s">
        <v>209</v>
      </c>
      <c r="O18" s="113" t="s">
        <v>209</v>
      </c>
      <c r="P18" s="113" t="s">
        <v>209</v>
      </c>
      <c r="Q18" s="113" t="s">
        <v>209</v>
      </c>
      <c r="R18" s="113" t="s">
        <v>209</v>
      </c>
      <c r="S18" s="113" t="s">
        <v>209</v>
      </c>
      <c r="T18" s="113" t="s">
        <v>209</v>
      </c>
      <c r="U18" s="113" t="s">
        <v>209</v>
      </c>
      <c r="V18" s="113" t="s">
        <v>209</v>
      </c>
      <c r="W18" s="113" t="s">
        <v>209</v>
      </c>
      <c r="X18" s="113" t="s">
        <v>209</v>
      </c>
      <c r="Y18" s="113" t="s">
        <v>209</v>
      </c>
      <c r="Z18" s="113" t="s">
        <v>209</v>
      </c>
      <c r="AA18" s="113" t="s">
        <v>209</v>
      </c>
      <c r="AB18" s="113" t="s">
        <v>209</v>
      </c>
      <c r="AC18" s="113" t="s">
        <v>209</v>
      </c>
      <c r="AD18" s="113" t="s">
        <v>209</v>
      </c>
      <c r="AE18" s="113" t="s">
        <v>209</v>
      </c>
      <c r="AF18" s="113" t="s">
        <v>209</v>
      </c>
      <c r="AG18" s="122" t="s">
        <v>209</v>
      </c>
      <c r="AH18" s="12" t="s">
        <v>35</v>
      </c>
      <c r="AI18" s="12" t="s">
        <v>35</v>
      </c>
      <c r="AL18" t="s">
        <v>35</v>
      </c>
    </row>
    <row r="19" spans="1:39" x14ac:dyDescent="0.2">
      <c r="A19" s="51" t="s">
        <v>4</v>
      </c>
      <c r="B19" s="113">
        <f>[13]Maio!$B$5</f>
        <v>23.291666666666668</v>
      </c>
      <c r="C19" s="113">
        <f>[13]Maio!$B$6</f>
        <v>22.716666666666669</v>
      </c>
      <c r="D19" s="113">
        <f>[13]Maio!$B$7</f>
        <v>22.593750000000004</v>
      </c>
      <c r="E19" s="113">
        <f>[13]Maio!$B$8</f>
        <v>23.45</v>
      </c>
      <c r="F19" s="113">
        <f>[13]Maio!$B$9</f>
        <v>23.573913043478264</v>
      </c>
      <c r="G19" s="113">
        <f>[13]Maio!$B$10</f>
        <v>24.375</v>
      </c>
      <c r="H19" s="113">
        <f>[13]Maio!$B$11</f>
        <v>23.941666666666666</v>
      </c>
      <c r="I19" s="113">
        <f>[13]Maio!$B$12</f>
        <v>23.74166666666666</v>
      </c>
      <c r="J19" s="113">
        <f>[13]Maio!$B$13</f>
        <v>23.216666666666665</v>
      </c>
      <c r="K19" s="113">
        <f>[13]Maio!$B$14</f>
        <v>22.908333333333335</v>
      </c>
      <c r="L19" s="113">
        <f>[13]Maio!$B$15</f>
        <v>22.120833333333334</v>
      </c>
      <c r="M19" s="113">
        <f>[13]Maio!$B$16</f>
        <v>19.329166666666669</v>
      </c>
      <c r="N19" s="113">
        <f>[13]Maio!$B$17</f>
        <v>18.679166666666667</v>
      </c>
      <c r="O19" s="113">
        <f>[13]Maio!$B$18</f>
        <v>20.129166666666666</v>
      </c>
      <c r="P19" s="113">
        <f>[13]Maio!$B$19</f>
        <v>19.741666666666664</v>
      </c>
      <c r="Q19" s="113">
        <f>[13]Maio!$B$20</f>
        <v>19.487500000000001</v>
      </c>
      <c r="R19" s="113">
        <f>[13]Maio!$B$21</f>
        <v>20.179166666666664</v>
      </c>
      <c r="S19" s="113">
        <f>[13]Maio!$B$22</f>
        <v>20.608333333333331</v>
      </c>
      <c r="T19" s="113">
        <f>[13]Maio!$B$23</f>
        <v>20.49583333333333</v>
      </c>
      <c r="U19" s="113">
        <f>[13]Maio!$B$24</f>
        <v>21.279166666666661</v>
      </c>
      <c r="V19" s="113">
        <f>[13]Maio!$B$25</f>
        <v>21.070833333333336</v>
      </c>
      <c r="W19" s="113">
        <f>[13]Maio!$B$26</f>
        <v>20.241666666666667</v>
      </c>
      <c r="X19" s="113">
        <f>[13]Maio!$B$27</f>
        <v>21.225000000000001</v>
      </c>
      <c r="Y19" s="113">
        <f>[13]Maio!$B$28</f>
        <v>20.912499999999998</v>
      </c>
      <c r="Z19" s="113">
        <f>[13]Maio!$B$29</f>
        <v>22.304166666666664</v>
      </c>
      <c r="AA19" s="113">
        <f>[13]Maio!$B$30</f>
        <v>22.1875</v>
      </c>
      <c r="AB19" s="113">
        <f>[13]Maio!$B$31</f>
        <v>23.154166666666669</v>
      </c>
      <c r="AC19" s="113">
        <f>[13]Maio!$B$32</f>
        <v>21.170833333333338</v>
      </c>
      <c r="AD19" s="113">
        <f>[13]Maio!$B$33</f>
        <v>19.604166666666668</v>
      </c>
      <c r="AE19" s="113">
        <f>[13]Maio!$B$34</f>
        <v>18.658333333333328</v>
      </c>
      <c r="AF19" s="113">
        <f>[13]Maio!$B$35</f>
        <v>18.362500000000001</v>
      </c>
      <c r="AG19" s="122">
        <f t="shared" si="1"/>
        <v>21.443580528284244</v>
      </c>
      <c r="AH19" t="s">
        <v>35</v>
      </c>
      <c r="AI19" s="12" t="s">
        <v>35</v>
      </c>
      <c r="AK19" t="s">
        <v>35</v>
      </c>
    </row>
    <row r="20" spans="1:39" x14ac:dyDescent="0.2">
      <c r="A20" s="51" t="s">
        <v>5</v>
      </c>
      <c r="B20" s="113">
        <f>[14]Maio!$B$5</f>
        <v>27.770833333333332</v>
      </c>
      <c r="C20" s="113">
        <f>[14]Maio!$B$6</f>
        <v>23.262499999999999</v>
      </c>
      <c r="D20" s="113">
        <f>[14]Maio!$B$7</f>
        <v>18.705882352941178</v>
      </c>
      <c r="E20" s="113">
        <f>[14]Maio!$B$8</f>
        <v>20.020833333333332</v>
      </c>
      <c r="F20" s="113">
        <f>[14]Maio!$B$9</f>
        <v>23.083333333333332</v>
      </c>
      <c r="G20" s="113">
        <f>[14]Maio!$B$10</f>
        <v>22.508333333333329</v>
      </c>
      <c r="H20" s="113">
        <f>[14]Maio!$B$11</f>
        <v>22.929166666666664</v>
      </c>
      <c r="I20" s="113">
        <f>[14]Maio!$B$12</f>
        <v>24.963636363636365</v>
      </c>
      <c r="J20" s="113">
        <f>[14]Maio!$B$13</f>
        <v>22.437500000000004</v>
      </c>
      <c r="K20" s="113">
        <f>[14]Maio!$B$14</f>
        <v>23.062500000000004</v>
      </c>
      <c r="L20" s="113">
        <f>[14]Maio!$B$15</f>
        <v>24.547826086956526</v>
      </c>
      <c r="M20" s="113">
        <f>[14]Maio!$B$16</f>
        <v>24.591666666666669</v>
      </c>
      <c r="N20" s="113">
        <f>[14]Maio!$B$17</f>
        <v>23.525000000000006</v>
      </c>
      <c r="O20" s="113">
        <f>[14]Maio!$B$18</f>
        <v>23.508333333333329</v>
      </c>
      <c r="P20" s="113">
        <f>[14]Maio!$B$19</f>
        <v>24.204166666666662</v>
      </c>
      <c r="Q20" s="113">
        <f>[14]Maio!$B$20</f>
        <v>24.624999999999996</v>
      </c>
      <c r="R20" s="113">
        <f>[14]Maio!$B$21</f>
        <v>24.833333333333332</v>
      </c>
      <c r="S20" s="113">
        <f>[14]Maio!$B$22</f>
        <v>25.916666666666668</v>
      </c>
      <c r="T20" s="113">
        <f>[14]Maio!$B$23</f>
        <v>26.041666666666668</v>
      </c>
      <c r="U20" s="113">
        <f>[14]Maio!$B$24</f>
        <v>26.158333333333331</v>
      </c>
      <c r="V20" s="113">
        <f>[14]Maio!$B$25</f>
        <v>26.037500000000005</v>
      </c>
      <c r="W20" s="113">
        <f>[14]Maio!$B$26</f>
        <v>27.612500000000001</v>
      </c>
      <c r="X20" s="113">
        <f>[14]Maio!$B$27</f>
        <v>27.504166666666666</v>
      </c>
      <c r="Y20" s="113">
        <f>[14]Maio!$B$28</f>
        <v>26.516666666666666</v>
      </c>
      <c r="Z20" s="113">
        <f>[14]Maio!$B$29</f>
        <v>26.55</v>
      </c>
      <c r="AA20" s="113">
        <f>[14]Maio!$B$30</f>
        <v>27.604166666666661</v>
      </c>
      <c r="AB20" s="113">
        <f>[14]Maio!$B$31</f>
        <v>28.604166666666675</v>
      </c>
      <c r="AC20" s="113">
        <f>[14]Maio!$B$32</f>
        <v>21.929166666666671</v>
      </c>
      <c r="AD20" s="113">
        <f>[14]Maio!$B$33</f>
        <v>17.175000000000001</v>
      </c>
      <c r="AE20" s="113">
        <f>[14]Maio!$B$34</f>
        <v>18.870833333333337</v>
      </c>
      <c r="AF20" s="113">
        <f>[14]Maio!$B$35</f>
        <v>21.287499999999998</v>
      </c>
      <c r="AG20" s="122">
        <f t="shared" si="1"/>
        <v>24.077038004415076</v>
      </c>
      <c r="AH20" s="12" t="s">
        <v>35</v>
      </c>
      <c r="AI20" s="12" t="s">
        <v>35</v>
      </c>
    </row>
    <row r="21" spans="1:39" x14ac:dyDescent="0.2">
      <c r="A21" s="51" t="s">
        <v>33</v>
      </c>
      <c r="B21" s="113">
        <f>[15]Maio!$B$5</f>
        <v>23.737500000000001</v>
      </c>
      <c r="C21" s="113">
        <f>[15]Maio!$B$6</f>
        <v>23.845833333333335</v>
      </c>
      <c r="D21" s="113">
        <f>[15]Maio!$B$7</f>
        <v>23.112500000000001</v>
      </c>
      <c r="E21" s="113">
        <f>[15]Maio!$B$8</f>
        <v>23.579166666666669</v>
      </c>
      <c r="F21" s="113">
        <f>[15]Maio!$B$9</f>
        <v>23.579166666666666</v>
      </c>
      <c r="G21" s="113">
        <f>[15]Maio!$B$10</f>
        <v>23.945833333333336</v>
      </c>
      <c r="H21" s="113">
        <f>[15]Maio!$B$11</f>
        <v>24.241666666666664</v>
      </c>
      <c r="I21" s="113">
        <f>[15]Maio!$B$12</f>
        <v>23.620833333333337</v>
      </c>
      <c r="J21" s="113">
        <f>[15]Maio!$B$13</f>
        <v>22.662499999999998</v>
      </c>
      <c r="K21" s="113">
        <f>[15]Maio!$B$14</f>
        <v>23.037500000000005</v>
      </c>
      <c r="L21" s="113">
        <f>[15]Maio!$B$15</f>
        <v>23.183333333333326</v>
      </c>
      <c r="M21" s="113">
        <f>[15]Maio!$B$16</f>
        <v>20.570833333333336</v>
      </c>
      <c r="N21" s="113">
        <f>[15]Maio!$B$17</f>
        <v>19.716666666666669</v>
      </c>
      <c r="O21" s="113">
        <f>[15]Maio!$B$18</f>
        <v>20.033333333333335</v>
      </c>
      <c r="P21" s="113">
        <f>[15]Maio!$B$19</f>
        <v>19.987499999999997</v>
      </c>
      <c r="Q21" s="113">
        <f>[15]Maio!$B$20</f>
        <v>19.145833333333332</v>
      </c>
      <c r="R21" s="113">
        <f>[15]Maio!$B$21</f>
        <v>19.362500000000004</v>
      </c>
      <c r="S21" s="113">
        <f>[15]Maio!$B$22</f>
        <v>19.995833333333334</v>
      </c>
      <c r="T21" s="113">
        <f>[15]Maio!$B$23</f>
        <v>20.908333333333331</v>
      </c>
      <c r="U21" s="113">
        <f>[15]Maio!$B$24</f>
        <v>21.008333333333333</v>
      </c>
      <c r="V21" s="113">
        <f>[15]Maio!$B$25</f>
        <v>20.695833333333329</v>
      </c>
      <c r="W21" s="113">
        <f>[15]Maio!$B$26</f>
        <v>20.616666666666664</v>
      </c>
      <c r="X21" s="113">
        <f>[15]Maio!$B$27</f>
        <v>21.654166666666665</v>
      </c>
      <c r="Y21" s="113">
        <f>[15]Maio!$B$28</f>
        <v>21.237500000000001</v>
      </c>
      <c r="Z21" s="113">
        <f>[15]Maio!$B$29</f>
        <v>22.166666666666668</v>
      </c>
      <c r="AA21" s="113">
        <f>[15]Maio!$B$30</f>
        <v>23.033333333333328</v>
      </c>
      <c r="AB21" s="113">
        <f>[15]Maio!$B$31</f>
        <v>23.137499999999999</v>
      </c>
      <c r="AC21" s="113">
        <f>[15]Maio!$B$32</f>
        <v>21.741666666666664</v>
      </c>
      <c r="AD21" s="113">
        <f>[15]Maio!$B$33</f>
        <v>20.099999999999998</v>
      </c>
      <c r="AE21" s="113">
        <f>[15]Maio!$B$34</f>
        <v>19.287499999999998</v>
      </c>
      <c r="AF21" s="113">
        <f>[15]Maio!$B$35</f>
        <v>19.541666666666668</v>
      </c>
      <c r="AG21" s="122">
        <f t="shared" si="1"/>
        <v>21.693145161290325</v>
      </c>
      <c r="AI21" s="12" t="s">
        <v>35</v>
      </c>
      <c r="AJ21" t="s">
        <v>35</v>
      </c>
      <c r="AK21" t="s">
        <v>35</v>
      </c>
    </row>
    <row r="22" spans="1:39" x14ac:dyDescent="0.2">
      <c r="A22" s="51" t="s">
        <v>6</v>
      </c>
      <c r="B22" s="113">
        <f>[16]Maio!$B$5</f>
        <v>25.845833333333335</v>
      </c>
      <c r="C22" s="113">
        <f>[16]Maio!$B$6</f>
        <v>25.500000000000011</v>
      </c>
      <c r="D22" s="113">
        <f>[16]Maio!$B$7</f>
        <v>24.952941176470588</v>
      </c>
      <c r="E22" s="113">
        <f>[16]Maio!$B$8</f>
        <v>25.020833333333339</v>
      </c>
      <c r="F22" s="113">
        <f>[16]Maio!$B$9</f>
        <v>24.625</v>
      </c>
      <c r="G22" s="113">
        <f>[16]Maio!$B$10</f>
        <v>24.666666666666668</v>
      </c>
      <c r="H22" s="113">
        <f>[16]Maio!$B$11</f>
        <v>25.304166666666674</v>
      </c>
      <c r="I22" s="113">
        <f>[16]Maio!$B$12</f>
        <v>24.766666666666666</v>
      </c>
      <c r="J22" s="113">
        <f>[16]Maio!$B$13</f>
        <v>25.620833333333337</v>
      </c>
      <c r="K22" s="113">
        <f>[16]Maio!$B$14</f>
        <v>25.504166666666674</v>
      </c>
      <c r="L22" s="113">
        <f>[16]Maio!$B$15</f>
        <v>25.666666666666661</v>
      </c>
      <c r="M22" s="113">
        <f>[16]Maio!$B$16</f>
        <v>22.320833333333336</v>
      </c>
      <c r="N22" s="113">
        <f>[16]Maio!$B$17</f>
        <v>19.516666666666669</v>
      </c>
      <c r="O22" s="113">
        <f>[16]Maio!$B$18</f>
        <v>20.166666666666668</v>
      </c>
      <c r="P22" s="113">
        <f>[16]Maio!$B$19</f>
        <v>20.591666666666669</v>
      </c>
      <c r="Q22" s="113">
        <f>[16]Maio!$B$20</f>
        <v>19.720833333333335</v>
      </c>
      <c r="R22" s="113">
        <f>[16]Maio!$B$21</f>
        <v>19.091666666666672</v>
      </c>
      <c r="S22" s="113">
        <f>[16]Maio!$B$22</f>
        <v>19.362500000000001</v>
      </c>
      <c r="T22" s="113">
        <f>[16]Maio!$B$23</f>
        <v>20.016666666666662</v>
      </c>
      <c r="U22" s="113">
        <f>[16]Maio!$B$24</f>
        <v>20.179166666666664</v>
      </c>
      <c r="V22" s="113">
        <f>[16]Maio!$B$25</f>
        <v>20.687499999999996</v>
      </c>
      <c r="W22" s="113">
        <f>[16]Maio!$B$26</f>
        <v>21.283333333333335</v>
      </c>
      <c r="X22" s="113">
        <f>[16]Maio!$B$27</f>
        <v>22.566666666666666</v>
      </c>
      <c r="Y22" s="113">
        <f>[16]Maio!$B$28</f>
        <v>21.004166666666674</v>
      </c>
      <c r="Z22" s="113">
        <f>[16]Maio!$B$29</f>
        <v>22.0625</v>
      </c>
      <c r="AA22" s="113">
        <f>[16]Maio!$B$30</f>
        <v>24.408333333333331</v>
      </c>
      <c r="AB22" s="113">
        <f>[16]Maio!$B$31</f>
        <v>24.337500000000002</v>
      </c>
      <c r="AC22" s="113">
        <f>[16]Maio!$B$32</f>
        <v>22.120833333333334</v>
      </c>
      <c r="AD22" s="113">
        <f>[16]Maio!$B$33</f>
        <v>21.700000000000003</v>
      </c>
      <c r="AE22" s="113">
        <f>[16]Maio!$B$34</f>
        <v>21.204166666666666</v>
      </c>
      <c r="AF22" s="113">
        <f>[16]Maio!$B$35</f>
        <v>21.695833333333329</v>
      </c>
      <c r="AG22" s="122">
        <f t="shared" si="1"/>
        <v>22.629395951929162</v>
      </c>
      <c r="AH22" t="s">
        <v>35</v>
      </c>
      <c r="AK22" t="s">
        <v>35</v>
      </c>
    </row>
    <row r="23" spans="1:39" x14ac:dyDescent="0.2">
      <c r="A23" s="51" t="s">
        <v>7</v>
      </c>
      <c r="B23" s="113">
        <f>[17]Maio!$B$5</f>
        <v>23.804166666666664</v>
      </c>
      <c r="C23" s="113">
        <f>[17]Maio!$B$6</f>
        <v>24.008333333333326</v>
      </c>
      <c r="D23" s="113">
        <f>[17]Maio!$B$7</f>
        <v>22.483333333333331</v>
      </c>
      <c r="E23" s="113">
        <f>[17]Maio!$B$8</f>
        <v>23.074999999999999</v>
      </c>
      <c r="F23" s="113">
        <f>[17]Maio!$B$9</f>
        <v>24.941666666666666</v>
      </c>
      <c r="G23" s="113">
        <f>[17]Maio!$B$10</f>
        <v>24.395833333333332</v>
      </c>
      <c r="H23" s="113">
        <f>[17]Maio!$B$11</f>
        <v>24.441666666666663</v>
      </c>
      <c r="I23" s="113">
        <f>[17]Maio!$B$12</f>
        <v>22.541666666666668</v>
      </c>
      <c r="J23" s="113">
        <f>[17]Maio!$B$13</f>
        <v>21.837500000000002</v>
      </c>
      <c r="K23" s="113">
        <f>[17]Maio!$B$14</f>
        <v>21.670833333333334</v>
      </c>
      <c r="L23" s="113">
        <f>[17]Maio!$B$15</f>
        <v>18.283333333333335</v>
      </c>
      <c r="M23" s="113">
        <f>[17]Maio!$B$16</f>
        <v>17.091666666666665</v>
      </c>
      <c r="N23" s="113">
        <f>[17]Maio!$B$17</f>
        <v>17.054166666666664</v>
      </c>
      <c r="O23" s="113">
        <f>[17]Maio!$B$18</f>
        <v>18.374999999999996</v>
      </c>
      <c r="P23" s="113">
        <f>[17]Maio!$B$19</f>
        <v>19.295833333333338</v>
      </c>
      <c r="Q23" s="113">
        <f>[17]Maio!$B$20</f>
        <v>20.487500000000001</v>
      </c>
      <c r="R23" s="113">
        <f>[17]Maio!$B$21</f>
        <v>19.629166666666666</v>
      </c>
      <c r="S23" s="113">
        <f>[17]Maio!$B$22</f>
        <v>19.204166666666669</v>
      </c>
      <c r="T23" s="113">
        <f>[17]Maio!$B$23</f>
        <v>19.591666666666665</v>
      </c>
      <c r="U23" s="113">
        <f>[17]Maio!$B$24</f>
        <v>20.179166666666664</v>
      </c>
      <c r="V23" s="113">
        <f>[17]Maio!$B$25</f>
        <v>21.258333333333333</v>
      </c>
      <c r="W23" s="113">
        <f>[17]Maio!$B$26</f>
        <v>21.658333333333331</v>
      </c>
      <c r="X23" s="113">
        <f>[17]Maio!$B$27</f>
        <v>22.641666666666666</v>
      </c>
      <c r="Y23" s="113">
        <f>[17]Maio!$B$28</f>
        <v>22.074999999999999</v>
      </c>
      <c r="Z23" s="113">
        <f>[17]Maio!$B$29</f>
        <v>22.508333333333336</v>
      </c>
      <c r="AA23" s="113">
        <f>[17]Maio!$B$30</f>
        <v>23.554166666666671</v>
      </c>
      <c r="AB23" s="113">
        <f>[17]Maio!$B$31</f>
        <v>23.791666666666668</v>
      </c>
      <c r="AC23" s="113">
        <f>[17]Maio!$B$32</f>
        <v>19.470833333333335</v>
      </c>
      <c r="AD23" s="113">
        <f>[17]Maio!$B$33</f>
        <v>19.245833333333334</v>
      </c>
      <c r="AE23" s="113">
        <f>[17]Maio!$B$34</f>
        <v>18.225000000000005</v>
      </c>
      <c r="AF23" s="113">
        <f>[17]Maio!$B$35</f>
        <v>17.987499999999994</v>
      </c>
      <c r="AG23" s="122">
        <f t="shared" si="1"/>
        <v>21.122849462365586</v>
      </c>
      <c r="AI23" t="s">
        <v>35</v>
      </c>
      <c r="AK23" t="s">
        <v>35</v>
      </c>
      <c r="AL23" t="s">
        <v>35</v>
      </c>
    </row>
    <row r="24" spans="1:39" hidden="1" x14ac:dyDescent="0.2">
      <c r="A24" s="51" t="s">
        <v>153</v>
      </c>
      <c r="B24" s="113" t="str">
        <f>[18]Maio!$B$5</f>
        <v>*</v>
      </c>
      <c r="C24" s="113" t="str">
        <f>[18]Maio!$B$6</f>
        <v>*</v>
      </c>
      <c r="D24" s="113" t="str">
        <f>[18]Maio!$B$7</f>
        <v>*</v>
      </c>
      <c r="E24" s="113" t="str">
        <f>[18]Maio!$B$8</f>
        <v>*</v>
      </c>
      <c r="F24" s="113" t="str">
        <f>[18]Maio!$B$9</f>
        <v>*</v>
      </c>
      <c r="G24" s="113" t="str">
        <f>[18]Maio!$B$10</f>
        <v>*</v>
      </c>
      <c r="H24" s="113" t="str">
        <f>[18]Maio!$B$11</f>
        <v>*</v>
      </c>
      <c r="I24" s="113" t="str">
        <f>[18]Maio!$B$12</f>
        <v>*</v>
      </c>
      <c r="J24" s="113" t="str">
        <f>[18]Maio!$B$13</f>
        <v>*</v>
      </c>
      <c r="K24" s="113" t="str">
        <f>[18]Maio!$B$14</f>
        <v>*</v>
      </c>
      <c r="L24" s="113" t="str">
        <f>[18]Maio!$B$15</f>
        <v>*</v>
      </c>
      <c r="M24" s="113" t="str">
        <f>[18]Maio!$B$16</f>
        <v>*</v>
      </c>
      <c r="N24" s="113" t="str">
        <f>[18]Maio!$B$17</f>
        <v>*</v>
      </c>
      <c r="O24" s="113" t="str">
        <f>[18]Maio!$B$18</f>
        <v>*</v>
      </c>
      <c r="P24" s="113" t="str">
        <f>[18]Maio!$B$19</f>
        <v>*</v>
      </c>
      <c r="Q24" s="113" t="str">
        <f>[18]Maio!$B$20</f>
        <v>*</v>
      </c>
      <c r="R24" s="113" t="str">
        <f>[18]Maio!$B$21</f>
        <v>*</v>
      </c>
      <c r="S24" s="113" t="str">
        <f>[18]Maio!$B$22</f>
        <v>*</v>
      </c>
      <c r="T24" s="113" t="str">
        <f>[18]Maio!$B$23</f>
        <v>*</v>
      </c>
      <c r="U24" s="113" t="str">
        <f>[18]Maio!$B$24</f>
        <v>*</v>
      </c>
      <c r="V24" s="113" t="str">
        <f>[18]Maio!$B$25</f>
        <v>*</v>
      </c>
      <c r="W24" s="113" t="str">
        <f>[18]Maio!$B$26</f>
        <v>*</v>
      </c>
      <c r="X24" s="113" t="str">
        <f>[18]Maio!$B$27</f>
        <v>*</v>
      </c>
      <c r="Y24" s="113" t="str">
        <f>[18]Maio!$B$28</f>
        <v>*</v>
      </c>
      <c r="Z24" s="113" t="str">
        <f>[18]Maio!$B$29</f>
        <v>*</v>
      </c>
      <c r="AA24" s="113" t="str">
        <f>[18]Maio!$B$30</f>
        <v>*</v>
      </c>
      <c r="AB24" s="113" t="str">
        <f>[18]Maio!$B$31</f>
        <v>*</v>
      </c>
      <c r="AC24" s="113" t="str">
        <f>[18]Maio!$B$32</f>
        <v>*</v>
      </c>
      <c r="AD24" s="113" t="str">
        <f>[18]Maio!$B$33</f>
        <v>*</v>
      </c>
      <c r="AE24" s="113" t="str">
        <f>[18]Maio!$B$34</f>
        <v>*</v>
      </c>
      <c r="AF24" s="113" t="str">
        <f>[18]Maio!$B$35</f>
        <v>*</v>
      </c>
      <c r="AG24" s="122" t="s">
        <v>209</v>
      </c>
      <c r="AI24" s="12" t="s">
        <v>35</v>
      </c>
      <c r="AJ24" t="s">
        <v>35</v>
      </c>
      <c r="AK24" t="s">
        <v>35</v>
      </c>
    </row>
    <row r="25" spans="1:39" x14ac:dyDescent="0.2">
      <c r="A25" s="51" t="s">
        <v>154</v>
      </c>
      <c r="B25" s="113" t="s">
        <v>209</v>
      </c>
      <c r="C25" s="113" t="s">
        <v>209</v>
      </c>
      <c r="D25" s="113" t="s">
        <v>209</v>
      </c>
      <c r="E25" s="113" t="s">
        <v>209</v>
      </c>
      <c r="F25" s="113" t="s">
        <v>209</v>
      </c>
      <c r="G25" s="113" t="s">
        <v>209</v>
      </c>
      <c r="H25" s="113" t="s">
        <v>209</v>
      </c>
      <c r="I25" s="113" t="s">
        <v>209</v>
      </c>
      <c r="J25" s="113" t="s">
        <v>209</v>
      </c>
      <c r="K25" s="113" t="s">
        <v>209</v>
      </c>
      <c r="L25" s="113" t="s">
        <v>209</v>
      </c>
      <c r="M25" s="113" t="s">
        <v>209</v>
      </c>
      <c r="N25" s="113" t="s">
        <v>209</v>
      </c>
      <c r="O25" s="113" t="s">
        <v>209</v>
      </c>
      <c r="P25" s="113" t="s">
        <v>209</v>
      </c>
      <c r="Q25" s="113" t="s">
        <v>209</v>
      </c>
      <c r="R25" s="113" t="s">
        <v>209</v>
      </c>
      <c r="S25" s="113" t="s">
        <v>209</v>
      </c>
      <c r="T25" s="113" t="s">
        <v>209</v>
      </c>
      <c r="U25" s="113" t="s">
        <v>209</v>
      </c>
      <c r="V25" s="113" t="s">
        <v>209</v>
      </c>
      <c r="W25" s="113" t="s">
        <v>209</v>
      </c>
      <c r="X25" s="113" t="s">
        <v>209</v>
      </c>
      <c r="Y25" s="113" t="s">
        <v>209</v>
      </c>
      <c r="Z25" s="113" t="s">
        <v>209</v>
      </c>
      <c r="AA25" s="113" t="s">
        <v>209</v>
      </c>
      <c r="AB25" s="113" t="s">
        <v>209</v>
      </c>
      <c r="AC25" s="113" t="s">
        <v>209</v>
      </c>
      <c r="AD25" s="113" t="s">
        <v>209</v>
      </c>
      <c r="AE25" s="113" t="s">
        <v>209</v>
      </c>
      <c r="AF25" s="113" t="s">
        <v>209</v>
      </c>
      <c r="AG25" s="122" t="s">
        <v>209</v>
      </c>
      <c r="AH25" s="12" t="s">
        <v>35</v>
      </c>
      <c r="AI25" s="12" t="s">
        <v>35</v>
      </c>
      <c r="AJ25" t="s">
        <v>35</v>
      </c>
    </row>
    <row r="26" spans="1:39" x14ac:dyDescent="0.2">
      <c r="A26" s="51" t="s">
        <v>155</v>
      </c>
      <c r="B26" s="113">
        <f>[19]Maio!$B$5</f>
        <v>23.904166666666669</v>
      </c>
      <c r="C26" s="113">
        <f>[19]Maio!$B$6</f>
        <v>24.525000000000002</v>
      </c>
      <c r="D26" s="113">
        <f>[19]Maio!$B$7</f>
        <v>23.425000000000008</v>
      </c>
      <c r="E26" s="113">
        <f>[19]Maio!$B$8</f>
        <v>23.912499999999998</v>
      </c>
      <c r="F26" s="113">
        <f>[19]Maio!$B$9</f>
        <v>24.933333333333337</v>
      </c>
      <c r="G26" s="113">
        <f>[19]Maio!$B$10</f>
        <v>24.900000000000006</v>
      </c>
      <c r="H26" s="113">
        <f>[19]Maio!$B$11</f>
        <v>25.445833333333329</v>
      </c>
      <c r="I26" s="113">
        <f>[19]Maio!$B$12</f>
        <v>23.520833333333339</v>
      </c>
      <c r="J26" s="113">
        <f>[19]Maio!$B$13</f>
        <v>23.129166666666666</v>
      </c>
      <c r="K26" s="113">
        <f>[19]Maio!$B$14</f>
        <v>23.341666666666672</v>
      </c>
      <c r="L26" s="113">
        <f>[19]Maio!$B$15</f>
        <v>20.262499999999999</v>
      </c>
      <c r="M26" s="113">
        <f>[19]Maio!$B$16</f>
        <v>19.470833333333335</v>
      </c>
      <c r="N26" s="113">
        <f>[19]Maio!$B$17</f>
        <v>18.408333333333335</v>
      </c>
      <c r="O26" s="113">
        <f>[19]Maio!$B$18</f>
        <v>17.187499999999996</v>
      </c>
      <c r="P26" s="113">
        <f>[19]Maio!$B$19</f>
        <v>18.462499999999999</v>
      </c>
      <c r="Q26" s="113">
        <f>[19]Maio!$B$20</f>
        <v>18.987500000000001</v>
      </c>
      <c r="R26" s="113">
        <f>[19]Maio!$B$21</f>
        <v>19.112499999999997</v>
      </c>
      <c r="S26" s="113">
        <f>[19]Maio!$B$22</f>
        <v>19.104166666666668</v>
      </c>
      <c r="T26" s="113">
        <f>[19]Maio!$B$23</f>
        <v>19.512499999999999</v>
      </c>
      <c r="U26" s="113">
        <f>[19]Maio!$B$24</f>
        <v>20.470833333333328</v>
      </c>
      <c r="V26" s="113">
        <f>[19]Maio!$B$25</f>
        <v>21.224999999999998</v>
      </c>
      <c r="W26" s="113">
        <f>[19]Maio!$B$26</f>
        <v>22.283333333333335</v>
      </c>
      <c r="X26" s="113">
        <f>[19]Maio!$B$27</f>
        <v>22.762500000000003</v>
      </c>
      <c r="Y26" s="113">
        <f>[19]Maio!$B$28</f>
        <v>21.795833333333331</v>
      </c>
      <c r="Z26" s="113">
        <f>[19]Maio!$B$29</f>
        <v>22.037499999999998</v>
      </c>
      <c r="AA26" s="113">
        <f>[19]Maio!$B$30</f>
        <v>23.900000000000002</v>
      </c>
      <c r="AB26" s="113">
        <f>[19]Maio!$B$31</f>
        <v>24.108333333333334</v>
      </c>
      <c r="AC26" s="113">
        <f>[19]Maio!$B$32</f>
        <v>20.2</v>
      </c>
      <c r="AD26" s="113">
        <f>[19]Maio!$B$33</f>
        <v>19.916666666666664</v>
      </c>
      <c r="AE26" s="113">
        <f>[19]Maio!$B$34</f>
        <v>19.041666666666668</v>
      </c>
      <c r="AF26" s="113">
        <f>[19]Maio!$B$35</f>
        <v>18.804166666666671</v>
      </c>
      <c r="AG26" s="122">
        <f t="shared" si="1"/>
        <v>21.551344086021505</v>
      </c>
      <c r="AI26" s="12" t="s">
        <v>35</v>
      </c>
      <c r="AJ26" t="s">
        <v>35</v>
      </c>
      <c r="AK26" t="s">
        <v>35</v>
      </c>
    </row>
    <row r="27" spans="1:39" x14ac:dyDescent="0.2">
      <c r="A27" s="51" t="s">
        <v>8</v>
      </c>
      <c r="B27" s="113">
        <f>[20]Maio!$B$5</f>
        <v>23.45</v>
      </c>
      <c r="C27" s="113">
        <f>[20]Maio!$B$6</f>
        <v>24.312499999999996</v>
      </c>
      <c r="D27" s="113">
        <f>[20]Maio!$B$7</f>
        <v>22.479166666666661</v>
      </c>
      <c r="E27" s="113">
        <f>[20]Maio!$B$8</f>
        <v>23.445833333333329</v>
      </c>
      <c r="F27" s="113">
        <f>[20]Maio!$B$9</f>
        <v>24.929166666666671</v>
      </c>
      <c r="G27" s="113">
        <f>[20]Maio!$B$10</f>
        <v>24.591666666666669</v>
      </c>
      <c r="H27" s="113">
        <f>[20]Maio!$B$11</f>
        <v>23.970833333333331</v>
      </c>
      <c r="I27" s="113">
        <f>[20]Maio!$B$12</f>
        <v>22.695833333333336</v>
      </c>
      <c r="J27" s="113">
        <f>[20]Maio!$B$13</f>
        <v>20.770833333333336</v>
      </c>
      <c r="K27" s="113">
        <f>[20]Maio!$B$14</f>
        <v>21.099999999999998</v>
      </c>
      <c r="L27" s="113">
        <f>[20]Maio!$B$15</f>
        <v>17.662500000000005</v>
      </c>
      <c r="M27" s="113">
        <f>[20]Maio!$B$16</f>
        <v>17.145833333333336</v>
      </c>
      <c r="N27" s="113">
        <f>[20]Maio!$B$17</f>
        <v>16.345833333333335</v>
      </c>
      <c r="O27" s="113">
        <f>[20]Maio!$B$18</f>
        <v>16.533333333333331</v>
      </c>
      <c r="P27" s="113">
        <f>[20]Maio!$B$19</f>
        <v>18.454166666666666</v>
      </c>
      <c r="Q27" s="113">
        <f>[20]Maio!$B$20</f>
        <v>18.266666666666669</v>
      </c>
      <c r="R27" s="113">
        <f>[20]Maio!$B$21</f>
        <v>18.366666666666664</v>
      </c>
      <c r="S27" s="113">
        <f>[20]Maio!$B$22</f>
        <v>18.145833333333332</v>
      </c>
      <c r="T27" s="113">
        <f>[20]Maio!$B$23</f>
        <v>18.420833333333334</v>
      </c>
      <c r="U27" s="113">
        <f>[20]Maio!$B$24</f>
        <v>18.708333333333332</v>
      </c>
      <c r="V27" s="113">
        <f>[20]Maio!$B$25</f>
        <v>19.712500000000002</v>
      </c>
      <c r="W27" s="113">
        <f>[20]Maio!$B$26</f>
        <v>20.779166666666665</v>
      </c>
      <c r="X27" s="113">
        <f>[20]Maio!$B$27</f>
        <v>22.837500000000002</v>
      </c>
      <c r="Y27" s="113">
        <f>[20]Maio!$B$28</f>
        <v>21.129166666666674</v>
      </c>
      <c r="Z27" s="113">
        <f>[20]Maio!$B$29</f>
        <v>21.2</v>
      </c>
      <c r="AA27" s="113">
        <f>[20]Maio!$B$30</f>
        <v>22.558333333333334</v>
      </c>
      <c r="AB27" s="113">
        <f>[20]Maio!$B$31</f>
        <v>23.45</v>
      </c>
      <c r="AC27" s="113">
        <f>[20]Maio!$B$32</f>
        <v>19.895833333333339</v>
      </c>
      <c r="AD27" s="113">
        <f>[20]Maio!$B$33</f>
        <v>19.612500000000001</v>
      </c>
      <c r="AE27" s="113">
        <f>[20]Maio!$B$34</f>
        <v>18.433333333333334</v>
      </c>
      <c r="AF27" s="113">
        <f>[20]Maio!$B$35</f>
        <v>19.05714285714286</v>
      </c>
      <c r="AG27" s="122">
        <f t="shared" si="1"/>
        <v>20.595526113671266</v>
      </c>
      <c r="AJ27" s="5"/>
      <c r="AK27" s="5"/>
    </row>
    <row r="28" spans="1:39" x14ac:dyDescent="0.2">
      <c r="A28" s="51" t="s">
        <v>9</v>
      </c>
      <c r="B28" s="113">
        <f>[21]Maio!$B$5</f>
        <v>24.495833333333337</v>
      </c>
      <c r="C28" s="113">
        <f>[21]Maio!$B$6</f>
        <v>25.379166666666666</v>
      </c>
      <c r="D28" s="113">
        <f>[21]Maio!$B$7</f>
        <v>23.574999999999999</v>
      </c>
      <c r="E28" s="113">
        <f>[21]Maio!$B$8</f>
        <v>24.633333333333329</v>
      </c>
      <c r="F28" s="113">
        <f>[21]Maio!$B$9</f>
        <v>26.149999999999995</v>
      </c>
      <c r="G28" s="113">
        <f>[21]Maio!$B$10</f>
        <v>25.774999999999995</v>
      </c>
      <c r="H28" s="113">
        <f>[21]Maio!$B$11</f>
        <v>25.183333333333334</v>
      </c>
      <c r="I28" s="113">
        <f>[21]Maio!$B$12</f>
        <v>24.712500000000002</v>
      </c>
      <c r="J28" s="113">
        <f>[21]Maio!$B$13</f>
        <v>22.979166666666668</v>
      </c>
      <c r="K28" s="113">
        <f>[21]Maio!$B$14</f>
        <v>23.483333333333331</v>
      </c>
      <c r="L28" s="113">
        <f>[21]Maio!$B$15</f>
        <v>20.054166666666667</v>
      </c>
      <c r="M28" s="113">
        <f>[21]Maio!$B$16</f>
        <v>18.658333333333331</v>
      </c>
      <c r="N28" s="113">
        <f>[21]Maio!$B$17</f>
        <v>18.775000000000002</v>
      </c>
      <c r="O28" s="113">
        <f>[21]Maio!$B$18</f>
        <v>19.366666666666667</v>
      </c>
      <c r="P28" s="113">
        <f>[21]Maio!$B$19</f>
        <v>20.375000000000004</v>
      </c>
      <c r="Q28" s="113">
        <f>[21]Maio!$B$20</f>
        <v>21.150000000000002</v>
      </c>
      <c r="R28" s="113">
        <f>[21]Maio!$B$21</f>
        <v>19.937499999999996</v>
      </c>
      <c r="S28" s="113">
        <f>[21]Maio!$B$22</f>
        <v>19.712500000000002</v>
      </c>
      <c r="T28" s="113">
        <f>[21]Maio!$B$23</f>
        <v>20.441666666666666</v>
      </c>
      <c r="U28" s="113">
        <f>[21]Maio!$B$24</f>
        <v>21.262499999999999</v>
      </c>
      <c r="V28" s="113">
        <f>[21]Maio!$B$25</f>
        <v>21.779166666666669</v>
      </c>
      <c r="W28" s="113">
        <f>[21]Maio!$B$26</f>
        <v>22.741666666666664</v>
      </c>
      <c r="X28" s="113">
        <f>[21]Maio!$B$27</f>
        <v>23.349999999999998</v>
      </c>
      <c r="Y28" s="113">
        <f>[21]Maio!$B$28</f>
        <v>22.412499999999998</v>
      </c>
      <c r="Z28" s="113">
        <f>[21]Maio!$B$29</f>
        <v>23.1875</v>
      </c>
      <c r="AA28" s="113">
        <f>[21]Maio!$B$30</f>
        <v>24.170833333333338</v>
      </c>
      <c r="AB28" s="113">
        <f>[21]Maio!$B$31</f>
        <v>25.237500000000001</v>
      </c>
      <c r="AC28" s="113">
        <f>[21]Maio!$B$32</f>
        <v>20.404166666666669</v>
      </c>
      <c r="AD28" s="113">
        <f>[21]Maio!$B$33</f>
        <v>20.125000000000004</v>
      </c>
      <c r="AE28" s="113">
        <f>[21]Maio!$B$34</f>
        <v>18.283333333333335</v>
      </c>
      <c r="AF28" s="113">
        <f>[21]Maio!$B$35</f>
        <v>18.708333333333336</v>
      </c>
      <c r="AG28" s="122">
        <f t="shared" si="1"/>
        <v>22.14516129032258</v>
      </c>
      <c r="AH28" t="s">
        <v>35</v>
      </c>
      <c r="AJ28" t="s">
        <v>35</v>
      </c>
      <c r="AK28" t="s">
        <v>35</v>
      </c>
    </row>
    <row r="29" spans="1:39" hidden="1" x14ac:dyDescent="0.2">
      <c r="A29" s="51" t="s">
        <v>32</v>
      </c>
      <c r="B29" s="113" t="str">
        <f>[22]Maio!$B$5</f>
        <v>*</v>
      </c>
      <c r="C29" s="113" t="str">
        <f>[22]Maio!$B$6</f>
        <v>*</v>
      </c>
      <c r="D29" s="113" t="str">
        <f>[22]Maio!$B$7</f>
        <v>*</v>
      </c>
      <c r="E29" s="113" t="str">
        <f>[22]Maio!$B$8</f>
        <v>*</v>
      </c>
      <c r="F29" s="113" t="str">
        <f>[22]Maio!$B$9</f>
        <v>*</v>
      </c>
      <c r="G29" s="113" t="str">
        <f>[22]Maio!$B$10</f>
        <v>*</v>
      </c>
      <c r="H29" s="113" t="str">
        <f>[22]Maio!$B$11</f>
        <v>*</v>
      </c>
      <c r="I29" s="113" t="str">
        <f>[22]Maio!$B$12</f>
        <v>*</v>
      </c>
      <c r="J29" s="113" t="str">
        <f>[22]Maio!$B$13</f>
        <v>*</v>
      </c>
      <c r="K29" s="113" t="str">
        <f>[22]Maio!$B$14</f>
        <v>*</v>
      </c>
      <c r="L29" s="113" t="str">
        <f>[22]Maio!$B$15</f>
        <v>*</v>
      </c>
      <c r="M29" s="113" t="str">
        <f>[22]Maio!$B$16</f>
        <v>*</v>
      </c>
      <c r="N29" s="113" t="str">
        <f>[22]Maio!$B$17</f>
        <v>*</v>
      </c>
      <c r="O29" s="113" t="str">
        <f>[22]Maio!$B$18</f>
        <v>*</v>
      </c>
      <c r="P29" s="113" t="str">
        <f>[22]Maio!$B$19</f>
        <v>*</v>
      </c>
      <c r="Q29" s="113" t="str">
        <f>[22]Maio!$B$20</f>
        <v>*</v>
      </c>
      <c r="R29" s="113" t="str">
        <f>[22]Maio!$B$21</f>
        <v>*</v>
      </c>
      <c r="S29" s="113" t="str">
        <f>[22]Maio!$B$22</f>
        <v>*</v>
      </c>
      <c r="T29" s="113" t="str">
        <f>[22]Maio!$B$23</f>
        <v>*</v>
      </c>
      <c r="U29" s="113" t="str">
        <f>[22]Maio!$B$24</f>
        <v>*</v>
      </c>
      <c r="V29" s="113" t="str">
        <f>[22]Maio!$B$25</f>
        <v>*</v>
      </c>
      <c r="W29" s="113" t="str">
        <f>[22]Maio!$B$26</f>
        <v>*</v>
      </c>
      <c r="X29" s="113" t="str">
        <f>[22]Maio!$B$27</f>
        <v>*</v>
      </c>
      <c r="Y29" s="113" t="str">
        <f>[22]Maio!$B$28</f>
        <v>*</v>
      </c>
      <c r="Z29" s="113" t="str">
        <f>[22]Maio!$B$29</f>
        <v>*</v>
      </c>
      <c r="AA29" s="113" t="str">
        <f>[22]Maio!$B$30</f>
        <v>*</v>
      </c>
      <c r="AB29" s="113" t="str">
        <f>[22]Maio!$B$31</f>
        <v>*</v>
      </c>
      <c r="AC29" s="113" t="str">
        <f>[22]Maio!$B$32</f>
        <v>*</v>
      </c>
      <c r="AD29" s="113" t="str">
        <f>[22]Maio!$B$33</f>
        <v>*</v>
      </c>
      <c r="AE29" s="113" t="str">
        <f>[22]Maio!$B$34</f>
        <v>*</v>
      </c>
      <c r="AF29" s="113" t="str">
        <f>[22]Maio!$B$35</f>
        <v>*</v>
      </c>
      <c r="AG29" s="122" t="s">
        <v>209</v>
      </c>
      <c r="AI29" s="12" t="s">
        <v>35</v>
      </c>
    </row>
    <row r="30" spans="1:39" x14ac:dyDescent="0.2">
      <c r="A30" s="51" t="s">
        <v>10</v>
      </c>
      <c r="B30" s="113">
        <f>[23]Maio!$B$5</f>
        <v>23.624999999999996</v>
      </c>
      <c r="C30" s="113">
        <f>[23]Maio!$B$6</f>
        <v>24.487500000000001</v>
      </c>
      <c r="D30" s="113">
        <f>[23]Maio!$B$7</f>
        <v>22.504166666666663</v>
      </c>
      <c r="E30" s="113">
        <f>[23]Maio!$B$8</f>
        <v>23.579166666666662</v>
      </c>
      <c r="F30" s="113">
        <f>[23]Maio!$B$9</f>
        <v>24.916666666666661</v>
      </c>
      <c r="G30" s="113">
        <f>[23]Maio!$B$10</f>
        <v>24.754166666666666</v>
      </c>
      <c r="H30" s="113">
        <f>[23]Maio!$B$11</f>
        <v>24.774999999999995</v>
      </c>
      <c r="I30" s="113">
        <f>[23]Maio!$B$12</f>
        <v>23.3125</v>
      </c>
      <c r="J30" s="113">
        <f>[23]Maio!$B$13</f>
        <v>22.212499999999995</v>
      </c>
      <c r="K30" s="113">
        <f>[23]Maio!$B$14</f>
        <v>21.654166666666665</v>
      </c>
      <c r="L30" s="113">
        <f>[23]Maio!$B$15</f>
        <v>18.350000000000001</v>
      </c>
      <c r="M30" s="113">
        <f>[23]Maio!$B$16</f>
        <v>17.608333333333331</v>
      </c>
      <c r="N30" s="113">
        <f>[23]Maio!$B$17</f>
        <v>16.908333333333335</v>
      </c>
      <c r="O30" s="113">
        <f>[23]Maio!$B$18</f>
        <v>17.116666666666667</v>
      </c>
      <c r="P30" s="113">
        <f>[23]Maio!$B$19</f>
        <v>18.500000000000004</v>
      </c>
      <c r="Q30" s="113">
        <f>[23]Maio!$B$20</f>
        <v>19.120833333333334</v>
      </c>
      <c r="R30" s="113">
        <f>[23]Maio!$B$21</f>
        <v>19.34782608695652</v>
      </c>
      <c r="S30" s="113">
        <f>[23]Maio!$B$22</f>
        <v>19.579166666666669</v>
      </c>
      <c r="T30" s="113">
        <f>[23]Maio!$B$23</f>
        <v>19.408333333333331</v>
      </c>
      <c r="U30" s="113">
        <f>[23]Maio!$B$24</f>
        <v>19.904166666666665</v>
      </c>
      <c r="V30" s="113">
        <f>[23]Maio!$B$25</f>
        <v>21.020833333333336</v>
      </c>
      <c r="W30" s="113">
        <f>[23]Maio!$B$26</f>
        <v>21.983333333333334</v>
      </c>
      <c r="X30" s="113">
        <f>[23]Maio!$B$27</f>
        <v>23.091666666666669</v>
      </c>
      <c r="Y30" s="113">
        <f>[23]Maio!$B$28</f>
        <v>22.037499999999998</v>
      </c>
      <c r="Z30" s="113">
        <f>[23]Maio!$B$29</f>
        <v>22.962500000000002</v>
      </c>
      <c r="AA30" s="113">
        <f>[23]Maio!$B$30</f>
        <v>23.82083333333334</v>
      </c>
      <c r="AB30" s="113">
        <f>[23]Maio!$B$31</f>
        <v>25.241666666666671</v>
      </c>
      <c r="AC30" s="113">
        <f>[23]Maio!$B$32</f>
        <v>20.045833333333331</v>
      </c>
      <c r="AD30" s="113">
        <f>[23]Maio!$B$33</f>
        <v>20.100000000000001</v>
      </c>
      <c r="AE30" s="113">
        <f>[23]Maio!$B$34</f>
        <v>18.737500000000001</v>
      </c>
      <c r="AF30" s="113">
        <f>[23]Maio!$B$35</f>
        <v>18.837499999999999</v>
      </c>
      <c r="AG30" s="122">
        <f t="shared" si="1"/>
        <v>21.275601916783543</v>
      </c>
      <c r="AK30" t="s">
        <v>35</v>
      </c>
      <c r="AL30" t="s">
        <v>35</v>
      </c>
    </row>
    <row r="31" spans="1:39" hidden="1" x14ac:dyDescent="0.2">
      <c r="A31" s="51" t="s">
        <v>156</v>
      </c>
      <c r="B31" s="113" t="s">
        <v>209</v>
      </c>
      <c r="C31" s="113" t="s">
        <v>209</v>
      </c>
      <c r="D31" s="113" t="s">
        <v>209</v>
      </c>
      <c r="E31" s="113" t="s">
        <v>209</v>
      </c>
      <c r="F31" s="113" t="s">
        <v>209</v>
      </c>
      <c r="G31" s="113" t="s">
        <v>209</v>
      </c>
      <c r="H31" s="113" t="s">
        <v>209</v>
      </c>
      <c r="I31" s="113" t="s">
        <v>209</v>
      </c>
      <c r="J31" s="113" t="s">
        <v>209</v>
      </c>
      <c r="K31" s="113" t="s">
        <v>209</v>
      </c>
      <c r="L31" s="113" t="s">
        <v>209</v>
      </c>
      <c r="M31" s="113" t="s">
        <v>209</v>
      </c>
      <c r="N31" s="113" t="s">
        <v>209</v>
      </c>
      <c r="O31" s="113" t="s">
        <v>209</v>
      </c>
      <c r="P31" s="113" t="s">
        <v>209</v>
      </c>
      <c r="Q31" s="113" t="s">
        <v>209</v>
      </c>
      <c r="R31" s="113" t="s">
        <v>209</v>
      </c>
      <c r="S31" s="113" t="s">
        <v>209</v>
      </c>
      <c r="T31" s="113" t="s">
        <v>209</v>
      </c>
      <c r="U31" s="113" t="s">
        <v>209</v>
      </c>
      <c r="V31" s="113" t="s">
        <v>209</v>
      </c>
      <c r="W31" s="113" t="s">
        <v>209</v>
      </c>
      <c r="X31" s="113" t="s">
        <v>209</v>
      </c>
      <c r="Y31" s="113" t="s">
        <v>209</v>
      </c>
      <c r="Z31" s="113" t="s">
        <v>209</v>
      </c>
      <c r="AA31" s="113" t="s">
        <v>209</v>
      </c>
      <c r="AB31" s="113" t="s">
        <v>209</v>
      </c>
      <c r="AC31" s="113" t="s">
        <v>209</v>
      </c>
      <c r="AD31" s="113" t="s">
        <v>209</v>
      </c>
      <c r="AE31" s="113" t="s">
        <v>209</v>
      </c>
      <c r="AF31" s="113" t="s">
        <v>209</v>
      </c>
      <c r="AG31" s="122" t="s">
        <v>209</v>
      </c>
      <c r="AH31" s="12" t="s">
        <v>35</v>
      </c>
    </row>
    <row r="32" spans="1:39" x14ac:dyDescent="0.2">
      <c r="A32" s="51" t="s">
        <v>11</v>
      </c>
      <c r="B32" s="113">
        <f>[24]Maio!$B$5</f>
        <v>23.279166666666665</v>
      </c>
      <c r="C32" s="113">
        <f>[24]Maio!$B$6</f>
        <v>23.349999999999998</v>
      </c>
      <c r="D32" s="113">
        <f>[24]Maio!$B$7</f>
        <v>23.329166666666666</v>
      </c>
      <c r="E32" s="113">
        <f>[24]Maio!$B$8</f>
        <v>23.079166666666669</v>
      </c>
      <c r="F32" s="113">
        <f>[24]Maio!$B$9</f>
        <v>23.745833333333337</v>
      </c>
      <c r="G32" s="113">
        <f>[24]Maio!$B$10</f>
        <v>23.266666666666666</v>
      </c>
      <c r="H32" s="113">
        <f>[24]Maio!$B$11</f>
        <v>24.641666666666669</v>
      </c>
      <c r="I32" s="113">
        <f>[24]Maio!$B$12</f>
        <v>23.158333333333331</v>
      </c>
      <c r="J32" s="113">
        <f>[24]Maio!$B$13</f>
        <v>22.487500000000008</v>
      </c>
      <c r="K32" s="113">
        <f>[24]Maio!$B$14</f>
        <v>22.362500000000001</v>
      </c>
      <c r="L32" s="113">
        <f>[24]Maio!$B$15</f>
        <v>20.062500000000004</v>
      </c>
      <c r="M32" s="113">
        <f>[24]Maio!$B$16</f>
        <v>17.320833333333333</v>
      </c>
      <c r="N32" s="113">
        <f>[24]Maio!$B$17</f>
        <v>16.633333333333336</v>
      </c>
      <c r="O32" s="113">
        <f>[24]Maio!$B$18</f>
        <v>16.183333333333334</v>
      </c>
      <c r="P32" s="113">
        <f>[24]Maio!$B$19</f>
        <v>16.4375</v>
      </c>
      <c r="Q32" s="113">
        <f>[24]Maio!$B$20</f>
        <v>16.529166666666669</v>
      </c>
      <c r="R32" s="113">
        <f>[24]Maio!$B$21</f>
        <v>16.737499999999997</v>
      </c>
      <c r="S32" s="113">
        <f>[24]Maio!$B$22</f>
        <v>16.566666666666666</v>
      </c>
      <c r="T32" s="113">
        <f>[24]Maio!$B$23</f>
        <v>17.675000000000001</v>
      </c>
      <c r="U32" s="113">
        <f>[24]Maio!$B$24</f>
        <v>17.829166666666669</v>
      </c>
      <c r="V32" s="113">
        <f>[24]Maio!$B$25</f>
        <v>18.833333333333332</v>
      </c>
      <c r="W32" s="113">
        <f>[24]Maio!$B$26</f>
        <v>20.866666666666667</v>
      </c>
      <c r="X32" s="113">
        <f>[24]Maio!$B$27</f>
        <v>20.808333333333334</v>
      </c>
      <c r="Y32" s="113">
        <f>[24]Maio!$B$28</f>
        <v>19.425000000000001</v>
      </c>
      <c r="Z32" s="113">
        <f>[24]Maio!$B$29</f>
        <v>20.374999999999996</v>
      </c>
      <c r="AA32" s="113">
        <f>[24]Maio!$B$30</f>
        <v>22.316666666666666</v>
      </c>
      <c r="AB32" s="113">
        <f>[24]Maio!$B$31</f>
        <v>22.904166666666669</v>
      </c>
      <c r="AC32" s="113">
        <f>[24]Maio!$B$32</f>
        <v>19.291666666666661</v>
      </c>
      <c r="AD32" s="113">
        <f>[24]Maio!$B$33</f>
        <v>19.129166666666666</v>
      </c>
      <c r="AE32" s="113">
        <f>[24]Maio!$B$34</f>
        <v>18.708333333333332</v>
      </c>
      <c r="AF32" s="113">
        <f>[24]Maio!$B$35</f>
        <v>18.7</v>
      </c>
      <c r="AG32" s="122">
        <f t="shared" si="1"/>
        <v>20.194623655913986</v>
      </c>
      <c r="AI32" s="12" t="s">
        <v>35</v>
      </c>
      <c r="AK32" t="s">
        <v>35</v>
      </c>
      <c r="AL32" t="s">
        <v>35</v>
      </c>
      <c r="AM32" s="105"/>
    </row>
    <row r="33" spans="1:38" s="5" customFormat="1" x14ac:dyDescent="0.2">
      <c r="A33" s="51" t="s">
        <v>12</v>
      </c>
      <c r="B33" s="113">
        <f>[25]Maio!$B$5</f>
        <v>25.587500000000002</v>
      </c>
      <c r="C33" s="113">
        <f>[25]Maio!$B$6</f>
        <v>24.150000000000002</v>
      </c>
      <c r="D33" s="113">
        <f>[25]Maio!$B$7</f>
        <v>22.894117647058827</v>
      </c>
      <c r="E33" s="113">
        <f>[25]Maio!$B$8</f>
        <v>22.916666666666668</v>
      </c>
      <c r="F33" s="113">
        <f>[25]Maio!$B$9</f>
        <v>24.783333333333331</v>
      </c>
      <c r="G33" s="113">
        <f>[25]Maio!$B$10</f>
        <v>24.554166666666674</v>
      </c>
      <c r="H33" s="113">
        <f>[25]Maio!$B$11</f>
        <v>25.470833333333342</v>
      </c>
      <c r="I33" s="113">
        <f>[25]Maio!$B$12</f>
        <v>24.895833333333332</v>
      </c>
      <c r="J33" s="113">
        <f>[25]Maio!$B$13</f>
        <v>23.924999999999994</v>
      </c>
      <c r="K33" s="113">
        <f>[25]Maio!$B$14</f>
        <v>24.966666666666669</v>
      </c>
      <c r="L33" s="113">
        <f>[25]Maio!$B$15</f>
        <v>22.862500000000008</v>
      </c>
      <c r="M33" s="113">
        <f>[25]Maio!$B$16</f>
        <v>20.345833333333331</v>
      </c>
      <c r="N33" s="113">
        <f>[25]Maio!$B$17</f>
        <v>19.612500000000001</v>
      </c>
      <c r="O33" s="113">
        <f>[25]Maio!$B$18</f>
        <v>20.091666666666665</v>
      </c>
      <c r="P33" s="113">
        <f>[25]Maio!$B$19</f>
        <v>20.404166666666669</v>
      </c>
      <c r="Q33" s="113">
        <f>[25]Maio!$B$20</f>
        <v>20.341666666666665</v>
      </c>
      <c r="R33" s="113">
        <f>[25]Maio!$B$21</f>
        <v>20.254166666666666</v>
      </c>
      <c r="S33" s="113">
        <f>[25]Maio!$B$22</f>
        <v>20.999999999999996</v>
      </c>
      <c r="T33" s="113">
        <f>[25]Maio!$B$23</f>
        <v>21.866666666666671</v>
      </c>
      <c r="U33" s="113">
        <f>[25]Maio!$B$24</f>
        <v>22.204545454545457</v>
      </c>
      <c r="V33" s="113">
        <f>[25]Maio!$B$25</f>
        <v>22.162499999999998</v>
      </c>
      <c r="W33" s="113">
        <f>[25]Maio!$B$26</f>
        <v>23.483333333333334</v>
      </c>
      <c r="X33" s="113">
        <f>[25]Maio!$B$27</f>
        <v>23.408333333333335</v>
      </c>
      <c r="Y33" s="113">
        <f>[25]Maio!$B$28</f>
        <v>23.125</v>
      </c>
      <c r="Z33" s="113">
        <f>[25]Maio!$B$29</f>
        <v>23.233333333333334</v>
      </c>
      <c r="AA33" s="113">
        <f>[25]Maio!$B$30</f>
        <v>24.858333333333334</v>
      </c>
      <c r="AB33" s="113">
        <f>[25]Maio!$B$31</f>
        <v>25.408333333333342</v>
      </c>
      <c r="AC33" s="113">
        <f>[25]Maio!$B$32</f>
        <v>21.858333333333334</v>
      </c>
      <c r="AD33" s="113">
        <f>[25]Maio!$B$33</f>
        <v>21.645833333333332</v>
      </c>
      <c r="AE33" s="113">
        <f>[25]Maio!$B$34</f>
        <v>20.841666666666665</v>
      </c>
      <c r="AF33" s="113">
        <f>[25]Maio!$B$35</f>
        <v>20.80833333333333</v>
      </c>
      <c r="AG33" s="122">
        <f t="shared" si="1"/>
        <v>22.708424616180785</v>
      </c>
      <c r="AJ33" s="5" t="s">
        <v>35</v>
      </c>
      <c r="AK33" s="5" t="s">
        <v>35</v>
      </c>
    </row>
    <row r="34" spans="1:38" x14ac:dyDescent="0.2">
      <c r="A34" s="51" t="s">
        <v>13</v>
      </c>
      <c r="B34" s="113">
        <f>[26]Maio!$B$5</f>
        <v>25.483333333333334</v>
      </c>
      <c r="C34" s="113">
        <f>[26]Maio!$B$6</f>
        <v>24.912499999999998</v>
      </c>
      <c r="D34" s="113">
        <f>[26]Maio!$B$7</f>
        <v>20.704166666666669</v>
      </c>
      <c r="E34" s="113">
        <f>[26]Maio!$B$8</f>
        <v>21.466666666666665</v>
      </c>
      <c r="F34" s="113">
        <f>[26]Maio!$B$9</f>
        <v>22.770833333333339</v>
      </c>
      <c r="G34" s="113">
        <f>[26]Maio!$B$10</f>
        <v>23.133333333333336</v>
      </c>
      <c r="H34" s="113">
        <f>[26]Maio!$B$11</f>
        <v>24.575000000000003</v>
      </c>
      <c r="I34" s="113">
        <f>[26]Maio!$B$12</f>
        <v>26.224999999999994</v>
      </c>
      <c r="J34" s="113">
        <f>[26]Maio!$B$13</f>
        <v>24.370833333333337</v>
      </c>
      <c r="K34" s="113">
        <f>[26]Maio!$B$14</f>
        <v>24.366666666666664</v>
      </c>
      <c r="L34" s="113">
        <f>[26]Maio!$B$15</f>
        <v>24.562499999999996</v>
      </c>
      <c r="M34" s="113">
        <f>[26]Maio!$B$16</f>
        <v>22.708333333333329</v>
      </c>
      <c r="N34" s="113">
        <f>[26]Maio!$B$17</f>
        <v>20.908333333333331</v>
      </c>
      <c r="O34" s="113">
        <f>[26]Maio!$B$18</f>
        <v>20.925000000000001</v>
      </c>
      <c r="P34" s="113">
        <f>[26]Maio!$B$19</f>
        <v>20.987500000000001</v>
      </c>
      <c r="Q34" s="113">
        <f>[26]Maio!$B$20</f>
        <v>20.962500000000002</v>
      </c>
      <c r="R34" s="113">
        <f>[26]Maio!$B$21</f>
        <v>20.9</v>
      </c>
      <c r="S34" s="113">
        <f>[26]Maio!$B$22</f>
        <v>22.025000000000002</v>
      </c>
      <c r="T34" s="113">
        <f>[26]Maio!$B$23</f>
        <v>22.754166666666666</v>
      </c>
      <c r="U34" s="113">
        <f>[26]Maio!$B$24</f>
        <v>22.641666666666666</v>
      </c>
      <c r="V34" s="113">
        <f>[26]Maio!$B$25</f>
        <v>22.450000000000003</v>
      </c>
      <c r="W34" s="113">
        <f>[26]Maio!$B$26</f>
        <v>24.63333333333334</v>
      </c>
      <c r="X34" s="113">
        <f>[26]Maio!$B$27</f>
        <v>25.237500000000001</v>
      </c>
      <c r="Y34" s="113">
        <f>[26]Maio!$B$28</f>
        <v>23.162499999999998</v>
      </c>
      <c r="Z34" s="113">
        <f>[26]Maio!$B$29</f>
        <v>23.508333333333336</v>
      </c>
      <c r="AA34" s="113">
        <f>[26]Maio!$B$30</f>
        <v>25.2</v>
      </c>
      <c r="AB34" s="113">
        <f>[26]Maio!$B$31</f>
        <v>26.054166666666664</v>
      </c>
      <c r="AC34" s="113">
        <f>[26]Maio!$B$32</f>
        <v>22.533333333333328</v>
      </c>
      <c r="AD34" s="113">
        <f>[26]Maio!$B$33</f>
        <v>18.2695652173913</v>
      </c>
      <c r="AE34" s="113">
        <f>[26]Maio!$B$34</f>
        <v>20.087499999999999</v>
      </c>
      <c r="AF34" s="113">
        <f>[26]Maio!$B$35</f>
        <v>21.208333333333332</v>
      </c>
      <c r="AG34" s="122">
        <f t="shared" si="1"/>
        <v>22.894448340345956</v>
      </c>
      <c r="AJ34" t="s">
        <v>35</v>
      </c>
      <c r="AL34" t="s">
        <v>35</v>
      </c>
    </row>
    <row r="35" spans="1:38" x14ac:dyDescent="0.2">
      <c r="A35" s="51" t="s">
        <v>157</v>
      </c>
      <c r="B35" s="113">
        <f>[27]Maio!$B$5</f>
        <v>24.375000000000004</v>
      </c>
      <c r="C35" s="113">
        <f>[27]Maio!$B$6</f>
        <v>23.9375</v>
      </c>
      <c r="D35" s="113">
        <f>[27]Maio!$B$7</f>
        <v>23.870833333333334</v>
      </c>
      <c r="E35" s="113">
        <f>[27]Maio!$B$8</f>
        <v>23.295833333333334</v>
      </c>
      <c r="F35" s="113">
        <f>[27]Maio!$B$9</f>
        <v>24.408333333333331</v>
      </c>
      <c r="G35" s="113">
        <f>[27]Maio!$B$10</f>
        <v>24.583333333333339</v>
      </c>
      <c r="H35" s="113">
        <f>[27]Maio!$B$11</f>
        <v>24.162499999999998</v>
      </c>
      <c r="I35" s="113">
        <f>[27]Maio!$B$12</f>
        <v>23.024999999999995</v>
      </c>
      <c r="J35" s="113">
        <f>[27]Maio!$B$13</f>
        <v>22.541666666666668</v>
      </c>
      <c r="K35" s="113">
        <f>[27]Maio!$B$14</f>
        <v>22.466666666666669</v>
      </c>
      <c r="L35" s="113">
        <f>[27]Maio!$B$15</f>
        <v>18.837499999999999</v>
      </c>
      <c r="M35" s="113">
        <f>[27]Maio!$B$16</f>
        <v>15.641666666666667</v>
      </c>
      <c r="N35" s="113">
        <f>[27]Maio!$B$17</f>
        <v>15.84166666666667</v>
      </c>
      <c r="O35" s="113">
        <f>[27]Maio!$B$18</f>
        <v>16.679166666666671</v>
      </c>
      <c r="P35" s="113">
        <f>[27]Maio!$B$19</f>
        <v>17.345833333333331</v>
      </c>
      <c r="Q35" s="113">
        <f>[27]Maio!$B$20</f>
        <v>18.449999999999996</v>
      </c>
      <c r="R35" s="113">
        <f>[27]Maio!$B$21</f>
        <v>18.058333333333334</v>
      </c>
      <c r="S35" s="113">
        <f>[27]Maio!$B$22</f>
        <v>18.858333333333331</v>
      </c>
      <c r="T35" s="113">
        <f>[27]Maio!$B$23</f>
        <v>19.412499999999998</v>
      </c>
      <c r="U35" s="113">
        <f>[27]Maio!$B$24</f>
        <v>19.274999999999999</v>
      </c>
      <c r="V35" s="113">
        <f>[27]Maio!$B$25</f>
        <v>20.712500000000002</v>
      </c>
      <c r="W35" s="113">
        <f>[27]Maio!$B$26</f>
        <v>22.887499999999999</v>
      </c>
      <c r="X35" s="113">
        <f>[27]Maio!$B$27</f>
        <v>22.783333333333331</v>
      </c>
      <c r="Y35" s="113">
        <f>[27]Maio!$B$28</f>
        <v>21.978260869565219</v>
      </c>
      <c r="Z35" s="113">
        <f>[27]Maio!$B$29</f>
        <v>22.757142857142856</v>
      </c>
      <c r="AA35" s="113">
        <f>[27]Maio!$B$30</f>
        <v>24.31904761904762</v>
      </c>
      <c r="AB35" s="113">
        <f>[27]Maio!$B$31</f>
        <v>25.685714285714283</v>
      </c>
      <c r="AC35" s="113">
        <f>[27]Maio!$B$32</f>
        <v>20.355</v>
      </c>
      <c r="AD35" s="113">
        <f>[27]Maio!$B$33</f>
        <v>19.705555555555552</v>
      </c>
      <c r="AE35" s="113">
        <f>[27]Maio!$B$34</f>
        <v>18.500000000000004</v>
      </c>
      <c r="AF35" s="113">
        <f>[27]Maio!$B$35</f>
        <v>20.166666666666668</v>
      </c>
      <c r="AG35" s="122">
        <f t="shared" si="1"/>
        <v>21.126367350119107</v>
      </c>
      <c r="AJ35" s="12" t="s">
        <v>35</v>
      </c>
      <c r="AK35" t="s">
        <v>35</v>
      </c>
    </row>
    <row r="36" spans="1:38" hidden="1" x14ac:dyDescent="0.2">
      <c r="A36" s="51" t="s">
        <v>128</v>
      </c>
      <c r="B36" s="113" t="str">
        <f>[28]Maio!$B$5</f>
        <v>*</v>
      </c>
      <c r="C36" s="113" t="str">
        <f>[28]Maio!$B$6</f>
        <v>*</v>
      </c>
      <c r="D36" s="113" t="str">
        <f>[28]Maio!$B$7</f>
        <v>*</v>
      </c>
      <c r="E36" s="113" t="str">
        <f>[28]Maio!$B$8</f>
        <v>*</v>
      </c>
      <c r="F36" s="113" t="str">
        <f>[28]Maio!$B$9</f>
        <v>*</v>
      </c>
      <c r="G36" s="113" t="str">
        <f>[28]Maio!$B$10</f>
        <v>*</v>
      </c>
      <c r="H36" s="113" t="str">
        <f>[28]Maio!$B$11</f>
        <v>*</v>
      </c>
      <c r="I36" s="113" t="str">
        <f>[28]Maio!$B$12</f>
        <v>*</v>
      </c>
      <c r="J36" s="113" t="str">
        <f>[28]Maio!$B$13</f>
        <v>*</v>
      </c>
      <c r="K36" s="113" t="str">
        <f>[28]Maio!$B$14</f>
        <v>*</v>
      </c>
      <c r="L36" s="113" t="str">
        <f>[28]Maio!$B$15</f>
        <v>*</v>
      </c>
      <c r="M36" s="113" t="str">
        <f>[28]Maio!$B$16</f>
        <v>*</v>
      </c>
      <c r="N36" s="113" t="str">
        <f>[28]Maio!$B$17</f>
        <v>*</v>
      </c>
      <c r="O36" s="113" t="str">
        <f>[28]Maio!$B$18</f>
        <v>*</v>
      </c>
      <c r="P36" s="113" t="str">
        <f>[28]Maio!$B$19</f>
        <v>*</v>
      </c>
      <c r="Q36" s="113" t="str">
        <f>[28]Maio!$B$20</f>
        <v>*</v>
      </c>
      <c r="R36" s="113" t="str">
        <f>[28]Maio!$B$21</f>
        <v>*</v>
      </c>
      <c r="S36" s="113" t="str">
        <f>[28]Maio!$B$22</f>
        <v>*</v>
      </c>
      <c r="T36" s="113" t="str">
        <f>[28]Maio!$B$23</f>
        <v>*</v>
      </c>
      <c r="U36" s="113" t="str">
        <f>[28]Maio!$B$24</f>
        <v>*</v>
      </c>
      <c r="V36" s="113" t="str">
        <f>[28]Maio!$B$25</f>
        <v>*</v>
      </c>
      <c r="W36" s="113" t="str">
        <f>[28]Maio!$B$26</f>
        <v>*</v>
      </c>
      <c r="X36" s="113" t="str">
        <f>[28]Maio!$B$27</f>
        <v>*</v>
      </c>
      <c r="Y36" s="113" t="str">
        <f>[28]Maio!$B$28</f>
        <v>*</v>
      </c>
      <c r="Z36" s="113" t="str">
        <f>[28]Maio!$B$29</f>
        <v>*</v>
      </c>
      <c r="AA36" s="113" t="str">
        <f>[28]Maio!$B$30</f>
        <v>*</v>
      </c>
      <c r="AB36" s="113" t="str">
        <f>[28]Maio!$B$31</f>
        <v>*</v>
      </c>
      <c r="AC36" s="113" t="str">
        <f>[28]Maio!$B$32</f>
        <v>*</v>
      </c>
      <c r="AD36" s="113" t="str">
        <f>[28]Maio!$B$33</f>
        <v>*</v>
      </c>
      <c r="AE36" s="113" t="str">
        <f>[28]Maio!$B$34</f>
        <v>*</v>
      </c>
      <c r="AF36" s="113" t="str">
        <f>[28]Maio!$B$35</f>
        <v>*</v>
      </c>
      <c r="AG36" s="122" t="s">
        <v>209</v>
      </c>
      <c r="AK36" t="s">
        <v>35</v>
      </c>
    </row>
    <row r="37" spans="1:38" x14ac:dyDescent="0.2">
      <c r="A37" s="51" t="s">
        <v>14</v>
      </c>
      <c r="B37" s="113">
        <f>[29]Maio!$B$5</f>
        <v>23.387500000000003</v>
      </c>
      <c r="C37" s="113">
        <f>[29]Maio!$B$6</f>
        <v>22.087500000000002</v>
      </c>
      <c r="D37" s="113">
        <f>[29]Maio!$B$7</f>
        <v>22.029166666666665</v>
      </c>
      <c r="E37" s="113">
        <f>[29]Maio!$B$8</f>
        <v>23.541666666666671</v>
      </c>
      <c r="F37" s="113">
        <f>[29]Maio!$B$9</f>
        <v>23.862500000000001</v>
      </c>
      <c r="G37" s="113">
        <f>[29]Maio!$B$10</f>
        <v>24.470833333333328</v>
      </c>
      <c r="H37" s="113">
        <f>[29]Maio!$B$11</f>
        <v>25.037500000000009</v>
      </c>
      <c r="I37" s="113">
        <f>[29]Maio!$B$12</f>
        <v>23.941666666666666</v>
      </c>
      <c r="J37" s="113">
        <f>[29]Maio!$B$13</f>
        <v>23.920833333333334</v>
      </c>
      <c r="K37" s="113">
        <f>[29]Maio!$B$14</f>
        <v>23.900000000000002</v>
      </c>
      <c r="L37" s="113">
        <f>[29]Maio!$B$15</f>
        <v>23.379166666666666</v>
      </c>
      <c r="M37" s="113">
        <f>[29]Maio!$B$16</f>
        <v>19.883333333333333</v>
      </c>
      <c r="N37" s="113">
        <f>[29]Maio!$B$17</f>
        <v>18.858333333333331</v>
      </c>
      <c r="O37" s="113">
        <f>[29]Maio!$B$18</f>
        <v>19.349999999999998</v>
      </c>
      <c r="P37" s="113">
        <f>[29]Maio!$B$19</f>
        <v>18.516666666666666</v>
      </c>
      <c r="Q37" s="113">
        <f>[29]Maio!$B$20</f>
        <v>17.791666666666668</v>
      </c>
      <c r="R37" s="113">
        <f>[29]Maio!$B$21</f>
        <v>17.891666666666666</v>
      </c>
      <c r="S37" s="113">
        <f>[29]Maio!$B$22</f>
        <v>18.975000000000001</v>
      </c>
      <c r="T37" s="113">
        <f>[29]Maio!$B$23</f>
        <v>19.283333333333331</v>
      </c>
      <c r="U37" s="113">
        <f>[29]Maio!$B$24</f>
        <v>19.05</v>
      </c>
      <c r="V37" s="113">
        <f>[29]Maio!$B$25</f>
        <v>19.637499999999996</v>
      </c>
      <c r="W37" s="113">
        <f>[29]Maio!$B$26</f>
        <v>19.820833333333333</v>
      </c>
      <c r="X37" s="113">
        <f>[29]Maio!$B$27</f>
        <v>20.154166666666665</v>
      </c>
      <c r="Y37" s="113">
        <f>[29]Maio!$B$28</f>
        <v>20.81666666666667</v>
      </c>
      <c r="Z37" s="113">
        <f>[29]Maio!$B$29</f>
        <v>21.974999999999998</v>
      </c>
      <c r="AA37" s="113">
        <f>[29]Maio!$B$30</f>
        <v>23.029166666666665</v>
      </c>
      <c r="AB37" s="113">
        <f>[29]Maio!$B$31</f>
        <v>22.833333333333332</v>
      </c>
      <c r="AC37" s="113">
        <f>[29]Maio!$B$32</f>
        <v>21.962499999999995</v>
      </c>
      <c r="AD37" s="113">
        <f>[29]Maio!$B$33</f>
        <v>21.795833333333334</v>
      </c>
      <c r="AE37" s="113">
        <f>[29]Maio!$B$34</f>
        <v>19.520833333333332</v>
      </c>
      <c r="AF37" s="113">
        <f>[29]Maio!$B$35</f>
        <v>20.779166666666669</v>
      </c>
      <c r="AG37" s="122">
        <f t="shared" si="1"/>
        <v>21.338172043010761</v>
      </c>
      <c r="AJ37" t="s">
        <v>35</v>
      </c>
      <c r="AK37" t="s">
        <v>35</v>
      </c>
    </row>
    <row r="38" spans="1:38" hidden="1" x14ac:dyDescent="0.2">
      <c r="A38" s="51" t="s">
        <v>158</v>
      </c>
      <c r="B38" s="113" t="s">
        <v>209</v>
      </c>
      <c r="C38" s="113" t="s">
        <v>209</v>
      </c>
      <c r="D38" s="113" t="s">
        <v>209</v>
      </c>
      <c r="E38" s="113" t="s">
        <v>209</v>
      </c>
      <c r="F38" s="113" t="s">
        <v>209</v>
      </c>
      <c r="G38" s="113" t="s">
        <v>209</v>
      </c>
      <c r="H38" s="113" t="s">
        <v>209</v>
      </c>
      <c r="I38" s="113" t="s">
        <v>209</v>
      </c>
      <c r="J38" s="113" t="s">
        <v>209</v>
      </c>
      <c r="K38" s="113" t="s">
        <v>209</v>
      </c>
      <c r="L38" s="113" t="s">
        <v>209</v>
      </c>
      <c r="M38" s="113" t="s">
        <v>209</v>
      </c>
      <c r="N38" s="113" t="s">
        <v>209</v>
      </c>
      <c r="O38" s="113" t="s">
        <v>209</v>
      </c>
      <c r="P38" s="113" t="s">
        <v>209</v>
      </c>
      <c r="Q38" s="113" t="s">
        <v>209</v>
      </c>
      <c r="R38" s="113" t="s">
        <v>209</v>
      </c>
      <c r="S38" s="113" t="s">
        <v>209</v>
      </c>
      <c r="T38" s="113" t="s">
        <v>209</v>
      </c>
      <c r="U38" s="113" t="s">
        <v>209</v>
      </c>
      <c r="V38" s="113" t="s">
        <v>209</v>
      </c>
      <c r="W38" s="113" t="s">
        <v>209</v>
      </c>
      <c r="X38" s="113" t="s">
        <v>209</v>
      </c>
      <c r="Y38" s="113" t="s">
        <v>209</v>
      </c>
      <c r="Z38" s="113" t="s">
        <v>209</v>
      </c>
      <c r="AA38" s="113" t="s">
        <v>209</v>
      </c>
      <c r="AB38" s="113" t="s">
        <v>209</v>
      </c>
      <c r="AC38" s="113" t="s">
        <v>209</v>
      </c>
      <c r="AD38" s="113" t="s">
        <v>209</v>
      </c>
      <c r="AE38" s="113" t="s">
        <v>209</v>
      </c>
      <c r="AF38" s="113" t="s">
        <v>209</v>
      </c>
      <c r="AG38" s="122" t="s">
        <v>209</v>
      </c>
      <c r="AI38" s="88" t="s">
        <v>35</v>
      </c>
      <c r="AJ38" s="88" t="s">
        <v>35</v>
      </c>
    </row>
    <row r="39" spans="1:38" x14ac:dyDescent="0.2">
      <c r="A39" s="51" t="s">
        <v>15</v>
      </c>
      <c r="B39" s="113">
        <f>[30]Maio!$B$5</f>
        <v>22.670833333333334</v>
      </c>
      <c r="C39" s="113">
        <f>[30]Maio!$B$6</f>
        <v>22.954166666666666</v>
      </c>
      <c r="D39" s="113">
        <f>[30]Maio!$B$7</f>
        <v>20.537499999999998</v>
      </c>
      <c r="E39" s="113">
        <f>[30]Maio!$B$8</f>
        <v>20.870833333333334</v>
      </c>
      <c r="F39" s="113">
        <f>[30]Maio!$B$9</f>
        <v>23</v>
      </c>
      <c r="G39" s="113">
        <f>[30]Maio!$B$10</f>
        <v>22.8125</v>
      </c>
      <c r="H39" s="113">
        <f>[30]Maio!$B$11</f>
        <v>22.95</v>
      </c>
      <c r="I39" s="113">
        <f>[30]Maio!$B$12</f>
        <v>21.358333333333334</v>
      </c>
      <c r="J39" s="113">
        <f>[30]Maio!$B$13</f>
        <v>20.720833333333331</v>
      </c>
      <c r="K39" s="113">
        <f>[30]Maio!$B$14</f>
        <v>20.329166666666666</v>
      </c>
      <c r="L39" s="113">
        <f>[30]Maio!$B$15</f>
        <v>18.662500000000001</v>
      </c>
      <c r="M39" s="113">
        <f>[30]Maio!$B$16</f>
        <v>17.412500000000001</v>
      </c>
      <c r="N39" s="113">
        <f>[30]Maio!$B$17</f>
        <v>17.899999999999995</v>
      </c>
      <c r="O39" s="113">
        <f>[30]Maio!$B$18</f>
        <v>17.516666666666666</v>
      </c>
      <c r="P39" s="113">
        <f>[30]Maio!$B$19</f>
        <v>17.516666666666673</v>
      </c>
      <c r="Q39" s="113">
        <f>[30]Maio!$B$20</f>
        <v>17.716666666666665</v>
      </c>
      <c r="R39" s="113">
        <f>[30]Maio!$B$21</f>
        <v>17.400000000000002</v>
      </c>
      <c r="S39" s="113">
        <f>[30]Maio!$B$22</f>
        <v>17.579166666666666</v>
      </c>
      <c r="T39" s="113">
        <f>[30]Maio!$B$23</f>
        <v>18.549999999999997</v>
      </c>
      <c r="U39" s="113">
        <f>[30]Maio!$B$24</f>
        <v>18.820833333333336</v>
      </c>
      <c r="V39" s="113">
        <f>[30]Maio!$B$25</f>
        <v>18.787500000000001</v>
      </c>
      <c r="W39" s="113">
        <f>[30]Maio!$B$26</f>
        <v>20.524999999999999</v>
      </c>
      <c r="X39" s="113">
        <f>[30]Maio!$B$27</f>
        <v>20.875000000000004</v>
      </c>
      <c r="Y39" s="113">
        <f>[30]Maio!$B$28</f>
        <v>19.537500000000001</v>
      </c>
      <c r="Z39" s="113">
        <f>[30]Maio!$B$29</f>
        <v>19.966666666666665</v>
      </c>
      <c r="AA39" s="113">
        <f>[30]Maio!$B$30</f>
        <v>21.462500000000002</v>
      </c>
      <c r="AB39" s="113">
        <f>[30]Maio!$B$31</f>
        <v>23.716666666666669</v>
      </c>
      <c r="AC39" s="113">
        <f>[30]Maio!$B$32</f>
        <v>18.854166666666668</v>
      </c>
      <c r="AD39" s="113">
        <f>[30]Maio!$B$33</f>
        <v>18.654166666666665</v>
      </c>
      <c r="AE39" s="113">
        <f>[30]Maio!$B$34</f>
        <v>17.245833333333334</v>
      </c>
      <c r="AF39" s="113">
        <f>[30]Maio!$B$35</f>
        <v>17.212500000000002</v>
      </c>
      <c r="AG39" s="122">
        <f t="shared" si="1"/>
        <v>19.810215053763432</v>
      </c>
      <c r="AH39" s="12" t="s">
        <v>35</v>
      </c>
      <c r="AI39" s="12" t="s">
        <v>35</v>
      </c>
      <c r="AJ39" t="s">
        <v>35</v>
      </c>
      <c r="AK39" t="s">
        <v>35</v>
      </c>
    </row>
    <row r="40" spans="1:38" x14ac:dyDescent="0.2">
      <c r="A40" s="51" t="s">
        <v>16</v>
      </c>
      <c r="B40" s="113">
        <f>[31]Maio!$B$5</f>
        <v>28.166666666666661</v>
      </c>
      <c r="C40" s="113">
        <f>[31]Maio!$B$6</f>
        <v>21.983333333333334</v>
      </c>
      <c r="D40" s="113">
        <f>[31]Maio!$B$7</f>
        <v>18.074999999999996</v>
      </c>
      <c r="E40" s="113">
        <f>[31]Maio!$B$8</f>
        <v>19.566666666666666</v>
      </c>
      <c r="F40" s="113">
        <f>[31]Maio!$B$9</f>
        <v>22.712500000000002</v>
      </c>
      <c r="G40" s="113">
        <f>[31]Maio!$B$10</f>
        <v>20.041666666666664</v>
      </c>
      <c r="H40" s="113">
        <f>[31]Maio!$B$11</f>
        <v>21.733333333333331</v>
      </c>
      <c r="I40" s="113">
        <f>[31]Maio!$B$12</f>
        <v>22.808333333333334</v>
      </c>
      <c r="J40" s="113">
        <f>[31]Maio!$B$13</f>
        <v>21.458333333333332</v>
      </c>
      <c r="K40" s="113">
        <f>[31]Maio!$B$14</f>
        <v>23.320833333333336</v>
      </c>
      <c r="L40" s="113">
        <f>[31]Maio!$B$15</f>
        <v>21.916666666666668</v>
      </c>
      <c r="M40" s="113">
        <f>[31]Maio!$B$16</f>
        <v>19.82083333333334</v>
      </c>
      <c r="N40" s="113">
        <f>[31]Maio!$B$17</f>
        <v>19.058333333333337</v>
      </c>
      <c r="O40" s="113">
        <f>[31]Maio!$B$18</f>
        <v>20.06666666666667</v>
      </c>
      <c r="P40" s="113">
        <f>[31]Maio!$B$19</f>
        <v>20.916666666666668</v>
      </c>
      <c r="Q40" s="113">
        <f>[31]Maio!$B$20</f>
        <v>20.749999999999996</v>
      </c>
      <c r="R40" s="113">
        <f>[31]Maio!$B$21</f>
        <v>20.533333333333335</v>
      </c>
      <c r="S40" s="113">
        <f>[31]Maio!$B$22</f>
        <v>23.195833333333329</v>
      </c>
      <c r="T40" s="113">
        <f>[31]Maio!$B$23</f>
        <v>23.983333333333331</v>
      </c>
      <c r="U40" s="113">
        <f>[31]Maio!$B$24</f>
        <v>23.512500000000003</v>
      </c>
      <c r="V40" s="113">
        <f>[31]Maio!$B$25</f>
        <v>23.824999999999999</v>
      </c>
      <c r="W40" s="113">
        <f>[31]Maio!$B$26</f>
        <v>24.895833333333332</v>
      </c>
      <c r="X40" s="113">
        <f>[31]Maio!$B$27</f>
        <v>25.800000000000008</v>
      </c>
      <c r="Y40" s="113">
        <f>[31]Maio!$B$28</f>
        <v>24.612499999999997</v>
      </c>
      <c r="Z40" s="113">
        <f>[31]Maio!$B$29</f>
        <v>24.025000000000002</v>
      </c>
      <c r="AA40" s="113">
        <f>[31]Maio!$B$30</f>
        <v>27.033333333333342</v>
      </c>
      <c r="AB40" s="113">
        <f>[31]Maio!$B$31</f>
        <v>28.570833333333336</v>
      </c>
      <c r="AC40" s="113">
        <f>[31]Maio!$B$32</f>
        <v>21.724999999999998</v>
      </c>
      <c r="AD40" s="113">
        <f>[31]Maio!$B$33</f>
        <v>18.641666666666669</v>
      </c>
      <c r="AE40" s="113">
        <f>[31]Maio!$B$34</f>
        <v>19.904166666666665</v>
      </c>
      <c r="AF40" s="113">
        <f>[31]Maio!$B$35</f>
        <v>21.774999999999995</v>
      </c>
      <c r="AG40" s="122">
        <f t="shared" si="1"/>
        <v>22.400940860215051</v>
      </c>
      <c r="AI40" s="12" t="s">
        <v>35</v>
      </c>
      <c r="AK40" t="s">
        <v>35</v>
      </c>
    </row>
    <row r="41" spans="1:38" x14ac:dyDescent="0.2">
      <c r="A41" s="51" t="s">
        <v>159</v>
      </c>
      <c r="B41" s="113">
        <f>[32]Maio!$B$5</f>
        <v>25.037499999999998</v>
      </c>
      <c r="C41" s="113">
        <f>[32]Maio!$B$6</f>
        <v>23.883333333333336</v>
      </c>
      <c r="D41" s="113">
        <f>[32]Maio!$B$7</f>
        <v>24.508333333333336</v>
      </c>
      <c r="E41" s="113">
        <f>[32]Maio!$B$8</f>
        <v>24.254166666666674</v>
      </c>
      <c r="F41" s="113">
        <f>[32]Maio!$B$9</f>
        <v>24.633333333333336</v>
      </c>
      <c r="G41" s="113">
        <f>[32]Maio!$B$10</f>
        <v>24.695833333333336</v>
      </c>
      <c r="H41" s="113">
        <f>[32]Maio!$B$11</f>
        <v>25.449999999999992</v>
      </c>
      <c r="I41" s="113">
        <f>[32]Maio!$B$12</f>
        <v>24.991666666666664</v>
      </c>
      <c r="J41" s="113">
        <f>[32]Maio!$B$13</f>
        <v>24.8</v>
      </c>
      <c r="K41" s="113">
        <f>[32]Maio!$B$14</f>
        <v>24.3</v>
      </c>
      <c r="L41" s="113">
        <f>[32]Maio!$B$15</f>
        <v>21.941666666666666</v>
      </c>
      <c r="M41" s="113">
        <f>[32]Maio!$B$16</f>
        <v>17.633333333333333</v>
      </c>
      <c r="N41" s="113">
        <f>[32]Maio!$B$17</f>
        <v>17.62083333333333</v>
      </c>
      <c r="O41" s="113">
        <f>[32]Maio!$B$18</f>
        <v>17.879166666666663</v>
      </c>
      <c r="P41" s="113">
        <f>[32]Maio!$B$19</f>
        <v>18.483333333333331</v>
      </c>
      <c r="Q41" s="113">
        <f>[32]Maio!$B$20</f>
        <v>17.816666666666666</v>
      </c>
      <c r="R41" s="113">
        <f>[32]Maio!$B$21</f>
        <v>18.233333333333334</v>
      </c>
      <c r="S41" s="113">
        <f>[32]Maio!$B$22</f>
        <v>18.45</v>
      </c>
      <c r="T41" s="113">
        <f>[32]Maio!$B$23</f>
        <v>19.333333333333336</v>
      </c>
      <c r="U41" s="113">
        <f>[32]Maio!$B$24</f>
        <v>19.912499999999998</v>
      </c>
      <c r="V41" s="113">
        <f>[32]Maio!$B$25</f>
        <v>20.141666666666669</v>
      </c>
      <c r="W41" s="113">
        <f>[32]Maio!$B$26</f>
        <v>22.062499999999996</v>
      </c>
      <c r="X41" s="113">
        <f>[32]Maio!$B$27</f>
        <v>22.233333333333334</v>
      </c>
      <c r="Y41" s="113">
        <f>[32]Maio!$B$28</f>
        <v>21.074999999999999</v>
      </c>
      <c r="Z41" s="113">
        <f>[32]Maio!$B$29</f>
        <v>22.533333333333331</v>
      </c>
      <c r="AA41" s="113">
        <f>[32]Maio!$B$30</f>
        <v>24.608333333333334</v>
      </c>
      <c r="AB41" s="113">
        <f>[32]Maio!$B$31</f>
        <v>24.849999999999998</v>
      </c>
      <c r="AC41" s="113">
        <f>[32]Maio!$B$32</f>
        <v>20.529166666666672</v>
      </c>
      <c r="AD41" s="113">
        <f>[32]Maio!$B$33</f>
        <v>19.745833333333334</v>
      </c>
      <c r="AE41" s="113">
        <f>[32]Maio!$B$34</f>
        <v>18.687499999999996</v>
      </c>
      <c r="AF41" s="113">
        <f>[32]Maio!$B$35</f>
        <v>19.245833333333334</v>
      </c>
      <c r="AG41" s="122">
        <f t="shared" si="1"/>
        <v>21.599059139784945</v>
      </c>
      <c r="AI41" s="12" t="s">
        <v>35</v>
      </c>
      <c r="AK41" t="s">
        <v>35</v>
      </c>
    </row>
    <row r="42" spans="1:38" x14ac:dyDescent="0.2">
      <c r="A42" s="51" t="s">
        <v>17</v>
      </c>
      <c r="B42" s="113">
        <f>[33]Maio!$B$5</f>
        <v>21.091666666666665</v>
      </c>
      <c r="C42" s="113">
        <f>[33]Maio!$B$6</f>
        <v>20.879166666666666</v>
      </c>
      <c r="D42" s="113">
        <f>[33]Maio!$B$7</f>
        <v>20.179166666666667</v>
      </c>
      <c r="E42" s="113">
        <f>[33]Maio!$B$8</f>
        <v>21.916666666666668</v>
      </c>
      <c r="F42" s="113">
        <f>[33]Maio!$B$9</f>
        <v>24.233333333333334</v>
      </c>
      <c r="G42" s="113">
        <f>[33]Maio!$B$10</f>
        <v>23.841666666666665</v>
      </c>
      <c r="H42" s="113">
        <f>[33]Maio!$B$11</f>
        <v>24.791666666666671</v>
      </c>
      <c r="I42" s="113">
        <f>[33]Maio!$B$12</f>
        <v>22.929166666666671</v>
      </c>
      <c r="J42" s="113">
        <f>[33]Maio!$B$13</f>
        <v>22.645833333333332</v>
      </c>
      <c r="K42" s="113">
        <f>[33]Maio!$B$14</f>
        <v>22.500000000000004</v>
      </c>
      <c r="L42" s="113">
        <f>[33]Maio!$B$15</f>
        <v>19.212500000000002</v>
      </c>
      <c r="M42" s="113">
        <f>[33]Maio!$B$16</f>
        <v>15.895833333333334</v>
      </c>
      <c r="N42" s="113">
        <f>[33]Maio!$B$17</f>
        <v>15.220833333333331</v>
      </c>
      <c r="O42" s="113">
        <f>[33]Maio!$B$18</f>
        <v>16.016666666666666</v>
      </c>
      <c r="P42" s="113">
        <f>[33]Maio!$B$19</f>
        <v>16.250000000000004</v>
      </c>
      <c r="Q42" s="113">
        <f>[33]Maio!$B$20</f>
        <v>16.675000000000001</v>
      </c>
      <c r="R42" s="113">
        <f>[33]Maio!$B$21</f>
        <v>17.108333333333334</v>
      </c>
      <c r="S42" s="113">
        <f>[33]Maio!$B$22</f>
        <v>18.308333333333337</v>
      </c>
      <c r="T42" s="113">
        <f>[33]Maio!$B$23</f>
        <v>17.425000000000001</v>
      </c>
      <c r="U42" s="113">
        <f>[33]Maio!$B$24</f>
        <v>17.862500000000001</v>
      </c>
      <c r="V42" s="113">
        <f>[33]Maio!$B$25</f>
        <v>19.762500000000003</v>
      </c>
      <c r="W42" s="113">
        <f>[33]Maio!$B$26</f>
        <v>22.179166666666671</v>
      </c>
      <c r="X42" s="113">
        <f>[33]Maio!$B$27</f>
        <v>21.820833333333336</v>
      </c>
      <c r="Y42" s="113">
        <f>[33]Maio!$B$28</f>
        <v>20.604166666666668</v>
      </c>
      <c r="Z42" s="113">
        <f>[33]Maio!$B$29</f>
        <v>22.283333333333331</v>
      </c>
      <c r="AA42" s="113">
        <f>[33]Maio!$B$30</f>
        <v>23.570833333333336</v>
      </c>
      <c r="AB42" s="113">
        <f>[33]Maio!$B$31</f>
        <v>24.054166666666671</v>
      </c>
      <c r="AC42" s="113">
        <f>[33]Maio!$B$32</f>
        <v>19.75</v>
      </c>
      <c r="AD42" s="113">
        <f>[33]Maio!$B$33</f>
        <v>18.875</v>
      </c>
      <c r="AE42" s="113">
        <f>[33]Maio!$B$34</f>
        <v>18.679166666666671</v>
      </c>
      <c r="AF42" s="113">
        <f>[33]Maio!$B$35</f>
        <v>18.929166666666671</v>
      </c>
      <c r="AG42" s="122">
        <f t="shared" si="1"/>
        <v>20.177150537634407</v>
      </c>
      <c r="AI42" s="12" t="s">
        <v>35</v>
      </c>
      <c r="AK42" t="s">
        <v>35</v>
      </c>
    </row>
    <row r="43" spans="1:38" x14ac:dyDescent="0.2">
      <c r="A43" s="51" t="s">
        <v>141</v>
      </c>
      <c r="B43" s="113">
        <f>[34]Maio!$B$5</f>
        <v>23.970833333333331</v>
      </c>
      <c r="C43" s="113">
        <f>[34]Maio!$B$6</f>
        <v>23.408333333333331</v>
      </c>
      <c r="D43" s="113">
        <f>[34]Maio!$B$7</f>
        <v>23.145833333333329</v>
      </c>
      <c r="E43" s="113">
        <f>[34]Maio!$B$8</f>
        <v>23.908333333333331</v>
      </c>
      <c r="F43" s="113">
        <f>[34]Maio!$B$9</f>
        <v>23.950000000000003</v>
      </c>
      <c r="G43" s="113">
        <f>[34]Maio!$B$10</f>
        <v>23.933333333333337</v>
      </c>
      <c r="H43" s="113">
        <f>[34]Maio!$B$11</f>
        <v>24.474999999999998</v>
      </c>
      <c r="I43" s="113">
        <f>[34]Maio!$B$12</f>
        <v>24.120833333333326</v>
      </c>
      <c r="J43" s="113">
        <f>[34]Maio!$B$13</f>
        <v>24.458333333333332</v>
      </c>
      <c r="K43" s="113">
        <f>[34]Maio!$B$14</f>
        <v>24.050000000000008</v>
      </c>
      <c r="L43" s="113">
        <f>[34]Maio!$B$15</f>
        <v>20.741666666666671</v>
      </c>
      <c r="M43" s="113">
        <f>[34]Maio!$B$16</f>
        <v>15.983333333333333</v>
      </c>
      <c r="N43" s="113">
        <f>[34]Maio!$B$17</f>
        <v>16.037499999999998</v>
      </c>
      <c r="O43" s="113">
        <f>[34]Maio!$B$18</f>
        <v>17.379166666666666</v>
      </c>
      <c r="P43" s="113">
        <f>[34]Maio!$B$19</f>
        <v>17.008333333333333</v>
      </c>
      <c r="Q43" s="113">
        <f>[34]Maio!$B$20</f>
        <v>17.104166666666671</v>
      </c>
      <c r="R43" s="113">
        <f>[34]Maio!$B$21</f>
        <v>17.112500000000001</v>
      </c>
      <c r="S43" s="113">
        <f>[34]Maio!$B$22</f>
        <v>17.812499999999996</v>
      </c>
      <c r="T43" s="113">
        <f>[34]Maio!$B$23</f>
        <v>17.670833333333331</v>
      </c>
      <c r="U43" s="113">
        <f>[34]Maio!$B$24</f>
        <v>19.091666666666669</v>
      </c>
      <c r="V43" s="113">
        <f>[34]Maio!$B$25</f>
        <v>19.983333333333334</v>
      </c>
      <c r="W43" s="113">
        <f>[34]Maio!$B$26</f>
        <v>22.291666666666668</v>
      </c>
      <c r="X43" s="113">
        <f>[34]Maio!$B$27</f>
        <v>22.279166666666669</v>
      </c>
      <c r="Y43" s="113">
        <f>[34]Maio!$B$28</f>
        <v>20.079166666666662</v>
      </c>
      <c r="Z43" s="113">
        <f>[34]Maio!$B$29</f>
        <v>22.774999999999995</v>
      </c>
      <c r="AA43" s="113">
        <f>[34]Maio!$B$30</f>
        <v>23.7</v>
      </c>
      <c r="AB43" s="113">
        <f>[34]Maio!$B$31</f>
        <v>24.366666666666664</v>
      </c>
      <c r="AC43" s="113">
        <f>[34]Maio!$B$32</f>
        <v>20.850000000000005</v>
      </c>
      <c r="AD43" s="113">
        <f>[34]Maio!$B$33</f>
        <v>20.55</v>
      </c>
      <c r="AE43" s="113">
        <f>[34]Maio!$B$34</f>
        <v>17.900000000000002</v>
      </c>
      <c r="AF43" s="113">
        <f>[34]Maio!$B$35</f>
        <v>19.362500000000001</v>
      </c>
      <c r="AG43" s="122">
        <f t="shared" si="1"/>
        <v>20.951612903225808</v>
      </c>
      <c r="AI43" s="12" t="s">
        <v>35</v>
      </c>
      <c r="AJ43" t="s">
        <v>35</v>
      </c>
    </row>
    <row r="44" spans="1:38" x14ac:dyDescent="0.2">
      <c r="A44" s="51" t="s">
        <v>18</v>
      </c>
      <c r="B44" s="113">
        <f>[35]Maio!$B$5</f>
        <v>23.95</v>
      </c>
      <c r="C44" s="113">
        <f>[35]Maio!$B$6</f>
        <v>23.333333333333332</v>
      </c>
      <c r="D44" s="113">
        <f>[35]Maio!$B$7</f>
        <v>22.462500000000002</v>
      </c>
      <c r="E44" s="113">
        <f>[35]Maio!$B$8</f>
        <v>22.783333333333331</v>
      </c>
      <c r="F44" s="113">
        <f>[35]Maio!$B$9</f>
        <v>23.587500000000002</v>
      </c>
      <c r="G44" s="113">
        <f>[35]Maio!$B$10</f>
        <v>23.145833333333329</v>
      </c>
      <c r="H44" s="113">
        <f>[35]Maio!$B$11</f>
        <v>23.599999999999998</v>
      </c>
      <c r="I44" s="113">
        <f>[35]Maio!$B$12</f>
        <v>23.654166666666665</v>
      </c>
      <c r="J44" s="113">
        <f>[35]Maio!$B$13</f>
        <v>23.954166666666666</v>
      </c>
      <c r="K44" s="113">
        <f>[35]Maio!$B$14</f>
        <v>22.824999999999999</v>
      </c>
      <c r="L44" s="113">
        <f>[35]Maio!$B$15</f>
        <v>21.995833333333334</v>
      </c>
      <c r="M44" s="113">
        <f>[35]Maio!$B$16</f>
        <v>19.087499999999999</v>
      </c>
      <c r="N44" s="113">
        <f>[35]Maio!$B$17</f>
        <v>18.125000000000004</v>
      </c>
      <c r="O44" s="113">
        <f>[35]Maio!$B$18</f>
        <v>19.249999999999996</v>
      </c>
      <c r="P44" s="113">
        <f>[35]Maio!$B$19</f>
        <v>19.337500000000002</v>
      </c>
      <c r="Q44" s="113">
        <f>[35]Maio!$B$20</f>
        <v>18.766666666666666</v>
      </c>
      <c r="R44" s="113">
        <f>[35]Maio!$B$21</f>
        <v>18.770833333333332</v>
      </c>
      <c r="S44" s="113">
        <f>[35]Maio!$B$22</f>
        <v>19.808333333333337</v>
      </c>
      <c r="T44" s="113">
        <f>[35]Maio!$B$23</f>
        <v>19.962499999999999</v>
      </c>
      <c r="U44" s="113">
        <f>[35]Maio!$B$24</f>
        <v>20.137499999999996</v>
      </c>
      <c r="V44" s="113">
        <f>[35]Maio!$B$25</f>
        <v>20.062500000000004</v>
      </c>
      <c r="W44" s="113">
        <f>[35]Maio!$B$26</f>
        <v>21.158333333333335</v>
      </c>
      <c r="X44" s="113">
        <f>[35]Maio!$B$27</f>
        <v>22.45</v>
      </c>
      <c r="Y44" s="113">
        <f>[35]Maio!$B$28</f>
        <v>20.854166666666668</v>
      </c>
      <c r="Z44" s="113">
        <f>[35]Maio!$B$29</f>
        <v>21.912499999999998</v>
      </c>
      <c r="AA44" s="113">
        <f>[35]Maio!$B$30</f>
        <v>23.100000000000005</v>
      </c>
      <c r="AB44" s="113">
        <f>[35]Maio!$B$31</f>
        <v>22.7</v>
      </c>
      <c r="AC44" s="113">
        <f>[35]Maio!$B$32</f>
        <v>19.387500000000003</v>
      </c>
      <c r="AD44" s="113">
        <f>[35]Maio!$B$33</f>
        <v>19.475000000000001</v>
      </c>
      <c r="AE44" s="113">
        <f>[35]Maio!$B$34</f>
        <v>18.762499999999999</v>
      </c>
      <c r="AF44" s="113">
        <f>[35]Maio!$B$35</f>
        <v>18.783333333333335</v>
      </c>
      <c r="AG44" s="122">
        <f t="shared" si="1"/>
        <v>21.199462365591401</v>
      </c>
      <c r="AK44" t="s">
        <v>35</v>
      </c>
    </row>
    <row r="45" spans="1:38" hidden="1" x14ac:dyDescent="0.2">
      <c r="A45" s="51" t="s">
        <v>146</v>
      </c>
      <c r="B45" s="113" t="str">
        <f>[36]Maio!$B$5</f>
        <v>*</v>
      </c>
      <c r="C45" s="113" t="str">
        <f>[36]Maio!$B$6</f>
        <v>*</v>
      </c>
      <c r="D45" s="113" t="str">
        <f>[36]Maio!$B$7</f>
        <v>*</v>
      </c>
      <c r="E45" s="113" t="str">
        <f>[36]Maio!$B$8</f>
        <v>*</v>
      </c>
      <c r="F45" s="113" t="str">
        <f>[36]Maio!$B$9</f>
        <v>*</v>
      </c>
      <c r="G45" s="113" t="str">
        <f>[36]Maio!$B$10</f>
        <v>*</v>
      </c>
      <c r="H45" s="113" t="str">
        <f>[36]Maio!$B$11</f>
        <v>*</v>
      </c>
      <c r="I45" s="113" t="str">
        <f>[36]Maio!$B$12</f>
        <v>*</v>
      </c>
      <c r="J45" s="113" t="str">
        <f>[36]Maio!$B$13</f>
        <v>*</v>
      </c>
      <c r="K45" s="113" t="str">
        <f>[36]Maio!$B$14</f>
        <v>*</v>
      </c>
      <c r="L45" s="113" t="str">
        <f>[36]Maio!$B$15</f>
        <v>*</v>
      </c>
      <c r="M45" s="113" t="str">
        <f>[36]Maio!$B$16</f>
        <v>*</v>
      </c>
      <c r="N45" s="113" t="str">
        <f>[36]Maio!$B$17</f>
        <v>*</v>
      </c>
      <c r="O45" s="113" t="str">
        <f>[36]Maio!$B$18</f>
        <v>*</v>
      </c>
      <c r="P45" s="113" t="str">
        <f>[36]Maio!$B$19</f>
        <v>*</v>
      </c>
      <c r="Q45" s="113" t="str">
        <f>[36]Maio!$B$20</f>
        <v>*</v>
      </c>
      <c r="R45" s="113" t="str">
        <f>[36]Maio!$B$21</f>
        <v>*</v>
      </c>
      <c r="S45" s="113" t="str">
        <f>[36]Maio!$B$22</f>
        <v>*</v>
      </c>
      <c r="T45" s="113" t="str">
        <f>[36]Maio!$B$23</f>
        <v>*</v>
      </c>
      <c r="U45" s="113" t="str">
        <f>[36]Maio!$B$24</f>
        <v>*</v>
      </c>
      <c r="V45" s="113" t="str">
        <f>[36]Maio!$B$25</f>
        <v>*</v>
      </c>
      <c r="W45" s="113" t="str">
        <f>[36]Maio!$B$26</f>
        <v>*</v>
      </c>
      <c r="X45" s="113" t="str">
        <f>[36]Maio!$B$27</f>
        <v>*</v>
      </c>
      <c r="Y45" s="113" t="str">
        <f>[36]Maio!$B$28</f>
        <v>*</v>
      </c>
      <c r="Z45" s="113" t="str">
        <f>[36]Maio!$B$29</f>
        <v>*</v>
      </c>
      <c r="AA45" s="113" t="str">
        <f>[36]Maio!$B$30</f>
        <v>*</v>
      </c>
      <c r="AB45" s="113" t="str">
        <f>[36]Maio!$B$31</f>
        <v>*</v>
      </c>
      <c r="AC45" s="113" t="str">
        <f>[36]Maio!$B$32</f>
        <v>*</v>
      </c>
      <c r="AD45" s="113" t="str">
        <f>[36]Maio!$B$33</f>
        <v>*</v>
      </c>
      <c r="AE45" s="113" t="str">
        <f>[36]Maio!$B$34</f>
        <v>*</v>
      </c>
      <c r="AF45" s="113" t="str">
        <f>[36]Maio!$B$35</f>
        <v>*</v>
      </c>
      <c r="AG45" s="122" t="s">
        <v>209</v>
      </c>
    </row>
    <row r="46" spans="1:38" x14ac:dyDescent="0.2">
      <c r="A46" s="51" t="s">
        <v>19</v>
      </c>
      <c r="B46" s="113">
        <f>[37]Maio!$B$5</f>
        <v>21.625000000000004</v>
      </c>
      <c r="C46" s="113">
        <f>[37]Maio!$B$6</f>
        <v>22.083333333333332</v>
      </c>
      <c r="D46" s="113">
        <f>[37]Maio!$B$7</f>
        <v>20.266666666666669</v>
      </c>
      <c r="E46" s="113">
        <f>[37]Maio!$B$8</f>
        <v>20.654166666666669</v>
      </c>
      <c r="F46" s="113">
        <f>[37]Maio!$B$9</f>
        <v>23.633333333333336</v>
      </c>
      <c r="G46" s="113">
        <f>[37]Maio!$B$10</f>
        <v>23.179166666666664</v>
      </c>
      <c r="H46" s="113">
        <f>[37]Maio!$B$11</f>
        <v>23.375</v>
      </c>
      <c r="I46" s="113">
        <f>[37]Maio!$B$12</f>
        <v>20.920833333333334</v>
      </c>
      <c r="J46" s="113">
        <f>[37]Maio!$B$13</f>
        <v>18.745833333333334</v>
      </c>
      <c r="K46" s="113">
        <f>[37]Maio!$B$14</f>
        <v>19.641666666666666</v>
      </c>
      <c r="L46" s="113">
        <f>[37]Maio!$B$15</f>
        <v>17.279166666666665</v>
      </c>
      <c r="M46" s="113">
        <f>[37]Maio!$B$16</f>
        <v>16.479166666666664</v>
      </c>
      <c r="N46" s="113">
        <f>[37]Maio!$B$17</f>
        <v>16.441666666666666</v>
      </c>
      <c r="O46" s="113">
        <f>[37]Maio!$B$18</f>
        <v>17.349999999999998</v>
      </c>
      <c r="P46" s="113">
        <f>[37]Maio!$B$19</f>
        <v>18.999999999999996</v>
      </c>
      <c r="Q46" s="113">
        <f>[37]Maio!$B$20</f>
        <v>19.654166666666665</v>
      </c>
      <c r="R46" s="113">
        <f>[37]Maio!$B$21</f>
        <v>18.866666666666667</v>
      </c>
      <c r="S46" s="113">
        <f>[37]Maio!$B$22</f>
        <v>18.200000000000003</v>
      </c>
      <c r="T46" s="113">
        <f>[37]Maio!$B$23</f>
        <v>18.362499999999997</v>
      </c>
      <c r="U46" s="113">
        <f>[37]Maio!$B$24</f>
        <v>18.570833333333336</v>
      </c>
      <c r="V46" s="113">
        <f>[37]Maio!$B$25</f>
        <v>18.825000000000003</v>
      </c>
      <c r="W46" s="113">
        <f>[37]Maio!$B$26</f>
        <v>18.720833333333331</v>
      </c>
      <c r="X46" s="113">
        <f>[37]Maio!$B$27</f>
        <v>21.174999999999997</v>
      </c>
      <c r="Y46" s="113">
        <f>[37]Maio!$B$28</f>
        <v>21.179166666666667</v>
      </c>
      <c r="Z46" s="113">
        <f>[37]Maio!$B$29</f>
        <v>21.087500000000002</v>
      </c>
      <c r="AA46" s="113">
        <f>[37]Maio!$B$30</f>
        <v>22.125000000000004</v>
      </c>
      <c r="AB46" s="113">
        <f>[37]Maio!$B$31</f>
        <v>22.362500000000001</v>
      </c>
      <c r="AC46" s="113">
        <f>[37]Maio!$B$32</f>
        <v>19.104166666666668</v>
      </c>
      <c r="AD46" s="113">
        <f>[37]Maio!$B$33</f>
        <v>17.541666666666668</v>
      </c>
      <c r="AE46" s="113">
        <f>[37]Maio!$B$34</f>
        <v>17.941666666666666</v>
      </c>
      <c r="AF46" s="113">
        <f>[37]Maio!$B$35</f>
        <v>18.366666666666667</v>
      </c>
      <c r="AG46" s="122">
        <f t="shared" si="1"/>
        <v>19.766397849462365</v>
      </c>
      <c r="AH46" s="12" t="s">
        <v>35</v>
      </c>
      <c r="AI46" s="12" t="s">
        <v>35</v>
      </c>
      <c r="AK46" t="s">
        <v>35</v>
      </c>
    </row>
    <row r="47" spans="1:38" x14ac:dyDescent="0.2">
      <c r="A47" s="51" t="s">
        <v>23</v>
      </c>
      <c r="B47" s="113">
        <f>[38]Maio!$B$5</f>
        <v>24.933333333333334</v>
      </c>
      <c r="C47" s="113">
        <f>[38]Maio!$B$6</f>
        <v>24.05</v>
      </c>
      <c r="D47" s="113">
        <f>[38]Maio!$B$7</f>
        <v>23.8125</v>
      </c>
      <c r="E47" s="113">
        <f>[38]Maio!$B$8</f>
        <v>23.837499999999991</v>
      </c>
      <c r="F47" s="113">
        <f>[38]Maio!$B$9</f>
        <v>25.233333333333338</v>
      </c>
      <c r="G47" s="113">
        <f>[38]Maio!$B$10</f>
        <v>24.612500000000008</v>
      </c>
      <c r="H47" s="113">
        <f>[38]Maio!$B$11</f>
        <v>24.929166666666664</v>
      </c>
      <c r="I47" s="113">
        <f>[38]Maio!$B$12</f>
        <v>23.604166666666668</v>
      </c>
      <c r="J47" s="113">
        <f>[38]Maio!$B$13</f>
        <v>22.733333333333334</v>
      </c>
      <c r="K47" s="113">
        <f>[38]Maio!$B$14</f>
        <v>22.854166666666671</v>
      </c>
      <c r="L47" s="113">
        <f>[38]Maio!$B$15</f>
        <v>20.566666666666666</v>
      </c>
      <c r="M47" s="113">
        <f>[38]Maio!$B$16</f>
        <v>17.520833333333332</v>
      </c>
      <c r="N47" s="113">
        <f>[38]Maio!$B$17</f>
        <v>17.320833333333333</v>
      </c>
      <c r="O47" s="113">
        <f>[38]Maio!$B$18</f>
        <v>18.4375</v>
      </c>
      <c r="P47" s="113">
        <f>[38]Maio!$B$19</f>
        <v>19.000000000000004</v>
      </c>
      <c r="Q47" s="113">
        <f>[38]Maio!$B$20</f>
        <v>18.925000000000001</v>
      </c>
      <c r="R47" s="113">
        <f>[38]Maio!$B$21</f>
        <v>19.725000000000005</v>
      </c>
      <c r="S47" s="113">
        <f>[38]Maio!$B$22</f>
        <v>20.841666666666665</v>
      </c>
      <c r="T47" s="113">
        <f>[38]Maio!$B$23</f>
        <v>19.991666666666664</v>
      </c>
      <c r="U47" s="113">
        <f>[38]Maio!$B$24</f>
        <v>21.00416666666667</v>
      </c>
      <c r="V47" s="113">
        <f>[38]Maio!$B$25</f>
        <v>21.645833333333332</v>
      </c>
      <c r="W47" s="113">
        <f>[38]Maio!$B$26</f>
        <v>23.266666666666666</v>
      </c>
      <c r="X47" s="113">
        <f>[38]Maio!$B$27</f>
        <v>23.529166666666665</v>
      </c>
      <c r="Y47" s="113">
        <f>[38]Maio!$B$28</f>
        <v>21.950000000000003</v>
      </c>
      <c r="Z47" s="113">
        <f>[38]Maio!$B$29</f>
        <v>23.55</v>
      </c>
      <c r="AA47" s="113">
        <f>[38]Maio!$B$30</f>
        <v>25.170833333333331</v>
      </c>
      <c r="AB47" s="113">
        <f>[38]Maio!$B$31</f>
        <v>24.912499999999998</v>
      </c>
      <c r="AC47" s="113">
        <f>[38]Maio!$B$32</f>
        <v>19.737499999999997</v>
      </c>
      <c r="AD47" s="113">
        <f>[38]Maio!$B$33</f>
        <v>19.058333333333334</v>
      </c>
      <c r="AE47" s="113">
        <f>[38]Maio!$B$34</f>
        <v>18.516666666666669</v>
      </c>
      <c r="AF47" s="113">
        <f>[38]Maio!$B$35</f>
        <v>18.695833333333333</v>
      </c>
      <c r="AG47" s="122">
        <f t="shared" si="1"/>
        <v>21.740860215053758</v>
      </c>
      <c r="AK47" t="s">
        <v>35</v>
      </c>
    </row>
    <row r="48" spans="1:38" x14ac:dyDescent="0.2">
      <c r="A48" s="51" t="s">
        <v>34</v>
      </c>
      <c r="B48" s="113">
        <f>[39]Maio!$B$5</f>
        <v>25.083333333333339</v>
      </c>
      <c r="C48" s="113">
        <f>[39]Maio!$B$6</f>
        <v>24.558333333333326</v>
      </c>
      <c r="D48" s="113">
        <f>[39]Maio!$B$7</f>
        <v>23.495833333333337</v>
      </c>
      <c r="E48" s="113">
        <f>[39]Maio!$B$8</f>
        <v>24.066666666666666</v>
      </c>
      <c r="F48" s="113">
        <f>[39]Maio!$B$9</f>
        <v>24.887499999999999</v>
      </c>
      <c r="G48" s="113">
        <f>[39]Maio!$B$10</f>
        <v>24.541666666666661</v>
      </c>
      <c r="H48" s="113">
        <f>[39]Maio!$B$11</f>
        <v>25.533333333333335</v>
      </c>
      <c r="I48" s="113">
        <f>[39]Maio!$B$12</f>
        <v>25.608333333333338</v>
      </c>
      <c r="J48" s="113">
        <f>[39]Maio!$B$13</f>
        <v>24.441666666666674</v>
      </c>
      <c r="K48" s="113">
        <f>[39]Maio!$B$14</f>
        <v>24.445833333333326</v>
      </c>
      <c r="L48" s="113">
        <f>[39]Maio!$B$15</f>
        <v>23.637499999999999</v>
      </c>
      <c r="M48" s="113">
        <f>[39]Maio!$B$16</f>
        <v>22.587499999999995</v>
      </c>
      <c r="N48" s="113">
        <f>[39]Maio!$B$17</f>
        <v>21.049999999999997</v>
      </c>
      <c r="O48" s="113">
        <f>[39]Maio!$B$18</f>
        <v>21.912499999999998</v>
      </c>
      <c r="P48" s="113">
        <f>[39]Maio!$B$19</f>
        <v>22.175000000000001</v>
      </c>
      <c r="Q48" s="113">
        <f>[39]Maio!$B$20</f>
        <v>22.099999999999998</v>
      </c>
      <c r="R48" s="113">
        <f>[39]Maio!$B$21</f>
        <v>21.795833333333334</v>
      </c>
      <c r="S48" s="113">
        <f>[39]Maio!$B$22</f>
        <v>22.612499999999997</v>
      </c>
      <c r="T48" s="113">
        <f>[39]Maio!$B$23</f>
        <v>22.612499999999997</v>
      </c>
      <c r="U48" s="113">
        <f>[39]Maio!$B$24</f>
        <v>23.574999999999999</v>
      </c>
      <c r="V48" s="113">
        <f>[39]Maio!$B$25</f>
        <v>23.395833333333332</v>
      </c>
      <c r="W48" s="113">
        <f>[39]Maio!$B$26</f>
        <v>23.758333333333336</v>
      </c>
      <c r="X48" s="113">
        <f>[39]Maio!$B$27</f>
        <v>24.504166666666663</v>
      </c>
      <c r="Y48" s="113">
        <f>[39]Maio!$B$28</f>
        <v>23.366666666666671</v>
      </c>
      <c r="Z48" s="113">
        <f>[39]Maio!$B$29</f>
        <v>24.237499999999994</v>
      </c>
      <c r="AA48" s="113">
        <f>[39]Maio!$B$30</f>
        <v>25.020833333333332</v>
      </c>
      <c r="AB48" s="113">
        <f>[39]Maio!$B$31</f>
        <v>25.020833333333332</v>
      </c>
      <c r="AC48" s="113">
        <f>[39]Maio!$B$32</f>
        <v>23.570833333333329</v>
      </c>
      <c r="AD48" s="113">
        <f>[39]Maio!$B$33</f>
        <v>20.979166666666668</v>
      </c>
      <c r="AE48" s="113">
        <f>[39]Maio!$B$34</f>
        <v>20.337499999999999</v>
      </c>
      <c r="AF48" s="113">
        <f>[39]Maio!$B$35</f>
        <v>20.383333333333336</v>
      </c>
      <c r="AG48" s="122">
        <f t="shared" si="1"/>
        <v>23.396639784946242</v>
      </c>
      <c r="AH48" s="12" t="s">
        <v>35</v>
      </c>
      <c r="AI48" s="12" t="s">
        <v>35</v>
      </c>
    </row>
    <row r="49" spans="1:37" x14ac:dyDescent="0.2">
      <c r="A49" s="51" t="s">
        <v>20</v>
      </c>
      <c r="B49" s="113">
        <f>[40]Maio!$B$5</f>
        <v>24.537499999999994</v>
      </c>
      <c r="C49" s="113">
        <f>[40]Maio!$B$6</f>
        <v>24.104166666666668</v>
      </c>
      <c r="D49" s="113">
        <f>[40]Maio!$B$7</f>
        <v>24.504166666666666</v>
      </c>
      <c r="E49" s="113">
        <f>[40]Maio!$B$8</f>
        <v>25.529166666666669</v>
      </c>
      <c r="F49" s="113">
        <f>[40]Maio!$B$9</f>
        <v>25.558333333333334</v>
      </c>
      <c r="G49" s="113">
        <f>[40]Maio!$B$10</f>
        <v>25.875</v>
      </c>
      <c r="H49" s="113">
        <f>[40]Maio!$B$11</f>
        <v>26.19583333333334</v>
      </c>
      <c r="I49" s="113">
        <f>[40]Maio!$B$12</f>
        <v>25.966666666666658</v>
      </c>
      <c r="J49" s="113">
        <f>[40]Maio!$B$13</f>
        <v>26.466666666666669</v>
      </c>
      <c r="K49" s="113">
        <f>[40]Maio!$B$14</f>
        <v>25.849999999999994</v>
      </c>
      <c r="L49" s="113">
        <f>[40]Maio!$B$15</f>
        <v>24.666666666666668</v>
      </c>
      <c r="M49" s="113">
        <f>[40]Maio!$B$16</f>
        <v>20.412500000000001</v>
      </c>
      <c r="N49" s="113">
        <f>[40]Maio!$B$17</f>
        <v>20.029166666666669</v>
      </c>
      <c r="O49" s="113">
        <f>[40]Maio!$B$18</f>
        <v>20.549999999999997</v>
      </c>
      <c r="P49" s="113">
        <f>[40]Maio!$B$19</f>
        <v>20.679166666666664</v>
      </c>
      <c r="Q49" s="113">
        <f>[40]Maio!$B$20</f>
        <v>20.591666666666669</v>
      </c>
      <c r="R49" s="113">
        <f>[40]Maio!$B$21</f>
        <v>20.029166666666665</v>
      </c>
      <c r="S49" s="113">
        <f>[40]Maio!$B$22</f>
        <v>20.141666666666666</v>
      </c>
      <c r="T49" s="113">
        <f>[40]Maio!$B$23</f>
        <v>20.44166666666667</v>
      </c>
      <c r="U49" s="113">
        <f>[40]Maio!$B$24</f>
        <v>20.954166666666669</v>
      </c>
      <c r="V49" s="113">
        <f>[40]Maio!$B$25</f>
        <v>21.158333333333339</v>
      </c>
      <c r="W49" s="113">
        <f>[40]Maio!$B$26</f>
        <v>22.341666666666669</v>
      </c>
      <c r="X49" s="113">
        <f>[40]Maio!$B$27</f>
        <v>22.629166666666663</v>
      </c>
      <c r="Y49" s="113">
        <f>[40]Maio!$B$28</f>
        <v>22.312499999999996</v>
      </c>
      <c r="Z49" s="113">
        <f>[40]Maio!$B$29</f>
        <v>23.174999999999997</v>
      </c>
      <c r="AA49" s="113">
        <f>[40]Maio!$B$30</f>
        <v>24.187499999999996</v>
      </c>
      <c r="AB49" s="113">
        <f>[40]Maio!$B$31</f>
        <v>24.400000000000002</v>
      </c>
      <c r="AC49" s="113">
        <f>[40]Maio!$B$32</f>
        <v>21.55416666666666</v>
      </c>
      <c r="AD49" s="113">
        <f>[40]Maio!$B$33</f>
        <v>22.195833333333336</v>
      </c>
      <c r="AE49" s="113">
        <f>[40]Maio!$B$34</f>
        <v>18.358333333333334</v>
      </c>
      <c r="AF49" s="113">
        <f>[40]Maio!$B$35</f>
        <v>19.766666666666673</v>
      </c>
      <c r="AG49" s="122">
        <f t="shared" si="1"/>
        <v>22.747177419354831</v>
      </c>
      <c r="AI49" s="12" t="s">
        <v>35</v>
      </c>
    </row>
    <row r="50" spans="1:37" s="5" customFormat="1" ht="17.100000000000001" customHeight="1" x14ac:dyDescent="0.2">
      <c r="A50" s="52" t="s">
        <v>210</v>
      </c>
      <c r="B50" s="114">
        <f t="shared" ref="B50:AE50" si="2">AVERAGE(B5:B49)</f>
        <v>24.279289215686276</v>
      </c>
      <c r="C50" s="114">
        <f t="shared" si="2"/>
        <v>23.789040616246499</v>
      </c>
      <c r="D50" s="114">
        <f t="shared" si="2"/>
        <v>22.596781286043836</v>
      </c>
      <c r="E50" s="114">
        <f t="shared" si="2"/>
        <v>23.180147058823529</v>
      </c>
      <c r="F50" s="114">
        <f t="shared" si="2"/>
        <v>24.349914748508098</v>
      </c>
      <c r="G50" s="114">
        <f t="shared" si="2"/>
        <v>24.147107843137256</v>
      </c>
      <c r="H50" s="114">
        <f t="shared" si="2"/>
        <v>24.514802070713873</v>
      </c>
      <c r="I50" s="114">
        <f t="shared" si="2"/>
        <v>23.86633244206773</v>
      </c>
      <c r="J50" s="114">
        <f t="shared" si="2"/>
        <v>23.109722222222224</v>
      </c>
      <c r="K50" s="114">
        <f t="shared" si="2"/>
        <v>23.100122549019609</v>
      </c>
      <c r="L50" s="114">
        <f t="shared" si="2"/>
        <v>21.125303708439901</v>
      </c>
      <c r="M50" s="114">
        <f t="shared" si="2"/>
        <v>18.708210784313721</v>
      </c>
      <c r="N50" s="114">
        <f t="shared" si="2"/>
        <v>18.224613003095982</v>
      </c>
      <c r="O50" s="114">
        <f t="shared" si="2"/>
        <v>18.782274955436723</v>
      </c>
      <c r="P50" s="114">
        <f t="shared" si="2"/>
        <v>19.196478808914865</v>
      </c>
      <c r="Q50" s="114">
        <f t="shared" si="2"/>
        <v>19.175111892583118</v>
      </c>
      <c r="R50" s="114">
        <f t="shared" si="2"/>
        <v>19.183759590792842</v>
      </c>
      <c r="S50" s="114">
        <f t="shared" si="2"/>
        <v>19.71764705882353</v>
      </c>
      <c r="T50" s="114">
        <f t="shared" si="2"/>
        <v>20.089349376114079</v>
      </c>
      <c r="U50" s="114">
        <f t="shared" si="2"/>
        <v>20.444741532976828</v>
      </c>
      <c r="V50" s="114">
        <f t="shared" si="2"/>
        <v>20.906004901960788</v>
      </c>
      <c r="W50" s="114">
        <f t="shared" si="2"/>
        <v>22.201537433155082</v>
      </c>
      <c r="X50" s="114">
        <f t="shared" si="2"/>
        <v>22.746968243819264</v>
      </c>
      <c r="Y50" s="114">
        <f t="shared" si="2"/>
        <v>21.74850277067349</v>
      </c>
      <c r="Z50" s="114">
        <f t="shared" si="2"/>
        <v>22.484587748142729</v>
      </c>
      <c r="AA50" s="114">
        <f t="shared" si="2"/>
        <v>23.847704299110955</v>
      </c>
      <c r="AB50" s="114">
        <f t="shared" si="2"/>
        <v>24.543367129460485</v>
      </c>
      <c r="AC50" s="114">
        <f t="shared" si="2"/>
        <v>20.590220588235297</v>
      </c>
      <c r="AD50" s="114">
        <f t="shared" si="2"/>
        <v>19.87230747371412</v>
      </c>
      <c r="AE50" s="114">
        <f t="shared" si="2"/>
        <v>18.91774829497016</v>
      </c>
      <c r="AF50" s="114">
        <f t="shared" ref="AF50" si="3">AVERAGE(AF5:AF49)</f>
        <v>19.382034632034625</v>
      </c>
      <c r="AG50" s="124">
        <f>AVERAGE(AG5:AG49)</f>
        <v>21.576476071493794</v>
      </c>
      <c r="AI50" s="5" t="s">
        <v>35</v>
      </c>
      <c r="AJ50" s="5" t="s">
        <v>35</v>
      </c>
    </row>
    <row r="51" spans="1:37" x14ac:dyDescent="0.2">
      <c r="A51" s="97" t="s">
        <v>215</v>
      </c>
      <c r="B51" s="43"/>
      <c r="C51" s="43"/>
      <c r="D51" s="43"/>
      <c r="E51" s="43"/>
      <c r="F51" s="43"/>
      <c r="G51" s="43"/>
      <c r="H51" s="118"/>
      <c r="I51" s="118"/>
      <c r="J51" s="118"/>
      <c r="K51" s="118"/>
      <c r="L51" s="118"/>
      <c r="M51" s="118"/>
      <c r="N51" s="118"/>
      <c r="O51" s="118"/>
      <c r="P51" s="118"/>
      <c r="Q51" s="118"/>
      <c r="R51" s="118"/>
      <c r="S51" s="118"/>
      <c r="T51" s="118"/>
      <c r="U51" s="118"/>
      <c r="V51" s="118"/>
      <c r="W51" s="118"/>
      <c r="X51" s="118"/>
      <c r="Y51" s="118"/>
      <c r="Z51" s="118"/>
      <c r="AA51" s="118"/>
      <c r="AB51" s="118"/>
      <c r="AC51" s="118"/>
      <c r="AD51" s="49"/>
      <c r="AE51" s="53"/>
      <c r="AF51" s="53"/>
      <c r="AG51" s="73"/>
      <c r="AK51" t="s">
        <v>35</v>
      </c>
    </row>
    <row r="52" spans="1:37" x14ac:dyDescent="0.2">
      <c r="A52" s="97" t="s">
        <v>216</v>
      </c>
      <c r="B52" s="44"/>
      <c r="C52" s="44"/>
      <c r="D52" s="44"/>
      <c r="E52" s="44"/>
      <c r="F52" s="44"/>
      <c r="G52" s="44"/>
      <c r="H52" s="44"/>
      <c r="I52" s="44"/>
      <c r="J52" s="118"/>
      <c r="K52" s="118"/>
      <c r="L52" s="118"/>
      <c r="M52" s="118"/>
      <c r="N52" s="118"/>
      <c r="O52" s="118"/>
      <c r="P52" s="118"/>
      <c r="Q52" s="118"/>
      <c r="R52" s="118"/>
      <c r="S52" s="118"/>
      <c r="T52" s="129"/>
      <c r="U52" s="129"/>
      <c r="V52" s="129"/>
      <c r="W52" s="129"/>
      <c r="X52" s="129"/>
      <c r="Y52" s="118"/>
      <c r="Z52" s="118"/>
      <c r="AA52" s="118"/>
      <c r="AB52" s="118"/>
      <c r="AC52" s="118"/>
      <c r="AD52" s="118"/>
      <c r="AE52" s="118"/>
      <c r="AF52" s="118"/>
      <c r="AG52" s="73"/>
      <c r="AI52" s="12" t="s">
        <v>35</v>
      </c>
    </row>
    <row r="53" spans="1:37" x14ac:dyDescent="0.2">
      <c r="A53" s="45"/>
      <c r="B53" s="118"/>
      <c r="C53" s="118"/>
      <c r="D53" s="118"/>
      <c r="E53" s="118"/>
      <c r="F53" s="118"/>
      <c r="G53" s="118"/>
      <c r="H53" s="118"/>
      <c r="I53" s="118"/>
      <c r="J53" s="119"/>
      <c r="K53" s="119"/>
      <c r="L53" s="119"/>
      <c r="M53" s="119"/>
      <c r="N53" s="119"/>
      <c r="O53" s="119"/>
      <c r="P53" s="119"/>
      <c r="Q53" s="118"/>
      <c r="R53" s="118"/>
      <c r="S53" s="118"/>
      <c r="T53" s="130"/>
      <c r="U53" s="130"/>
      <c r="V53" s="130"/>
      <c r="W53" s="130"/>
      <c r="X53" s="130"/>
      <c r="Y53" s="118"/>
      <c r="Z53" s="118"/>
      <c r="AA53" s="118"/>
      <c r="AB53" s="118"/>
      <c r="AC53" s="118"/>
      <c r="AD53" s="49"/>
      <c r="AE53" s="49"/>
      <c r="AF53" s="49"/>
      <c r="AG53" s="73"/>
    </row>
    <row r="54" spans="1:37" x14ac:dyDescent="0.2">
      <c r="A54" s="42"/>
      <c r="B54" s="43"/>
      <c r="C54" s="43"/>
      <c r="D54" s="43"/>
      <c r="E54" s="43"/>
      <c r="F54" s="43"/>
      <c r="G54" s="43"/>
      <c r="H54" s="43"/>
      <c r="I54" s="43"/>
      <c r="J54" s="43"/>
      <c r="K54" s="118"/>
      <c r="L54" s="118"/>
      <c r="M54" s="118"/>
      <c r="N54" s="118"/>
      <c r="O54" s="118"/>
      <c r="P54" s="118"/>
      <c r="Q54" s="118"/>
      <c r="R54" s="118"/>
      <c r="S54" s="118"/>
      <c r="T54" s="118"/>
      <c r="U54" s="118"/>
      <c r="V54" s="118"/>
      <c r="W54" s="118"/>
      <c r="X54" s="118"/>
      <c r="Y54" s="118"/>
      <c r="Z54" s="118"/>
      <c r="AA54" s="118"/>
      <c r="AB54" s="118"/>
      <c r="AC54" s="118"/>
      <c r="AD54" s="49"/>
      <c r="AE54" s="49"/>
      <c r="AF54" s="49"/>
      <c r="AG54" s="73"/>
    </row>
    <row r="55" spans="1:37" x14ac:dyDescent="0.2">
      <c r="A55" s="45"/>
      <c r="B55" s="118"/>
      <c r="C55" s="118"/>
      <c r="D55" s="118"/>
      <c r="E55" s="118"/>
      <c r="F55" s="118"/>
      <c r="G55" s="118"/>
      <c r="H55" s="118"/>
      <c r="I55" s="118"/>
      <c r="J55" s="118"/>
      <c r="K55" s="118"/>
      <c r="L55" s="118"/>
      <c r="M55" s="118"/>
      <c r="N55" s="118"/>
      <c r="O55" s="118"/>
      <c r="P55" s="118"/>
      <c r="Q55" s="118"/>
      <c r="R55" s="118"/>
      <c r="S55" s="118"/>
      <c r="T55" s="118"/>
      <c r="U55" s="118"/>
      <c r="V55" s="118"/>
      <c r="W55" s="118"/>
      <c r="X55" s="118"/>
      <c r="Y55" s="118"/>
      <c r="Z55" s="118"/>
      <c r="AA55" s="118"/>
      <c r="AB55" s="118"/>
      <c r="AC55" s="118"/>
      <c r="AD55" s="118"/>
      <c r="AE55" s="49"/>
      <c r="AF55" s="49"/>
      <c r="AG55" s="73"/>
    </row>
    <row r="56" spans="1:37" x14ac:dyDescent="0.2">
      <c r="A56" s="45"/>
      <c r="B56" s="118"/>
      <c r="C56" s="118"/>
      <c r="D56" s="118"/>
      <c r="E56" s="118"/>
      <c r="F56" s="118"/>
      <c r="G56" s="118"/>
      <c r="H56" s="118"/>
      <c r="I56" s="118"/>
      <c r="J56" s="118"/>
      <c r="K56" s="118"/>
      <c r="L56" s="118"/>
      <c r="M56" s="118"/>
      <c r="N56" s="118"/>
      <c r="O56" s="118"/>
      <c r="P56" s="118"/>
      <c r="Q56" s="118"/>
      <c r="R56" s="118"/>
      <c r="S56" s="118"/>
      <c r="T56" s="118"/>
      <c r="U56" s="118"/>
      <c r="V56" s="118"/>
      <c r="W56" s="118"/>
      <c r="X56" s="118"/>
      <c r="Y56" s="118"/>
      <c r="Z56" s="118"/>
      <c r="AA56" s="118"/>
      <c r="AB56" s="118"/>
      <c r="AC56" s="118"/>
      <c r="AD56" s="118"/>
      <c r="AE56" s="50"/>
      <c r="AF56" s="50"/>
      <c r="AG56" s="73"/>
      <c r="AI56" t="s">
        <v>35</v>
      </c>
    </row>
    <row r="57" spans="1:37" ht="13.5" thickBot="1" x14ac:dyDescent="0.25">
      <c r="A57" s="54"/>
      <c r="B57" s="55"/>
      <c r="C57" s="55"/>
      <c r="D57" s="55"/>
      <c r="E57" s="55"/>
      <c r="F57" s="55"/>
      <c r="G57" s="55" t="s">
        <v>35</v>
      </c>
      <c r="H57" s="55"/>
      <c r="I57" s="55"/>
      <c r="J57" s="55"/>
      <c r="K57" s="55"/>
      <c r="L57" s="55" t="s">
        <v>35</v>
      </c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55"/>
      <c r="AG57" s="74"/>
    </row>
    <row r="59" spans="1:37" x14ac:dyDescent="0.2">
      <c r="AI59" s="12" t="s">
        <v>35</v>
      </c>
    </row>
    <row r="60" spans="1:37" x14ac:dyDescent="0.2">
      <c r="N60" s="2" t="s">
        <v>35</v>
      </c>
      <c r="AD60" s="2" t="s">
        <v>35</v>
      </c>
    </row>
    <row r="61" spans="1:37" x14ac:dyDescent="0.2">
      <c r="A61" s="95"/>
      <c r="B61" s="95"/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95"/>
      <c r="T61" s="2" t="s">
        <v>35</v>
      </c>
    </row>
    <row r="62" spans="1:37" x14ac:dyDescent="0.2">
      <c r="A62" s="95"/>
      <c r="B62" s="95"/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95"/>
      <c r="T62" s="2" t="s">
        <v>35</v>
      </c>
      <c r="W62" s="2" t="s">
        <v>35</v>
      </c>
    </row>
    <row r="63" spans="1:37" x14ac:dyDescent="0.2">
      <c r="A63" s="96"/>
      <c r="B63" s="96"/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6"/>
      <c r="S63" s="96"/>
      <c r="Z63" s="2" t="s">
        <v>35</v>
      </c>
    </row>
    <row r="64" spans="1:37" x14ac:dyDescent="0.2">
      <c r="AB64" s="2" t="s">
        <v>35</v>
      </c>
    </row>
    <row r="65" spans="9:33" x14ac:dyDescent="0.2">
      <c r="AG65" s="7" t="s">
        <v>35</v>
      </c>
    </row>
    <row r="67" spans="9:33" x14ac:dyDescent="0.2">
      <c r="I67" s="2" t="s">
        <v>35</v>
      </c>
    </row>
    <row r="70" spans="9:33" x14ac:dyDescent="0.2">
      <c r="AE70" s="2" t="s">
        <v>35</v>
      </c>
    </row>
  </sheetData>
  <mergeCells count="37">
    <mergeCell ref="B2:AG2"/>
    <mergeCell ref="A1:AG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AG3:AG4"/>
    <mergeCell ref="T52:X52"/>
    <mergeCell ref="T53:X53"/>
    <mergeCell ref="W3:W4"/>
    <mergeCell ref="AE3:AE4"/>
    <mergeCell ref="X3:X4"/>
    <mergeCell ref="AB3:AB4"/>
    <mergeCell ref="AC3:AC4"/>
    <mergeCell ref="AD3:AD4"/>
    <mergeCell ref="Y3:Y4"/>
    <mergeCell ref="Z3:Z4"/>
    <mergeCell ref="AA3:AA4"/>
    <mergeCell ref="AF3:AF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67"/>
  <sheetViews>
    <sheetView showGridLines="0" zoomScale="90" zoomScaleNormal="90" workbookViewId="0">
      <selection activeCell="AG30" sqref="AG30"/>
    </sheetView>
  </sheetViews>
  <sheetFormatPr defaultRowHeight="12.75" x14ac:dyDescent="0.2"/>
  <cols>
    <col min="1" max="1" width="18.7109375" style="2" customWidth="1"/>
    <col min="2" max="2" width="5.140625" style="2" customWidth="1"/>
    <col min="3" max="4" width="5" style="2" customWidth="1"/>
    <col min="5" max="5" width="5.140625" style="2" customWidth="1"/>
    <col min="6" max="6" width="5" style="2" customWidth="1"/>
    <col min="7" max="7" width="5.140625" style="2" customWidth="1"/>
    <col min="8" max="8" width="5" style="2" customWidth="1"/>
    <col min="9" max="9" width="5.140625" style="2" customWidth="1"/>
    <col min="10" max="10" width="5" style="2" customWidth="1"/>
    <col min="11" max="11" width="5.28515625" style="2" customWidth="1"/>
    <col min="12" max="15" width="5" style="2" customWidth="1"/>
    <col min="16" max="17" width="5.140625" style="2" customWidth="1"/>
    <col min="18" max="19" width="5" style="2" customWidth="1"/>
    <col min="20" max="20" width="5.140625" style="2" customWidth="1"/>
    <col min="21" max="22" width="5" style="2" customWidth="1"/>
    <col min="23" max="23" width="5.28515625" style="2" customWidth="1"/>
    <col min="24" max="24" width="5.140625" style="2" customWidth="1"/>
    <col min="25" max="25" width="5" style="2" customWidth="1"/>
    <col min="26" max="26" width="5.140625" style="2" customWidth="1"/>
    <col min="27" max="27" width="5" style="2" customWidth="1"/>
    <col min="28" max="28" width="5.28515625" style="2" customWidth="1"/>
    <col min="29" max="31" width="5" style="2" customWidth="1"/>
    <col min="32" max="32" width="5.7109375" style="2" customWidth="1"/>
    <col min="33" max="33" width="7.42578125" style="7" customWidth="1"/>
    <col min="34" max="34" width="7.28515625" style="9" bestFit="1" customWidth="1"/>
  </cols>
  <sheetData>
    <row r="1" spans="1:36" ht="20.100000000000001" customHeight="1" x14ac:dyDescent="0.2">
      <c r="A1" s="139" t="s">
        <v>220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0"/>
      <c r="AC1" s="140"/>
      <c r="AD1" s="140"/>
      <c r="AE1" s="140"/>
      <c r="AF1" s="140"/>
      <c r="AG1" s="140"/>
      <c r="AH1" s="141"/>
    </row>
    <row r="2" spans="1:36" ht="20.100000000000001" customHeight="1" x14ac:dyDescent="0.2">
      <c r="A2" s="138" t="s">
        <v>21</v>
      </c>
      <c r="B2" s="133" t="s">
        <v>219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4"/>
    </row>
    <row r="3" spans="1:36" s="4" customFormat="1" ht="20.100000000000001" customHeight="1" x14ac:dyDescent="0.2">
      <c r="A3" s="138"/>
      <c r="B3" s="131">
        <v>1</v>
      </c>
      <c r="C3" s="131">
        <f>SUM(B3+1)</f>
        <v>2</v>
      </c>
      <c r="D3" s="131">
        <f t="shared" ref="D3:AD3" si="0">SUM(C3+1)</f>
        <v>3</v>
      </c>
      <c r="E3" s="131">
        <f t="shared" si="0"/>
        <v>4</v>
      </c>
      <c r="F3" s="131">
        <f t="shared" si="0"/>
        <v>5</v>
      </c>
      <c r="G3" s="131">
        <f t="shared" si="0"/>
        <v>6</v>
      </c>
      <c r="H3" s="131">
        <f t="shared" si="0"/>
        <v>7</v>
      </c>
      <c r="I3" s="131">
        <f t="shared" si="0"/>
        <v>8</v>
      </c>
      <c r="J3" s="131">
        <f t="shared" si="0"/>
        <v>9</v>
      </c>
      <c r="K3" s="131">
        <f t="shared" si="0"/>
        <v>10</v>
      </c>
      <c r="L3" s="131">
        <f t="shared" si="0"/>
        <v>11</v>
      </c>
      <c r="M3" s="131">
        <f t="shared" si="0"/>
        <v>12</v>
      </c>
      <c r="N3" s="131">
        <f t="shared" si="0"/>
        <v>13</v>
      </c>
      <c r="O3" s="131">
        <f t="shared" si="0"/>
        <v>14</v>
      </c>
      <c r="P3" s="131">
        <f t="shared" si="0"/>
        <v>15</v>
      </c>
      <c r="Q3" s="131">
        <f t="shared" si="0"/>
        <v>16</v>
      </c>
      <c r="R3" s="131">
        <f t="shared" si="0"/>
        <v>17</v>
      </c>
      <c r="S3" s="131">
        <f t="shared" si="0"/>
        <v>18</v>
      </c>
      <c r="T3" s="131">
        <f t="shared" si="0"/>
        <v>19</v>
      </c>
      <c r="U3" s="131">
        <f t="shared" si="0"/>
        <v>20</v>
      </c>
      <c r="V3" s="131">
        <f t="shared" si="0"/>
        <v>21</v>
      </c>
      <c r="W3" s="131">
        <f t="shared" si="0"/>
        <v>22</v>
      </c>
      <c r="X3" s="131">
        <f t="shared" si="0"/>
        <v>23</v>
      </c>
      <c r="Y3" s="131">
        <f t="shared" si="0"/>
        <v>24</v>
      </c>
      <c r="Z3" s="131">
        <f t="shared" si="0"/>
        <v>25</v>
      </c>
      <c r="AA3" s="131">
        <f t="shared" si="0"/>
        <v>26</v>
      </c>
      <c r="AB3" s="131">
        <f t="shared" si="0"/>
        <v>27</v>
      </c>
      <c r="AC3" s="131">
        <f t="shared" si="0"/>
        <v>28</v>
      </c>
      <c r="AD3" s="131">
        <f t="shared" si="0"/>
        <v>29</v>
      </c>
      <c r="AE3" s="131">
        <v>30</v>
      </c>
      <c r="AF3" s="131">
        <v>31</v>
      </c>
      <c r="AG3" s="98" t="s">
        <v>27</v>
      </c>
      <c r="AH3" s="99" t="s">
        <v>26</v>
      </c>
    </row>
    <row r="4" spans="1:36" s="5" customFormat="1" ht="20.100000000000001" customHeight="1" x14ac:dyDescent="0.2">
      <c r="A4" s="138"/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  <c r="AA4" s="131"/>
      <c r="AB4" s="131"/>
      <c r="AC4" s="131"/>
      <c r="AD4" s="131"/>
      <c r="AE4" s="131"/>
      <c r="AF4" s="131"/>
      <c r="AG4" s="98" t="s">
        <v>25</v>
      </c>
      <c r="AH4" s="99" t="s">
        <v>25</v>
      </c>
    </row>
    <row r="5" spans="1:36" s="5" customFormat="1" x14ac:dyDescent="0.2">
      <c r="A5" s="51" t="s">
        <v>30</v>
      </c>
      <c r="B5" s="110">
        <f>[1]Maio!$C$5</f>
        <v>33</v>
      </c>
      <c r="C5" s="110">
        <f>[1]Maio!$C$6</f>
        <v>32.200000000000003</v>
      </c>
      <c r="D5" s="110">
        <f>[1]Maio!$C$7</f>
        <v>31.2</v>
      </c>
      <c r="E5" s="110">
        <f>[1]Maio!$C$8</f>
        <v>32.5</v>
      </c>
      <c r="F5" s="110">
        <f>[1]Maio!$C$9</f>
        <v>34.1</v>
      </c>
      <c r="G5" s="110">
        <f>[1]Maio!$C$10</f>
        <v>33.799999999999997</v>
      </c>
      <c r="H5" s="110">
        <f>[1]Maio!$C$11</f>
        <v>33.799999999999997</v>
      </c>
      <c r="I5" s="110">
        <f>[1]Maio!$C$12</f>
        <v>33.799999999999997</v>
      </c>
      <c r="J5" s="110">
        <f>[1]Maio!$C$13</f>
        <v>33.200000000000003</v>
      </c>
      <c r="K5" s="110">
        <f>[1]Maio!$C$14</f>
        <v>31.9</v>
      </c>
      <c r="L5" s="110">
        <f>[1]Maio!$C$15</f>
        <v>30.4</v>
      </c>
      <c r="M5" s="110">
        <f>[1]Maio!$C$16</f>
        <v>28.4</v>
      </c>
      <c r="N5" s="110">
        <f>[1]Maio!$C$17</f>
        <v>28.6</v>
      </c>
      <c r="O5" s="110">
        <f>[1]Maio!$C$18</f>
        <v>29.6</v>
      </c>
      <c r="P5" s="110">
        <f>[1]Maio!$C$19</f>
        <v>28.9</v>
      </c>
      <c r="Q5" s="110">
        <f>[1]Maio!$C$20</f>
        <v>29.3</v>
      </c>
      <c r="R5" s="110">
        <f>[1]Maio!$C$21</f>
        <v>29.4</v>
      </c>
      <c r="S5" s="110">
        <f>[1]Maio!$C$22</f>
        <v>29.7</v>
      </c>
      <c r="T5" s="110">
        <f>[1]Maio!$C$23</f>
        <v>31.3</v>
      </c>
      <c r="U5" s="110">
        <f>[1]Maio!$C$24</f>
        <v>31.7</v>
      </c>
      <c r="V5" s="110">
        <f>[1]Maio!$C$25</f>
        <v>32</v>
      </c>
      <c r="W5" s="110">
        <f>[1]Maio!$C$26</f>
        <v>32.700000000000003</v>
      </c>
      <c r="X5" s="110">
        <f>[1]Maio!$C$27</f>
        <v>31.1</v>
      </c>
      <c r="Y5" s="110">
        <f>[1]Maio!$C$28</f>
        <v>31.1</v>
      </c>
      <c r="Z5" s="110">
        <f>[1]Maio!$C$29</f>
        <v>33.1</v>
      </c>
      <c r="AA5" s="110">
        <f>[1]Maio!$C$30</f>
        <v>33.6</v>
      </c>
      <c r="AB5" s="110">
        <f>[1]Maio!$C$31</f>
        <v>34</v>
      </c>
      <c r="AC5" s="110">
        <f>[1]Maio!$C$32</f>
        <v>25</v>
      </c>
      <c r="AD5" s="110">
        <f>[1]Maio!$C$33</f>
        <v>26.3</v>
      </c>
      <c r="AE5" s="110">
        <f>[1]Maio!$C$34</f>
        <v>21.6</v>
      </c>
      <c r="AF5" s="110">
        <f>[1]Maio!$C$35</f>
        <v>24.3</v>
      </c>
      <c r="AG5" s="111">
        <f t="shared" ref="AG5" si="1">MAX(B5:AF5)</f>
        <v>34.1</v>
      </c>
      <c r="AH5" s="112">
        <f t="shared" ref="AH5" si="2">AVERAGE(B5:AF5)</f>
        <v>30.696774193548393</v>
      </c>
    </row>
    <row r="6" spans="1:36" x14ac:dyDescent="0.2">
      <c r="A6" s="51" t="s">
        <v>0</v>
      </c>
      <c r="B6" s="113">
        <f>[2]Maio!$C$5</f>
        <v>29.3</v>
      </c>
      <c r="C6" s="113">
        <f>[2]Maio!$C$6</f>
        <v>30.9</v>
      </c>
      <c r="D6" s="113">
        <f>[2]Maio!$C$7</f>
        <v>26.4</v>
      </c>
      <c r="E6" s="113">
        <f>[2]Maio!$C$8</f>
        <v>27.8</v>
      </c>
      <c r="F6" s="113">
        <f>[2]Maio!$C$9</f>
        <v>29.8</v>
      </c>
      <c r="G6" s="113">
        <f>[2]Maio!$C$10</f>
        <v>28.9</v>
      </c>
      <c r="H6" s="113">
        <f>[2]Maio!$C$11</f>
        <v>30</v>
      </c>
      <c r="I6" s="113">
        <f>[2]Maio!$C$12</f>
        <v>26.9</v>
      </c>
      <c r="J6" s="113">
        <f>[2]Maio!$C$13</f>
        <v>26.3</v>
      </c>
      <c r="K6" s="113">
        <f>[2]Maio!$C$14</f>
        <v>29</v>
      </c>
      <c r="L6" s="113">
        <f>[2]Maio!$C$15</f>
        <v>26.8</v>
      </c>
      <c r="M6" s="113">
        <f>[2]Maio!$C$16</f>
        <v>25.3</v>
      </c>
      <c r="N6" s="113">
        <f>[2]Maio!$C$17</f>
        <v>26.2</v>
      </c>
      <c r="O6" s="113">
        <f>[2]Maio!$C$18</f>
        <v>25.5</v>
      </c>
      <c r="P6" s="113">
        <f>[2]Maio!$C$19</f>
        <v>26.1</v>
      </c>
      <c r="Q6" s="113">
        <f>[2]Maio!$C$20</f>
        <v>26.9</v>
      </c>
      <c r="R6" s="113">
        <f>[2]Maio!$C$21</f>
        <v>25.6</v>
      </c>
      <c r="S6" s="113">
        <f>[2]Maio!$C$22</f>
        <v>26.1</v>
      </c>
      <c r="T6" s="113">
        <f>[2]Maio!$C$23</f>
        <v>25.9</v>
      </c>
      <c r="U6" s="113">
        <f>[2]Maio!$C$24</f>
        <v>26.5</v>
      </c>
      <c r="V6" s="113">
        <f>[2]Maio!$C$25</f>
        <v>25</v>
      </c>
      <c r="W6" s="113">
        <f>[2]Maio!$C$26</f>
        <v>26.3</v>
      </c>
      <c r="X6" s="113">
        <f>[2]Maio!$C$27</f>
        <v>28.3</v>
      </c>
      <c r="Y6" s="113">
        <f>[2]Maio!$C$28</f>
        <v>27.1</v>
      </c>
      <c r="Z6" s="113">
        <f>[2]Maio!$C$29</f>
        <v>28.4</v>
      </c>
      <c r="AA6" s="113">
        <f>[2]Maio!$C$30</f>
        <v>29.4</v>
      </c>
      <c r="AB6" s="113">
        <f>[2]Maio!$C$31</f>
        <v>32</v>
      </c>
      <c r="AC6" s="113">
        <f>[2]Maio!$C$32</f>
        <v>24.1</v>
      </c>
      <c r="AD6" s="113">
        <f>[2]Maio!$C$33</f>
        <v>21.8</v>
      </c>
      <c r="AE6" s="113">
        <f>[2]Maio!$C$34</f>
        <v>19.8</v>
      </c>
      <c r="AF6" s="113">
        <f>[2]Maio!$C$35</f>
        <v>20.5</v>
      </c>
      <c r="AG6" s="111">
        <f t="shared" ref="AG6:AG23" si="3">MAX(B6:AF6)</f>
        <v>32</v>
      </c>
      <c r="AH6" s="112">
        <f t="shared" ref="AH6:AH23" si="4">AVERAGE(B6:AF6)</f>
        <v>26.738709677419351</v>
      </c>
    </row>
    <row r="7" spans="1:36" x14ac:dyDescent="0.2">
      <c r="A7" s="51" t="s">
        <v>88</v>
      </c>
      <c r="B7" s="113">
        <f>[3]Maio!$C$5</f>
        <v>32.1</v>
      </c>
      <c r="C7" s="113">
        <f>[3]Maio!$C$6</f>
        <v>31.6</v>
      </c>
      <c r="D7" s="113">
        <f>[3]Maio!$C$7</f>
        <v>30</v>
      </c>
      <c r="E7" s="113">
        <f>[3]Maio!$C$8</f>
        <v>32</v>
      </c>
      <c r="F7" s="113">
        <f>[3]Maio!$C$9</f>
        <v>32.299999999999997</v>
      </c>
      <c r="G7" s="113">
        <f>[3]Maio!$C$10</f>
        <v>32.700000000000003</v>
      </c>
      <c r="H7" s="113">
        <f>[3]Maio!$C$11</f>
        <v>32.299999999999997</v>
      </c>
      <c r="I7" s="113">
        <f>[3]Maio!$C$12</f>
        <v>29.7</v>
      </c>
      <c r="J7" s="113" t="str">
        <f>[3]Maio!$C$13</f>
        <v>*</v>
      </c>
      <c r="K7" s="113">
        <f>[3]Maio!$C$14</f>
        <v>29.1</v>
      </c>
      <c r="L7" s="113">
        <f>[3]Maio!$C$15</f>
        <v>28.1</v>
      </c>
      <c r="M7" s="113">
        <f>[3]Maio!$C$16</f>
        <v>26.4</v>
      </c>
      <c r="N7" s="113">
        <f>[3]Maio!$C$17</f>
        <v>26.7</v>
      </c>
      <c r="O7" s="113">
        <f>[3]Maio!$C$18</f>
        <v>27.2</v>
      </c>
      <c r="P7" s="113">
        <f>[3]Maio!$C$19</f>
        <v>27.9</v>
      </c>
      <c r="Q7" s="113">
        <f>[3]Maio!$C$20</f>
        <v>28.3</v>
      </c>
      <c r="R7" s="113">
        <f>[3]Maio!$C$21</f>
        <v>27.1</v>
      </c>
      <c r="S7" s="113">
        <f>[3]Maio!$C$22</f>
        <v>27.6</v>
      </c>
      <c r="T7" s="113">
        <f>[3]Maio!$C$23</f>
        <v>28.7</v>
      </c>
      <c r="U7" s="113">
        <f>[3]Maio!$C$24</f>
        <v>29.2</v>
      </c>
      <c r="V7" s="113">
        <f>[3]Maio!$C$25</f>
        <v>28</v>
      </c>
      <c r="W7" s="113">
        <f>[3]Maio!$C$26</f>
        <v>30.3</v>
      </c>
      <c r="X7" s="113">
        <f>[3]Maio!$C$27</f>
        <v>30.6</v>
      </c>
      <c r="Y7" s="113">
        <f>[3]Maio!$C$28</f>
        <v>29.2</v>
      </c>
      <c r="Z7" s="113">
        <f>[3]Maio!$C$29</f>
        <v>31.2</v>
      </c>
      <c r="AA7" s="113">
        <f>[3]Maio!$C$30</f>
        <v>31.4</v>
      </c>
      <c r="AB7" s="113">
        <f>[3]Maio!$C$31</f>
        <v>33</v>
      </c>
      <c r="AC7" s="113">
        <f>[3]Maio!$C$32</f>
        <v>27.3</v>
      </c>
      <c r="AD7" s="113">
        <f>[3]Maio!$C$33</f>
        <v>25.3</v>
      </c>
      <c r="AE7" s="113">
        <f>[3]Maio!$C$34</f>
        <v>21.6</v>
      </c>
      <c r="AF7" s="113" t="str">
        <f>[3]Maio!$C$35</f>
        <v>*</v>
      </c>
      <c r="AG7" s="111">
        <f t="shared" si="3"/>
        <v>33</v>
      </c>
      <c r="AH7" s="112">
        <f t="shared" si="4"/>
        <v>29.203448275862073</v>
      </c>
    </row>
    <row r="8" spans="1:36" x14ac:dyDescent="0.2">
      <c r="A8" s="51" t="s">
        <v>1</v>
      </c>
      <c r="B8" s="113">
        <f>[4]Maio!$C$5</f>
        <v>33.799999999999997</v>
      </c>
      <c r="C8" s="113">
        <f>[4]Maio!$C$6</f>
        <v>30.8</v>
      </c>
      <c r="D8" s="113">
        <f>[4]Maio!$C$7</f>
        <v>28.9</v>
      </c>
      <c r="E8" s="113">
        <f>[4]Maio!$C$8</f>
        <v>30.7</v>
      </c>
      <c r="F8" s="113">
        <f>[4]Maio!$C$9</f>
        <v>32.799999999999997</v>
      </c>
      <c r="G8" s="113">
        <f>[4]Maio!$C$10</f>
        <v>30.8</v>
      </c>
      <c r="H8" s="113">
        <f>[4]Maio!$C$11</f>
        <v>32.9</v>
      </c>
      <c r="I8" s="113">
        <f>[4]Maio!$C$12</f>
        <v>28.9</v>
      </c>
      <c r="J8" s="113">
        <f>[4]Maio!$C$13</f>
        <v>28.6</v>
      </c>
      <c r="K8" s="113">
        <f>[4]Maio!$C$14</f>
        <v>30.9</v>
      </c>
      <c r="L8" s="113">
        <f>[4]Maio!$C$15</f>
        <v>28.3</v>
      </c>
      <c r="M8" s="113">
        <f>[4]Maio!$C$16</f>
        <v>27.9</v>
      </c>
      <c r="N8" s="113">
        <f>[4]Maio!$C$17</f>
        <v>28</v>
      </c>
      <c r="O8" s="113">
        <f>[4]Maio!$C$18</f>
        <v>30</v>
      </c>
      <c r="P8" s="113">
        <f>[4]Maio!$C$19</f>
        <v>29.4</v>
      </c>
      <c r="Q8" s="113">
        <f>[4]Maio!$C$20</f>
        <v>29.1</v>
      </c>
      <c r="R8" s="113">
        <f>[4]Maio!$C$21</f>
        <v>30.8</v>
      </c>
      <c r="S8" s="113">
        <f>[4]Maio!$C$22</f>
        <v>31.3</v>
      </c>
      <c r="T8" s="113">
        <f>[4]Maio!$C$23</f>
        <v>32.200000000000003</v>
      </c>
      <c r="U8" s="113">
        <f>[4]Maio!$C$24</f>
        <v>32.700000000000003</v>
      </c>
      <c r="V8" s="113">
        <f>[4]Maio!$C$25</f>
        <v>32.799999999999997</v>
      </c>
      <c r="W8" s="113">
        <f>[4]Maio!$C$26</f>
        <v>31.4</v>
      </c>
      <c r="X8" s="113">
        <f>[4]Maio!$C$27</f>
        <v>32.4</v>
      </c>
      <c r="Y8" s="113">
        <f>[4]Maio!$C$28</f>
        <v>31.8</v>
      </c>
      <c r="Z8" s="113">
        <f>[4]Maio!$C$29</f>
        <v>33.700000000000003</v>
      </c>
      <c r="AA8" s="113">
        <f>[4]Maio!$C$30</f>
        <v>33.4</v>
      </c>
      <c r="AB8" s="113">
        <f>[4]Maio!$C$31</f>
        <v>34.200000000000003</v>
      </c>
      <c r="AC8" s="113">
        <f>[4]Maio!$C$32</f>
        <v>26</v>
      </c>
      <c r="AD8" s="113">
        <f>[4]Maio!$C$33</f>
        <v>26.7</v>
      </c>
      <c r="AE8" s="113">
        <f>[4]Maio!$C$34</f>
        <v>22.3</v>
      </c>
      <c r="AF8" s="113">
        <f>[4]Maio!$C$35</f>
        <v>23</v>
      </c>
      <c r="AG8" s="111">
        <f t="shared" si="3"/>
        <v>34.200000000000003</v>
      </c>
      <c r="AH8" s="112">
        <f t="shared" si="4"/>
        <v>30.20967741935484</v>
      </c>
    </row>
    <row r="9" spans="1:36" hidden="1" x14ac:dyDescent="0.2">
      <c r="A9" s="51" t="s">
        <v>151</v>
      </c>
      <c r="B9" s="113" t="str">
        <f>[5]Maio!$C$5</f>
        <v>*</v>
      </c>
      <c r="C9" s="113" t="str">
        <f>[5]Maio!$C$6</f>
        <v>*</v>
      </c>
      <c r="D9" s="113" t="str">
        <f>[5]Maio!$C$7</f>
        <v>*</v>
      </c>
      <c r="E9" s="113" t="str">
        <f>[5]Maio!$C$8</f>
        <v>*</v>
      </c>
      <c r="F9" s="113" t="str">
        <f>[5]Maio!$C$9</f>
        <v>*</v>
      </c>
      <c r="G9" s="113" t="str">
        <f>[5]Maio!$C$10</f>
        <v>*</v>
      </c>
      <c r="H9" s="113" t="str">
        <f>[5]Maio!$C$11</f>
        <v>*</v>
      </c>
      <c r="I9" s="113" t="str">
        <f>[5]Maio!$C$12</f>
        <v>*</v>
      </c>
      <c r="J9" s="113" t="str">
        <f>[5]Maio!$C$13</f>
        <v>*</v>
      </c>
      <c r="K9" s="113" t="str">
        <f>[5]Maio!$C$14</f>
        <v>*</v>
      </c>
      <c r="L9" s="113" t="str">
        <f>[5]Maio!$C$15</f>
        <v>*</v>
      </c>
      <c r="M9" s="113" t="str">
        <f>[5]Maio!$C$16</f>
        <v>*</v>
      </c>
      <c r="N9" s="113" t="str">
        <f>[5]Maio!$C$17</f>
        <v>*</v>
      </c>
      <c r="O9" s="113" t="str">
        <f>[5]Maio!$C$18</f>
        <v>*</v>
      </c>
      <c r="P9" s="113" t="str">
        <f>[5]Maio!$C$19</f>
        <v>*</v>
      </c>
      <c r="Q9" s="113" t="str">
        <f>[5]Maio!$C$20</f>
        <v>*</v>
      </c>
      <c r="R9" s="113" t="str">
        <f>[5]Maio!$C$21</f>
        <v>*</v>
      </c>
      <c r="S9" s="113" t="str">
        <f>[5]Maio!$C$22</f>
        <v>*</v>
      </c>
      <c r="T9" s="113" t="str">
        <f>[5]Maio!$C$23</f>
        <v>*</v>
      </c>
      <c r="U9" s="113" t="str">
        <f>[5]Maio!$C$24</f>
        <v>*</v>
      </c>
      <c r="V9" s="113" t="str">
        <f>[5]Maio!$C$25</f>
        <v>*</v>
      </c>
      <c r="W9" s="113" t="str">
        <f>[5]Maio!$C$26</f>
        <v>*</v>
      </c>
      <c r="X9" s="113" t="str">
        <f>[5]Maio!$C$27</f>
        <v>*</v>
      </c>
      <c r="Y9" s="113" t="str">
        <f>[5]Maio!$C$28</f>
        <v>*</v>
      </c>
      <c r="Z9" s="113" t="str">
        <f>[5]Maio!$C$29</f>
        <v>*</v>
      </c>
      <c r="AA9" s="113" t="str">
        <f>[5]Maio!$C$30</f>
        <v>*</v>
      </c>
      <c r="AB9" s="113" t="str">
        <f>[5]Maio!$C$31</f>
        <v>*</v>
      </c>
      <c r="AC9" s="113" t="str">
        <f>[5]Maio!$C$32</f>
        <v>*</v>
      </c>
      <c r="AD9" s="113" t="str">
        <f>[5]Maio!$C$33</f>
        <v>*</v>
      </c>
      <c r="AE9" s="113" t="str">
        <f>[5]Maio!$C$34</f>
        <v>*</v>
      </c>
      <c r="AF9" s="113" t="str">
        <f>[5]Maio!$C$35</f>
        <v>*</v>
      </c>
      <c r="AG9" s="111" t="s">
        <v>209</v>
      </c>
      <c r="AH9" s="112" t="s">
        <v>209</v>
      </c>
    </row>
    <row r="10" spans="1:36" x14ac:dyDescent="0.2">
      <c r="A10" s="51" t="s">
        <v>95</v>
      </c>
      <c r="B10" s="113">
        <f>[6]Maio!$C$5</f>
        <v>31.1</v>
      </c>
      <c r="C10" s="113">
        <f>[6]Maio!$C$6</f>
        <v>29.9</v>
      </c>
      <c r="D10" s="113">
        <f>[6]Maio!$C$7</f>
        <v>28.4</v>
      </c>
      <c r="E10" s="113">
        <f>[6]Maio!$C$8</f>
        <v>30.1</v>
      </c>
      <c r="F10" s="113">
        <f>[6]Maio!$C$9</f>
        <v>30.8</v>
      </c>
      <c r="G10" s="113">
        <f>[6]Maio!$C$10</f>
        <v>31.1</v>
      </c>
      <c r="H10" s="113">
        <f>[6]Maio!$C$11</f>
        <v>30.9</v>
      </c>
      <c r="I10" s="113">
        <f>[6]Maio!$C$12</f>
        <v>31.5</v>
      </c>
      <c r="J10" s="113">
        <f>[6]Maio!$C$13</f>
        <v>30</v>
      </c>
      <c r="K10" s="113">
        <f>[6]Maio!$C$14</f>
        <v>29.5</v>
      </c>
      <c r="L10" s="113">
        <f>[6]Maio!$C$15</f>
        <v>27.3</v>
      </c>
      <c r="M10" s="113">
        <f>[6]Maio!$C$16</f>
        <v>27.2</v>
      </c>
      <c r="N10" s="113">
        <f>[6]Maio!$C$17</f>
        <v>26.7</v>
      </c>
      <c r="O10" s="113">
        <f>[6]Maio!$C$18</f>
        <v>28.1</v>
      </c>
      <c r="P10" s="113">
        <f>[6]Maio!$C$19</f>
        <v>27.1</v>
      </c>
      <c r="Q10" s="113">
        <f>[6]Maio!$C$20</f>
        <v>27.6</v>
      </c>
      <c r="R10" s="113">
        <f>[6]Maio!$C$21</f>
        <v>28.9</v>
      </c>
      <c r="S10" s="113">
        <f>[6]Maio!$C$22</f>
        <v>29.9</v>
      </c>
      <c r="T10" s="113">
        <f>[6]Maio!$C$23</f>
        <v>29.6</v>
      </c>
      <c r="U10" s="113">
        <f>[6]Maio!$C$24</f>
        <v>29.8</v>
      </c>
      <c r="V10" s="113">
        <f>[6]Maio!$C$25</f>
        <v>28.8</v>
      </c>
      <c r="W10" s="113">
        <f>[6]Maio!$C$26</f>
        <v>29.1</v>
      </c>
      <c r="X10" s="113">
        <f>[6]Maio!$C$27</f>
        <v>29.3</v>
      </c>
      <c r="Y10" s="113">
        <f>[6]Maio!$C$28</f>
        <v>29.3</v>
      </c>
      <c r="Z10" s="113">
        <f>[6]Maio!$C$29</f>
        <v>30.1</v>
      </c>
      <c r="AA10" s="113">
        <f>[6]Maio!$C$30</f>
        <v>30.4</v>
      </c>
      <c r="AB10" s="113">
        <f>[6]Maio!$C$31</f>
        <v>31.3</v>
      </c>
      <c r="AC10" s="113">
        <f>[6]Maio!$C$32</f>
        <v>22.1</v>
      </c>
      <c r="AD10" s="113">
        <f>[6]Maio!$C$33</f>
        <v>24.4</v>
      </c>
      <c r="AE10" s="113">
        <f>[6]Maio!$C$34</f>
        <v>19.600000000000001</v>
      </c>
      <c r="AF10" s="113">
        <f>[6]Maio!$C$35</f>
        <v>22</v>
      </c>
      <c r="AG10" s="111">
        <f t="shared" si="3"/>
        <v>31.5</v>
      </c>
      <c r="AH10" s="112">
        <f t="shared" si="4"/>
        <v>28.448387096774191</v>
      </c>
    </row>
    <row r="11" spans="1:36" x14ac:dyDescent="0.2">
      <c r="A11" s="51" t="s">
        <v>52</v>
      </c>
      <c r="B11" s="113">
        <f>[7]Maio!$C$5</f>
        <v>31</v>
      </c>
      <c r="C11" s="113">
        <f>[7]Maio!$C$6</f>
        <v>29.5</v>
      </c>
      <c r="D11" s="113">
        <f>[7]Maio!$C$7</f>
        <v>29.3</v>
      </c>
      <c r="E11" s="113">
        <f>[7]Maio!$C$8</f>
        <v>31.1</v>
      </c>
      <c r="F11" s="113">
        <f>[7]Maio!$C$9</f>
        <v>31.3</v>
      </c>
      <c r="G11" s="113">
        <f>[7]Maio!$C$10</f>
        <v>32</v>
      </c>
      <c r="H11" s="113">
        <f>[7]Maio!$C$11</f>
        <v>31</v>
      </c>
      <c r="I11" s="113">
        <f>[7]Maio!$C$12</f>
        <v>32</v>
      </c>
      <c r="J11" s="113">
        <f>[7]Maio!$C$13</f>
        <v>29.7</v>
      </c>
      <c r="K11" s="113">
        <f>[7]Maio!$C$14</f>
        <v>29.6</v>
      </c>
      <c r="L11" s="113">
        <f>[7]Maio!$C$15</f>
        <v>27.8</v>
      </c>
      <c r="M11" s="113">
        <f>[7]Maio!$C$16</f>
        <v>25.5</v>
      </c>
      <c r="N11" s="113">
        <f>[7]Maio!$C$17</f>
        <v>26</v>
      </c>
      <c r="O11" s="113">
        <f>[7]Maio!$C$18</f>
        <v>25.7</v>
      </c>
      <c r="P11" s="113">
        <f>[7]Maio!$C$19</f>
        <v>26.5</v>
      </c>
      <c r="Q11" s="113">
        <f>[7]Maio!$C$20</f>
        <v>26.9</v>
      </c>
      <c r="R11" s="113">
        <f>[7]Maio!$C$21</f>
        <v>25.1</v>
      </c>
      <c r="S11" s="113">
        <f>[7]Maio!$C$22</f>
        <v>26.1</v>
      </c>
      <c r="T11" s="113">
        <f>[7]Maio!$C$23</f>
        <v>26.8</v>
      </c>
      <c r="U11" s="113">
        <f>[7]Maio!$C$24</f>
        <v>28.9</v>
      </c>
      <c r="V11" s="113">
        <f>[7]Maio!$C$25</f>
        <v>27.3</v>
      </c>
      <c r="W11" s="113">
        <f>[7]Maio!$C$26</f>
        <v>28.4</v>
      </c>
      <c r="X11" s="113">
        <f>[7]Maio!$C$27</f>
        <v>28.5</v>
      </c>
      <c r="Y11" s="113">
        <f>[7]Maio!$C$28</f>
        <v>28</v>
      </c>
      <c r="Z11" s="113">
        <f>[7]Maio!$C$29</f>
        <v>29.9</v>
      </c>
      <c r="AA11" s="113">
        <f>[7]Maio!$C$30</f>
        <v>30.2</v>
      </c>
      <c r="AB11" s="113">
        <f>[7]Maio!$C$31</f>
        <v>32.4</v>
      </c>
      <c r="AC11" s="113">
        <f>[7]Maio!$C$32</f>
        <v>25.9</v>
      </c>
      <c r="AD11" s="113">
        <f>[7]Maio!$C$33</f>
        <v>25.1</v>
      </c>
      <c r="AE11" s="113">
        <f>[7]Maio!$C$34</f>
        <v>22.1</v>
      </c>
      <c r="AF11" s="113">
        <f>[7]Maio!$C$35</f>
        <v>22.5</v>
      </c>
      <c r="AG11" s="111">
        <f t="shared" si="3"/>
        <v>32.4</v>
      </c>
      <c r="AH11" s="112">
        <f t="shared" si="4"/>
        <v>28.132258064516126</v>
      </c>
    </row>
    <row r="12" spans="1:36" hidden="1" x14ac:dyDescent="0.2">
      <c r="A12" s="51" t="s">
        <v>31</v>
      </c>
      <c r="B12" s="113" t="s">
        <v>209</v>
      </c>
      <c r="C12" s="113" t="s">
        <v>209</v>
      </c>
      <c r="D12" s="113" t="s">
        <v>209</v>
      </c>
      <c r="E12" s="113" t="s">
        <v>209</v>
      </c>
      <c r="F12" s="113" t="s">
        <v>209</v>
      </c>
      <c r="G12" s="113" t="s">
        <v>209</v>
      </c>
      <c r="H12" s="113" t="s">
        <v>209</v>
      </c>
      <c r="I12" s="113" t="s">
        <v>209</v>
      </c>
      <c r="J12" s="113" t="s">
        <v>209</v>
      </c>
      <c r="K12" s="113" t="s">
        <v>209</v>
      </c>
      <c r="L12" s="113" t="s">
        <v>209</v>
      </c>
      <c r="M12" s="113" t="s">
        <v>209</v>
      </c>
      <c r="N12" s="113" t="s">
        <v>209</v>
      </c>
      <c r="O12" s="113" t="s">
        <v>209</v>
      </c>
      <c r="P12" s="113" t="s">
        <v>209</v>
      </c>
      <c r="Q12" s="113" t="s">
        <v>209</v>
      </c>
      <c r="R12" s="113" t="s">
        <v>209</v>
      </c>
      <c r="S12" s="113" t="s">
        <v>209</v>
      </c>
      <c r="T12" s="113" t="s">
        <v>209</v>
      </c>
      <c r="U12" s="113" t="s">
        <v>209</v>
      </c>
      <c r="V12" s="113" t="s">
        <v>209</v>
      </c>
      <c r="W12" s="113" t="s">
        <v>209</v>
      </c>
      <c r="X12" s="113" t="s">
        <v>209</v>
      </c>
      <c r="Y12" s="113" t="s">
        <v>209</v>
      </c>
      <c r="Z12" s="113" t="s">
        <v>209</v>
      </c>
      <c r="AA12" s="113" t="s">
        <v>209</v>
      </c>
      <c r="AB12" s="113" t="s">
        <v>209</v>
      </c>
      <c r="AC12" s="113" t="s">
        <v>209</v>
      </c>
      <c r="AD12" s="113" t="s">
        <v>209</v>
      </c>
      <c r="AE12" s="113" t="s">
        <v>209</v>
      </c>
      <c r="AF12" s="113" t="s">
        <v>209</v>
      </c>
      <c r="AG12" s="111" t="s">
        <v>209</v>
      </c>
      <c r="AH12" s="112" t="s">
        <v>209</v>
      </c>
    </row>
    <row r="13" spans="1:36" x14ac:dyDescent="0.2">
      <c r="A13" s="51" t="s">
        <v>98</v>
      </c>
      <c r="B13" s="113">
        <f>[8]Maio!$C$5</f>
        <v>31.4</v>
      </c>
      <c r="C13" s="113">
        <f>[8]Maio!$C$6</f>
        <v>30.8</v>
      </c>
      <c r="D13" s="113">
        <f>[8]Maio!$C$7</f>
        <v>26.5</v>
      </c>
      <c r="E13" s="113">
        <f>[8]Maio!$C$8</f>
        <v>28.9</v>
      </c>
      <c r="F13" s="113">
        <f>[8]Maio!$C$9</f>
        <v>31.2</v>
      </c>
      <c r="G13" s="113">
        <f>[8]Maio!$C$10</f>
        <v>29.9</v>
      </c>
      <c r="H13" s="113">
        <f>[8]Maio!$C$11</f>
        <v>31</v>
      </c>
      <c r="I13" s="113">
        <f>[8]Maio!$C$12</f>
        <v>27.7</v>
      </c>
      <c r="J13" s="113">
        <f>[8]Maio!$C$13</f>
        <v>25.7</v>
      </c>
      <c r="K13" s="113">
        <f>[8]Maio!$C$14</f>
        <v>28.9</v>
      </c>
      <c r="L13" s="113">
        <f>[8]Maio!$C$15</f>
        <v>27.9</v>
      </c>
      <c r="M13" s="113">
        <f>[8]Maio!$C$16</f>
        <v>26.4</v>
      </c>
      <c r="N13" s="113">
        <f>[8]Maio!$C$17</f>
        <v>27</v>
      </c>
      <c r="O13" s="113">
        <f>[8]Maio!$C$18</f>
        <v>28.5</v>
      </c>
      <c r="P13" s="113">
        <f>[8]Maio!$C$19</f>
        <v>28.2</v>
      </c>
      <c r="Q13" s="113">
        <f>[8]Maio!$C$20</f>
        <v>28.2</v>
      </c>
      <c r="R13" s="113">
        <f>[8]Maio!$C$21</f>
        <v>28.4</v>
      </c>
      <c r="S13" s="113">
        <f>[8]Maio!$C$22</f>
        <v>29.6</v>
      </c>
      <c r="T13" s="113">
        <f>[8]Maio!$C$23</f>
        <v>29.4</v>
      </c>
      <c r="U13" s="113">
        <f>[8]Maio!$C$24</f>
        <v>29.9</v>
      </c>
      <c r="V13" s="113">
        <f>[8]Maio!$C$25</f>
        <v>28.1</v>
      </c>
      <c r="W13" s="113">
        <f>[8]Maio!$C$26</f>
        <v>29.5</v>
      </c>
      <c r="X13" s="113">
        <f>[8]Maio!$C$27</f>
        <v>30.8</v>
      </c>
      <c r="Y13" s="113">
        <f>[8]Maio!$C$28</f>
        <v>29.7</v>
      </c>
      <c r="Z13" s="113">
        <f>[8]Maio!$C$29</f>
        <v>30.7</v>
      </c>
      <c r="AA13" s="113">
        <f>[8]Maio!$C$30</f>
        <v>31.3</v>
      </c>
      <c r="AB13" s="113">
        <f>[8]Maio!$C$31</f>
        <v>32.1</v>
      </c>
      <c r="AC13" s="113">
        <f>[8]Maio!$C$32</f>
        <v>26.2</v>
      </c>
      <c r="AD13" s="113">
        <f>[8]Maio!$C$33</f>
        <v>24</v>
      </c>
      <c r="AE13" s="113">
        <f>[8]Maio!$C$34</f>
        <v>20.9</v>
      </c>
      <c r="AF13" s="113">
        <f>[8]Maio!$C$35</f>
        <v>23</v>
      </c>
      <c r="AG13" s="111">
        <f t="shared" si="3"/>
        <v>32.1</v>
      </c>
      <c r="AH13" s="112">
        <f t="shared" si="4"/>
        <v>28.445161290322577</v>
      </c>
    </row>
    <row r="14" spans="1:36" hidden="1" x14ac:dyDescent="0.2">
      <c r="A14" s="51" t="s">
        <v>102</v>
      </c>
      <c r="B14" s="113" t="str">
        <f>[9]Maio!$C$5</f>
        <v>*</v>
      </c>
      <c r="C14" s="113" t="str">
        <f>[9]Maio!$C$6</f>
        <v>*</v>
      </c>
      <c r="D14" s="113" t="str">
        <f>[9]Maio!$C$7</f>
        <v>*</v>
      </c>
      <c r="E14" s="113" t="str">
        <f>[9]Maio!$C$8</f>
        <v>*</v>
      </c>
      <c r="F14" s="113" t="str">
        <f>[9]Maio!$C$9</f>
        <v>*</v>
      </c>
      <c r="G14" s="113" t="str">
        <f>[9]Maio!$C$10</f>
        <v>*</v>
      </c>
      <c r="H14" s="113" t="str">
        <f>[9]Maio!$C$11</f>
        <v>*</v>
      </c>
      <c r="I14" s="113" t="str">
        <f>[9]Maio!$C$12</f>
        <v>*</v>
      </c>
      <c r="J14" s="113" t="str">
        <f>[9]Maio!$C$13</f>
        <v>*</v>
      </c>
      <c r="K14" s="113" t="str">
        <f>[9]Maio!$C$14</f>
        <v>*</v>
      </c>
      <c r="L14" s="113" t="str">
        <f>[9]Maio!$C$15</f>
        <v>*</v>
      </c>
      <c r="M14" s="113" t="str">
        <f>[9]Maio!$C$16</f>
        <v>*</v>
      </c>
      <c r="N14" s="113" t="str">
        <f>[9]Maio!$C$17</f>
        <v>*</v>
      </c>
      <c r="O14" s="113" t="str">
        <f>[9]Maio!$C$18</f>
        <v>*</v>
      </c>
      <c r="P14" s="113" t="str">
        <f>[9]Maio!$C$19</f>
        <v>*</v>
      </c>
      <c r="Q14" s="113" t="str">
        <f>[9]Maio!$C$20</f>
        <v>*</v>
      </c>
      <c r="R14" s="113" t="str">
        <f>[9]Maio!$C$21</f>
        <v>*</v>
      </c>
      <c r="S14" s="113" t="str">
        <f>[9]Maio!$C$22</f>
        <v>*</v>
      </c>
      <c r="T14" s="113" t="str">
        <f>[9]Maio!$C$23</f>
        <v>*</v>
      </c>
      <c r="U14" s="113" t="str">
        <f>[9]Maio!$C$24</f>
        <v>*</v>
      </c>
      <c r="V14" s="113" t="str">
        <f>[9]Maio!$C$25</f>
        <v>*</v>
      </c>
      <c r="W14" s="113" t="str">
        <f>[9]Maio!$C$26</f>
        <v>*</v>
      </c>
      <c r="X14" s="113" t="str">
        <f>[9]Maio!$C$27</f>
        <v>*</v>
      </c>
      <c r="Y14" s="113" t="str">
        <f>[9]Maio!$C$28</f>
        <v>*</v>
      </c>
      <c r="Z14" s="113" t="str">
        <f>[9]Maio!$C$29</f>
        <v>*</v>
      </c>
      <c r="AA14" s="113" t="str">
        <f>[9]Maio!$C$30</f>
        <v>*</v>
      </c>
      <c r="AB14" s="113" t="str">
        <f>[9]Maio!$C$31</f>
        <v>*</v>
      </c>
      <c r="AC14" s="113" t="str">
        <f>[9]Maio!$C$32</f>
        <v>*</v>
      </c>
      <c r="AD14" s="113" t="str">
        <f>[9]Maio!$C$33</f>
        <v>*</v>
      </c>
      <c r="AE14" s="113" t="str">
        <f>[9]Maio!$C$34</f>
        <v>*</v>
      </c>
      <c r="AF14" s="113" t="str">
        <f>[9]Maio!$C$35</f>
        <v>*</v>
      </c>
      <c r="AG14" s="111" t="s">
        <v>209</v>
      </c>
      <c r="AH14" s="112" t="s">
        <v>209</v>
      </c>
    </row>
    <row r="15" spans="1:36" x14ac:dyDescent="0.2">
      <c r="A15" s="51" t="s">
        <v>105</v>
      </c>
      <c r="B15" s="113">
        <f>[10]Maio!$C$5</f>
        <v>31.3</v>
      </c>
      <c r="C15" s="113">
        <f>[10]Maio!$C$6</f>
        <v>29.7</v>
      </c>
      <c r="D15" s="113">
        <f>[10]Maio!$C$7</f>
        <v>26.2</v>
      </c>
      <c r="E15" s="113">
        <f>[10]Maio!$C$8</f>
        <v>29.3</v>
      </c>
      <c r="F15" s="113">
        <f>[10]Maio!$C$9</f>
        <v>30.4</v>
      </c>
      <c r="G15" s="113">
        <f>[10]Maio!$C$10</f>
        <v>30.4</v>
      </c>
      <c r="H15" s="113">
        <f>[10]Maio!$C$11</f>
        <v>29.3</v>
      </c>
      <c r="I15" s="113">
        <f>[10]Maio!$C$12</f>
        <v>25.7</v>
      </c>
      <c r="J15" s="113">
        <f>[10]Maio!$C$13</f>
        <v>25.9</v>
      </c>
      <c r="K15" s="113">
        <f>[10]Maio!$C$14</f>
        <v>27.6</v>
      </c>
      <c r="L15" s="113">
        <f>[10]Maio!$C$15</f>
        <v>25.5</v>
      </c>
      <c r="M15" s="113">
        <f>[10]Maio!$C$16</f>
        <v>24.7</v>
      </c>
      <c r="N15" s="113">
        <f>[10]Maio!$C$17</f>
        <v>25</v>
      </c>
      <c r="O15" s="113">
        <f>[10]Maio!$C$18</f>
        <v>27</v>
      </c>
      <c r="P15" s="113">
        <f>[10]Maio!$C$19</f>
        <v>27.6</v>
      </c>
      <c r="Q15" s="113">
        <f>[10]Maio!$C$20</f>
        <v>27.4</v>
      </c>
      <c r="R15" s="113">
        <f>[10]Maio!$C$21</f>
        <v>26.5</v>
      </c>
      <c r="S15" s="113">
        <f>[10]Maio!$C$22</f>
        <v>27.4</v>
      </c>
      <c r="T15" s="113">
        <f>[10]Maio!$C$23</f>
        <v>27.3</v>
      </c>
      <c r="U15" s="113">
        <f>[10]Maio!$C$24</f>
        <v>27.7</v>
      </c>
      <c r="V15" s="113">
        <f>[10]Maio!$C$25</f>
        <v>27</v>
      </c>
      <c r="W15" s="113">
        <f>[10]Maio!$C$26</f>
        <v>27.7</v>
      </c>
      <c r="X15" s="113">
        <f>[10]Maio!$C$27</f>
        <v>29.6</v>
      </c>
      <c r="Y15" s="113">
        <f>[10]Maio!$C$28</f>
        <v>28.6</v>
      </c>
      <c r="Z15" s="113">
        <f>[10]Maio!$C$29</f>
        <v>30</v>
      </c>
      <c r="AA15" s="113">
        <f>[10]Maio!$C$30</f>
        <v>30.1</v>
      </c>
      <c r="AB15" s="113">
        <f>[10]Maio!$C$31</f>
        <v>31.4</v>
      </c>
      <c r="AC15" s="113">
        <f>[10]Maio!$C$32</f>
        <v>25.7</v>
      </c>
      <c r="AD15" s="113">
        <f>[10]Maio!$C$33</f>
        <v>23.3</v>
      </c>
      <c r="AE15" s="113">
        <f>[10]Maio!$C$34</f>
        <v>20.5</v>
      </c>
      <c r="AF15" s="113">
        <f>[10]Maio!$C$35</f>
        <v>21.5</v>
      </c>
      <c r="AG15" s="111">
        <f t="shared" si="3"/>
        <v>31.4</v>
      </c>
      <c r="AH15" s="112">
        <f t="shared" si="4"/>
        <v>27.332258064516132</v>
      </c>
    </row>
    <row r="16" spans="1:36" x14ac:dyDescent="0.2">
      <c r="A16" s="51" t="s">
        <v>152</v>
      </c>
      <c r="B16" s="113">
        <f>[11]Maio!$C$5</f>
        <v>31.6</v>
      </c>
      <c r="C16" s="113">
        <f>[11]Maio!$C$6</f>
        <v>30.3</v>
      </c>
      <c r="D16" s="113">
        <f>[11]Maio!$C$7</f>
        <v>28</v>
      </c>
      <c r="E16" s="113">
        <f>[11]Maio!$C$8</f>
        <v>30.2</v>
      </c>
      <c r="F16" s="113">
        <f>[11]Maio!$C$9</f>
        <v>32.299999999999997</v>
      </c>
      <c r="G16" s="113">
        <f>[11]Maio!$C$10</f>
        <v>32</v>
      </c>
      <c r="H16" s="113">
        <f>[11]Maio!$C$11</f>
        <v>31.1</v>
      </c>
      <c r="I16" s="113">
        <f>[11]Maio!$C$12</f>
        <v>32.4</v>
      </c>
      <c r="J16" s="113">
        <f>[11]Maio!$C$13</f>
        <v>31.6</v>
      </c>
      <c r="K16" s="113">
        <f>[11]Maio!$C$14</f>
        <v>30</v>
      </c>
      <c r="L16" s="113">
        <f>[11]Maio!$C$15</f>
        <v>28.7</v>
      </c>
      <c r="M16" s="113">
        <f>[11]Maio!$C$16</f>
        <v>27.8</v>
      </c>
      <c r="N16" s="113">
        <f>[11]Maio!$C$17</f>
        <v>28</v>
      </c>
      <c r="O16" s="113">
        <f>[11]Maio!$C$18</f>
        <v>29.9</v>
      </c>
      <c r="P16" s="113">
        <f>[11]Maio!$C$19</f>
        <v>28.5</v>
      </c>
      <c r="Q16" s="113">
        <f>[11]Maio!$C$20</f>
        <v>28.5</v>
      </c>
      <c r="R16" s="113">
        <f>[11]Maio!$C$21</f>
        <v>29.5</v>
      </c>
      <c r="S16" s="113">
        <f>[11]Maio!$C$22</f>
        <v>30.1</v>
      </c>
      <c r="T16" s="113">
        <f>[11]Maio!$C$23</f>
        <v>30.7</v>
      </c>
      <c r="U16" s="113">
        <f>[11]Maio!$C$24</f>
        <v>30.4</v>
      </c>
      <c r="V16" s="113">
        <f>[11]Maio!$C$25</f>
        <v>29.4</v>
      </c>
      <c r="W16" s="113">
        <f>[11]Maio!$C$26</f>
        <v>27.8</v>
      </c>
      <c r="X16" s="113">
        <f>[11]Maio!$C$27</f>
        <v>30.2</v>
      </c>
      <c r="Y16" s="113">
        <f>[11]Maio!$C$28</f>
        <v>30.7</v>
      </c>
      <c r="Z16" s="113">
        <f>[11]Maio!$C$29</f>
        <v>31.9</v>
      </c>
      <c r="AA16" s="113">
        <f>[11]Maio!$C$30</f>
        <v>31.3</v>
      </c>
      <c r="AB16" s="113">
        <f>[11]Maio!$C$31</f>
        <v>31.2</v>
      </c>
      <c r="AC16" s="113">
        <f>[11]Maio!$C$32</f>
        <v>22.9</v>
      </c>
      <c r="AD16" s="113">
        <f>[11]Maio!$C$33</f>
        <v>26.1</v>
      </c>
      <c r="AE16" s="113">
        <f>[11]Maio!$C$34</f>
        <v>20.9</v>
      </c>
      <c r="AF16" s="113">
        <f>[11]Maio!$C$35</f>
        <v>24.8</v>
      </c>
      <c r="AG16" s="111">
        <f t="shared" si="3"/>
        <v>32.4</v>
      </c>
      <c r="AH16" s="112">
        <f t="shared" si="4"/>
        <v>29.316129032258065</v>
      </c>
      <c r="AJ16" s="12" t="s">
        <v>35</v>
      </c>
    </row>
    <row r="17" spans="1:39" x14ac:dyDescent="0.2">
      <c r="A17" s="51" t="s">
        <v>2</v>
      </c>
      <c r="B17" s="113">
        <f>[12]Maio!$C$5</f>
        <v>29.2</v>
      </c>
      <c r="C17" s="113">
        <f>[12]Maio!$C$6</f>
        <v>29</v>
      </c>
      <c r="D17" s="113">
        <f>[12]Maio!$C$7</f>
        <v>28.4</v>
      </c>
      <c r="E17" s="113">
        <f>[12]Maio!$C$8</f>
        <v>30</v>
      </c>
      <c r="F17" s="113">
        <f>[12]Maio!$C$9</f>
        <v>30.7</v>
      </c>
      <c r="G17" s="113">
        <f>[12]Maio!$C$10</f>
        <v>30.7</v>
      </c>
      <c r="H17" s="113">
        <f>[12]Maio!$C$11</f>
        <v>30.4</v>
      </c>
      <c r="I17" s="113">
        <f>[12]Maio!$C$12</f>
        <v>30.6</v>
      </c>
      <c r="J17" s="113">
        <f>[12]Maio!$C$13</f>
        <v>28.3</v>
      </c>
      <c r="K17" s="113">
        <f>[12]Maio!$C$14</f>
        <v>29.3</v>
      </c>
      <c r="L17" s="113">
        <f>[12]Maio!$C$15</f>
        <v>26.8</v>
      </c>
      <c r="M17" s="113">
        <f>[12]Maio!$C$16</f>
        <v>25.2</v>
      </c>
      <c r="N17" s="113">
        <f>[12]Maio!$C$17</f>
        <v>26.5</v>
      </c>
      <c r="O17" s="113">
        <f>[12]Maio!$C$18</f>
        <v>28.8</v>
      </c>
      <c r="P17" s="113">
        <f>[12]Maio!$C$19</f>
        <v>27.8</v>
      </c>
      <c r="Q17" s="113">
        <f>[12]Maio!$C$20</f>
        <v>27.4</v>
      </c>
      <c r="R17" s="113">
        <f>[12]Maio!$C$21</f>
        <v>28.2</v>
      </c>
      <c r="S17" s="113">
        <f>[12]Maio!$C$22</f>
        <v>29.8</v>
      </c>
      <c r="T17" s="113">
        <f>[12]Maio!$C$23</f>
        <v>30.1</v>
      </c>
      <c r="U17" s="113">
        <f>[12]Maio!$C$24</f>
        <v>29.6</v>
      </c>
      <c r="V17" s="113">
        <f>[12]Maio!$C$25</f>
        <v>29.1</v>
      </c>
      <c r="W17" s="113">
        <f>[12]Maio!$C$26</f>
        <v>28.5</v>
      </c>
      <c r="X17" s="113">
        <f>[12]Maio!$C$27</f>
        <v>29.7</v>
      </c>
      <c r="Y17" s="113">
        <f>[12]Maio!$C$28</f>
        <v>29.4</v>
      </c>
      <c r="Z17" s="113">
        <f>[12]Maio!$C$29</f>
        <v>30</v>
      </c>
      <c r="AA17" s="113">
        <f>[12]Maio!$C$30</f>
        <v>30.2</v>
      </c>
      <c r="AB17" s="113">
        <f>[12]Maio!$C$31</f>
        <v>30.7</v>
      </c>
      <c r="AC17" s="113">
        <f>[12]Maio!$C$32</f>
        <v>24.1</v>
      </c>
      <c r="AD17" s="113">
        <f>[12]Maio!$C$33</f>
        <v>24.2</v>
      </c>
      <c r="AE17" s="113">
        <f>[12]Maio!$C$34</f>
        <v>21.3</v>
      </c>
      <c r="AF17" s="113">
        <f>[12]Maio!$C$35</f>
        <v>22.3</v>
      </c>
      <c r="AG17" s="111">
        <f t="shared" si="3"/>
        <v>30.7</v>
      </c>
      <c r="AH17" s="112">
        <f t="shared" si="4"/>
        <v>28.267741935483873</v>
      </c>
      <c r="AJ17" s="12" t="s">
        <v>35</v>
      </c>
    </row>
    <row r="18" spans="1:39" hidden="1" x14ac:dyDescent="0.2">
      <c r="A18" s="51" t="s">
        <v>3</v>
      </c>
      <c r="B18" s="113" t="s">
        <v>209</v>
      </c>
      <c r="C18" s="113" t="s">
        <v>209</v>
      </c>
      <c r="D18" s="113" t="s">
        <v>209</v>
      </c>
      <c r="E18" s="113" t="s">
        <v>209</v>
      </c>
      <c r="F18" s="113" t="s">
        <v>209</v>
      </c>
      <c r="G18" s="113" t="s">
        <v>209</v>
      </c>
      <c r="H18" s="113" t="s">
        <v>209</v>
      </c>
      <c r="I18" s="113" t="s">
        <v>209</v>
      </c>
      <c r="J18" s="113" t="s">
        <v>209</v>
      </c>
      <c r="K18" s="113" t="s">
        <v>209</v>
      </c>
      <c r="L18" s="113" t="s">
        <v>209</v>
      </c>
      <c r="M18" s="113" t="s">
        <v>209</v>
      </c>
      <c r="N18" s="113" t="s">
        <v>209</v>
      </c>
      <c r="O18" s="113" t="s">
        <v>209</v>
      </c>
      <c r="P18" s="113" t="s">
        <v>209</v>
      </c>
      <c r="Q18" s="113" t="s">
        <v>209</v>
      </c>
      <c r="R18" s="113" t="s">
        <v>209</v>
      </c>
      <c r="S18" s="113" t="s">
        <v>209</v>
      </c>
      <c r="T18" s="113" t="s">
        <v>209</v>
      </c>
      <c r="U18" s="113" t="s">
        <v>209</v>
      </c>
      <c r="V18" s="113" t="s">
        <v>209</v>
      </c>
      <c r="W18" s="113" t="s">
        <v>209</v>
      </c>
      <c r="X18" s="113" t="s">
        <v>209</v>
      </c>
      <c r="Y18" s="113" t="s">
        <v>209</v>
      </c>
      <c r="Z18" s="113" t="s">
        <v>209</v>
      </c>
      <c r="AA18" s="113" t="s">
        <v>209</v>
      </c>
      <c r="AB18" s="113" t="s">
        <v>209</v>
      </c>
      <c r="AC18" s="113" t="s">
        <v>209</v>
      </c>
      <c r="AD18" s="113" t="s">
        <v>209</v>
      </c>
      <c r="AE18" s="113" t="s">
        <v>209</v>
      </c>
      <c r="AF18" s="113" t="s">
        <v>209</v>
      </c>
      <c r="AG18" s="111" t="s">
        <v>209</v>
      </c>
      <c r="AH18" s="112" t="s">
        <v>209</v>
      </c>
      <c r="AI18" s="12" t="s">
        <v>35</v>
      </c>
      <c r="AJ18" s="12" t="s">
        <v>35</v>
      </c>
    </row>
    <row r="19" spans="1:39" x14ac:dyDescent="0.2">
      <c r="A19" s="51" t="s">
        <v>4</v>
      </c>
      <c r="B19" s="113">
        <f>[13]Maio!$C$5</f>
        <v>29.7</v>
      </c>
      <c r="C19" s="113">
        <f>[13]Maio!$C$6</f>
        <v>29.4</v>
      </c>
      <c r="D19" s="113">
        <f>[13]Maio!$C$7</f>
        <v>29</v>
      </c>
      <c r="E19" s="113">
        <f>[13]Maio!$C$8</f>
        <v>29.5</v>
      </c>
      <c r="F19" s="113">
        <f>[13]Maio!$C$9</f>
        <v>29.2</v>
      </c>
      <c r="G19" s="113">
        <f>[13]Maio!$C$10</f>
        <v>29.9</v>
      </c>
      <c r="H19" s="113">
        <f>[13]Maio!$C$11</f>
        <v>29.6</v>
      </c>
      <c r="I19" s="113">
        <f>[13]Maio!$C$12</f>
        <v>29.3</v>
      </c>
      <c r="J19" s="113">
        <f>[13]Maio!$C$13</f>
        <v>27.2</v>
      </c>
      <c r="K19" s="113">
        <f>[13]Maio!$C$14</f>
        <v>27.7</v>
      </c>
      <c r="L19" s="113">
        <f>[13]Maio!$C$15</f>
        <v>28.1</v>
      </c>
      <c r="M19" s="113">
        <f>[13]Maio!$C$16</f>
        <v>25.8</v>
      </c>
      <c r="N19" s="113">
        <f>[13]Maio!$C$17</f>
        <v>27.5</v>
      </c>
      <c r="O19" s="113">
        <f>[13]Maio!$C$18</f>
        <v>26.5</v>
      </c>
      <c r="P19" s="113">
        <f>[13]Maio!$C$19</f>
        <v>25.9</v>
      </c>
      <c r="Q19" s="113">
        <f>[13]Maio!$C$20</f>
        <v>26</v>
      </c>
      <c r="R19" s="113">
        <f>[13]Maio!$C$21</f>
        <v>27.6</v>
      </c>
      <c r="S19" s="113">
        <f>[13]Maio!$C$22</f>
        <v>28.2</v>
      </c>
      <c r="T19" s="113">
        <f>[13]Maio!$C$23</f>
        <v>27.9</v>
      </c>
      <c r="U19" s="113">
        <f>[13]Maio!$C$24</f>
        <v>27.9</v>
      </c>
      <c r="V19" s="113">
        <f>[13]Maio!$C$25</f>
        <v>26.9</v>
      </c>
      <c r="W19" s="113">
        <f>[13]Maio!$C$26</f>
        <v>26</v>
      </c>
      <c r="X19" s="113">
        <f>[13]Maio!$C$27</f>
        <v>27.1</v>
      </c>
      <c r="Y19" s="113">
        <f>[13]Maio!$C$28</f>
        <v>27.5</v>
      </c>
      <c r="Z19" s="113">
        <f>[13]Maio!$C$29</f>
        <v>28.4</v>
      </c>
      <c r="AA19" s="113">
        <f>[13]Maio!$C$30</f>
        <v>28.2</v>
      </c>
      <c r="AB19" s="113">
        <f>[13]Maio!$C$31</f>
        <v>29.9</v>
      </c>
      <c r="AC19" s="113">
        <f>[13]Maio!$C$32</f>
        <v>28</v>
      </c>
      <c r="AD19" s="113">
        <f>[13]Maio!$C$33</f>
        <v>24.2</v>
      </c>
      <c r="AE19" s="113">
        <f>[13]Maio!$C$34</f>
        <v>21.7</v>
      </c>
      <c r="AF19" s="113">
        <f>[13]Maio!$C$35</f>
        <v>24.7</v>
      </c>
      <c r="AG19" s="111">
        <f t="shared" si="3"/>
        <v>29.9</v>
      </c>
      <c r="AH19" s="112">
        <f t="shared" si="4"/>
        <v>27.564516129032263</v>
      </c>
    </row>
    <row r="20" spans="1:39" x14ac:dyDescent="0.2">
      <c r="A20" s="51" t="s">
        <v>5</v>
      </c>
      <c r="B20" s="113">
        <f>[14]Maio!$C$5</f>
        <v>34</v>
      </c>
      <c r="C20" s="113">
        <f>[14]Maio!$C$6</f>
        <v>26.3</v>
      </c>
      <c r="D20" s="113">
        <f>[14]Maio!$C$7</f>
        <v>21.1</v>
      </c>
      <c r="E20" s="113">
        <f>[14]Maio!$C$8</f>
        <v>24</v>
      </c>
      <c r="F20" s="113">
        <f>[14]Maio!$C$9</f>
        <v>28.4</v>
      </c>
      <c r="G20" s="113">
        <f>[14]Maio!$C$10</f>
        <v>25.4</v>
      </c>
      <c r="H20" s="113">
        <f>[14]Maio!$C$11</f>
        <v>28.4</v>
      </c>
      <c r="I20" s="113">
        <f>[14]Maio!$C$12</f>
        <v>27.1</v>
      </c>
      <c r="J20" s="113">
        <f>[14]Maio!$C$13</f>
        <v>24.9</v>
      </c>
      <c r="K20" s="113">
        <f>[14]Maio!$C$14</f>
        <v>27</v>
      </c>
      <c r="L20" s="113">
        <f>[14]Maio!$C$15</f>
        <v>28.7</v>
      </c>
      <c r="M20" s="113">
        <f>[14]Maio!$C$16</f>
        <v>28.6</v>
      </c>
      <c r="N20" s="113">
        <f>[14]Maio!$C$17</f>
        <v>28.8</v>
      </c>
      <c r="O20" s="113">
        <f>[14]Maio!$C$18</f>
        <v>30.1</v>
      </c>
      <c r="P20" s="113">
        <f>[14]Maio!$C$19</f>
        <v>30.4</v>
      </c>
      <c r="Q20" s="113">
        <f>[14]Maio!$C$20</f>
        <v>30.2</v>
      </c>
      <c r="R20" s="113">
        <f>[14]Maio!$C$21</f>
        <v>30.9</v>
      </c>
      <c r="S20" s="113">
        <f>[14]Maio!$C$22</f>
        <v>31.9</v>
      </c>
      <c r="T20" s="113">
        <f>[14]Maio!$C$23</f>
        <v>31.8</v>
      </c>
      <c r="U20" s="113">
        <f>[14]Maio!$C$24</f>
        <v>32.299999999999997</v>
      </c>
      <c r="V20" s="113">
        <f>[14]Maio!$C$25</f>
        <v>30.9</v>
      </c>
      <c r="W20" s="113">
        <f>[14]Maio!$C$26</f>
        <v>33</v>
      </c>
      <c r="X20" s="113">
        <f>[14]Maio!$C$27</f>
        <v>33.700000000000003</v>
      </c>
      <c r="Y20" s="113">
        <f>[14]Maio!$C$28</f>
        <v>31.1</v>
      </c>
      <c r="Z20" s="113">
        <f>[14]Maio!$C$29</f>
        <v>32.200000000000003</v>
      </c>
      <c r="AA20" s="113">
        <f>[14]Maio!$C$30</f>
        <v>33.6</v>
      </c>
      <c r="AB20" s="113">
        <f>[14]Maio!$C$31</f>
        <v>33.9</v>
      </c>
      <c r="AC20" s="113">
        <f>[14]Maio!$C$32</f>
        <v>27.9</v>
      </c>
      <c r="AD20" s="113">
        <f>[14]Maio!$C$33</f>
        <v>21.9</v>
      </c>
      <c r="AE20" s="113">
        <f>[14]Maio!$C$34</f>
        <v>20.6</v>
      </c>
      <c r="AF20" s="113">
        <f>[14]Maio!$C$35</f>
        <v>26.2</v>
      </c>
      <c r="AG20" s="111">
        <f t="shared" si="3"/>
        <v>34</v>
      </c>
      <c r="AH20" s="112">
        <f t="shared" si="4"/>
        <v>28.880645161290325</v>
      </c>
      <c r="AI20" s="12" t="s">
        <v>35</v>
      </c>
      <c r="AJ20" t="s">
        <v>35</v>
      </c>
      <c r="AL20" t="s">
        <v>35</v>
      </c>
    </row>
    <row r="21" spans="1:39" x14ac:dyDescent="0.2">
      <c r="A21" s="51" t="s">
        <v>33</v>
      </c>
      <c r="B21" s="113">
        <f>[15]Maio!$C$5</f>
        <v>31.4</v>
      </c>
      <c r="C21" s="113">
        <f>[15]Maio!$C$6</f>
        <v>30.8</v>
      </c>
      <c r="D21" s="113">
        <f>[15]Maio!$C$7</f>
        <v>30.2</v>
      </c>
      <c r="E21" s="113">
        <f>[15]Maio!$C$8</f>
        <v>30.2</v>
      </c>
      <c r="F21" s="113">
        <f>[15]Maio!$C$9</f>
        <v>31.3</v>
      </c>
      <c r="G21" s="113">
        <f>[15]Maio!$C$10</f>
        <v>31.5</v>
      </c>
      <c r="H21" s="113">
        <f>[15]Maio!$C$11</f>
        <v>31.5</v>
      </c>
      <c r="I21" s="113">
        <f>[15]Maio!$C$12</f>
        <v>30.6</v>
      </c>
      <c r="J21" s="113">
        <f>[15]Maio!$C$13</f>
        <v>28.4</v>
      </c>
      <c r="K21" s="113">
        <f>[15]Maio!$C$14</f>
        <v>29</v>
      </c>
      <c r="L21" s="113">
        <f>[15]Maio!$C$15</f>
        <v>29.4</v>
      </c>
      <c r="M21" s="113">
        <f>[15]Maio!$C$16</f>
        <v>27.3</v>
      </c>
      <c r="N21" s="113">
        <f>[15]Maio!$C$17</f>
        <v>28.3</v>
      </c>
      <c r="O21" s="113">
        <f>[15]Maio!$C$18</f>
        <v>29</v>
      </c>
      <c r="P21" s="113">
        <f>[15]Maio!$C$19</f>
        <v>27.7</v>
      </c>
      <c r="Q21" s="113">
        <f>[15]Maio!$C$20</f>
        <v>28.2</v>
      </c>
      <c r="R21" s="113">
        <f>[15]Maio!$C$21</f>
        <v>28.9</v>
      </c>
      <c r="S21" s="113">
        <f>[15]Maio!$C$22</f>
        <v>29.6</v>
      </c>
      <c r="T21" s="113">
        <f>[15]Maio!$C$23</f>
        <v>29.9</v>
      </c>
      <c r="U21" s="113">
        <f>[15]Maio!$C$24</f>
        <v>30.2</v>
      </c>
      <c r="V21" s="113">
        <f>[15]Maio!$C$25</f>
        <v>29.5</v>
      </c>
      <c r="W21" s="113">
        <f>[15]Maio!$C$26</f>
        <v>28.3</v>
      </c>
      <c r="X21" s="113">
        <f>[15]Maio!$C$27</f>
        <v>28.8</v>
      </c>
      <c r="Y21" s="113">
        <f>[15]Maio!$C$28</f>
        <v>29.7</v>
      </c>
      <c r="Z21" s="113">
        <f>[15]Maio!$C$29</f>
        <v>30.5</v>
      </c>
      <c r="AA21" s="113">
        <f>[15]Maio!$C$30</f>
        <v>30.3</v>
      </c>
      <c r="AB21" s="113">
        <f>[15]Maio!$C$31</f>
        <v>31.1</v>
      </c>
      <c r="AC21" s="113">
        <f>[15]Maio!$C$32</f>
        <v>30</v>
      </c>
      <c r="AD21" s="113">
        <f>[15]Maio!$C$33</f>
        <v>26.4</v>
      </c>
      <c r="AE21" s="113">
        <f>[15]Maio!$C$34</f>
        <v>21.3</v>
      </c>
      <c r="AF21" s="113">
        <f>[15]Maio!$C$35</f>
        <v>25.5</v>
      </c>
      <c r="AG21" s="111">
        <f t="shared" si="3"/>
        <v>31.5</v>
      </c>
      <c r="AH21" s="112">
        <f t="shared" si="4"/>
        <v>29.187096774193542</v>
      </c>
      <c r="AJ21" t="s">
        <v>212</v>
      </c>
      <c r="AL21" t="s">
        <v>35</v>
      </c>
    </row>
    <row r="22" spans="1:39" x14ac:dyDescent="0.2">
      <c r="A22" s="51" t="s">
        <v>6</v>
      </c>
      <c r="B22" s="113">
        <f>[16]Maio!$C$5</f>
        <v>34.1</v>
      </c>
      <c r="C22" s="113">
        <f>[16]Maio!$C$6</f>
        <v>32.5</v>
      </c>
      <c r="D22" s="113">
        <f>[16]Maio!$C$7</f>
        <v>30.5</v>
      </c>
      <c r="E22" s="113">
        <f>[16]Maio!$C$8</f>
        <v>31.8</v>
      </c>
      <c r="F22" s="113">
        <f>[16]Maio!$C$9</f>
        <v>33.6</v>
      </c>
      <c r="G22" s="113">
        <f>[16]Maio!$C$10</f>
        <v>32.1</v>
      </c>
      <c r="H22" s="113">
        <f>[16]Maio!$C$11</f>
        <v>33</v>
      </c>
      <c r="I22" s="113">
        <f>[16]Maio!$C$12</f>
        <v>32.5</v>
      </c>
      <c r="J22" s="113">
        <f>[16]Maio!$C$13</f>
        <v>32.200000000000003</v>
      </c>
      <c r="K22" s="113">
        <f>[16]Maio!$C$14</f>
        <v>32.299999999999997</v>
      </c>
      <c r="L22" s="113">
        <f>[16]Maio!$C$15</f>
        <v>31.8</v>
      </c>
      <c r="M22" s="113">
        <f>[16]Maio!$C$16</f>
        <v>29.3</v>
      </c>
      <c r="N22" s="113">
        <f>[16]Maio!$C$17</f>
        <v>29.8</v>
      </c>
      <c r="O22" s="113">
        <f>[16]Maio!$C$18</f>
        <v>31.4</v>
      </c>
      <c r="P22" s="113">
        <f>[16]Maio!$C$19</f>
        <v>30.7</v>
      </c>
      <c r="Q22" s="113">
        <f>[16]Maio!$C$20</f>
        <v>30.1</v>
      </c>
      <c r="R22" s="113">
        <f>[16]Maio!$C$21</f>
        <v>31.2</v>
      </c>
      <c r="S22" s="113">
        <f>[16]Maio!$C$22</f>
        <v>31.7</v>
      </c>
      <c r="T22" s="113">
        <f>[16]Maio!$C$23</f>
        <v>32.5</v>
      </c>
      <c r="U22" s="113">
        <f>[16]Maio!$C$24</f>
        <v>32.4</v>
      </c>
      <c r="V22" s="113">
        <f>[16]Maio!$C$25</f>
        <v>32.4</v>
      </c>
      <c r="W22" s="113">
        <f>[16]Maio!$C$26</f>
        <v>30</v>
      </c>
      <c r="X22" s="113">
        <f>[16]Maio!$C$27</f>
        <v>32.299999999999997</v>
      </c>
      <c r="Y22" s="113">
        <f>[16]Maio!$C$28</f>
        <v>31.9</v>
      </c>
      <c r="Z22" s="113">
        <f>[16]Maio!$C$29</f>
        <v>32.9</v>
      </c>
      <c r="AA22" s="113">
        <f>[16]Maio!$C$30</f>
        <v>33.9</v>
      </c>
      <c r="AB22" s="113">
        <f>[16]Maio!$C$31</f>
        <v>34.6</v>
      </c>
      <c r="AC22" s="113">
        <f>[16]Maio!$C$32</f>
        <v>29.6</v>
      </c>
      <c r="AD22" s="113">
        <f>[16]Maio!$C$33</f>
        <v>26.3</v>
      </c>
      <c r="AE22" s="113">
        <f>[16]Maio!$C$34</f>
        <v>22.4</v>
      </c>
      <c r="AF22" s="113">
        <f>[16]Maio!$C$35</f>
        <v>28.2</v>
      </c>
      <c r="AG22" s="111">
        <f t="shared" si="3"/>
        <v>34.6</v>
      </c>
      <c r="AH22" s="112">
        <f t="shared" si="4"/>
        <v>31.29032258064516</v>
      </c>
      <c r="AJ22" t="s">
        <v>35</v>
      </c>
    </row>
    <row r="23" spans="1:39" x14ac:dyDescent="0.2">
      <c r="A23" s="51" t="s">
        <v>7</v>
      </c>
      <c r="B23" s="113">
        <f>[17]Maio!$C$5</f>
        <v>29.5</v>
      </c>
      <c r="C23" s="113">
        <f>[17]Maio!$C$6</f>
        <v>28.7</v>
      </c>
      <c r="D23" s="113">
        <f>[17]Maio!$C$7</f>
        <v>25.5</v>
      </c>
      <c r="E23" s="113">
        <f>[17]Maio!$C$8</f>
        <v>28.1</v>
      </c>
      <c r="F23" s="113">
        <f>[17]Maio!$C$9</f>
        <v>29.8</v>
      </c>
      <c r="G23" s="113">
        <f>[17]Maio!$C$10</f>
        <v>29.2</v>
      </c>
      <c r="H23" s="113">
        <f>[17]Maio!$C$11</f>
        <v>29.3</v>
      </c>
      <c r="I23" s="113">
        <f>[17]Maio!$C$12</f>
        <v>25.6</v>
      </c>
      <c r="J23" s="113">
        <f>[17]Maio!$C$13</f>
        <v>25.4</v>
      </c>
      <c r="K23" s="113">
        <f>[17]Maio!$C$14</f>
        <v>26.3</v>
      </c>
      <c r="L23" s="113">
        <f>[17]Maio!$C$15</f>
        <v>24.8</v>
      </c>
      <c r="M23" s="113">
        <f>[17]Maio!$C$16</f>
        <v>24.4</v>
      </c>
      <c r="N23" s="113">
        <f>[17]Maio!$C$17</f>
        <v>24.2</v>
      </c>
      <c r="O23" s="113">
        <f>[17]Maio!$C$18</f>
        <v>25.2</v>
      </c>
      <c r="P23" s="113">
        <f>[17]Maio!$C$19</f>
        <v>25.9</v>
      </c>
      <c r="Q23" s="113">
        <f>[17]Maio!$C$20</f>
        <v>25.7</v>
      </c>
      <c r="R23" s="113">
        <f>[17]Maio!$C$21</f>
        <v>25.3</v>
      </c>
      <c r="S23" s="113">
        <f>[17]Maio!$C$22</f>
        <v>25.6</v>
      </c>
      <c r="T23" s="113">
        <f>[17]Maio!$C$23</f>
        <v>25.5</v>
      </c>
      <c r="U23" s="113">
        <f>[17]Maio!$C$24</f>
        <v>26.8</v>
      </c>
      <c r="V23" s="113">
        <f>[17]Maio!$C$25</f>
        <v>26</v>
      </c>
      <c r="W23" s="113">
        <f>[17]Maio!$C$26</f>
        <v>27</v>
      </c>
      <c r="X23" s="113">
        <f>[17]Maio!$C$27</f>
        <v>27.9</v>
      </c>
      <c r="Y23" s="113">
        <f>[17]Maio!$C$28</f>
        <v>27.4</v>
      </c>
      <c r="Z23" s="113">
        <f>[17]Maio!$C$29</f>
        <v>29</v>
      </c>
      <c r="AA23" s="113">
        <f>[17]Maio!$C$30</f>
        <v>30.2</v>
      </c>
      <c r="AB23" s="113">
        <f>[17]Maio!$C$31</f>
        <v>29.8</v>
      </c>
      <c r="AC23" s="113">
        <f>[17]Maio!$C$32</f>
        <v>24.8</v>
      </c>
      <c r="AD23" s="113">
        <f>[17]Maio!$C$33</f>
        <v>22.4</v>
      </c>
      <c r="AE23" s="113">
        <f>[17]Maio!$C$34</f>
        <v>20.2</v>
      </c>
      <c r="AF23" s="113">
        <f>[17]Maio!$C$35</f>
        <v>20.5</v>
      </c>
      <c r="AG23" s="111">
        <f t="shared" si="3"/>
        <v>30.2</v>
      </c>
      <c r="AH23" s="112">
        <f t="shared" si="4"/>
        <v>26.322580645161288</v>
      </c>
      <c r="AJ23" t="s">
        <v>35</v>
      </c>
      <c r="AL23" t="s">
        <v>35</v>
      </c>
    </row>
    <row r="24" spans="1:39" hidden="1" x14ac:dyDescent="0.2">
      <c r="A24" s="51" t="s">
        <v>153</v>
      </c>
      <c r="B24" s="113" t="str">
        <f>[18]Maio!$C$5</f>
        <v>*</v>
      </c>
      <c r="C24" s="113" t="str">
        <f>[18]Maio!$C$6</f>
        <v>*</v>
      </c>
      <c r="D24" s="113" t="str">
        <f>[18]Maio!$C$7</f>
        <v>*</v>
      </c>
      <c r="E24" s="113" t="str">
        <f>[18]Maio!$C$8</f>
        <v>*</v>
      </c>
      <c r="F24" s="113" t="str">
        <f>[18]Maio!$C$9</f>
        <v>*</v>
      </c>
      <c r="G24" s="113" t="str">
        <f>[18]Maio!$C$10</f>
        <v>*</v>
      </c>
      <c r="H24" s="113" t="str">
        <f>[18]Maio!$C$11</f>
        <v>*</v>
      </c>
      <c r="I24" s="113" t="str">
        <f>[18]Maio!$C$12</f>
        <v>*</v>
      </c>
      <c r="J24" s="113" t="str">
        <f>[18]Maio!$C$13</f>
        <v>*</v>
      </c>
      <c r="K24" s="113" t="str">
        <f>[18]Maio!$C$14</f>
        <v>*</v>
      </c>
      <c r="L24" s="113" t="str">
        <f>[18]Maio!$C$15</f>
        <v>*</v>
      </c>
      <c r="M24" s="113" t="str">
        <f>[18]Maio!$C$16</f>
        <v>*</v>
      </c>
      <c r="N24" s="113" t="str">
        <f>[18]Maio!$C$17</f>
        <v>*</v>
      </c>
      <c r="O24" s="113" t="str">
        <f>[18]Maio!$C$18</f>
        <v>*</v>
      </c>
      <c r="P24" s="113" t="str">
        <f>[18]Maio!$C$19</f>
        <v>*</v>
      </c>
      <c r="Q24" s="113" t="str">
        <f>[18]Maio!$C$20</f>
        <v>*</v>
      </c>
      <c r="R24" s="113" t="str">
        <f>[18]Maio!$C$21</f>
        <v>*</v>
      </c>
      <c r="S24" s="113" t="str">
        <f>[18]Maio!$C$22</f>
        <v>*</v>
      </c>
      <c r="T24" s="113" t="str">
        <f>[18]Maio!$C$23</f>
        <v>*</v>
      </c>
      <c r="U24" s="113" t="str">
        <f>[18]Maio!$C$24</f>
        <v>*</v>
      </c>
      <c r="V24" s="113" t="str">
        <f>[18]Maio!$C$25</f>
        <v>*</v>
      </c>
      <c r="W24" s="113" t="str">
        <f>[18]Maio!$C$26</f>
        <v>*</v>
      </c>
      <c r="X24" s="113" t="str">
        <f>[18]Maio!$C$27</f>
        <v>*</v>
      </c>
      <c r="Y24" s="113" t="str">
        <f>[18]Maio!$C$28</f>
        <v>*</v>
      </c>
      <c r="Z24" s="113" t="str">
        <f>[18]Maio!$C$29</f>
        <v>*</v>
      </c>
      <c r="AA24" s="113" t="str">
        <f>[18]Maio!$C$30</f>
        <v>*</v>
      </c>
      <c r="AB24" s="113" t="str">
        <f>[18]Maio!$C$31</f>
        <v>*</v>
      </c>
      <c r="AC24" s="113" t="str">
        <f>[18]Maio!$C$32</f>
        <v>*</v>
      </c>
      <c r="AD24" s="113" t="str">
        <f>[18]Maio!$C$33</f>
        <v>*</v>
      </c>
      <c r="AE24" s="113" t="str">
        <f>[18]Maio!$C$34</f>
        <v>*</v>
      </c>
      <c r="AF24" s="113" t="str">
        <f>[18]Maio!$C$35</f>
        <v>*</v>
      </c>
      <c r="AG24" s="111" t="s">
        <v>209</v>
      </c>
      <c r="AH24" s="112" t="s">
        <v>209</v>
      </c>
      <c r="AJ24" t="s">
        <v>35</v>
      </c>
      <c r="AK24" t="s">
        <v>35</v>
      </c>
      <c r="AL24" t="s">
        <v>35</v>
      </c>
      <c r="AM24" t="s">
        <v>35</v>
      </c>
    </row>
    <row r="25" spans="1:39" hidden="1" x14ac:dyDescent="0.2">
      <c r="A25" s="51" t="s">
        <v>154</v>
      </c>
      <c r="B25" s="113" t="s">
        <v>209</v>
      </c>
      <c r="C25" s="113" t="s">
        <v>209</v>
      </c>
      <c r="D25" s="113" t="s">
        <v>209</v>
      </c>
      <c r="E25" s="113" t="s">
        <v>209</v>
      </c>
      <c r="F25" s="113" t="s">
        <v>209</v>
      </c>
      <c r="G25" s="113" t="s">
        <v>209</v>
      </c>
      <c r="H25" s="113" t="s">
        <v>209</v>
      </c>
      <c r="I25" s="113" t="s">
        <v>209</v>
      </c>
      <c r="J25" s="113" t="s">
        <v>209</v>
      </c>
      <c r="K25" s="113" t="s">
        <v>209</v>
      </c>
      <c r="L25" s="113" t="s">
        <v>209</v>
      </c>
      <c r="M25" s="113" t="s">
        <v>209</v>
      </c>
      <c r="N25" s="113" t="s">
        <v>209</v>
      </c>
      <c r="O25" s="113" t="s">
        <v>209</v>
      </c>
      <c r="P25" s="113" t="s">
        <v>209</v>
      </c>
      <c r="Q25" s="113" t="s">
        <v>209</v>
      </c>
      <c r="R25" s="113" t="s">
        <v>209</v>
      </c>
      <c r="S25" s="113" t="s">
        <v>209</v>
      </c>
      <c r="T25" s="113" t="s">
        <v>209</v>
      </c>
      <c r="U25" s="113" t="s">
        <v>209</v>
      </c>
      <c r="V25" s="113" t="s">
        <v>209</v>
      </c>
      <c r="W25" s="113" t="s">
        <v>209</v>
      </c>
      <c r="X25" s="113" t="s">
        <v>209</v>
      </c>
      <c r="Y25" s="113" t="s">
        <v>209</v>
      </c>
      <c r="Z25" s="113" t="s">
        <v>209</v>
      </c>
      <c r="AA25" s="113" t="s">
        <v>209</v>
      </c>
      <c r="AB25" s="113" t="s">
        <v>209</v>
      </c>
      <c r="AC25" s="113" t="s">
        <v>209</v>
      </c>
      <c r="AD25" s="113" t="s">
        <v>209</v>
      </c>
      <c r="AE25" s="113" t="s">
        <v>209</v>
      </c>
      <c r="AF25" s="113" t="s">
        <v>209</v>
      </c>
      <c r="AG25" s="111" t="s">
        <v>209</v>
      </c>
      <c r="AH25" s="112" t="s">
        <v>209</v>
      </c>
      <c r="AI25" s="12" t="s">
        <v>35</v>
      </c>
      <c r="AJ25" t="s">
        <v>35</v>
      </c>
      <c r="AK25" t="s">
        <v>35</v>
      </c>
      <c r="AM25" t="s">
        <v>35</v>
      </c>
    </row>
    <row r="26" spans="1:39" x14ac:dyDescent="0.2">
      <c r="A26" s="51" t="s">
        <v>155</v>
      </c>
      <c r="B26" s="113">
        <f>[19]Maio!$C$5</f>
        <v>31</v>
      </c>
      <c r="C26" s="113">
        <f>[19]Maio!$C$6</f>
        <v>29.9</v>
      </c>
      <c r="D26" s="113">
        <f>[19]Maio!$C$7</f>
        <v>28.5</v>
      </c>
      <c r="E26" s="113">
        <f>[19]Maio!$C$8</f>
        <v>29.7</v>
      </c>
      <c r="F26" s="113">
        <f>[19]Maio!$C$9</f>
        <v>30.7</v>
      </c>
      <c r="G26" s="113">
        <f>[19]Maio!$C$10</f>
        <v>30.1</v>
      </c>
      <c r="H26" s="113">
        <f>[19]Maio!$C$11</f>
        <v>30.6</v>
      </c>
      <c r="I26" s="113">
        <f>[19]Maio!$C$12</f>
        <v>25.4</v>
      </c>
      <c r="J26" s="113">
        <f>[19]Maio!$C$13</f>
        <v>26.9</v>
      </c>
      <c r="K26" s="113">
        <f>[19]Maio!$C$14</f>
        <v>28.1</v>
      </c>
      <c r="L26" s="113">
        <f>[19]Maio!$C$15</f>
        <v>26.7</v>
      </c>
      <c r="M26" s="113">
        <f>[19]Maio!$C$16</f>
        <v>26.2</v>
      </c>
      <c r="N26" s="113">
        <f>[19]Maio!$C$17</f>
        <v>25.8</v>
      </c>
      <c r="O26" s="113">
        <f>[19]Maio!$C$18</f>
        <v>25.9</v>
      </c>
      <c r="P26" s="113">
        <f>[19]Maio!$C$19</f>
        <v>26.7</v>
      </c>
      <c r="Q26" s="113">
        <f>[19]Maio!$C$20</f>
        <v>26.7</v>
      </c>
      <c r="R26" s="113">
        <f>[19]Maio!$C$21</f>
        <v>26.6</v>
      </c>
      <c r="S26" s="113">
        <f>[19]Maio!$C$22</f>
        <v>26.3</v>
      </c>
      <c r="T26" s="113">
        <f>[19]Maio!$C$23</f>
        <v>27.3</v>
      </c>
      <c r="U26" s="113">
        <f>[19]Maio!$C$24</f>
        <v>28.1</v>
      </c>
      <c r="V26" s="113">
        <f>[19]Maio!$C$25</f>
        <v>27.6</v>
      </c>
      <c r="W26" s="113">
        <f>[19]Maio!$C$26</f>
        <v>27.8</v>
      </c>
      <c r="X26" s="113">
        <f>[19]Maio!$C$27</f>
        <v>29.3</v>
      </c>
      <c r="Y26" s="113">
        <f>[19]Maio!$C$28</f>
        <v>28.8</v>
      </c>
      <c r="Z26" s="113">
        <f>[19]Maio!$C$29</f>
        <v>30.5</v>
      </c>
      <c r="AA26" s="113">
        <f>[19]Maio!$C$30</f>
        <v>31.3</v>
      </c>
      <c r="AB26" s="113">
        <f>[19]Maio!$C$31</f>
        <v>31</v>
      </c>
      <c r="AC26" s="113">
        <f>[19]Maio!$C$32</f>
        <v>24.9</v>
      </c>
      <c r="AD26" s="113">
        <f>[19]Maio!$C$33</f>
        <v>23.3</v>
      </c>
      <c r="AE26" s="113">
        <f>[19]Maio!$C$34</f>
        <v>21.5</v>
      </c>
      <c r="AF26" s="113">
        <f>[19]Maio!$C$35</f>
        <v>21.7</v>
      </c>
      <c r="AG26" s="111">
        <f>MAX(B26:AF26)</f>
        <v>31.3</v>
      </c>
      <c r="AH26" s="112">
        <f>AVERAGE(B26:AF26)</f>
        <v>27.577419354838707</v>
      </c>
      <c r="AJ26" t="s">
        <v>35</v>
      </c>
      <c r="AL26" t="s">
        <v>35</v>
      </c>
    </row>
    <row r="27" spans="1:39" x14ac:dyDescent="0.2">
      <c r="A27" s="51" t="s">
        <v>8</v>
      </c>
      <c r="B27" s="113">
        <f>[20]Maio!$C$5</f>
        <v>30.5</v>
      </c>
      <c r="C27" s="113">
        <f>[20]Maio!$C$6</f>
        <v>29.4</v>
      </c>
      <c r="D27" s="113">
        <f>[20]Maio!$C$7</f>
        <v>24.9</v>
      </c>
      <c r="E27" s="113">
        <f>[20]Maio!$C$8</f>
        <v>29.3</v>
      </c>
      <c r="F27" s="113">
        <f>[20]Maio!$C$9</f>
        <v>30.3</v>
      </c>
      <c r="G27" s="113">
        <f>[20]Maio!$C$10</f>
        <v>30</v>
      </c>
      <c r="H27" s="113">
        <f>[20]Maio!$C$11</f>
        <v>29.5</v>
      </c>
      <c r="I27" s="113">
        <f>[20]Maio!$C$12</f>
        <v>26.2</v>
      </c>
      <c r="J27" s="113">
        <f>[20]Maio!$C$13</f>
        <v>25.8</v>
      </c>
      <c r="K27" s="113">
        <f>[20]Maio!$C$14</f>
        <v>27.9</v>
      </c>
      <c r="L27" s="113">
        <f>[20]Maio!$C$15</f>
        <v>24.6</v>
      </c>
      <c r="M27" s="113">
        <f>[20]Maio!$C$16</f>
        <v>24.1</v>
      </c>
      <c r="N27" s="113">
        <f>[20]Maio!$C$17</f>
        <v>25.2</v>
      </c>
      <c r="O27" s="113">
        <f>[20]Maio!$C$18</f>
        <v>25.8</v>
      </c>
      <c r="P27" s="113">
        <f>[20]Maio!$C$19</f>
        <v>26.1</v>
      </c>
      <c r="Q27" s="113">
        <f>[20]Maio!$C$20</f>
        <v>26.7</v>
      </c>
      <c r="R27" s="113">
        <f>[20]Maio!$C$21</f>
        <v>25.5</v>
      </c>
      <c r="S27" s="113">
        <f>[20]Maio!$C$22</f>
        <v>25.5</v>
      </c>
      <c r="T27" s="113">
        <f>[20]Maio!$C$23</f>
        <v>25.9</v>
      </c>
      <c r="U27" s="113">
        <f>[20]Maio!$C$24</f>
        <v>26.6</v>
      </c>
      <c r="V27" s="113">
        <f>[20]Maio!$C$25</f>
        <v>26.1</v>
      </c>
      <c r="W27" s="113">
        <f>[20]Maio!$C$26</f>
        <v>25.5</v>
      </c>
      <c r="X27" s="113">
        <f>[20]Maio!$C$27</f>
        <v>28.4</v>
      </c>
      <c r="Y27" s="113">
        <f>[20]Maio!$C$28</f>
        <v>27.4</v>
      </c>
      <c r="Z27" s="113">
        <f>[20]Maio!$C$29</f>
        <v>28.4</v>
      </c>
      <c r="AA27" s="113">
        <f>[20]Maio!$C$30</f>
        <v>28.9</v>
      </c>
      <c r="AB27" s="113">
        <f>[20]Maio!$C$31</f>
        <v>31.2</v>
      </c>
      <c r="AC27" s="113">
        <f>[20]Maio!$C$32</f>
        <v>23.1</v>
      </c>
      <c r="AD27" s="113">
        <f>[20]Maio!$C$33</f>
        <v>23.7</v>
      </c>
      <c r="AE27" s="113">
        <f>[20]Maio!$C$34</f>
        <v>20.6</v>
      </c>
      <c r="AF27" s="113">
        <f>[20]Maio!$C$35</f>
        <v>23.3</v>
      </c>
      <c r="AG27" s="111">
        <f>MAX(B27:AF27)</f>
        <v>31.2</v>
      </c>
      <c r="AH27" s="112">
        <f>AVERAGE(B27:AF27)</f>
        <v>26.658064516129034</v>
      </c>
      <c r="AJ27" t="s">
        <v>35</v>
      </c>
    </row>
    <row r="28" spans="1:39" x14ac:dyDescent="0.2">
      <c r="A28" s="51" t="s">
        <v>9</v>
      </c>
      <c r="B28" s="113">
        <f>[21]Maio!$C$5</f>
        <v>30.9</v>
      </c>
      <c r="C28" s="113">
        <f>[21]Maio!$C$6</f>
        <v>30.3</v>
      </c>
      <c r="D28" s="113">
        <f>[21]Maio!$C$7</f>
        <v>27.4</v>
      </c>
      <c r="E28" s="113">
        <f>[21]Maio!$C$8</f>
        <v>30.6</v>
      </c>
      <c r="F28" s="113">
        <f>[21]Maio!$C$9</f>
        <v>31.7</v>
      </c>
      <c r="G28" s="113">
        <f>[21]Maio!$C$10</f>
        <v>31.4</v>
      </c>
      <c r="H28" s="113">
        <f>[21]Maio!$C$11</f>
        <v>30.8</v>
      </c>
      <c r="I28" s="113">
        <f>[21]Maio!$C$12</f>
        <v>27.9</v>
      </c>
      <c r="J28" s="113">
        <f>[21]Maio!$C$13</f>
        <v>26.6</v>
      </c>
      <c r="K28" s="113">
        <f>[21]Maio!$C$14</f>
        <v>28.8</v>
      </c>
      <c r="L28" s="113">
        <f>[21]Maio!$C$15</f>
        <v>27.1</v>
      </c>
      <c r="M28" s="113">
        <f>[21]Maio!$C$16</f>
        <v>25.4</v>
      </c>
      <c r="N28" s="113">
        <f>[21]Maio!$C$17</f>
        <v>26.5</v>
      </c>
      <c r="O28" s="113">
        <f>[21]Maio!$C$18</f>
        <v>26.6</v>
      </c>
      <c r="P28" s="113">
        <f>[21]Maio!$C$19</f>
        <v>27.2</v>
      </c>
      <c r="Q28" s="113">
        <f>[21]Maio!$C$20</f>
        <v>27.7</v>
      </c>
      <c r="R28" s="113">
        <f>[21]Maio!$C$21</f>
        <v>26.5</v>
      </c>
      <c r="S28" s="113">
        <f>[21]Maio!$C$22</f>
        <v>27.7</v>
      </c>
      <c r="T28" s="113">
        <f>[21]Maio!$C$23</f>
        <v>28.1</v>
      </c>
      <c r="U28" s="113">
        <f>[21]Maio!$C$24</f>
        <v>28.9</v>
      </c>
      <c r="V28" s="113">
        <f>[21]Maio!$C$25</f>
        <v>27.5</v>
      </c>
      <c r="W28" s="113">
        <f>[21]Maio!$C$26</f>
        <v>28.9</v>
      </c>
      <c r="X28" s="113">
        <f>[21]Maio!$C$27</f>
        <v>29.9</v>
      </c>
      <c r="Y28" s="113">
        <f>[21]Maio!$C$28</f>
        <v>28.9</v>
      </c>
      <c r="Z28" s="113">
        <f>[21]Maio!$C$29</f>
        <v>30.7</v>
      </c>
      <c r="AA28" s="113">
        <f>[21]Maio!$C$30</f>
        <v>30.8</v>
      </c>
      <c r="AB28" s="113">
        <f>[21]Maio!$C$31</f>
        <v>32.299999999999997</v>
      </c>
      <c r="AC28" s="113">
        <f>[21]Maio!$C$32</f>
        <v>27</v>
      </c>
      <c r="AD28" s="113">
        <f>[21]Maio!$C$33</f>
        <v>24.8</v>
      </c>
      <c r="AE28" s="113">
        <f>[21]Maio!$C$34</f>
        <v>21.5</v>
      </c>
      <c r="AF28" s="113">
        <f>[21]Maio!$C$35</f>
        <v>21.9</v>
      </c>
      <c r="AG28" s="111">
        <f>MAX(B28:AF28)</f>
        <v>32.299999999999997</v>
      </c>
      <c r="AH28" s="112">
        <f>AVERAGE(B28:AF28)</f>
        <v>28.138709677419349</v>
      </c>
      <c r="AL28" t="s">
        <v>35</v>
      </c>
    </row>
    <row r="29" spans="1:39" hidden="1" x14ac:dyDescent="0.2">
      <c r="A29" s="51" t="s">
        <v>32</v>
      </c>
      <c r="B29" s="113" t="str">
        <f>[22]Maio!$C$5</f>
        <v>*</v>
      </c>
      <c r="C29" s="113" t="str">
        <f>[22]Maio!$C$6</f>
        <v>*</v>
      </c>
      <c r="D29" s="113" t="str">
        <f>[22]Maio!$C$7</f>
        <v>*</v>
      </c>
      <c r="E29" s="113" t="str">
        <f>[22]Maio!$C$8</f>
        <v>*</v>
      </c>
      <c r="F29" s="113" t="str">
        <f>[22]Maio!$C$9</f>
        <v>*</v>
      </c>
      <c r="G29" s="113" t="str">
        <f>[22]Maio!$C$10</f>
        <v>*</v>
      </c>
      <c r="H29" s="113" t="str">
        <f>[22]Maio!$C$11</f>
        <v>*</v>
      </c>
      <c r="I29" s="113" t="str">
        <f>[22]Maio!$C$12</f>
        <v>*</v>
      </c>
      <c r="J29" s="113" t="str">
        <f>[22]Maio!$C$13</f>
        <v>*</v>
      </c>
      <c r="K29" s="113" t="str">
        <f>[22]Maio!$C$14</f>
        <v>*</v>
      </c>
      <c r="L29" s="113" t="str">
        <f>[22]Maio!$C$15</f>
        <v>*</v>
      </c>
      <c r="M29" s="113" t="str">
        <f>[22]Maio!$C$16</f>
        <v>*</v>
      </c>
      <c r="N29" s="113" t="str">
        <f>[22]Maio!$C$17</f>
        <v>*</v>
      </c>
      <c r="O29" s="113" t="str">
        <f>[22]Maio!$C$18</f>
        <v>*</v>
      </c>
      <c r="P29" s="113" t="str">
        <f>[22]Maio!$C$19</f>
        <v>*</v>
      </c>
      <c r="Q29" s="113" t="str">
        <f>[22]Maio!$C$20</f>
        <v>*</v>
      </c>
      <c r="R29" s="113" t="str">
        <f>[22]Maio!$C$21</f>
        <v>*</v>
      </c>
      <c r="S29" s="113" t="str">
        <f>[22]Maio!$C$22</f>
        <v>*</v>
      </c>
      <c r="T29" s="113" t="str">
        <f>[22]Maio!$C$23</f>
        <v>*</v>
      </c>
      <c r="U29" s="113" t="str">
        <f>[22]Maio!$C$24</f>
        <v>*</v>
      </c>
      <c r="V29" s="113" t="str">
        <f>[22]Maio!$C$25</f>
        <v>*</v>
      </c>
      <c r="W29" s="113" t="str">
        <f>[22]Maio!$C$26</f>
        <v>*</v>
      </c>
      <c r="X29" s="113" t="str">
        <f>[22]Maio!$C$27</f>
        <v>*</v>
      </c>
      <c r="Y29" s="113" t="str">
        <f>[22]Maio!$C$28</f>
        <v>*</v>
      </c>
      <c r="Z29" s="113" t="str">
        <f>[22]Maio!$C$29</f>
        <v>*</v>
      </c>
      <c r="AA29" s="113" t="str">
        <f>[22]Maio!$C$30</f>
        <v>*</v>
      </c>
      <c r="AB29" s="113" t="str">
        <f>[22]Maio!$C$31</f>
        <v>*</v>
      </c>
      <c r="AC29" s="113" t="str">
        <f>[22]Maio!$C$32</f>
        <v>*</v>
      </c>
      <c r="AD29" s="113" t="str">
        <f>[22]Maio!$C$33</f>
        <v>*</v>
      </c>
      <c r="AE29" s="113" t="str">
        <f>[22]Maio!$C$34</f>
        <v>*</v>
      </c>
      <c r="AF29" s="113" t="str">
        <f>[22]Maio!$C$35</f>
        <v>*</v>
      </c>
      <c r="AG29" s="111">
        <f t="shared" ref="AG29:AG30" si="5">MAX(B29:AF29)</f>
        <v>0</v>
      </c>
      <c r="AH29" s="112" t="e">
        <f t="shared" ref="AH29:AH30" si="6">AVERAGE(B29:AF29)</f>
        <v>#DIV/0!</v>
      </c>
      <c r="AL29" t="s">
        <v>35</v>
      </c>
      <c r="AM29" t="s">
        <v>35</v>
      </c>
    </row>
    <row r="30" spans="1:39" x14ac:dyDescent="0.2">
      <c r="A30" s="51" t="s">
        <v>10</v>
      </c>
      <c r="B30" s="113">
        <f>[23]Maio!$C$5</f>
        <v>30.2</v>
      </c>
      <c r="C30" s="113">
        <f>[23]Maio!$C$6</f>
        <v>30.4</v>
      </c>
      <c r="D30" s="113">
        <f>[23]Maio!$C$7</f>
        <v>26.3</v>
      </c>
      <c r="E30" s="113">
        <f>[23]Maio!$C$8</f>
        <v>29.5</v>
      </c>
      <c r="F30" s="113">
        <f>[23]Maio!$C$9</f>
        <v>30.7</v>
      </c>
      <c r="G30" s="113">
        <f>[23]Maio!$C$10</f>
        <v>30.4</v>
      </c>
      <c r="H30" s="113">
        <f>[23]Maio!$C$11</f>
        <v>29.1</v>
      </c>
      <c r="I30" s="113">
        <f>[23]Maio!$C$12</f>
        <v>27.8</v>
      </c>
      <c r="J30" s="113">
        <f>[23]Maio!$C$13</f>
        <v>27.7</v>
      </c>
      <c r="K30" s="113">
        <f>[23]Maio!$C$14</f>
        <v>29</v>
      </c>
      <c r="L30" s="113">
        <f>[23]Maio!$C$15</f>
        <v>26.6</v>
      </c>
      <c r="M30" s="113">
        <f>[23]Maio!$C$16</f>
        <v>25.9</v>
      </c>
      <c r="N30" s="113">
        <f>[23]Maio!$C$17</f>
        <v>26.2</v>
      </c>
      <c r="O30" s="113">
        <f>[23]Maio!$C$18</f>
        <v>26.8</v>
      </c>
      <c r="P30" s="113">
        <f>[23]Maio!$C$19</f>
        <v>27.6</v>
      </c>
      <c r="Q30" s="113">
        <f>[23]Maio!$C$20</f>
        <v>28</v>
      </c>
      <c r="R30" s="113">
        <f>[23]Maio!$C$21</f>
        <v>27.1</v>
      </c>
      <c r="S30" s="113">
        <f>[23]Maio!$C$22</f>
        <v>27.8</v>
      </c>
      <c r="T30" s="113">
        <f>[23]Maio!$C$23</f>
        <v>28.2</v>
      </c>
      <c r="U30" s="113">
        <f>[23]Maio!$C$24</f>
        <v>28.5</v>
      </c>
      <c r="V30" s="113">
        <f>[23]Maio!$C$25</f>
        <v>27.8</v>
      </c>
      <c r="W30" s="113">
        <f>[23]Maio!$C$26</f>
        <v>27.6</v>
      </c>
      <c r="X30" s="113">
        <f>[23]Maio!$C$27</f>
        <v>30.5</v>
      </c>
      <c r="Y30" s="113">
        <f>[23]Maio!$C$28</f>
        <v>29</v>
      </c>
      <c r="Z30" s="113">
        <f>[23]Maio!$C$29</f>
        <v>30.7</v>
      </c>
      <c r="AA30" s="113">
        <f>[23]Maio!$C$30</f>
        <v>30.3</v>
      </c>
      <c r="AB30" s="113">
        <f>[23]Maio!$C$31</f>
        <v>31.4</v>
      </c>
      <c r="AC30" s="113">
        <f>[23]Maio!$C$32</f>
        <v>23.1</v>
      </c>
      <c r="AD30" s="113">
        <f>[23]Maio!$C$33</f>
        <v>24.7</v>
      </c>
      <c r="AE30" s="113">
        <f>[23]Maio!$C$34</f>
        <v>21.3</v>
      </c>
      <c r="AF30" s="113">
        <f>[23]Maio!$C$35</f>
        <v>21.9</v>
      </c>
      <c r="AG30" s="111">
        <f t="shared" si="5"/>
        <v>31.4</v>
      </c>
      <c r="AH30" s="112">
        <f t="shared" si="6"/>
        <v>27.809677419354838</v>
      </c>
      <c r="AL30" t="s">
        <v>35</v>
      </c>
      <c r="AM30" t="s">
        <v>35</v>
      </c>
    </row>
    <row r="31" spans="1:39" hidden="1" x14ac:dyDescent="0.2">
      <c r="A31" s="51" t="s">
        <v>156</v>
      </c>
      <c r="B31" s="113" t="s">
        <v>209</v>
      </c>
      <c r="C31" s="113" t="s">
        <v>209</v>
      </c>
      <c r="D31" s="113" t="s">
        <v>209</v>
      </c>
      <c r="E31" s="113" t="s">
        <v>209</v>
      </c>
      <c r="F31" s="113" t="s">
        <v>209</v>
      </c>
      <c r="G31" s="113" t="s">
        <v>209</v>
      </c>
      <c r="H31" s="113" t="s">
        <v>209</v>
      </c>
      <c r="I31" s="113" t="s">
        <v>209</v>
      </c>
      <c r="J31" s="113" t="s">
        <v>209</v>
      </c>
      <c r="K31" s="113" t="s">
        <v>209</v>
      </c>
      <c r="L31" s="113" t="s">
        <v>209</v>
      </c>
      <c r="M31" s="113" t="s">
        <v>209</v>
      </c>
      <c r="N31" s="113" t="s">
        <v>209</v>
      </c>
      <c r="O31" s="113" t="s">
        <v>209</v>
      </c>
      <c r="P31" s="113" t="s">
        <v>209</v>
      </c>
      <c r="Q31" s="113" t="s">
        <v>209</v>
      </c>
      <c r="R31" s="113" t="s">
        <v>209</v>
      </c>
      <c r="S31" s="113" t="s">
        <v>209</v>
      </c>
      <c r="T31" s="113" t="s">
        <v>209</v>
      </c>
      <c r="U31" s="113" t="s">
        <v>209</v>
      </c>
      <c r="V31" s="113" t="s">
        <v>209</v>
      </c>
      <c r="W31" s="113" t="s">
        <v>209</v>
      </c>
      <c r="X31" s="113" t="s">
        <v>209</v>
      </c>
      <c r="Y31" s="113" t="s">
        <v>209</v>
      </c>
      <c r="Z31" s="113" t="s">
        <v>209</v>
      </c>
      <c r="AA31" s="113" t="s">
        <v>209</v>
      </c>
      <c r="AB31" s="113" t="s">
        <v>209</v>
      </c>
      <c r="AC31" s="113" t="s">
        <v>209</v>
      </c>
      <c r="AD31" s="113" t="s">
        <v>209</v>
      </c>
      <c r="AE31" s="113" t="s">
        <v>209</v>
      </c>
      <c r="AF31" s="113" t="s">
        <v>209</v>
      </c>
      <c r="AG31" s="111" t="s">
        <v>209</v>
      </c>
      <c r="AH31" s="112" t="s">
        <v>209</v>
      </c>
      <c r="AI31" s="12" t="s">
        <v>35</v>
      </c>
      <c r="AL31" t="s">
        <v>35</v>
      </c>
    </row>
    <row r="32" spans="1:39" x14ac:dyDescent="0.2">
      <c r="A32" s="51" t="s">
        <v>11</v>
      </c>
      <c r="B32" s="113">
        <f>[24]Maio!$C$5</f>
        <v>30.4</v>
      </c>
      <c r="C32" s="113">
        <f>[24]Maio!$C$6</f>
        <v>30.3</v>
      </c>
      <c r="D32" s="113">
        <f>[24]Maio!$C$7</f>
        <v>28.9</v>
      </c>
      <c r="E32" s="113">
        <f>[24]Maio!$C$8</f>
        <v>29.2</v>
      </c>
      <c r="F32" s="113">
        <f>[24]Maio!$C$9</f>
        <v>31.9</v>
      </c>
      <c r="G32" s="113">
        <f>[24]Maio!$C$10</f>
        <v>30.3</v>
      </c>
      <c r="H32" s="113">
        <f>[24]Maio!$C$11</f>
        <v>31.6</v>
      </c>
      <c r="I32" s="113">
        <f>[24]Maio!$C$12</f>
        <v>27.2</v>
      </c>
      <c r="J32" s="113">
        <f>[24]Maio!$C$13</f>
        <v>27</v>
      </c>
      <c r="K32" s="113">
        <f>[24]Maio!$C$14</f>
        <v>28.6</v>
      </c>
      <c r="L32" s="113">
        <f>[24]Maio!$C$15</f>
        <v>26.8</v>
      </c>
      <c r="M32" s="113">
        <f>[24]Maio!$C$16</f>
        <v>26.2</v>
      </c>
      <c r="N32" s="113">
        <f>[24]Maio!$C$17</f>
        <v>26.5</v>
      </c>
      <c r="O32" s="113">
        <f>[24]Maio!$C$18</f>
        <v>27</v>
      </c>
      <c r="P32" s="113">
        <f>[24]Maio!$C$19</f>
        <v>26.8</v>
      </c>
      <c r="Q32" s="113">
        <f>[24]Maio!$C$20</f>
        <v>27.3</v>
      </c>
      <c r="R32" s="113">
        <f>[24]Maio!$C$21</f>
        <v>28</v>
      </c>
      <c r="S32" s="113">
        <f>[24]Maio!$C$22</f>
        <v>27.7</v>
      </c>
      <c r="T32" s="113">
        <f>[24]Maio!$C$23</f>
        <v>28.1</v>
      </c>
      <c r="U32" s="113">
        <f>[24]Maio!$C$24</f>
        <v>29.6</v>
      </c>
      <c r="V32" s="113">
        <f>[24]Maio!$C$25</f>
        <v>28.3</v>
      </c>
      <c r="W32" s="113">
        <f>[24]Maio!$C$26</f>
        <v>29.1</v>
      </c>
      <c r="X32" s="113">
        <f>[24]Maio!$C$27</f>
        <v>30.3</v>
      </c>
      <c r="Y32" s="113">
        <f>[24]Maio!$C$28</f>
        <v>29.2</v>
      </c>
      <c r="Z32" s="113">
        <f>[24]Maio!$C$29</f>
        <v>31.6</v>
      </c>
      <c r="AA32" s="113">
        <f>[24]Maio!$C$30</f>
        <v>32.1</v>
      </c>
      <c r="AB32" s="113">
        <f>[24]Maio!$C$31</f>
        <v>31.7</v>
      </c>
      <c r="AC32" s="113">
        <f>[24]Maio!$C$32</f>
        <v>22.9</v>
      </c>
      <c r="AD32" s="113">
        <f>[24]Maio!$C$33</f>
        <v>23.1</v>
      </c>
      <c r="AE32" s="113">
        <f>[24]Maio!$C$34</f>
        <v>20.7</v>
      </c>
      <c r="AF32" s="113">
        <f>[24]Maio!$C$35</f>
        <v>21.5</v>
      </c>
      <c r="AG32" s="111">
        <f>MAX(B32:AF32)</f>
        <v>32.1</v>
      </c>
      <c r="AH32" s="112">
        <f>AVERAGE(B32:AF32)</f>
        <v>28.06129032258065</v>
      </c>
      <c r="AM32" t="s">
        <v>35</v>
      </c>
    </row>
    <row r="33" spans="1:39" s="5" customFormat="1" x14ac:dyDescent="0.2">
      <c r="A33" s="51" t="s">
        <v>12</v>
      </c>
      <c r="B33" s="113">
        <f>[25]Maio!$C$5</f>
        <v>32.700000000000003</v>
      </c>
      <c r="C33" s="113">
        <f>[25]Maio!$C$6</f>
        <v>29.7</v>
      </c>
      <c r="D33" s="113">
        <f>[25]Maio!$C$7</f>
        <v>27</v>
      </c>
      <c r="E33" s="113">
        <f>[25]Maio!$C$8</f>
        <v>29.2</v>
      </c>
      <c r="F33" s="113">
        <f>[25]Maio!$C$9</f>
        <v>31.7</v>
      </c>
      <c r="G33" s="113">
        <f>[25]Maio!$C$10</f>
        <v>30.1</v>
      </c>
      <c r="H33" s="113">
        <f>[25]Maio!$C$11</f>
        <v>31.4</v>
      </c>
      <c r="I33" s="113">
        <f>[25]Maio!$C$12</f>
        <v>27.5</v>
      </c>
      <c r="J33" s="113">
        <f>[25]Maio!$C$13</f>
        <v>27.8</v>
      </c>
      <c r="K33" s="113">
        <f>[25]Maio!$C$14</f>
        <v>30</v>
      </c>
      <c r="L33" s="113">
        <f>[25]Maio!$C$15</f>
        <v>26.8</v>
      </c>
      <c r="M33" s="113">
        <f>[25]Maio!$C$16</f>
        <v>26.3</v>
      </c>
      <c r="N33" s="113">
        <f>[25]Maio!$C$17</f>
        <v>27.1</v>
      </c>
      <c r="O33" s="113">
        <f>[25]Maio!$C$18</f>
        <v>28.2</v>
      </c>
      <c r="P33" s="113">
        <f>[25]Maio!$C$19</f>
        <v>28.5</v>
      </c>
      <c r="Q33" s="113">
        <f>[25]Maio!$C$20</f>
        <v>28.5</v>
      </c>
      <c r="R33" s="113">
        <f>[25]Maio!$C$21</f>
        <v>29.5</v>
      </c>
      <c r="S33" s="113">
        <f>[25]Maio!$C$22</f>
        <v>29.6</v>
      </c>
      <c r="T33" s="113">
        <f>[25]Maio!$C$23</f>
        <v>30.7</v>
      </c>
      <c r="U33" s="113">
        <f>[25]Maio!$C$24</f>
        <v>31</v>
      </c>
      <c r="V33" s="113">
        <f>[25]Maio!$C$25</f>
        <v>29.8</v>
      </c>
      <c r="W33" s="113">
        <f>[25]Maio!$C$26</f>
        <v>28.3</v>
      </c>
      <c r="X33" s="113">
        <f>[25]Maio!$C$27</f>
        <v>31.7</v>
      </c>
      <c r="Y33" s="113">
        <f>[25]Maio!$C$28</f>
        <v>30.4</v>
      </c>
      <c r="Z33" s="113">
        <f>[25]Maio!$C$29</f>
        <v>31.5</v>
      </c>
      <c r="AA33" s="113">
        <f>[25]Maio!$C$30</f>
        <v>31.9</v>
      </c>
      <c r="AB33" s="113">
        <f>[25]Maio!$C$31</f>
        <v>32.200000000000003</v>
      </c>
      <c r="AC33" s="113">
        <f>[25]Maio!$C$32</f>
        <v>26.1</v>
      </c>
      <c r="AD33" s="113">
        <f>[25]Maio!$C$33</f>
        <v>25.6</v>
      </c>
      <c r="AE33" s="113">
        <f>[25]Maio!$C$34</f>
        <v>22.6</v>
      </c>
      <c r="AF33" s="113">
        <f>[25]Maio!$C$35</f>
        <v>23.9</v>
      </c>
      <c r="AG33" s="111">
        <f>MAX(B33:AF33)</f>
        <v>32.700000000000003</v>
      </c>
      <c r="AH33" s="112">
        <f>AVERAGE(B33:AF33)</f>
        <v>28.945161290322584</v>
      </c>
      <c r="AL33" s="5" t="s">
        <v>35</v>
      </c>
      <c r="AM33" s="5" t="s">
        <v>35</v>
      </c>
    </row>
    <row r="34" spans="1:39" x14ac:dyDescent="0.2">
      <c r="A34" s="51" t="s">
        <v>13</v>
      </c>
      <c r="B34" s="113">
        <f>[26]Maio!$C$5</f>
        <v>31.3</v>
      </c>
      <c r="C34" s="113">
        <f>[26]Maio!$C$6</f>
        <v>30.6</v>
      </c>
      <c r="D34" s="113">
        <f>[26]Maio!$C$7</f>
        <v>24.5</v>
      </c>
      <c r="E34" s="113">
        <f>[26]Maio!$C$8</f>
        <v>27</v>
      </c>
      <c r="F34" s="113">
        <f>[26]Maio!$C$9</f>
        <v>29.1</v>
      </c>
      <c r="G34" s="113">
        <f>[26]Maio!$C$10</f>
        <v>29</v>
      </c>
      <c r="H34" s="113">
        <f>[26]Maio!$C$11</f>
        <v>32.6</v>
      </c>
      <c r="I34" s="113">
        <f>[26]Maio!$C$12</f>
        <v>30.4</v>
      </c>
      <c r="J34" s="113">
        <f>[26]Maio!$C$13</f>
        <v>27.3</v>
      </c>
      <c r="K34" s="113">
        <f>[26]Maio!$C$14</f>
        <v>30.1</v>
      </c>
      <c r="L34" s="113">
        <f>[26]Maio!$C$15</f>
        <v>30.2</v>
      </c>
      <c r="M34" s="113">
        <f>[26]Maio!$C$16</f>
        <v>28.7</v>
      </c>
      <c r="N34" s="113">
        <f>[26]Maio!$C$17</f>
        <v>29</v>
      </c>
      <c r="O34" s="113">
        <f>[26]Maio!$C$18</f>
        <v>31.1</v>
      </c>
      <c r="P34" s="113">
        <f>[26]Maio!$C$19</f>
        <v>30.4</v>
      </c>
      <c r="Q34" s="113">
        <f>[26]Maio!$C$20</f>
        <v>31</v>
      </c>
      <c r="R34" s="113">
        <f>[26]Maio!$C$21</f>
        <v>31.1</v>
      </c>
      <c r="S34" s="113">
        <f>[26]Maio!$C$22</f>
        <v>32.4</v>
      </c>
      <c r="T34" s="113">
        <f>[26]Maio!$C$23</f>
        <v>32.1</v>
      </c>
      <c r="U34" s="113">
        <f>[26]Maio!$C$24</f>
        <v>33.4</v>
      </c>
      <c r="V34" s="113">
        <f>[26]Maio!$C$25</f>
        <v>30.7</v>
      </c>
      <c r="W34" s="113">
        <f>[26]Maio!$C$26</f>
        <v>31.2</v>
      </c>
      <c r="X34" s="113">
        <f>[26]Maio!$C$27</f>
        <v>33.700000000000003</v>
      </c>
      <c r="Y34" s="113">
        <f>[26]Maio!$C$28</f>
        <v>32</v>
      </c>
      <c r="Z34" s="113">
        <f>[26]Maio!$C$29</f>
        <v>33.5</v>
      </c>
      <c r="AA34" s="113">
        <f>[26]Maio!$C$30</f>
        <v>33.700000000000003</v>
      </c>
      <c r="AB34" s="113">
        <f>[26]Maio!$C$31</f>
        <v>34.200000000000003</v>
      </c>
      <c r="AC34" s="113">
        <f>[26]Maio!$C$32</f>
        <v>25</v>
      </c>
      <c r="AD34" s="113">
        <f>[26]Maio!$C$33</f>
        <v>22.3</v>
      </c>
      <c r="AE34" s="113">
        <f>[26]Maio!$C$34</f>
        <v>21.4</v>
      </c>
      <c r="AF34" s="113">
        <f>[26]Maio!$C$35</f>
        <v>26.5</v>
      </c>
      <c r="AG34" s="111">
        <f>MAX(B34:AF34)</f>
        <v>34.200000000000003</v>
      </c>
      <c r="AH34" s="112">
        <f>AVERAGE(B34:AF34)</f>
        <v>29.854838709677427</v>
      </c>
    </row>
    <row r="35" spans="1:39" x14ac:dyDescent="0.2">
      <c r="A35" s="51" t="s">
        <v>157</v>
      </c>
      <c r="B35" s="113">
        <f>[27]Maio!$C$5</f>
        <v>31.4</v>
      </c>
      <c r="C35" s="113">
        <f>[27]Maio!$C$6</f>
        <v>31.9</v>
      </c>
      <c r="D35" s="113">
        <f>[27]Maio!$C$7</f>
        <v>29.2</v>
      </c>
      <c r="E35" s="113">
        <f>[27]Maio!$C$8</f>
        <v>31.1</v>
      </c>
      <c r="F35" s="113">
        <f>[27]Maio!$C$9</f>
        <v>32.1</v>
      </c>
      <c r="G35" s="113">
        <f>[27]Maio!$C$10</f>
        <v>33</v>
      </c>
      <c r="H35" s="113">
        <f>[27]Maio!$C$11</f>
        <v>31.8</v>
      </c>
      <c r="I35" s="113">
        <f>[27]Maio!$C$12</f>
        <v>28.4</v>
      </c>
      <c r="J35" s="113">
        <f>[27]Maio!$C$13</f>
        <v>26.6</v>
      </c>
      <c r="K35" s="113">
        <f>[27]Maio!$C$14</f>
        <v>28.1</v>
      </c>
      <c r="L35" s="113">
        <f>[27]Maio!$C$15</f>
        <v>26.6</v>
      </c>
      <c r="M35" s="113">
        <f>[27]Maio!$C$16</f>
        <v>25.3</v>
      </c>
      <c r="N35" s="113">
        <f>[27]Maio!$C$17</f>
        <v>26.8</v>
      </c>
      <c r="O35" s="113">
        <f>[27]Maio!$C$18</f>
        <v>27.9</v>
      </c>
      <c r="P35" s="113">
        <f>[27]Maio!$C$19</f>
        <v>28.2</v>
      </c>
      <c r="Q35" s="113">
        <f>[27]Maio!$C$20</f>
        <v>28.6</v>
      </c>
      <c r="R35" s="113">
        <f>[27]Maio!$C$21</f>
        <v>28.4</v>
      </c>
      <c r="S35" s="113">
        <f>[27]Maio!$C$22</f>
        <v>29.1</v>
      </c>
      <c r="T35" s="113">
        <f>[27]Maio!$C$23</f>
        <v>29.9</v>
      </c>
      <c r="U35" s="113">
        <f>[27]Maio!$C$24</f>
        <v>30.2</v>
      </c>
      <c r="V35" s="113">
        <f>[27]Maio!$C$25</f>
        <v>28.7</v>
      </c>
      <c r="W35" s="113">
        <f>[27]Maio!$C$26</f>
        <v>31.7</v>
      </c>
      <c r="X35" s="113">
        <f>[27]Maio!$C$27</f>
        <v>31</v>
      </c>
      <c r="Y35" s="113">
        <f>[27]Maio!$C$28</f>
        <v>30.1</v>
      </c>
      <c r="Z35" s="113">
        <f>[27]Maio!$C$29</f>
        <v>31.4</v>
      </c>
      <c r="AA35" s="113">
        <f>[27]Maio!$C$30</f>
        <v>32.200000000000003</v>
      </c>
      <c r="AB35" s="113">
        <f>[27]Maio!$C$31</f>
        <v>32.9</v>
      </c>
      <c r="AC35" s="113">
        <f>[27]Maio!$C$32</f>
        <v>24</v>
      </c>
      <c r="AD35" s="113">
        <f>[27]Maio!$C$33</f>
        <v>24.3</v>
      </c>
      <c r="AE35" s="113">
        <f>[27]Maio!$C$34</f>
        <v>20.100000000000001</v>
      </c>
      <c r="AF35" s="113">
        <f>[27]Maio!$C$35</f>
        <v>22</v>
      </c>
      <c r="AG35" s="111">
        <f>MAX(B35:AF35)</f>
        <v>33</v>
      </c>
      <c r="AH35" s="112">
        <f>AVERAGE(B35:AF35)</f>
        <v>28.806451612903228</v>
      </c>
    </row>
    <row r="36" spans="1:39" hidden="1" x14ac:dyDescent="0.2">
      <c r="A36" s="51" t="s">
        <v>128</v>
      </c>
      <c r="B36" s="113" t="str">
        <f>[28]Maio!$C$5</f>
        <v>*</v>
      </c>
      <c r="C36" s="113" t="str">
        <f>[28]Maio!$C$6</f>
        <v>*</v>
      </c>
      <c r="D36" s="113" t="str">
        <f>[28]Maio!$C$7</f>
        <v>*</v>
      </c>
      <c r="E36" s="113" t="str">
        <f>[28]Maio!$C$8</f>
        <v>*</v>
      </c>
      <c r="F36" s="113" t="str">
        <f>[28]Maio!$C$9</f>
        <v>*</v>
      </c>
      <c r="G36" s="113" t="str">
        <f>[28]Maio!$C$10</f>
        <v>*</v>
      </c>
      <c r="H36" s="113" t="str">
        <f>[28]Maio!$C$11</f>
        <v>*</v>
      </c>
      <c r="I36" s="113" t="str">
        <f>[28]Maio!$C$12</f>
        <v>*</v>
      </c>
      <c r="J36" s="113" t="str">
        <f>[28]Maio!$C$13</f>
        <v>*</v>
      </c>
      <c r="K36" s="113" t="str">
        <f>[28]Maio!$C$14</f>
        <v>*</v>
      </c>
      <c r="L36" s="113" t="str">
        <f>[28]Maio!$C$15</f>
        <v>*</v>
      </c>
      <c r="M36" s="113" t="str">
        <f>[28]Maio!$C$16</f>
        <v>*</v>
      </c>
      <c r="N36" s="113" t="str">
        <f>[28]Maio!$C$17</f>
        <v>*</v>
      </c>
      <c r="O36" s="113" t="str">
        <f>[28]Maio!$C$18</f>
        <v>*</v>
      </c>
      <c r="P36" s="113" t="str">
        <f>[28]Maio!$C$19</f>
        <v>*</v>
      </c>
      <c r="Q36" s="113" t="str">
        <f>[28]Maio!$C$20</f>
        <v>*</v>
      </c>
      <c r="R36" s="113" t="str">
        <f>[28]Maio!$C$21</f>
        <v>*</v>
      </c>
      <c r="S36" s="113" t="str">
        <f>[28]Maio!$C$22</f>
        <v>*</v>
      </c>
      <c r="T36" s="113" t="str">
        <f>[28]Maio!$C$23</f>
        <v>*</v>
      </c>
      <c r="U36" s="113" t="str">
        <f>[28]Maio!$C$24</f>
        <v>*</v>
      </c>
      <c r="V36" s="113" t="str">
        <f>[28]Maio!$C$25</f>
        <v>*</v>
      </c>
      <c r="W36" s="113" t="str">
        <f>[28]Maio!$C$26</f>
        <v>*</v>
      </c>
      <c r="X36" s="113" t="str">
        <f>[28]Maio!$C$27</f>
        <v>*</v>
      </c>
      <c r="Y36" s="113" t="str">
        <f>[28]Maio!$C$28</f>
        <v>*</v>
      </c>
      <c r="Z36" s="113" t="str">
        <f>[28]Maio!$C$29</f>
        <v>*</v>
      </c>
      <c r="AA36" s="113" t="str">
        <f>[28]Maio!$C$30</f>
        <v>*</v>
      </c>
      <c r="AB36" s="113" t="str">
        <f>[28]Maio!$C$31</f>
        <v>*</v>
      </c>
      <c r="AC36" s="113" t="str">
        <f>[28]Maio!$C$32</f>
        <v>*</v>
      </c>
      <c r="AD36" s="113" t="str">
        <f>[28]Maio!$C$33</f>
        <v>*</v>
      </c>
      <c r="AE36" s="113" t="str">
        <f>[28]Maio!$C$34</f>
        <v>*</v>
      </c>
      <c r="AF36" s="113" t="str">
        <f>[28]Maio!$C$35</f>
        <v>*</v>
      </c>
      <c r="AG36" s="111" t="s">
        <v>209</v>
      </c>
      <c r="AH36" s="112" t="s">
        <v>209</v>
      </c>
      <c r="AL36" t="s">
        <v>35</v>
      </c>
    </row>
    <row r="37" spans="1:39" x14ac:dyDescent="0.2">
      <c r="A37" s="51" t="s">
        <v>14</v>
      </c>
      <c r="B37" s="113">
        <f>[29]Maio!$C$5</f>
        <v>31.6</v>
      </c>
      <c r="C37" s="113">
        <f>[29]Maio!$C$6</f>
        <v>30.2</v>
      </c>
      <c r="D37" s="113">
        <f>[29]Maio!$C$7</f>
        <v>30.9</v>
      </c>
      <c r="E37" s="113">
        <f>[29]Maio!$C$8</f>
        <v>32.1</v>
      </c>
      <c r="F37" s="113">
        <f>[29]Maio!$C$9</f>
        <v>33.1</v>
      </c>
      <c r="G37" s="113">
        <f>[29]Maio!$C$10</f>
        <v>33.200000000000003</v>
      </c>
      <c r="H37" s="113">
        <f>[29]Maio!$C$11</f>
        <v>32.700000000000003</v>
      </c>
      <c r="I37" s="113">
        <f>[29]Maio!$C$12</f>
        <v>32.200000000000003</v>
      </c>
      <c r="J37" s="113">
        <f>[29]Maio!$C$13</f>
        <v>31.5</v>
      </c>
      <c r="K37" s="113">
        <f>[29]Maio!$C$14</f>
        <v>30.4</v>
      </c>
      <c r="L37" s="113">
        <f>[29]Maio!$C$15</f>
        <v>30.3</v>
      </c>
      <c r="M37" s="113">
        <f>[29]Maio!$C$16</f>
        <v>28.9</v>
      </c>
      <c r="N37" s="113">
        <f>[29]Maio!$C$17</f>
        <v>28.4</v>
      </c>
      <c r="O37" s="113">
        <f>[29]Maio!$C$18</f>
        <v>28.9</v>
      </c>
      <c r="P37" s="113">
        <f>[29]Maio!$C$19</f>
        <v>28</v>
      </c>
      <c r="Q37" s="113">
        <f>[29]Maio!$C$20</f>
        <v>28.2</v>
      </c>
      <c r="R37" s="113">
        <f>[29]Maio!$C$21</f>
        <v>28.7</v>
      </c>
      <c r="S37" s="113">
        <f>[29]Maio!$C$22</f>
        <v>30</v>
      </c>
      <c r="T37" s="113">
        <f>[29]Maio!$C$23</f>
        <v>30.9</v>
      </c>
      <c r="U37" s="113">
        <f>[29]Maio!$C$24</f>
        <v>30.9</v>
      </c>
      <c r="V37" s="113">
        <f>[29]Maio!$C$25</f>
        <v>30.4</v>
      </c>
      <c r="W37" s="113">
        <f>[29]Maio!$C$26</f>
        <v>30.1</v>
      </c>
      <c r="X37" s="113">
        <f>[29]Maio!$C$27</f>
        <v>29.7</v>
      </c>
      <c r="Y37" s="113">
        <f>[29]Maio!$C$28</f>
        <v>30.2</v>
      </c>
      <c r="Z37" s="113">
        <f>[29]Maio!$C$29</f>
        <v>31.2</v>
      </c>
      <c r="AA37" s="113">
        <f>[29]Maio!$C$30</f>
        <v>31.4</v>
      </c>
      <c r="AB37" s="113">
        <f>[29]Maio!$C$31</f>
        <v>33.1</v>
      </c>
      <c r="AC37" s="113">
        <f>[29]Maio!$C$32</f>
        <v>29.1</v>
      </c>
      <c r="AD37" s="113">
        <f>[29]Maio!$C$33</f>
        <v>26.7</v>
      </c>
      <c r="AE37" s="113">
        <f>[29]Maio!$C$34</f>
        <v>22.2</v>
      </c>
      <c r="AF37" s="113">
        <f>[29]Maio!$C$35</f>
        <v>26.8</v>
      </c>
      <c r="AG37" s="111">
        <f>MAX(B37:AF37)</f>
        <v>33.200000000000003</v>
      </c>
      <c r="AH37" s="112">
        <f>AVERAGE(B37:AF37)</f>
        <v>30.06451612903226</v>
      </c>
      <c r="AJ37" t="s">
        <v>35</v>
      </c>
      <c r="AL37" t="s">
        <v>35</v>
      </c>
    </row>
    <row r="38" spans="1:39" hidden="1" x14ac:dyDescent="0.2">
      <c r="A38" s="51" t="s">
        <v>158</v>
      </c>
      <c r="B38" s="113" t="s">
        <v>209</v>
      </c>
      <c r="C38" s="113" t="s">
        <v>209</v>
      </c>
      <c r="D38" s="113" t="s">
        <v>209</v>
      </c>
      <c r="E38" s="113" t="s">
        <v>209</v>
      </c>
      <c r="F38" s="113" t="s">
        <v>209</v>
      </c>
      <c r="G38" s="113" t="s">
        <v>209</v>
      </c>
      <c r="H38" s="113" t="s">
        <v>209</v>
      </c>
      <c r="I38" s="113" t="s">
        <v>209</v>
      </c>
      <c r="J38" s="113" t="s">
        <v>209</v>
      </c>
      <c r="K38" s="113" t="s">
        <v>209</v>
      </c>
      <c r="L38" s="113" t="s">
        <v>209</v>
      </c>
      <c r="M38" s="113" t="s">
        <v>209</v>
      </c>
      <c r="N38" s="113" t="s">
        <v>209</v>
      </c>
      <c r="O38" s="113" t="s">
        <v>209</v>
      </c>
      <c r="P38" s="113" t="s">
        <v>209</v>
      </c>
      <c r="Q38" s="113" t="s">
        <v>209</v>
      </c>
      <c r="R38" s="113" t="s">
        <v>209</v>
      </c>
      <c r="S38" s="113" t="s">
        <v>209</v>
      </c>
      <c r="T38" s="113" t="s">
        <v>209</v>
      </c>
      <c r="U38" s="113" t="s">
        <v>209</v>
      </c>
      <c r="V38" s="113" t="s">
        <v>209</v>
      </c>
      <c r="W38" s="113" t="s">
        <v>209</v>
      </c>
      <c r="X38" s="113" t="s">
        <v>209</v>
      </c>
      <c r="Y38" s="113" t="s">
        <v>209</v>
      </c>
      <c r="Z38" s="113" t="s">
        <v>209</v>
      </c>
      <c r="AA38" s="113" t="s">
        <v>209</v>
      </c>
      <c r="AB38" s="113" t="s">
        <v>209</v>
      </c>
      <c r="AC38" s="113" t="s">
        <v>209</v>
      </c>
      <c r="AD38" s="113" t="s">
        <v>209</v>
      </c>
      <c r="AE38" s="113" t="s">
        <v>209</v>
      </c>
      <c r="AF38" s="113" t="s">
        <v>209</v>
      </c>
      <c r="AG38" s="111" t="s">
        <v>209</v>
      </c>
      <c r="AH38" s="112" t="s">
        <v>209</v>
      </c>
    </row>
    <row r="39" spans="1:39" x14ac:dyDescent="0.2">
      <c r="A39" s="51" t="s">
        <v>15</v>
      </c>
      <c r="B39" s="113">
        <f>[30]Maio!$C$5</f>
        <v>29.4</v>
      </c>
      <c r="C39" s="113">
        <f>[30]Maio!$C$6</f>
        <v>28</v>
      </c>
      <c r="D39" s="113">
        <f>[30]Maio!$C$7</f>
        <v>26.7</v>
      </c>
      <c r="E39" s="113">
        <f>[30]Maio!$C$8</f>
        <v>26</v>
      </c>
      <c r="F39" s="113">
        <f>[30]Maio!$C$9</f>
        <v>28.2</v>
      </c>
      <c r="G39" s="113">
        <f>[30]Maio!$C$10</f>
        <v>27.7</v>
      </c>
      <c r="H39" s="113">
        <f>[30]Maio!$C$11</f>
        <v>28.5</v>
      </c>
      <c r="I39" s="113">
        <f>[30]Maio!$C$12</f>
        <v>25.2</v>
      </c>
      <c r="J39" s="113">
        <f>[30]Maio!$C$13</f>
        <v>25</v>
      </c>
      <c r="K39" s="113">
        <f>[30]Maio!$C$14</f>
        <v>24.3</v>
      </c>
      <c r="L39" s="113">
        <f>[30]Maio!$C$15</f>
        <v>24.9</v>
      </c>
      <c r="M39" s="113">
        <f>[30]Maio!$C$16</f>
        <v>23.2</v>
      </c>
      <c r="N39" s="113">
        <f>[30]Maio!$C$17</f>
        <v>24.9</v>
      </c>
      <c r="O39" s="113">
        <f>[30]Maio!$C$18</f>
        <v>25.5</v>
      </c>
      <c r="P39" s="113">
        <f>[30]Maio!$C$19</f>
        <v>27.6</v>
      </c>
      <c r="Q39" s="113">
        <f>[30]Maio!$C$20</f>
        <v>25.1</v>
      </c>
      <c r="R39" s="113">
        <f>[30]Maio!$C$21</f>
        <v>24.4</v>
      </c>
      <c r="S39" s="113">
        <f>[30]Maio!$C$22</f>
        <v>26.1</v>
      </c>
      <c r="T39" s="113">
        <f>[30]Maio!$C$23</f>
        <v>26.3</v>
      </c>
      <c r="U39" s="113">
        <f>[30]Maio!$C$24</f>
        <v>25.8</v>
      </c>
      <c r="V39" s="113">
        <f>[30]Maio!$C$25</f>
        <v>23.4</v>
      </c>
      <c r="W39" s="113">
        <f>[30]Maio!$C$26</f>
        <v>27.8</v>
      </c>
      <c r="X39" s="113">
        <f>[30]Maio!$C$27</f>
        <v>27.1</v>
      </c>
      <c r="Y39" s="113">
        <f>[30]Maio!$C$28</f>
        <v>25.3</v>
      </c>
      <c r="Z39" s="113">
        <f>[30]Maio!$C$29</f>
        <v>27.1</v>
      </c>
      <c r="AA39" s="113">
        <f>[30]Maio!$C$30</f>
        <v>28.6</v>
      </c>
      <c r="AB39" s="113">
        <f>[30]Maio!$C$31</f>
        <v>29.7</v>
      </c>
      <c r="AC39" s="113">
        <f>[30]Maio!$C$32</f>
        <v>24.7</v>
      </c>
      <c r="AD39" s="113">
        <f>[30]Maio!$C$33</f>
        <v>21.4</v>
      </c>
      <c r="AE39" s="113">
        <f>[30]Maio!$C$34</f>
        <v>18.8</v>
      </c>
      <c r="AF39" s="113">
        <f>[30]Maio!$C$35</f>
        <v>21.5</v>
      </c>
      <c r="AG39" s="111">
        <f t="shared" ref="AG39:AG44" si="7">MAX(B39:AF39)</f>
        <v>29.7</v>
      </c>
      <c r="AH39" s="112">
        <f t="shared" ref="AH39:AH44" si="8">AVERAGE(B39:AF39)</f>
        <v>25.748387096774191</v>
      </c>
      <c r="AI39" s="12" t="s">
        <v>35</v>
      </c>
      <c r="AL39" t="s">
        <v>35</v>
      </c>
    </row>
    <row r="40" spans="1:39" x14ac:dyDescent="0.2">
      <c r="A40" s="51" t="s">
        <v>16</v>
      </c>
      <c r="B40" s="113">
        <f>[31]Maio!$C$5</f>
        <v>34.700000000000003</v>
      </c>
      <c r="C40" s="113">
        <f>[31]Maio!$C$6</f>
        <v>27.8</v>
      </c>
      <c r="D40" s="113">
        <f>[31]Maio!$C$7</f>
        <v>19.600000000000001</v>
      </c>
      <c r="E40" s="113">
        <f>[31]Maio!$C$8</f>
        <v>23.2</v>
      </c>
      <c r="F40" s="113">
        <f>[31]Maio!$C$9</f>
        <v>28.6</v>
      </c>
      <c r="G40" s="113">
        <f>[31]Maio!$C$10</f>
        <v>23</v>
      </c>
      <c r="H40" s="113">
        <f>[31]Maio!$C$11</f>
        <v>28.5</v>
      </c>
      <c r="I40" s="113">
        <f>[31]Maio!$C$12</f>
        <v>25.4</v>
      </c>
      <c r="J40" s="113">
        <f>[31]Maio!$C$13</f>
        <v>25.6</v>
      </c>
      <c r="K40" s="113">
        <f>[31]Maio!$C$14</f>
        <v>29</v>
      </c>
      <c r="L40" s="113">
        <f>[31]Maio!$C$15</f>
        <v>27.6</v>
      </c>
      <c r="M40" s="113">
        <f>[31]Maio!$C$16</f>
        <v>26.5</v>
      </c>
      <c r="N40" s="113">
        <f>[31]Maio!$C$17</f>
        <v>27.4</v>
      </c>
      <c r="O40" s="113">
        <f>[31]Maio!$C$18</f>
        <v>30.6</v>
      </c>
      <c r="P40" s="113">
        <f>[31]Maio!$C$19</f>
        <v>30.4</v>
      </c>
      <c r="Q40" s="113">
        <f>[31]Maio!$C$20</f>
        <v>30.5</v>
      </c>
      <c r="R40" s="113">
        <f>[31]Maio!$C$21</f>
        <v>30.3</v>
      </c>
      <c r="S40" s="113">
        <f>[31]Maio!$C$22</f>
        <v>32.799999999999997</v>
      </c>
      <c r="T40" s="113">
        <f>[31]Maio!$C$23</f>
        <v>32.4</v>
      </c>
      <c r="U40" s="113">
        <f>[31]Maio!$C$24</f>
        <v>33.1</v>
      </c>
      <c r="V40" s="113">
        <f>[31]Maio!$C$25</f>
        <v>29.2</v>
      </c>
      <c r="W40" s="113">
        <f>[31]Maio!$C$26</f>
        <v>32.299999999999997</v>
      </c>
      <c r="X40" s="113">
        <f>[31]Maio!$C$27</f>
        <v>33.200000000000003</v>
      </c>
      <c r="Y40" s="113">
        <f>[31]Maio!$C$28</f>
        <v>32.4</v>
      </c>
      <c r="Z40" s="113">
        <f>[31]Maio!$C$29</f>
        <v>32.700000000000003</v>
      </c>
      <c r="AA40" s="113">
        <f>[31]Maio!$C$30</f>
        <v>33.6</v>
      </c>
      <c r="AB40" s="113">
        <f>[31]Maio!$C$31</f>
        <v>34.200000000000003</v>
      </c>
      <c r="AC40" s="113">
        <f>[31]Maio!$C$32</f>
        <v>29.1</v>
      </c>
      <c r="AD40" s="113">
        <f>[31]Maio!$C$33</f>
        <v>21</v>
      </c>
      <c r="AE40" s="113">
        <f>[31]Maio!$C$34</f>
        <v>23.7</v>
      </c>
      <c r="AF40" s="113">
        <f>[31]Maio!$C$35</f>
        <v>26.6</v>
      </c>
      <c r="AG40" s="111">
        <f t="shared" si="7"/>
        <v>34.700000000000003</v>
      </c>
      <c r="AH40" s="112">
        <f t="shared" si="8"/>
        <v>28.870967741935491</v>
      </c>
      <c r="AK40" t="s">
        <v>35</v>
      </c>
      <c r="AL40" t="s">
        <v>35</v>
      </c>
      <c r="AM40" t="s">
        <v>35</v>
      </c>
    </row>
    <row r="41" spans="1:39" x14ac:dyDescent="0.2">
      <c r="A41" s="51" t="s">
        <v>159</v>
      </c>
      <c r="B41" s="113">
        <f>[32]Maio!$C$5</f>
        <v>32.4</v>
      </c>
      <c r="C41" s="113">
        <f>[32]Maio!$C$6</f>
        <v>31.6</v>
      </c>
      <c r="D41" s="113">
        <f>[32]Maio!$C$7</f>
        <v>31.5</v>
      </c>
      <c r="E41" s="113">
        <f>[32]Maio!$C$8</f>
        <v>31.2</v>
      </c>
      <c r="F41" s="113">
        <f>[32]Maio!$C$9</f>
        <v>32.700000000000003</v>
      </c>
      <c r="G41" s="113">
        <f>[32]Maio!$C$10</f>
        <v>33.200000000000003</v>
      </c>
      <c r="H41" s="113">
        <f>[32]Maio!$C$11</f>
        <v>33</v>
      </c>
      <c r="I41" s="113">
        <f>[32]Maio!$C$12</f>
        <v>32.299999999999997</v>
      </c>
      <c r="J41" s="113">
        <f>[32]Maio!$C$13</f>
        <v>30.9</v>
      </c>
      <c r="K41" s="113">
        <f>[32]Maio!$C$14</f>
        <v>30.7</v>
      </c>
      <c r="L41" s="113">
        <f>[32]Maio!$C$15</f>
        <v>28.4</v>
      </c>
      <c r="M41" s="113">
        <f>[32]Maio!$C$16</f>
        <v>27</v>
      </c>
      <c r="N41" s="113">
        <f>[32]Maio!$C$17</f>
        <v>27.3</v>
      </c>
      <c r="O41" s="113">
        <f>[32]Maio!$C$18</f>
        <v>29.2</v>
      </c>
      <c r="P41" s="113">
        <f>[32]Maio!$C$19</f>
        <v>28.3</v>
      </c>
      <c r="Q41" s="113">
        <f>[32]Maio!$C$20</f>
        <v>28.2</v>
      </c>
      <c r="R41" s="113">
        <f>[32]Maio!$C$21</f>
        <v>28.2</v>
      </c>
      <c r="S41" s="113">
        <f>[32]Maio!$C$22</f>
        <v>29</v>
      </c>
      <c r="T41" s="113">
        <f>[32]Maio!$C$23</f>
        <v>29.7</v>
      </c>
      <c r="U41" s="113">
        <f>[32]Maio!$C$24</f>
        <v>30.4</v>
      </c>
      <c r="V41" s="113">
        <f>[32]Maio!$C$25</f>
        <v>30.3</v>
      </c>
      <c r="W41" s="113">
        <f>[32]Maio!$C$26</f>
        <v>30.5</v>
      </c>
      <c r="X41" s="113">
        <f>[32]Maio!$C$27</f>
        <v>30.4</v>
      </c>
      <c r="Y41" s="113">
        <f>[32]Maio!$C$28</f>
        <v>30.2</v>
      </c>
      <c r="Z41" s="113">
        <f>[32]Maio!$C$29</f>
        <v>31.7</v>
      </c>
      <c r="AA41" s="113">
        <f>[32]Maio!$C$30</f>
        <v>32.4</v>
      </c>
      <c r="AB41" s="113">
        <f>[32]Maio!$C$31</f>
        <v>33.5</v>
      </c>
      <c r="AC41" s="113">
        <f>[32]Maio!$C$32</f>
        <v>27.3</v>
      </c>
      <c r="AD41" s="113">
        <f>[32]Maio!$C$33</f>
        <v>23.5</v>
      </c>
      <c r="AE41" s="113">
        <f>[32]Maio!$C$34</f>
        <v>20.8</v>
      </c>
      <c r="AF41" s="113">
        <f>[32]Maio!$C$35</f>
        <v>23.3</v>
      </c>
      <c r="AG41" s="111">
        <f t="shared" si="7"/>
        <v>33.5</v>
      </c>
      <c r="AH41" s="112">
        <f t="shared" si="8"/>
        <v>29.64838709677419</v>
      </c>
      <c r="AJ41" t="s">
        <v>35</v>
      </c>
      <c r="AL41" t="s">
        <v>35</v>
      </c>
    </row>
    <row r="42" spans="1:39" x14ac:dyDescent="0.2">
      <c r="A42" s="51" t="s">
        <v>17</v>
      </c>
      <c r="B42" s="113">
        <f>[33]Maio!$C$5</f>
        <v>27.5</v>
      </c>
      <c r="C42" s="113">
        <f>[33]Maio!$C$6</f>
        <v>26.4</v>
      </c>
      <c r="D42" s="113">
        <f>[33]Maio!$C$7</f>
        <v>24.5</v>
      </c>
      <c r="E42" s="113">
        <f>[33]Maio!$C$8</f>
        <v>29.2</v>
      </c>
      <c r="F42" s="113">
        <f>[33]Maio!$C$9</f>
        <v>31.6</v>
      </c>
      <c r="G42" s="113">
        <f>[33]Maio!$C$10</f>
        <v>31.1</v>
      </c>
      <c r="H42" s="113">
        <f>[33]Maio!$C$11</f>
        <v>31.1</v>
      </c>
      <c r="I42" s="113">
        <f>[33]Maio!$C$12</f>
        <v>27.6</v>
      </c>
      <c r="J42" s="113">
        <f>[33]Maio!$C$13</f>
        <v>26.1</v>
      </c>
      <c r="K42" s="113">
        <f>[33]Maio!$C$14</f>
        <v>28.1</v>
      </c>
      <c r="L42" s="113">
        <f>[33]Maio!$C$15</f>
        <v>26.1</v>
      </c>
      <c r="M42" s="113">
        <f>[33]Maio!$C$16</f>
        <v>25.3</v>
      </c>
      <c r="N42" s="113">
        <f>[33]Maio!$C$17</f>
        <v>25.4</v>
      </c>
      <c r="O42" s="113">
        <f>[33]Maio!$C$18</f>
        <v>26.6</v>
      </c>
      <c r="P42" s="113">
        <f>[33]Maio!$C$19</f>
        <v>27.1</v>
      </c>
      <c r="Q42" s="113">
        <f>[33]Maio!$C$20</f>
        <v>27.4</v>
      </c>
      <c r="R42" s="113">
        <f>[33]Maio!$C$21</f>
        <v>27.5</v>
      </c>
      <c r="S42" s="113">
        <f>[33]Maio!$C$22</f>
        <v>27.7</v>
      </c>
      <c r="T42" s="113">
        <f>[33]Maio!$C$23</f>
        <v>28.1</v>
      </c>
      <c r="U42" s="113">
        <f>[33]Maio!$C$24</f>
        <v>29.3</v>
      </c>
      <c r="V42" s="113">
        <f>[33]Maio!$C$25</f>
        <v>27.5</v>
      </c>
      <c r="W42" s="113">
        <f>[33]Maio!$C$26</f>
        <v>30.3</v>
      </c>
      <c r="X42" s="113">
        <f>[33]Maio!$C$27</f>
        <v>29.5</v>
      </c>
      <c r="Y42" s="113">
        <f>[33]Maio!$C$28</f>
        <v>29.1</v>
      </c>
      <c r="Z42" s="113">
        <f>[33]Maio!$C$29</f>
        <v>31.1</v>
      </c>
      <c r="AA42" s="113">
        <f>[33]Maio!$C$30</f>
        <v>31.9</v>
      </c>
      <c r="AB42" s="113">
        <f>[33]Maio!$C$31</f>
        <v>31.4</v>
      </c>
      <c r="AC42" s="113">
        <f>[33]Maio!$C$32</f>
        <v>23.1</v>
      </c>
      <c r="AD42" s="113">
        <f>[33]Maio!$C$33</f>
        <v>23.7</v>
      </c>
      <c r="AE42" s="113">
        <f>[33]Maio!$C$34</f>
        <v>21.4</v>
      </c>
      <c r="AF42" s="113">
        <f>[33]Maio!$C$35</f>
        <v>22.4</v>
      </c>
      <c r="AG42" s="111">
        <f t="shared" si="7"/>
        <v>31.9</v>
      </c>
      <c r="AH42" s="112">
        <f t="shared" si="8"/>
        <v>27.583870967741934</v>
      </c>
      <c r="AM42" t="s">
        <v>35</v>
      </c>
    </row>
    <row r="43" spans="1:39" x14ac:dyDescent="0.2">
      <c r="A43" s="51" t="s">
        <v>141</v>
      </c>
      <c r="B43" s="113">
        <f>[34]Maio!$C$5</f>
        <v>31.7</v>
      </c>
      <c r="C43" s="113">
        <f>[34]Maio!$C$6</f>
        <v>30.7</v>
      </c>
      <c r="D43" s="113">
        <f>[34]Maio!$C$7</f>
        <v>29.6</v>
      </c>
      <c r="E43" s="113">
        <f>[34]Maio!$C$8</f>
        <v>31.4</v>
      </c>
      <c r="F43" s="113">
        <f>[34]Maio!$C$9</f>
        <v>31.6</v>
      </c>
      <c r="G43" s="113">
        <f>[34]Maio!$C$10</f>
        <v>31.9</v>
      </c>
      <c r="H43" s="113">
        <f>[34]Maio!$C$11</f>
        <v>31.4</v>
      </c>
      <c r="I43" s="113">
        <f>[34]Maio!$C$12</f>
        <v>31.6</v>
      </c>
      <c r="J43" s="113">
        <f>[34]Maio!$C$13</f>
        <v>30.1</v>
      </c>
      <c r="K43" s="113">
        <f>[34]Maio!$C$14</f>
        <v>31</v>
      </c>
      <c r="L43" s="113">
        <f>[34]Maio!$C$15</f>
        <v>27.8</v>
      </c>
      <c r="M43" s="113">
        <f>[34]Maio!$C$16</f>
        <v>26</v>
      </c>
      <c r="N43" s="113">
        <f>[34]Maio!$C$17</f>
        <v>26.8</v>
      </c>
      <c r="O43" s="113">
        <f>[34]Maio!$C$18</f>
        <v>27.2</v>
      </c>
      <c r="P43" s="113">
        <f>[34]Maio!$C$19</f>
        <v>27</v>
      </c>
      <c r="Q43" s="113">
        <f>[34]Maio!$C$20</f>
        <v>27.8</v>
      </c>
      <c r="R43" s="113">
        <f>[34]Maio!$C$21</f>
        <v>26.5</v>
      </c>
      <c r="S43" s="113">
        <f>[34]Maio!$C$22</f>
        <v>27.5</v>
      </c>
      <c r="T43" s="113">
        <f>[34]Maio!$C$23</f>
        <v>28.3</v>
      </c>
      <c r="U43" s="113">
        <f>[34]Maio!$C$24</f>
        <v>29.1</v>
      </c>
      <c r="V43" s="113">
        <f>[34]Maio!$C$25</f>
        <v>28</v>
      </c>
      <c r="W43" s="113">
        <f>[34]Maio!$C$26</f>
        <v>29.7</v>
      </c>
      <c r="X43" s="113">
        <f>[34]Maio!$C$27</f>
        <v>29.3</v>
      </c>
      <c r="Y43" s="113">
        <f>[34]Maio!$C$28</f>
        <v>28.7</v>
      </c>
      <c r="Z43" s="113">
        <f>[34]Maio!$C$29</f>
        <v>30.7</v>
      </c>
      <c r="AA43" s="113">
        <f>[34]Maio!$C$30</f>
        <v>30.6</v>
      </c>
      <c r="AB43" s="113">
        <f>[34]Maio!$C$31</f>
        <v>32.4</v>
      </c>
      <c r="AC43" s="113">
        <f>[34]Maio!$C$32</f>
        <v>24.4</v>
      </c>
      <c r="AD43" s="113">
        <f>[34]Maio!$C$33</f>
        <v>25.8</v>
      </c>
      <c r="AE43" s="113">
        <f>[34]Maio!$C$34</f>
        <v>20.5</v>
      </c>
      <c r="AF43" s="113">
        <f>[34]Maio!$C$35</f>
        <v>23.2</v>
      </c>
      <c r="AG43" s="111">
        <f t="shared" si="7"/>
        <v>32.4</v>
      </c>
      <c r="AH43" s="112">
        <f t="shared" si="8"/>
        <v>28.654838709677421</v>
      </c>
      <c r="AJ43" s="12" t="s">
        <v>35</v>
      </c>
      <c r="AL43" t="s">
        <v>35</v>
      </c>
    </row>
    <row r="44" spans="1:39" x14ac:dyDescent="0.2">
      <c r="A44" s="51" t="s">
        <v>18</v>
      </c>
      <c r="B44" s="113">
        <f>[35]Maio!$C$5</f>
        <v>29.9</v>
      </c>
      <c r="C44" s="113">
        <f>[35]Maio!$C$6</f>
        <v>29.2</v>
      </c>
      <c r="D44" s="113">
        <f>[35]Maio!$C$7</f>
        <v>26.6</v>
      </c>
      <c r="E44" s="113">
        <f>[35]Maio!$C$8</f>
        <v>28.4</v>
      </c>
      <c r="F44" s="113">
        <f>[35]Maio!$C$9</f>
        <v>29.6</v>
      </c>
      <c r="G44" s="113">
        <f>[35]Maio!$C$10</f>
        <v>30.1</v>
      </c>
      <c r="H44" s="113">
        <f>[35]Maio!$C$11</f>
        <v>29.7</v>
      </c>
      <c r="I44" s="113">
        <f>[35]Maio!$C$12</f>
        <v>30.2</v>
      </c>
      <c r="J44" s="113">
        <f>[35]Maio!$C$13</f>
        <v>29.7</v>
      </c>
      <c r="K44" s="113">
        <f>[35]Maio!$C$14</f>
        <v>29.4</v>
      </c>
      <c r="L44" s="113">
        <f>[35]Maio!$C$15</f>
        <v>27.3</v>
      </c>
      <c r="M44" s="113">
        <f>[35]Maio!$C$16</f>
        <v>26.3</v>
      </c>
      <c r="N44" s="113">
        <f>[35]Maio!$C$17</f>
        <v>27.2</v>
      </c>
      <c r="O44" s="113">
        <f>[35]Maio!$C$18</f>
        <v>27.6</v>
      </c>
      <c r="P44" s="113">
        <f>[35]Maio!$C$19</f>
        <v>27.6</v>
      </c>
      <c r="Q44" s="113">
        <f>[35]Maio!$C$20</f>
        <v>26.8</v>
      </c>
      <c r="R44" s="113">
        <f>[35]Maio!$C$21</f>
        <v>27.3</v>
      </c>
      <c r="S44" s="113">
        <f>[35]Maio!$C$22</f>
        <v>29.2</v>
      </c>
      <c r="T44" s="113">
        <f>[35]Maio!$C$23</f>
        <v>28.2</v>
      </c>
      <c r="U44" s="113">
        <f>[35]Maio!$C$24</f>
        <v>28.9</v>
      </c>
      <c r="V44" s="113">
        <f>[35]Maio!$C$25</f>
        <v>27.4</v>
      </c>
      <c r="W44" s="113">
        <f>[35]Maio!$C$26</f>
        <v>27.2</v>
      </c>
      <c r="X44" s="113">
        <f>[35]Maio!$C$27</f>
        <v>29.4</v>
      </c>
      <c r="Y44" s="113">
        <f>[35]Maio!$C$28</f>
        <v>28.1</v>
      </c>
      <c r="Z44" s="113">
        <f>[35]Maio!$C$29</f>
        <v>29.3</v>
      </c>
      <c r="AA44" s="113">
        <f>[35]Maio!$C$30</f>
        <v>29.2</v>
      </c>
      <c r="AB44" s="113">
        <f>[35]Maio!$C$31</f>
        <v>30.4</v>
      </c>
      <c r="AC44" s="113">
        <f>[35]Maio!$C$32</f>
        <v>23.4</v>
      </c>
      <c r="AD44" s="113">
        <f>[35]Maio!$C$33</f>
        <v>24</v>
      </c>
      <c r="AE44" s="113">
        <f>[35]Maio!$C$34</f>
        <v>20.399999999999999</v>
      </c>
      <c r="AF44" s="113">
        <f>[35]Maio!$C$35</f>
        <v>23.8</v>
      </c>
      <c r="AG44" s="111">
        <f t="shared" si="7"/>
        <v>30.4</v>
      </c>
      <c r="AH44" s="112">
        <f t="shared" si="8"/>
        <v>27.799999999999997</v>
      </c>
      <c r="AJ44" s="12" t="s">
        <v>35</v>
      </c>
      <c r="AL44" t="s">
        <v>35</v>
      </c>
    </row>
    <row r="45" spans="1:39" hidden="1" x14ac:dyDescent="0.2">
      <c r="A45" s="51" t="s">
        <v>146</v>
      </c>
      <c r="B45" s="113" t="str">
        <f>[36]Maio!$C$5</f>
        <v>*</v>
      </c>
      <c r="C45" s="113" t="str">
        <f>[36]Maio!$C$6</f>
        <v>*</v>
      </c>
      <c r="D45" s="113" t="str">
        <f>[36]Maio!$C$7</f>
        <v>*</v>
      </c>
      <c r="E45" s="113" t="str">
        <f>[36]Maio!$C$8</f>
        <v>*</v>
      </c>
      <c r="F45" s="113" t="str">
        <f>[36]Maio!$C$9</f>
        <v>*</v>
      </c>
      <c r="G45" s="113" t="str">
        <f>[36]Maio!$C$10</f>
        <v>*</v>
      </c>
      <c r="H45" s="113" t="str">
        <f>[36]Maio!$C$11</f>
        <v>*</v>
      </c>
      <c r="I45" s="113" t="str">
        <f>[36]Maio!$C$12</f>
        <v>*</v>
      </c>
      <c r="J45" s="113" t="str">
        <f>[36]Maio!$C$13</f>
        <v>*</v>
      </c>
      <c r="K45" s="113" t="str">
        <f>[36]Maio!$C$14</f>
        <v>*</v>
      </c>
      <c r="L45" s="113" t="str">
        <f>[36]Maio!$C$15</f>
        <v>*</v>
      </c>
      <c r="M45" s="113" t="str">
        <f>[36]Maio!$C$16</f>
        <v>*</v>
      </c>
      <c r="N45" s="113" t="str">
        <f>[36]Maio!$C$17</f>
        <v>*</v>
      </c>
      <c r="O45" s="113" t="str">
        <f>[36]Maio!$C$18</f>
        <v>*</v>
      </c>
      <c r="P45" s="113" t="str">
        <f>[36]Maio!$C$19</f>
        <v>*</v>
      </c>
      <c r="Q45" s="113" t="str">
        <f>[36]Maio!$C$20</f>
        <v>*</v>
      </c>
      <c r="R45" s="113" t="str">
        <f>[36]Maio!$C$21</f>
        <v>*</v>
      </c>
      <c r="S45" s="113" t="str">
        <f>[36]Maio!$C$22</f>
        <v>*</v>
      </c>
      <c r="T45" s="113" t="str">
        <f>[36]Maio!$C$23</f>
        <v>*</v>
      </c>
      <c r="U45" s="113" t="str">
        <f>[36]Maio!$C$24</f>
        <v>*</v>
      </c>
      <c r="V45" s="113" t="str">
        <f>[36]Maio!$C$25</f>
        <v>*</v>
      </c>
      <c r="W45" s="113" t="str">
        <f>[36]Maio!$C$26</f>
        <v>*</v>
      </c>
      <c r="X45" s="113" t="str">
        <f>[36]Maio!$C$27</f>
        <v>*</v>
      </c>
      <c r="Y45" s="113" t="str">
        <f>[36]Maio!$C$28</f>
        <v>*</v>
      </c>
      <c r="Z45" s="113" t="str">
        <f>[36]Maio!$C$29</f>
        <v>*</v>
      </c>
      <c r="AA45" s="113" t="str">
        <f>[36]Maio!$C$30</f>
        <v>*</v>
      </c>
      <c r="AB45" s="113" t="str">
        <f>[36]Maio!$C$31</f>
        <v>*</v>
      </c>
      <c r="AC45" s="113" t="str">
        <f>[36]Maio!$C$32</f>
        <v>*</v>
      </c>
      <c r="AD45" s="113" t="str">
        <f>[36]Maio!$C$33</f>
        <v>*</v>
      </c>
      <c r="AE45" s="113" t="str">
        <f>[36]Maio!$C$34</f>
        <v>*</v>
      </c>
      <c r="AF45" s="113" t="str">
        <f>[36]Maio!$C$35</f>
        <v>*</v>
      </c>
      <c r="AG45" s="111" t="s">
        <v>209</v>
      </c>
      <c r="AH45" s="112" t="s">
        <v>209</v>
      </c>
      <c r="AL45" t="s">
        <v>35</v>
      </c>
    </row>
    <row r="46" spans="1:39" x14ac:dyDescent="0.2">
      <c r="A46" s="51" t="s">
        <v>19</v>
      </c>
      <c r="B46" s="113">
        <f>[37]Maio!$C$5</f>
        <v>27.7</v>
      </c>
      <c r="C46" s="113">
        <f>[37]Maio!$C$6</f>
        <v>28.3</v>
      </c>
      <c r="D46" s="113">
        <f>[37]Maio!$C$7</f>
        <v>24.4</v>
      </c>
      <c r="E46" s="113">
        <f>[37]Maio!$C$8</f>
        <v>26.2</v>
      </c>
      <c r="F46" s="113">
        <f>[37]Maio!$C$9</f>
        <v>29.6</v>
      </c>
      <c r="G46" s="113">
        <f>[37]Maio!$C$10</f>
        <v>28.2</v>
      </c>
      <c r="H46" s="113">
        <f>[37]Maio!$C$11</f>
        <v>30</v>
      </c>
      <c r="I46" s="113">
        <f>[37]Maio!$C$12</f>
        <v>26.5</v>
      </c>
      <c r="J46" s="113">
        <f>[37]Maio!$C$13</f>
        <v>25.9</v>
      </c>
      <c r="K46" s="113">
        <f>[37]Maio!$C$14</f>
        <v>26.7</v>
      </c>
      <c r="L46" s="113">
        <f>[37]Maio!$C$15</f>
        <v>24.9</v>
      </c>
      <c r="M46" s="113">
        <f>[37]Maio!$C$16</f>
        <v>24.3</v>
      </c>
      <c r="N46" s="113">
        <f>[37]Maio!$C$17</f>
        <v>25.9</v>
      </c>
      <c r="O46" s="113">
        <f>[37]Maio!$C$18</f>
        <v>26.4</v>
      </c>
      <c r="P46" s="113">
        <f>[37]Maio!$C$19</f>
        <v>27.1</v>
      </c>
      <c r="Q46" s="113">
        <f>[37]Maio!$C$20</f>
        <v>27.7</v>
      </c>
      <c r="R46" s="113">
        <f>[37]Maio!$C$21</f>
        <v>25.8</v>
      </c>
      <c r="S46" s="113">
        <f>[37]Maio!$C$22</f>
        <v>26.4</v>
      </c>
      <c r="T46" s="113">
        <f>[37]Maio!$C$23</f>
        <v>26.8</v>
      </c>
      <c r="U46" s="113">
        <f>[37]Maio!$C$24</f>
        <v>26.4</v>
      </c>
      <c r="V46" s="113">
        <f>[37]Maio!$C$25</f>
        <v>25.1</v>
      </c>
      <c r="W46" s="113">
        <f>[37]Maio!$C$26</f>
        <v>23.1</v>
      </c>
      <c r="X46" s="113">
        <f>[37]Maio!$C$27</f>
        <v>28.9</v>
      </c>
      <c r="Y46" s="113">
        <f>[37]Maio!$C$28</f>
        <v>28.1</v>
      </c>
      <c r="Z46" s="113">
        <f>[37]Maio!$C$29</f>
        <v>28.9</v>
      </c>
      <c r="AA46" s="113">
        <f>[37]Maio!$C$30</f>
        <v>29.3</v>
      </c>
      <c r="AB46" s="113">
        <f>[37]Maio!$C$31</f>
        <v>29.5</v>
      </c>
      <c r="AC46" s="113">
        <f>[37]Maio!$C$32</f>
        <v>23.5</v>
      </c>
      <c r="AD46" s="113">
        <f>[37]Maio!$C$33</f>
        <v>20.7</v>
      </c>
      <c r="AE46" s="113">
        <f>[37]Maio!$C$34</f>
        <v>19.8</v>
      </c>
      <c r="AF46" s="113">
        <f>[37]Maio!$C$35</f>
        <v>22.6</v>
      </c>
      <c r="AG46" s="111">
        <f>MAX(B46:AF46)</f>
        <v>30</v>
      </c>
      <c r="AH46" s="112">
        <f>AVERAGE(B46:AF46)</f>
        <v>26.28064516129032</v>
      </c>
      <c r="AI46" s="12" t="s">
        <v>35</v>
      </c>
      <c r="AJ46" s="12" t="s">
        <v>35</v>
      </c>
      <c r="AL46" t="s">
        <v>35</v>
      </c>
      <c r="AM46" t="s">
        <v>35</v>
      </c>
    </row>
    <row r="47" spans="1:39" x14ac:dyDescent="0.2">
      <c r="A47" s="51" t="s">
        <v>23</v>
      </c>
      <c r="B47" s="113">
        <f>[38]Maio!$C$5</f>
        <v>30.5</v>
      </c>
      <c r="C47" s="113">
        <f>[38]Maio!$C$6</f>
        <v>29.7</v>
      </c>
      <c r="D47" s="113">
        <f>[38]Maio!$C$7</f>
        <v>28.4</v>
      </c>
      <c r="E47" s="113">
        <f>[38]Maio!$C$8</f>
        <v>30.9</v>
      </c>
      <c r="F47" s="113">
        <f>[38]Maio!$C$9</f>
        <v>31.8</v>
      </c>
      <c r="G47" s="113">
        <f>[38]Maio!$C$10</f>
        <v>31.3</v>
      </c>
      <c r="H47" s="113">
        <f>[38]Maio!$C$11</f>
        <v>31.1</v>
      </c>
      <c r="I47" s="113">
        <f>[38]Maio!$C$12</f>
        <v>28.4</v>
      </c>
      <c r="J47" s="113">
        <f>[38]Maio!$C$13</f>
        <v>25.9</v>
      </c>
      <c r="K47" s="113">
        <f>[38]Maio!$C$14</f>
        <v>28.2</v>
      </c>
      <c r="L47" s="113">
        <f>[38]Maio!$C$15</f>
        <v>26.8</v>
      </c>
      <c r="M47" s="113">
        <f>[38]Maio!$C$16</f>
        <v>24.7</v>
      </c>
      <c r="N47" s="113">
        <f>[38]Maio!$C$17</f>
        <v>25.3</v>
      </c>
      <c r="O47" s="113">
        <f>[38]Maio!$C$18</f>
        <v>27.9</v>
      </c>
      <c r="P47" s="113">
        <f>[38]Maio!$C$19</f>
        <v>27.4</v>
      </c>
      <c r="Q47" s="113">
        <f>[38]Maio!$C$20</f>
        <v>27.4</v>
      </c>
      <c r="R47" s="113">
        <f>[38]Maio!$C$21</f>
        <v>28</v>
      </c>
      <c r="S47" s="113">
        <f>[38]Maio!$C$22</f>
        <v>29.3</v>
      </c>
      <c r="T47" s="113">
        <f>[38]Maio!$C$23</f>
        <v>29.1</v>
      </c>
      <c r="U47" s="113">
        <f>[38]Maio!$C$24</f>
        <v>30</v>
      </c>
      <c r="V47" s="113">
        <f>[38]Maio!$C$25</f>
        <v>28.8</v>
      </c>
      <c r="W47" s="113">
        <f>[38]Maio!$C$26</f>
        <v>30.4</v>
      </c>
      <c r="X47" s="113">
        <f>[38]Maio!$C$27</f>
        <v>29.9</v>
      </c>
      <c r="Y47" s="113">
        <f>[38]Maio!$C$28</f>
        <v>29.6</v>
      </c>
      <c r="Z47" s="113">
        <f>[38]Maio!$C$29</f>
        <v>31.1</v>
      </c>
      <c r="AA47" s="113">
        <f>[38]Maio!$C$30</f>
        <v>31.2</v>
      </c>
      <c r="AB47" s="113">
        <f>[38]Maio!$C$31</f>
        <v>31.7</v>
      </c>
      <c r="AC47" s="113">
        <f>[38]Maio!$C$32</f>
        <v>24.8</v>
      </c>
      <c r="AD47" s="113">
        <f>[38]Maio!$C$33</f>
        <v>23.5</v>
      </c>
      <c r="AE47" s="113">
        <f>[38]Maio!$C$34</f>
        <v>19.899999999999999</v>
      </c>
      <c r="AF47" s="113">
        <f>[38]Maio!$C$35</f>
        <v>21.9</v>
      </c>
      <c r="AG47" s="111">
        <f>MAX(B47:AF47)</f>
        <v>31.8</v>
      </c>
      <c r="AH47" s="112">
        <f>AVERAGE(B47:AF47)</f>
        <v>28.222580645161287</v>
      </c>
      <c r="AJ47" s="12" t="s">
        <v>35</v>
      </c>
      <c r="AK47" t="s">
        <v>35</v>
      </c>
      <c r="AL47" t="s">
        <v>35</v>
      </c>
    </row>
    <row r="48" spans="1:39" x14ac:dyDescent="0.2">
      <c r="A48" s="51" t="s">
        <v>34</v>
      </c>
      <c r="B48" s="113">
        <f>[39]Maio!$C$5</f>
        <v>32.299999999999997</v>
      </c>
      <c r="C48" s="113">
        <f>[39]Maio!$C$6</f>
        <v>31</v>
      </c>
      <c r="D48" s="113">
        <f>[39]Maio!$C$7</f>
        <v>29.6</v>
      </c>
      <c r="E48" s="113">
        <f>[39]Maio!$C$8</f>
        <v>31.3</v>
      </c>
      <c r="F48" s="113">
        <f>[39]Maio!$C$9</f>
        <v>31.6</v>
      </c>
      <c r="G48" s="113">
        <f>[39]Maio!$C$10</f>
        <v>30.8</v>
      </c>
      <c r="H48" s="113">
        <f>[39]Maio!$C$11</f>
        <v>31.8</v>
      </c>
      <c r="I48" s="113">
        <f>[39]Maio!$C$12</f>
        <v>31.5</v>
      </c>
      <c r="J48" s="113">
        <f>[39]Maio!$C$13</f>
        <v>28</v>
      </c>
      <c r="K48" s="113">
        <f>[39]Maio!$C$14</f>
        <v>29.9</v>
      </c>
      <c r="L48" s="113">
        <f>[39]Maio!$C$15</f>
        <v>30.1</v>
      </c>
      <c r="M48" s="113">
        <f>[39]Maio!$C$16</f>
        <v>28.5</v>
      </c>
      <c r="N48" s="113">
        <f>[39]Maio!$C$17</f>
        <v>28.2</v>
      </c>
      <c r="O48" s="113">
        <f>[39]Maio!$C$18</f>
        <v>30.6</v>
      </c>
      <c r="P48" s="113">
        <f>[39]Maio!$C$19</f>
        <v>29.9</v>
      </c>
      <c r="Q48" s="113">
        <f>[39]Maio!$C$20</f>
        <v>29.2</v>
      </c>
      <c r="R48" s="113">
        <f>[39]Maio!$C$21</f>
        <v>30</v>
      </c>
      <c r="S48" s="113">
        <f>[39]Maio!$C$22</f>
        <v>31.1</v>
      </c>
      <c r="T48" s="113">
        <f>[39]Maio!$C$23</f>
        <v>31.3</v>
      </c>
      <c r="U48" s="113">
        <f>[39]Maio!$C$24</f>
        <v>31.7</v>
      </c>
      <c r="V48" s="113">
        <f>[39]Maio!$C$25</f>
        <v>30.8</v>
      </c>
      <c r="W48" s="113">
        <f>[39]Maio!$C$26</f>
        <v>29</v>
      </c>
      <c r="X48" s="113">
        <f>[39]Maio!$C$27</f>
        <v>31.3</v>
      </c>
      <c r="Y48" s="113">
        <f>[39]Maio!$C$28</f>
        <v>30.2</v>
      </c>
      <c r="Z48" s="113">
        <f>[39]Maio!$C$29</f>
        <v>31.2</v>
      </c>
      <c r="AA48" s="113">
        <f>[39]Maio!$C$30</f>
        <v>31.7</v>
      </c>
      <c r="AB48" s="113">
        <f>[39]Maio!$C$31</f>
        <v>31.9</v>
      </c>
      <c r="AC48" s="113">
        <f>[39]Maio!$C$32</f>
        <v>30.6</v>
      </c>
      <c r="AD48" s="113">
        <f>[39]Maio!$C$33</f>
        <v>27.6</v>
      </c>
      <c r="AE48" s="113">
        <f>[39]Maio!$C$34</f>
        <v>24.7</v>
      </c>
      <c r="AF48" s="113">
        <f>[39]Maio!$C$35</f>
        <v>26.3</v>
      </c>
      <c r="AG48" s="111">
        <f>MAX(B48:AF48)</f>
        <v>32.299999999999997</v>
      </c>
      <c r="AH48" s="112">
        <f>AVERAGE(B48:AF48)</f>
        <v>30.119354838709679</v>
      </c>
      <c r="AI48" s="12" t="s">
        <v>35</v>
      </c>
      <c r="AJ48" s="12" t="s">
        <v>35</v>
      </c>
      <c r="AK48" t="s">
        <v>35</v>
      </c>
      <c r="AL48" t="s">
        <v>35</v>
      </c>
      <c r="AM48" t="s">
        <v>35</v>
      </c>
    </row>
    <row r="49" spans="1:39" x14ac:dyDescent="0.2">
      <c r="A49" s="51" t="s">
        <v>20</v>
      </c>
      <c r="B49" s="113">
        <f>[40]Maio!$C$5</f>
        <v>33</v>
      </c>
      <c r="C49" s="113">
        <f>[40]Maio!$C$6</f>
        <v>31.5</v>
      </c>
      <c r="D49" s="113">
        <f>[40]Maio!$C$7</f>
        <v>32.700000000000003</v>
      </c>
      <c r="E49" s="113">
        <f>[40]Maio!$C$8</f>
        <v>33.6</v>
      </c>
      <c r="F49" s="113">
        <f>[40]Maio!$C$9</f>
        <v>33.299999999999997</v>
      </c>
      <c r="G49" s="113">
        <f>[40]Maio!$C$10</f>
        <v>34.799999999999997</v>
      </c>
      <c r="H49" s="113">
        <f>[40]Maio!$C$11</f>
        <v>33.200000000000003</v>
      </c>
      <c r="I49" s="113">
        <f>[40]Maio!$C$12</f>
        <v>34.1</v>
      </c>
      <c r="J49" s="113">
        <f>[40]Maio!$C$13</f>
        <v>34.5</v>
      </c>
      <c r="K49" s="113">
        <f>[40]Maio!$C$14</f>
        <v>32</v>
      </c>
      <c r="L49" s="113">
        <f>[40]Maio!$C$15</f>
        <v>31.2</v>
      </c>
      <c r="M49" s="113">
        <f>[40]Maio!$C$16</f>
        <v>28.1</v>
      </c>
      <c r="N49" s="113">
        <f>[40]Maio!$C$17</f>
        <v>29.2</v>
      </c>
      <c r="O49" s="113">
        <f>[40]Maio!$C$18</f>
        <v>29.8</v>
      </c>
      <c r="P49" s="113">
        <f>[40]Maio!$C$19</f>
        <v>30.5</v>
      </c>
      <c r="Q49" s="113">
        <f>[40]Maio!$C$20</f>
        <v>31.1</v>
      </c>
      <c r="R49" s="113">
        <f>[40]Maio!$C$21</f>
        <v>29.9</v>
      </c>
      <c r="S49" s="113">
        <f>[40]Maio!$C$22</f>
        <v>30.1</v>
      </c>
      <c r="T49" s="113">
        <f>[40]Maio!$C$23</f>
        <v>31.3</v>
      </c>
      <c r="U49" s="113">
        <f>[40]Maio!$C$24</f>
        <v>31.9</v>
      </c>
      <c r="V49" s="113">
        <f>[40]Maio!$C$25</f>
        <v>30.9</v>
      </c>
      <c r="W49" s="113">
        <f>[40]Maio!$C$26</f>
        <v>31.2</v>
      </c>
      <c r="X49" s="113">
        <f>[40]Maio!$C$27</f>
        <v>32</v>
      </c>
      <c r="Y49" s="113">
        <f>[40]Maio!$C$28</f>
        <v>30.5</v>
      </c>
      <c r="Z49" s="113">
        <f>[40]Maio!$C$29</f>
        <v>31.7</v>
      </c>
      <c r="AA49" s="113">
        <f>[40]Maio!$C$30</f>
        <v>31.4</v>
      </c>
      <c r="AB49" s="113">
        <f>[40]Maio!$C$31</f>
        <v>33.6</v>
      </c>
      <c r="AC49" s="113">
        <f>[40]Maio!$C$32</f>
        <v>24.5</v>
      </c>
      <c r="AD49" s="113">
        <f>[40]Maio!$C$33</f>
        <v>28.2</v>
      </c>
      <c r="AE49" s="113">
        <f>[40]Maio!$C$34</f>
        <v>22.7</v>
      </c>
      <c r="AF49" s="113">
        <f>[40]Maio!$C$35</f>
        <v>25.2</v>
      </c>
      <c r="AG49" s="111">
        <f>MAX(B49:AF49)</f>
        <v>34.799999999999997</v>
      </c>
      <c r="AH49" s="112">
        <f>AVERAGE(B49:AF49)</f>
        <v>30.893548387096779</v>
      </c>
      <c r="AL49" t="s">
        <v>35</v>
      </c>
    </row>
    <row r="50" spans="1:39" s="5" customFormat="1" ht="17.100000000000001" customHeight="1" x14ac:dyDescent="0.2">
      <c r="A50" s="52" t="s">
        <v>24</v>
      </c>
      <c r="B50" s="114">
        <f t="shared" ref="B50:AG50" si="9">MAX(B5:B49)</f>
        <v>34.700000000000003</v>
      </c>
      <c r="C50" s="114">
        <f t="shared" si="9"/>
        <v>32.5</v>
      </c>
      <c r="D50" s="114">
        <f t="shared" si="9"/>
        <v>32.700000000000003</v>
      </c>
      <c r="E50" s="114">
        <f t="shared" si="9"/>
        <v>33.6</v>
      </c>
      <c r="F50" s="114">
        <f t="shared" si="9"/>
        <v>34.1</v>
      </c>
      <c r="G50" s="114">
        <f t="shared" si="9"/>
        <v>34.799999999999997</v>
      </c>
      <c r="H50" s="114">
        <f t="shared" si="9"/>
        <v>33.799999999999997</v>
      </c>
      <c r="I50" s="114">
        <f t="shared" si="9"/>
        <v>34.1</v>
      </c>
      <c r="J50" s="114">
        <f t="shared" si="9"/>
        <v>34.5</v>
      </c>
      <c r="K50" s="114">
        <f t="shared" si="9"/>
        <v>32.299999999999997</v>
      </c>
      <c r="L50" s="114">
        <f t="shared" si="9"/>
        <v>31.8</v>
      </c>
      <c r="M50" s="114">
        <f t="shared" si="9"/>
        <v>29.3</v>
      </c>
      <c r="N50" s="114">
        <f t="shared" si="9"/>
        <v>29.8</v>
      </c>
      <c r="O50" s="114">
        <f t="shared" si="9"/>
        <v>31.4</v>
      </c>
      <c r="P50" s="114">
        <f t="shared" si="9"/>
        <v>30.7</v>
      </c>
      <c r="Q50" s="114">
        <f t="shared" si="9"/>
        <v>31.1</v>
      </c>
      <c r="R50" s="114">
        <f t="shared" si="9"/>
        <v>31.2</v>
      </c>
      <c r="S50" s="114">
        <f t="shared" si="9"/>
        <v>32.799999999999997</v>
      </c>
      <c r="T50" s="114">
        <f t="shared" si="9"/>
        <v>32.5</v>
      </c>
      <c r="U50" s="114">
        <f t="shared" si="9"/>
        <v>33.4</v>
      </c>
      <c r="V50" s="114">
        <f t="shared" si="9"/>
        <v>32.799999999999997</v>
      </c>
      <c r="W50" s="114">
        <f t="shared" si="9"/>
        <v>33</v>
      </c>
      <c r="X50" s="114">
        <f t="shared" si="9"/>
        <v>33.700000000000003</v>
      </c>
      <c r="Y50" s="114">
        <f t="shared" si="9"/>
        <v>32.4</v>
      </c>
      <c r="Z50" s="114">
        <f t="shared" si="9"/>
        <v>33.700000000000003</v>
      </c>
      <c r="AA50" s="114">
        <f t="shared" si="9"/>
        <v>33.9</v>
      </c>
      <c r="AB50" s="114">
        <f t="shared" si="9"/>
        <v>34.6</v>
      </c>
      <c r="AC50" s="114">
        <f t="shared" si="9"/>
        <v>30.6</v>
      </c>
      <c r="AD50" s="114">
        <f t="shared" si="9"/>
        <v>28.2</v>
      </c>
      <c r="AE50" s="114">
        <f t="shared" si="9"/>
        <v>24.7</v>
      </c>
      <c r="AF50" s="114">
        <f t="shared" si="9"/>
        <v>28.2</v>
      </c>
      <c r="AG50" s="101">
        <f t="shared" si="9"/>
        <v>34.799999999999997</v>
      </c>
      <c r="AH50" s="121"/>
      <c r="AL50" s="5" t="s">
        <v>35</v>
      </c>
    </row>
    <row r="51" spans="1:39" x14ac:dyDescent="0.2">
      <c r="A51" s="97" t="s">
        <v>215</v>
      </c>
      <c r="B51" s="43"/>
      <c r="C51" s="43"/>
      <c r="D51" s="43"/>
      <c r="E51" s="43"/>
      <c r="F51" s="43"/>
      <c r="G51" s="43"/>
      <c r="H51" s="118"/>
      <c r="I51" s="118"/>
      <c r="J51" s="118"/>
      <c r="K51" s="118"/>
      <c r="L51" s="118"/>
      <c r="M51" s="118"/>
      <c r="N51" s="118"/>
      <c r="O51" s="118"/>
      <c r="P51" s="118"/>
      <c r="Q51" s="118"/>
      <c r="R51" s="118"/>
      <c r="S51" s="118"/>
      <c r="T51" s="118"/>
      <c r="U51" s="118"/>
      <c r="V51" s="118"/>
      <c r="W51" s="118"/>
      <c r="X51" s="118"/>
      <c r="Y51" s="118"/>
      <c r="Z51" s="118"/>
      <c r="AA51" s="118"/>
      <c r="AB51" s="118"/>
      <c r="AC51" s="118"/>
      <c r="AD51" s="49"/>
      <c r="AE51" s="49"/>
      <c r="AF51" s="53"/>
      <c r="AG51" s="47"/>
      <c r="AH51" s="48"/>
      <c r="AK51" t="s">
        <v>35</v>
      </c>
      <c r="AL51" t="s">
        <v>35</v>
      </c>
    </row>
    <row r="52" spans="1:39" x14ac:dyDescent="0.2">
      <c r="A52" s="97" t="s">
        <v>216</v>
      </c>
      <c r="B52" s="44"/>
      <c r="C52" s="44"/>
      <c r="D52" s="44"/>
      <c r="E52" s="44"/>
      <c r="F52" s="44"/>
      <c r="G52" s="44"/>
      <c r="H52" s="44"/>
      <c r="I52" s="44"/>
      <c r="J52" s="118"/>
      <c r="K52" s="118"/>
      <c r="L52" s="118"/>
      <c r="M52" s="118"/>
      <c r="N52" s="118"/>
      <c r="O52" s="118"/>
      <c r="P52" s="118"/>
      <c r="Q52" s="118"/>
      <c r="R52" s="118"/>
      <c r="S52" s="118"/>
      <c r="T52" s="129"/>
      <c r="U52" s="129"/>
      <c r="V52" s="129"/>
      <c r="W52" s="129"/>
      <c r="X52" s="129"/>
      <c r="Y52" s="118"/>
      <c r="Z52" s="118"/>
      <c r="AA52" s="118"/>
      <c r="AB52" s="118"/>
      <c r="AC52" s="118"/>
      <c r="AD52" s="118"/>
      <c r="AE52" s="118"/>
      <c r="AF52" s="118"/>
      <c r="AG52" s="47"/>
      <c r="AH52" s="46"/>
      <c r="AM52" t="s">
        <v>35</v>
      </c>
    </row>
    <row r="53" spans="1:39" x14ac:dyDescent="0.2">
      <c r="A53" s="45"/>
      <c r="B53" s="118"/>
      <c r="C53" s="118"/>
      <c r="D53" s="118"/>
      <c r="E53" s="118"/>
      <c r="F53" s="118"/>
      <c r="G53" s="118"/>
      <c r="H53" s="118"/>
      <c r="I53" s="118"/>
      <c r="J53" s="119"/>
      <c r="K53" s="119"/>
      <c r="L53" s="119"/>
      <c r="M53" s="119"/>
      <c r="N53" s="119"/>
      <c r="O53" s="119"/>
      <c r="P53" s="119"/>
      <c r="Q53" s="118"/>
      <c r="R53" s="118"/>
      <c r="S53" s="118"/>
      <c r="T53" s="130"/>
      <c r="U53" s="130"/>
      <c r="V53" s="130"/>
      <c r="W53" s="130"/>
      <c r="X53" s="130"/>
      <c r="Y53" s="118"/>
      <c r="Z53" s="118"/>
      <c r="AA53" s="118"/>
      <c r="AB53" s="118"/>
      <c r="AC53" s="118"/>
      <c r="AD53" s="49"/>
      <c r="AE53" s="49"/>
      <c r="AF53" s="49"/>
      <c r="AG53" s="47"/>
      <c r="AH53" s="46"/>
    </row>
    <row r="54" spans="1:39" x14ac:dyDescent="0.2">
      <c r="A54" s="42"/>
      <c r="B54" s="43"/>
      <c r="C54" s="43"/>
      <c r="D54" s="43"/>
      <c r="E54" s="43"/>
      <c r="F54" s="43"/>
      <c r="G54" s="43"/>
      <c r="H54" s="43"/>
      <c r="I54" s="43"/>
      <c r="J54" s="43"/>
      <c r="K54" s="118"/>
      <c r="L54" s="118"/>
      <c r="M54" s="118"/>
      <c r="N54" s="118"/>
      <c r="O54" s="118"/>
      <c r="P54" s="118"/>
      <c r="Q54" s="118"/>
      <c r="R54" s="118"/>
      <c r="S54" s="118"/>
      <c r="T54" s="118"/>
      <c r="U54" s="118"/>
      <c r="V54" s="118"/>
      <c r="W54" s="118"/>
      <c r="X54" s="118"/>
      <c r="Y54" s="118"/>
      <c r="Z54" s="118"/>
      <c r="AA54" s="118"/>
      <c r="AB54" s="118"/>
      <c r="AC54" s="118"/>
      <c r="AD54" s="49"/>
      <c r="AE54" s="49"/>
      <c r="AF54" s="49"/>
      <c r="AG54" s="47"/>
      <c r="AH54" s="75"/>
    </row>
    <row r="55" spans="1:39" x14ac:dyDescent="0.2">
      <c r="A55" s="45"/>
      <c r="B55" s="118"/>
      <c r="C55" s="118"/>
      <c r="D55" s="118"/>
      <c r="E55" s="118"/>
      <c r="F55" s="118"/>
      <c r="G55" s="118"/>
      <c r="H55" s="118"/>
      <c r="I55" s="118"/>
      <c r="J55" s="118"/>
      <c r="K55" s="118"/>
      <c r="L55" s="118"/>
      <c r="M55" s="118"/>
      <c r="N55" s="118"/>
      <c r="O55" s="118"/>
      <c r="P55" s="118"/>
      <c r="Q55" s="118"/>
      <c r="R55" s="118"/>
      <c r="S55" s="118"/>
      <c r="T55" s="118"/>
      <c r="U55" s="118"/>
      <c r="V55" s="118"/>
      <c r="W55" s="118"/>
      <c r="X55" s="118"/>
      <c r="Y55" s="118"/>
      <c r="Z55" s="118"/>
      <c r="AA55" s="118"/>
      <c r="AB55" s="118"/>
      <c r="AC55" s="118"/>
      <c r="AD55" s="118"/>
      <c r="AE55" s="118"/>
      <c r="AF55" s="49"/>
      <c r="AG55" s="47"/>
      <c r="AH55" s="48"/>
      <c r="AJ55" s="12" t="s">
        <v>35</v>
      </c>
    </row>
    <row r="56" spans="1:39" x14ac:dyDescent="0.2">
      <c r="A56" s="45"/>
      <c r="B56" s="118"/>
      <c r="C56" s="118"/>
      <c r="D56" s="118"/>
      <c r="E56" s="118"/>
      <c r="F56" s="118"/>
      <c r="G56" s="118"/>
      <c r="H56" s="118"/>
      <c r="I56" s="118"/>
      <c r="J56" s="118"/>
      <c r="K56" s="118"/>
      <c r="L56" s="118"/>
      <c r="M56" s="118"/>
      <c r="N56" s="118"/>
      <c r="O56" s="118"/>
      <c r="P56" s="118"/>
      <c r="Q56" s="118"/>
      <c r="R56" s="118"/>
      <c r="S56" s="118"/>
      <c r="T56" s="118"/>
      <c r="U56" s="118"/>
      <c r="V56" s="118"/>
      <c r="W56" s="118"/>
      <c r="X56" s="118"/>
      <c r="Y56" s="118"/>
      <c r="Z56" s="118"/>
      <c r="AA56" s="118"/>
      <c r="AB56" s="118"/>
      <c r="AC56" s="118"/>
      <c r="AD56" s="118"/>
      <c r="AE56" s="118"/>
      <c r="AF56" s="50"/>
      <c r="AG56" s="47"/>
      <c r="AH56" s="48"/>
    </row>
    <row r="57" spans="1:39" ht="13.5" thickBot="1" x14ac:dyDescent="0.25">
      <c r="A57" s="54"/>
      <c r="B57" s="55"/>
      <c r="C57" s="55"/>
      <c r="D57" s="55"/>
      <c r="E57" s="55"/>
      <c r="F57" s="55"/>
      <c r="G57" s="55" t="s">
        <v>35</v>
      </c>
      <c r="H57" s="55"/>
      <c r="I57" s="55"/>
      <c r="J57" s="55"/>
      <c r="K57" s="55"/>
      <c r="L57" s="55" t="s">
        <v>35</v>
      </c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55"/>
      <c r="AG57" s="56"/>
      <c r="AH57" s="76"/>
    </row>
    <row r="58" spans="1:39" x14ac:dyDescent="0.2">
      <c r="AH58" s="1"/>
    </row>
    <row r="59" spans="1:39" x14ac:dyDescent="0.2">
      <c r="Z59" s="2" t="s">
        <v>35</v>
      </c>
      <c r="AH59" s="1"/>
      <c r="AJ59" t="s">
        <v>35</v>
      </c>
    </row>
    <row r="62" spans="1:39" x14ac:dyDescent="0.2">
      <c r="X62" s="2" t="s">
        <v>35</v>
      </c>
      <c r="Z62" s="2" t="s">
        <v>35</v>
      </c>
      <c r="AF62" s="2" t="s">
        <v>35</v>
      </c>
    </row>
    <row r="63" spans="1:39" x14ac:dyDescent="0.2">
      <c r="L63" s="2" t="s">
        <v>35</v>
      </c>
      <c r="S63" s="2" t="s">
        <v>35</v>
      </c>
    </row>
    <row r="64" spans="1:39" x14ac:dyDescent="0.2">
      <c r="V64" s="2" t="s">
        <v>35</v>
      </c>
      <c r="AI64" t="s">
        <v>35</v>
      </c>
    </row>
    <row r="66" spans="19:33" x14ac:dyDescent="0.2">
      <c r="S66" s="2" t="s">
        <v>35</v>
      </c>
    </row>
    <row r="67" spans="19:33" x14ac:dyDescent="0.2">
      <c r="U67" s="2" t="s">
        <v>35</v>
      </c>
      <c r="AG67" s="7" t="s">
        <v>35</v>
      </c>
    </row>
  </sheetData>
  <mergeCells count="36">
    <mergeCell ref="AF3:AF4"/>
    <mergeCell ref="S3:S4"/>
    <mergeCell ref="L3:L4"/>
    <mergeCell ref="I3:I4"/>
    <mergeCell ref="O3:O4"/>
    <mergeCell ref="V3:V4"/>
    <mergeCell ref="AE3:AE4"/>
    <mergeCell ref="AA3:AA4"/>
    <mergeCell ref="T53:X53"/>
    <mergeCell ref="T52:X52"/>
    <mergeCell ref="G3:G4"/>
    <mergeCell ref="U3:U4"/>
    <mergeCell ref="H3:H4"/>
    <mergeCell ref="J3:J4"/>
    <mergeCell ref="P3:P4"/>
    <mergeCell ref="Q3:Q4"/>
    <mergeCell ref="R3:R4"/>
    <mergeCell ref="T3:T4"/>
    <mergeCell ref="M3:M4"/>
    <mergeCell ref="N3:N4"/>
    <mergeCell ref="A1:AH1"/>
    <mergeCell ref="B2:AH2"/>
    <mergeCell ref="E3:E4"/>
    <mergeCell ref="K3:K4"/>
    <mergeCell ref="B3:B4"/>
    <mergeCell ref="A2:A4"/>
    <mergeCell ref="AB3:AB4"/>
    <mergeCell ref="AC3:AC4"/>
    <mergeCell ref="AD3:AD4"/>
    <mergeCell ref="W3:W4"/>
    <mergeCell ref="X3:X4"/>
    <mergeCell ref="Y3:Y4"/>
    <mergeCell ref="Z3:Z4"/>
    <mergeCell ref="C3:C4"/>
    <mergeCell ref="D3:D4"/>
    <mergeCell ref="F3:F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72"/>
  <sheetViews>
    <sheetView showGridLines="0" zoomScale="90" zoomScaleNormal="90" workbookViewId="0">
      <selection activeCell="AG30" sqref="AG30"/>
    </sheetView>
  </sheetViews>
  <sheetFormatPr defaultRowHeight="12.75" x14ac:dyDescent="0.2"/>
  <cols>
    <col min="1" max="1" width="18.85546875" style="2" customWidth="1"/>
    <col min="2" max="2" width="5.140625" style="2" customWidth="1"/>
    <col min="3" max="3" width="5" style="2" customWidth="1"/>
    <col min="4" max="4" width="5.140625" style="2" customWidth="1"/>
    <col min="5" max="9" width="5" style="2" customWidth="1"/>
    <col min="10" max="10" width="5.140625" style="2" customWidth="1"/>
    <col min="11" max="11" width="5" style="2" customWidth="1"/>
    <col min="12" max="12" width="5.28515625" style="2" customWidth="1"/>
    <col min="13" max="15" width="5.140625" style="2" customWidth="1"/>
    <col min="16" max="16" width="5.42578125" style="2" customWidth="1"/>
    <col min="17" max="17" width="5.28515625" style="2" customWidth="1"/>
    <col min="18" max="18" width="5.140625" style="2" customWidth="1"/>
    <col min="19" max="19" width="5" style="2" customWidth="1"/>
    <col min="20" max="20" width="5.42578125" style="2" customWidth="1"/>
    <col min="21" max="21" width="5.140625" style="2" customWidth="1"/>
    <col min="22" max="22" width="5.28515625" style="2" customWidth="1"/>
    <col min="23" max="23" width="5.140625" style="2" customWidth="1"/>
    <col min="24" max="24" width="5.28515625" style="2" customWidth="1"/>
    <col min="25" max="26" width="5" style="2" customWidth="1"/>
    <col min="27" max="29" width="5.140625" style="2" customWidth="1"/>
    <col min="30" max="32" width="5" style="2" customWidth="1"/>
    <col min="33" max="33" width="7" style="7" bestFit="1" customWidth="1"/>
    <col min="34" max="34" width="7.28515625" style="1" bestFit="1" customWidth="1"/>
  </cols>
  <sheetData>
    <row r="1" spans="1:36" ht="20.100000000000001" customHeight="1" x14ac:dyDescent="0.2">
      <c r="A1" s="135" t="s">
        <v>222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7"/>
    </row>
    <row r="2" spans="1:36" s="4" customFormat="1" ht="20.100000000000001" customHeight="1" x14ac:dyDescent="0.2">
      <c r="A2" s="138" t="s">
        <v>21</v>
      </c>
      <c r="B2" s="133" t="s">
        <v>219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4"/>
    </row>
    <row r="3" spans="1:36" s="5" customFormat="1" ht="20.100000000000001" customHeight="1" x14ac:dyDescent="0.2">
      <c r="A3" s="138"/>
      <c r="B3" s="131">
        <v>1</v>
      </c>
      <c r="C3" s="131">
        <f>SUM(B3+1)</f>
        <v>2</v>
      </c>
      <c r="D3" s="131">
        <f t="shared" ref="D3:AD3" si="0">SUM(C3+1)</f>
        <v>3</v>
      </c>
      <c r="E3" s="131">
        <f t="shared" si="0"/>
        <v>4</v>
      </c>
      <c r="F3" s="131">
        <f t="shared" si="0"/>
        <v>5</v>
      </c>
      <c r="G3" s="131">
        <f t="shared" si="0"/>
        <v>6</v>
      </c>
      <c r="H3" s="131">
        <f t="shared" si="0"/>
        <v>7</v>
      </c>
      <c r="I3" s="131">
        <f t="shared" si="0"/>
        <v>8</v>
      </c>
      <c r="J3" s="131">
        <f t="shared" si="0"/>
        <v>9</v>
      </c>
      <c r="K3" s="131">
        <f t="shared" si="0"/>
        <v>10</v>
      </c>
      <c r="L3" s="131">
        <f t="shared" si="0"/>
        <v>11</v>
      </c>
      <c r="M3" s="131">
        <f t="shared" si="0"/>
        <v>12</v>
      </c>
      <c r="N3" s="131">
        <f t="shared" si="0"/>
        <v>13</v>
      </c>
      <c r="O3" s="131">
        <f t="shared" si="0"/>
        <v>14</v>
      </c>
      <c r="P3" s="131">
        <f t="shared" si="0"/>
        <v>15</v>
      </c>
      <c r="Q3" s="131">
        <f t="shared" si="0"/>
        <v>16</v>
      </c>
      <c r="R3" s="131">
        <f t="shared" si="0"/>
        <v>17</v>
      </c>
      <c r="S3" s="131">
        <f t="shared" si="0"/>
        <v>18</v>
      </c>
      <c r="T3" s="131">
        <f t="shared" si="0"/>
        <v>19</v>
      </c>
      <c r="U3" s="131">
        <f t="shared" si="0"/>
        <v>20</v>
      </c>
      <c r="V3" s="131">
        <f t="shared" si="0"/>
        <v>21</v>
      </c>
      <c r="W3" s="131">
        <f t="shared" si="0"/>
        <v>22</v>
      </c>
      <c r="X3" s="131">
        <f t="shared" si="0"/>
        <v>23</v>
      </c>
      <c r="Y3" s="131">
        <f t="shared" si="0"/>
        <v>24</v>
      </c>
      <c r="Z3" s="131">
        <f t="shared" si="0"/>
        <v>25</v>
      </c>
      <c r="AA3" s="131">
        <f t="shared" si="0"/>
        <v>26</v>
      </c>
      <c r="AB3" s="131">
        <f t="shared" si="0"/>
        <v>27</v>
      </c>
      <c r="AC3" s="131">
        <f t="shared" si="0"/>
        <v>28</v>
      </c>
      <c r="AD3" s="131">
        <f t="shared" si="0"/>
        <v>29</v>
      </c>
      <c r="AE3" s="131">
        <v>30</v>
      </c>
      <c r="AF3" s="131">
        <v>31</v>
      </c>
      <c r="AG3" s="98" t="s">
        <v>28</v>
      </c>
      <c r="AH3" s="99" t="s">
        <v>26</v>
      </c>
    </row>
    <row r="4" spans="1:36" s="5" customFormat="1" ht="20.100000000000001" customHeight="1" x14ac:dyDescent="0.2">
      <c r="A4" s="138"/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  <c r="AA4" s="131"/>
      <c r="AB4" s="131"/>
      <c r="AC4" s="131"/>
      <c r="AD4" s="131"/>
      <c r="AE4" s="131"/>
      <c r="AF4" s="131"/>
      <c r="AG4" s="98" t="s">
        <v>25</v>
      </c>
      <c r="AH4" s="99" t="s">
        <v>25</v>
      </c>
    </row>
    <row r="5" spans="1:36" s="5" customFormat="1" x14ac:dyDescent="0.2">
      <c r="A5" s="51" t="s">
        <v>30</v>
      </c>
      <c r="B5" s="110">
        <f>[1]Maio!$D$5</f>
        <v>20.2</v>
      </c>
      <c r="C5" s="110">
        <f>[1]Maio!$D$6</f>
        <v>17.5</v>
      </c>
      <c r="D5" s="110">
        <f>[1]Maio!$D$7</f>
        <v>18.899999999999999</v>
      </c>
      <c r="E5" s="110">
        <f>[1]Maio!$D$8</f>
        <v>18.399999999999999</v>
      </c>
      <c r="F5" s="110">
        <f>[1]Maio!$D$9</f>
        <v>18.100000000000001</v>
      </c>
      <c r="G5" s="110">
        <f>[1]Maio!$D$10</f>
        <v>18.8</v>
      </c>
      <c r="H5" s="110">
        <f>[1]Maio!$D$11</f>
        <v>19.2</v>
      </c>
      <c r="I5" s="110">
        <f>[1]Maio!$D$12</f>
        <v>18.8</v>
      </c>
      <c r="J5" s="110">
        <f>[1]Maio!$D$13</f>
        <v>19.899999999999999</v>
      </c>
      <c r="K5" s="110">
        <f>[1]Maio!$D$14</f>
        <v>20.3</v>
      </c>
      <c r="L5" s="110">
        <f>[1]Maio!$D$15</f>
        <v>18</v>
      </c>
      <c r="M5" s="110">
        <f>[1]Maio!$D$16</f>
        <v>9.4</v>
      </c>
      <c r="N5" s="110">
        <f>[1]Maio!$D$17</f>
        <v>10</v>
      </c>
      <c r="O5" s="110">
        <f>[1]Maio!$D$18</f>
        <v>10.199999999999999</v>
      </c>
      <c r="P5" s="110">
        <f>[1]Maio!$D$19</f>
        <v>9.5</v>
      </c>
      <c r="Q5" s="110">
        <f>[1]Maio!$D$20</f>
        <v>8.4</v>
      </c>
      <c r="R5" s="110">
        <f>[1]Maio!$D$21</f>
        <v>8</v>
      </c>
      <c r="S5" s="110">
        <f>[1]Maio!$D$22</f>
        <v>9.5</v>
      </c>
      <c r="T5" s="110">
        <f>[1]Maio!$D$23</f>
        <v>10</v>
      </c>
      <c r="U5" s="110">
        <f>[1]Maio!$D$24</f>
        <v>10.199999999999999</v>
      </c>
      <c r="V5" s="110">
        <f>[1]Maio!$D$25</f>
        <v>10.8</v>
      </c>
      <c r="W5" s="110">
        <f>[1]Maio!$D$26</f>
        <v>14.5</v>
      </c>
      <c r="X5" s="110">
        <f>[1]Maio!$D$27</f>
        <v>13.8</v>
      </c>
      <c r="Y5" s="110">
        <f>[1]Maio!$D$28</f>
        <v>12.3</v>
      </c>
      <c r="Z5" s="110">
        <f>[1]Maio!$D$29</f>
        <v>13.6</v>
      </c>
      <c r="AA5" s="110">
        <f>[1]Maio!$D$30</f>
        <v>15.8</v>
      </c>
      <c r="AB5" s="110">
        <f>[1]Maio!$D$31</f>
        <v>15.9</v>
      </c>
      <c r="AC5" s="110">
        <f>[1]Maio!$D$32</f>
        <v>18.399999999999999</v>
      </c>
      <c r="AD5" s="110">
        <f>[1]Maio!$D$33</f>
        <v>17.2</v>
      </c>
      <c r="AE5" s="110">
        <f>[1]Maio!$D$34</f>
        <v>17.2</v>
      </c>
      <c r="AF5" s="110">
        <f>[1]Maio!$D$35</f>
        <v>17.2</v>
      </c>
      <c r="AG5" s="101">
        <f t="shared" ref="AG5:AG49" si="1">MIN(B5:AF5)</f>
        <v>8</v>
      </c>
      <c r="AH5" s="112">
        <f t="shared" ref="AH5:AH49" si="2">AVERAGE(B5:AF5)</f>
        <v>14.838709677419354</v>
      </c>
    </row>
    <row r="6" spans="1:36" x14ac:dyDescent="0.2">
      <c r="A6" s="51" t="s">
        <v>0</v>
      </c>
      <c r="B6" s="113">
        <f>[2]Maio!$D$5</f>
        <v>17.5</v>
      </c>
      <c r="C6" s="113">
        <f>[2]Maio!$D$6</f>
        <v>18.899999999999999</v>
      </c>
      <c r="D6" s="113">
        <f>[2]Maio!$D$7</f>
        <v>19.8</v>
      </c>
      <c r="E6" s="113">
        <f>[2]Maio!$D$8</f>
        <v>18.5</v>
      </c>
      <c r="F6" s="113">
        <f>[2]Maio!$D$9</f>
        <v>18.3</v>
      </c>
      <c r="G6" s="113">
        <f>[2]Maio!$D$10</f>
        <v>19.100000000000001</v>
      </c>
      <c r="H6" s="113">
        <f>[2]Maio!$D$11</f>
        <v>19.600000000000001</v>
      </c>
      <c r="I6" s="113">
        <f>[2]Maio!$D$12</f>
        <v>19.8</v>
      </c>
      <c r="J6" s="113">
        <f>[2]Maio!$D$13</f>
        <v>18.399999999999999</v>
      </c>
      <c r="K6" s="113">
        <f>[2]Maio!$D$14</f>
        <v>15.3</v>
      </c>
      <c r="L6" s="113">
        <f>[2]Maio!$D$15</f>
        <v>8.9</v>
      </c>
      <c r="M6" s="113">
        <f>[2]Maio!$D$16</f>
        <v>9.5</v>
      </c>
      <c r="N6" s="113">
        <f>[2]Maio!$D$17</f>
        <v>7.2</v>
      </c>
      <c r="O6" s="113">
        <f>[2]Maio!$D$18</f>
        <v>5.7</v>
      </c>
      <c r="P6" s="113">
        <f>[2]Maio!$D$19</f>
        <v>7.1</v>
      </c>
      <c r="Q6" s="113">
        <f>[2]Maio!$D$20</f>
        <v>7</v>
      </c>
      <c r="R6" s="113">
        <f>[2]Maio!$D$21</f>
        <v>8.6</v>
      </c>
      <c r="S6" s="113">
        <f>[2]Maio!$D$22</f>
        <v>8.9</v>
      </c>
      <c r="T6" s="113">
        <f>[2]Maio!$D$23</f>
        <v>8.6999999999999993</v>
      </c>
      <c r="U6" s="113">
        <f>[2]Maio!$D$24</f>
        <v>8.6</v>
      </c>
      <c r="V6" s="113">
        <f>[2]Maio!$D$25</f>
        <v>12.2</v>
      </c>
      <c r="W6" s="113">
        <f>[2]Maio!$D$26</f>
        <v>17</v>
      </c>
      <c r="X6" s="113">
        <f>[2]Maio!$D$27</f>
        <v>14.5</v>
      </c>
      <c r="Y6" s="113">
        <f>[2]Maio!$D$28</f>
        <v>13.4</v>
      </c>
      <c r="Z6" s="113">
        <f>[2]Maio!$D$29</f>
        <v>12.4</v>
      </c>
      <c r="AA6" s="113">
        <f>[2]Maio!$D$30</f>
        <v>15.1</v>
      </c>
      <c r="AB6" s="113">
        <f>[2]Maio!$D$31</f>
        <v>18.5</v>
      </c>
      <c r="AC6" s="113">
        <f>[2]Maio!$D$32</f>
        <v>17.3</v>
      </c>
      <c r="AD6" s="113">
        <f>[2]Maio!$D$33</f>
        <v>17.3</v>
      </c>
      <c r="AE6" s="113">
        <f>[2]Maio!$D$34</f>
        <v>16.3</v>
      </c>
      <c r="AF6" s="113">
        <f>[2]Maio!$D$35</f>
        <v>16.5</v>
      </c>
      <c r="AG6" s="101">
        <f t="shared" si="1"/>
        <v>5.7</v>
      </c>
      <c r="AH6" s="112">
        <f t="shared" si="2"/>
        <v>14.061290322580646</v>
      </c>
    </row>
    <row r="7" spans="1:36" x14ac:dyDescent="0.2">
      <c r="A7" s="51" t="s">
        <v>88</v>
      </c>
      <c r="B7" s="113">
        <f>[3]Maio!$D$5</f>
        <v>19</v>
      </c>
      <c r="C7" s="113">
        <f>[3]Maio!$D$6</f>
        <v>20.3</v>
      </c>
      <c r="D7" s="113">
        <f>[3]Maio!$D$7</f>
        <v>20.8</v>
      </c>
      <c r="E7" s="113">
        <f>[3]Maio!$D$8</f>
        <v>19.8</v>
      </c>
      <c r="F7" s="113">
        <f>[3]Maio!$D$9</f>
        <v>20.7</v>
      </c>
      <c r="G7" s="113">
        <f>[3]Maio!$D$10</f>
        <v>19.8</v>
      </c>
      <c r="H7" s="113">
        <f>[3]Maio!$D$11</f>
        <v>21</v>
      </c>
      <c r="I7" s="113">
        <f>[3]Maio!$D$12</f>
        <v>21.5</v>
      </c>
      <c r="J7" s="113" t="str">
        <f>[3]Maio!$D$13</f>
        <v>*</v>
      </c>
      <c r="K7" s="113">
        <f>[3]Maio!$D$14</f>
        <v>19</v>
      </c>
      <c r="L7" s="113">
        <f>[3]Maio!$D$15</f>
        <v>13.5</v>
      </c>
      <c r="M7" s="113">
        <f>[3]Maio!$D$16</f>
        <v>13.1</v>
      </c>
      <c r="N7" s="113">
        <f>[3]Maio!$D$17</f>
        <v>10.1</v>
      </c>
      <c r="O7" s="113">
        <f>[3]Maio!$D$18</f>
        <v>10.3</v>
      </c>
      <c r="P7" s="113">
        <f>[3]Maio!$D$19</f>
        <v>12.5</v>
      </c>
      <c r="Q7" s="113">
        <f>[3]Maio!$D$20</f>
        <v>12.4</v>
      </c>
      <c r="R7" s="113">
        <f>[3]Maio!$D$21</f>
        <v>13.3</v>
      </c>
      <c r="S7" s="113">
        <f>[3]Maio!$D$22</f>
        <v>14</v>
      </c>
      <c r="T7" s="113">
        <f>[3]Maio!$D$23</f>
        <v>12.4</v>
      </c>
      <c r="U7" s="113">
        <f>[3]Maio!$D$24</f>
        <v>15.1</v>
      </c>
      <c r="V7" s="113">
        <f>[3]Maio!$D$25</f>
        <v>15.1</v>
      </c>
      <c r="W7" s="113">
        <f>[3]Maio!$D$26</f>
        <v>18.399999999999999</v>
      </c>
      <c r="X7" s="113">
        <f>[3]Maio!$D$27</f>
        <v>17.899999999999999</v>
      </c>
      <c r="Y7" s="113">
        <f>[3]Maio!$D$28</f>
        <v>15.8</v>
      </c>
      <c r="Z7" s="113">
        <f>[3]Maio!$D$29</f>
        <v>16.899999999999999</v>
      </c>
      <c r="AA7" s="113">
        <f>[3]Maio!$D$30</f>
        <v>18.5</v>
      </c>
      <c r="AB7" s="113">
        <f>[3]Maio!$D$31</f>
        <v>20.2</v>
      </c>
      <c r="AC7" s="113">
        <f>[3]Maio!$D$32</f>
        <v>18.3</v>
      </c>
      <c r="AD7" s="113">
        <f>[3]Maio!$D$33</f>
        <v>16.5</v>
      </c>
      <c r="AE7" s="113">
        <f>[3]Maio!$D$34</f>
        <v>16.8</v>
      </c>
      <c r="AF7" s="113" t="str">
        <f>[3]Maio!$D$35</f>
        <v>*</v>
      </c>
      <c r="AG7" s="101">
        <f t="shared" si="1"/>
        <v>10.1</v>
      </c>
      <c r="AH7" s="112">
        <f t="shared" si="2"/>
        <v>16.655172413793103</v>
      </c>
    </row>
    <row r="8" spans="1:36" x14ac:dyDescent="0.2">
      <c r="A8" s="51" t="s">
        <v>1</v>
      </c>
      <c r="B8" s="113">
        <f>[4]Maio!$D$5</f>
        <v>23.3</v>
      </c>
      <c r="C8" s="113">
        <f>[4]Maio!$D$6</f>
        <v>21.6</v>
      </c>
      <c r="D8" s="113">
        <f>[4]Maio!$D$7</f>
        <v>22</v>
      </c>
      <c r="E8" s="113">
        <f>[4]Maio!$D$8</f>
        <v>20.9</v>
      </c>
      <c r="F8" s="113">
        <f>[4]Maio!$D$9</f>
        <v>20.7</v>
      </c>
      <c r="G8" s="113">
        <f>[4]Maio!$D$10</f>
        <v>20.7</v>
      </c>
      <c r="H8" s="113">
        <f>[4]Maio!$D$11</f>
        <v>22.5</v>
      </c>
      <c r="I8" s="113">
        <f>[4]Maio!$D$12</f>
        <v>23</v>
      </c>
      <c r="J8" s="113">
        <f>[4]Maio!$D$13</f>
        <v>22.1</v>
      </c>
      <c r="K8" s="113">
        <f>[4]Maio!$D$14</f>
        <v>22.2</v>
      </c>
      <c r="L8" s="113">
        <f>[4]Maio!$D$15</f>
        <v>18.5</v>
      </c>
      <c r="M8" s="113">
        <f>[4]Maio!$D$16</f>
        <v>14</v>
      </c>
      <c r="N8" s="113">
        <f>[4]Maio!$D$17</f>
        <v>13.3</v>
      </c>
      <c r="O8" s="113">
        <f>[4]Maio!$D$18</f>
        <v>12.2</v>
      </c>
      <c r="P8" s="113">
        <f>[4]Maio!$D$19</f>
        <v>13.6</v>
      </c>
      <c r="Q8" s="113">
        <f>[4]Maio!$D$20</f>
        <v>11.5</v>
      </c>
      <c r="R8" s="113">
        <f>[4]Maio!$D$21</f>
        <v>12.3</v>
      </c>
      <c r="S8" s="113">
        <f>[4]Maio!$D$22</f>
        <v>14.3</v>
      </c>
      <c r="T8" s="113">
        <f>[4]Maio!$D$23</f>
        <v>13.9</v>
      </c>
      <c r="U8" s="113">
        <f>[4]Maio!$D$24</f>
        <v>13.5</v>
      </c>
      <c r="V8" s="113">
        <f>[4]Maio!$D$25</f>
        <v>15.2</v>
      </c>
      <c r="W8" s="113">
        <f>[4]Maio!$D$26</f>
        <v>19.7</v>
      </c>
      <c r="X8" s="113">
        <f>[4]Maio!$D$27</f>
        <v>18.2</v>
      </c>
      <c r="Y8" s="113">
        <f>[4]Maio!$D$28</f>
        <v>17.2</v>
      </c>
      <c r="Z8" s="113">
        <f>[4]Maio!$D$29</f>
        <v>17.399999999999999</v>
      </c>
      <c r="AA8" s="113">
        <f>[4]Maio!$D$30</f>
        <v>18.8</v>
      </c>
      <c r="AB8" s="113">
        <f>[4]Maio!$D$31</f>
        <v>21.4</v>
      </c>
      <c r="AC8" s="113">
        <f>[4]Maio!$D$32</f>
        <v>18.5</v>
      </c>
      <c r="AD8" s="113">
        <f>[4]Maio!$D$33</f>
        <v>19.100000000000001</v>
      </c>
      <c r="AE8" s="113">
        <f>[4]Maio!$D$34</f>
        <v>19.899999999999999</v>
      </c>
      <c r="AF8" s="113">
        <f>[4]Maio!$D$35</f>
        <v>16.899999999999999</v>
      </c>
      <c r="AG8" s="101">
        <f t="shared" si="1"/>
        <v>11.5</v>
      </c>
      <c r="AH8" s="112">
        <f t="shared" si="2"/>
        <v>18.012903225806447</v>
      </c>
    </row>
    <row r="9" spans="1:36" hidden="1" x14ac:dyDescent="0.2">
      <c r="A9" s="51" t="s">
        <v>151</v>
      </c>
      <c r="B9" s="113" t="str">
        <f>[5]Maio!$D$5</f>
        <v>*</v>
      </c>
      <c r="C9" s="113" t="str">
        <f>[5]Maio!$D$6</f>
        <v>*</v>
      </c>
      <c r="D9" s="113" t="str">
        <f>[5]Maio!$D$7</f>
        <v>*</v>
      </c>
      <c r="E9" s="113" t="str">
        <f>[5]Maio!$D$8</f>
        <v>*</v>
      </c>
      <c r="F9" s="113" t="str">
        <f>[5]Maio!$D$9</f>
        <v>*</v>
      </c>
      <c r="G9" s="113" t="str">
        <f>[5]Maio!$D$10</f>
        <v>*</v>
      </c>
      <c r="H9" s="113" t="str">
        <f>[5]Maio!$D$11</f>
        <v>*</v>
      </c>
      <c r="I9" s="113" t="str">
        <f>[5]Maio!$D$12</f>
        <v>*</v>
      </c>
      <c r="J9" s="113" t="str">
        <f>[5]Maio!$D$13</f>
        <v>*</v>
      </c>
      <c r="K9" s="113" t="str">
        <f>[5]Maio!$D$14</f>
        <v>*</v>
      </c>
      <c r="L9" s="113" t="str">
        <f>[5]Maio!$D$15</f>
        <v>*</v>
      </c>
      <c r="M9" s="113" t="str">
        <f>[5]Maio!$D$16</f>
        <v>*</v>
      </c>
      <c r="N9" s="113" t="str">
        <f>[5]Maio!$D$17</f>
        <v>*</v>
      </c>
      <c r="O9" s="113" t="str">
        <f>[5]Maio!$D$18</f>
        <v>*</v>
      </c>
      <c r="P9" s="113" t="str">
        <f>[5]Maio!$D$19</f>
        <v>*</v>
      </c>
      <c r="Q9" s="113" t="str">
        <f>[5]Maio!$D$20</f>
        <v>*</v>
      </c>
      <c r="R9" s="113" t="str">
        <f>[5]Maio!$D$21</f>
        <v>*</v>
      </c>
      <c r="S9" s="113" t="str">
        <f>[5]Maio!$D$22</f>
        <v>*</v>
      </c>
      <c r="T9" s="113" t="str">
        <f>[5]Maio!$D$23</f>
        <v>*</v>
      </c>
      <c r="U9" s="113" t="str">
        <f>[5]Maio!$D$24</f>
        <v>*</v>
      </c>
      <c r="V9" s="113" t="str">
        <f>[5]Maio!$D$25</f>
        <v>*</v>
      </c>
      <c r="W9" s="113" t="str">
        <f>[5]Maio!$D$26</f>
        <v>*</v>
      </c>
      <c r="X9" s="113" t="str">
        <f>[5]Maio!$D$27</f>
        <v>*</v>
      </c>
      <c r="Y9" s="113" t="str">
        <f>[5]Maio!$D$28</f>
        <v>*</v>
      </c>
      <c r="Z9" s="113" t="str">
        <f>[5]Maio!$D$29</f>
        <v>*</v>
      </c>
      <c r="AA9" s="113" t="str">
        <f>[5]Maio!$D$30</f>
        <v>*</v>
      </c>
      <c r="AB9" s="113" t="str">
        <f>[5]Maio!$D$31</f>
        <v>*</v>
      </c>
      <c r="AC9" s="113" t="str">
        <f>[5]Maio!$D$32</f>
        <v>*</v>
      </c>
      <c r="AD9" s="113" t="str">
        <f>[5]Maio!$D$33</f>
        <v>*</v>
      </c>
      <c r="AE9" s="113" t="str">
        <f>[5]Maio!$D$34</f>
        <v>*</v>
      </c>
      <c r="AF9" s="113" t="str">
        <f>[5]Maio!$D$35</f>
        <v>*</v>
      </c>
      <c r="AG9" s="101" t="s">
        <v>209</v>
      </c>
      <c r="AH9" s="112" t="e">
        <f t="shared" si="2"/>
        <v>#DIV/0!</v>
      </c>
    </row>
    <row r="10" spans="1:36" x14ac:dyDescent="0.2">
      <c r="A10" s="51" t="s">
        <v>95</v>
      </c>
      <c r="B10" s="113">
        <f>[6]Maio!$D$5</f>
        <v>18.600000000000001</v>
      </c>
      <c r="C10" s="113">
        <f>[6]Maio!$D$6</f>
        <v>18.5</v>
      </c>
      <c r="D10" s="113">
        <f>[6]Maio!$D$7</f>
        <v>19.7</v>
      </c>
      <c r="E10" s="113">
        <f>[6]Maio!$D$8</f>
        <v>17.899999999999999</v>
      </c>
      <c r="F10" s="113">
        <f>[6]Maio!$D$9</f>
        <v>17.2</v>
      </c>
      <c r="G10" s="113">
        <f>[6]Maio!$D$10</f>
        <v>17.399999999999999</v>
      </c>
      <c r="H10" s="113">
        <f>[6]Maio!$D$11</f>
        <v>17.899999999999999</v>
      </c>
      <c r="I10" s="113">
        <f>[6]Maio!$D$12</f>
        <v>18.100000000000001</v>
      </c>
      <c r="J10" s="113">
        <f>[6]Maio!$D$13</f>
        <v>20.3</v>
      </c>
      <c r="K10" s="113">
        <f>[6]Maio!$D$14</f>
        <v>20.100000000000001</v>
      </c>
      <c r="L10" s="113">
        <f>[6]Maio!$D$15</f>
        <v>16.8</v>
      </c>
      <c r="M10" s="113">
        <f>[6]Maio!$D$16</f>
        <v>11.1</v>
      </c>
      <c r="N10" s="113">
        <f>[6]Maio!$D$17</f>
        <v>10.4</v>
      </c>
      <c r="O10" s="113">
        <f>[6]Maio!$D$18</f>
        <v>9.8000000000000007</v>
      </c>
      <c r="P10" s="113">
        <f>[6]Maio!$D$19</f>
        <v>10.4</v>
      </c>
      <c r="Q10" s="113">
        <f>[6]Maio!$D$20</f>
        <v>8.9</v>
      </c>
      <c r="R10" s="113">
        <f>[6]Maio!$D$21</f>
        <v>9.1999999999999993</v>
      </c>
      <c r="S10" s="113">
        <f>[6]Maio!$D$22</f>
        <v>10.199999999999999</v>
      </c>
      <c r="T10" s="113">
        <f>[6]Maio!$D$23</f>
        <v>9.8000000000000007</v>
      </c>
      <c r="U10" s="113">
        <f>[6]Maio!$D$24</f>
        <v>11.4</v>
      </c>
      <c r="V10" s="113">
        <f>[6]Maio!$D$25</f>
        <v>13.1</v>
      </c>
      <c r="W10" s="113">
        <f>[6]Maio!$D$26</f>
        <v>14.7</v>
      </c>
      <c r="X10" s="113">
        <f>[6]Maio!$D$27</f>
        <v>14.3</v>
      </c>
      <c r="Y10" s="113">
        <f>[6]Maio!$D$28</f>
        <v>13.7</v>
      </c>
      <c r="Z10" s="113">
        <f>[6]Maio!$D$29</f>
        <v>13.4</v>
      </c>
      <c r="AA10" s="113">
        <f>[6]Maio!$D$30</f>
        <v>15.5</v>
      </c>
      <c r="AB10" s="113">
        <f>[6]Maio!$D$31</f>
        <v>16.7</v>
      </c>
      <c r="AC10" s="113">
        <f>[6]Maio!$D$32</f>
        <v>17.100000000000001</v>
      </c>
      <c r="AD10" s="113">
        <f>[6]Maio!$D$33</f>
        <v>17.100000000000001</v>
      </c>
      <c r="AE10" s="113">
        <f>[6]Maio!$D$34</f>
        <v>17.3</v>
      </c>
      <c r="AF10" s="113">
        <f>[6]Maio!$D$35</f>
        <v>16.7</v>
      </c>
      <c r="AG10" s="101">
        <f t="shared" si="1"/>
        <v>8.9</v>
      </c>
      <c r="AH10" s="112">
        <f t="shared" si="2"/>
        <v>14.945161290322581</v>
      </c>
    </row>
    <row r="11" spans="1:36" x14ac:dyDescent="0.2">
      <c r="A11" s="51" t="s">
        <v>52</v>
      </c>
      <c r="B11" s="113">
        <f>[7]Maio!$D$5</f>
        <v>17.600000000000001</v>
      </c>
      <c r="C11" s="113">
        <f>[7]Maio!$D$6</f>
        <v>19.2</v>
      </c>
      <c r="D11" s="113">
        <f>[7]Maio!$D$7</f>
        <v>20.399999999999999</v>
      </c>
      <c r="E11" s="113">
        <f>[7]Maio!$D$8</f>
        <v>20.399999999999999</v>
      </c>
      <c r="F11" s="113">
        <f>[7]Maio!$D$9</f>
        <v>21.3</v>
      </c>
      <c r="G11" s="113">
        <f>[7]Maio!$D$10</f>
        <v>21.2</v>
      </c>
      <c r="H11" s="113">
        <f>[7]Maio!$D$11</f>
        <v>19.7</v>
      </c>
      <c r="I11" s="113">
        <f>[7]Maio!$D$12</f>
        <v>21.2</v>
      </c>
      <c r="J11" s="113">
        <f>[7]Maio!$D$13</f>
        <v>21.7</v>
      </c>
      <c r="K11" s="113">
        <f>[7]Maio!$D$14</f>
        <v>20.8</v>
      </c>
      <c r="L11" s="113">
        <f>[7]Maio!$D$15</f>
        <v>15.4</v>
      </c>
      <c r="M11" s="113">
        <f>[7]Maio!$D$16</f>
        <v>11.5</v>
      </c>
      <c r="N11" s="113">
        <f>[7]Maio!$D$17</f>
        <v>12.2</v>
      </c>
      <c r="O11" s="113">
        <f>[7]Maio!$D$18</f>
        <v>13</v>
      </c>
      <c r="P11" s="113">
        <f>[7]Maio!$D$19</f>
        <v>14.6</v>
      </c>
      <c r="Q11" s="113">
        <f>[7]Maio!$D$20</f>
        <v>12.5</v>
      </c>
      <c r="R11" s="113">
        <f>[7]Maio!$D$21</f>
        <v>14</v>
      </c>
      <c r="S11" s="113">
        <f>[7]Maio!$D$22</f>
        <v>14.3</v>
      </c>
      <c r="T11" s="113">
        <f>[7]Maio!$D$23</f>
        <v>15.3</v>
      </c>
      <c r="U11" s="113">
        <f>[7]Maio!$D$24</f>
        <v>15.3</v>
      </c>
      <c r="V11" s="113">
        <f>[7]Maio!$D$25</f>
        <v>16.2</v>
      </c>
      <c r="W11" s="113">
        <f>[7]Maio!$D$26</f>
        <v>18.3</v>
      </c>
      <c r="X11" s="113">
        <f>[7]Maio!$D$27</f>
        <v>17.7</v>
      </c>
      <c r="Y11" s="113">
        <f>[7]Maio!$D$28</f>
        <v>16.600000000000001</v>
      </c>
      <c r="Z11" s="113">
        <f>[7]Maio!$D$29</f>
        <v>18</v>
      </c>
      <c r="AA11" s="113">
        <f>[7]Maio!$D$30</f>
        <v>18.8</v>
      </c>
      <c r="AB11" s="113">
        <f>[7]Maio!$D$31</f>
        <v>19.2</v>
      </c>
      <c r="AC11" s="113">
        <f>[7]Maio!$D$32</f>
        <v>19.2</v>
      </c>
      <c r="AD11" s="113">
        <f>[7]Maio!$D$33</f>
        <v>18.3</v>
      </c>
      <c r="AE11" s="113">
        <f>[7]Maio!$D$34</f>
        <v>16.399999999999999</v>
      </c>
      <c r="AF11" s="113">
        <f>[7]Maio!$D$35</f>
        <v>16.899999999999999</v>
      </c>
      <c r="AG11" s="101">
        <f t="shared" si="1"/>
        <v>11.5</v>
      </c>
      <c r="AH11" s="112">
        <f t="shared" si="2"/>
        <v>17.329032258064519</v>
      </c>
    </row>
    <row r="12" spans="1:36" hidden="1" x14ac:dyDescent="0.2">
      <c r="A12" s="51" t="s">
        <v>31</v>
      </c>
      <c r="B12" s="113" t="s">
        <v>209</v>
      </c>
      <c r="C12" s="113" t="s">
        <v>209</v>
      </c>
      <c r="D12" s="113" t="s">
        <v>209</v>
      </c>
      <c r="E12" s="113" t="s">
        <v>209</v>
      </c>
      <c r="F12" s="113" t="s">
        <v>209</v>
      </c>
      <c r="G12" s="113" t="s">
        <v>209</v>
      </c>
      <c r="H12" s="113" t="s">
        <v>209</v>
      </c>
      <c r="I12" s="113" t="s">
        <v>209</v>
      </c>
      <c r="J12" s="113" t="s">
        <v>209</v>
      </c>
      <c r="K12" s="113" t="s">
        <v>209</v>
      </c>
      <c r="L12" s="113" t="s">
        <v>209</v>
      </c>
      <c r="M12" s="113" t="s">
        <v>209</v>
      </c>
      <c r="N12" s="113" t="s">
        <v>209</v>
      </c>
      <c r="O12" s="113" t="s">
        <v>209</v>
      </c>
      <c r="P12" s="113" t="s">
        <v>209</v>
      </c>
      <c r="Q12" s="113" t="s">
        <v>209</v>
      </c>
      <c r="R12" s="113" t="s">
        <v>209</v>
      </c>
      <c r="S12" s="113" t="s">
        <v>209</v>
      </c>
      <c r="T12" s="113" t="s">
        <v>209</v>
      </c>
      <c r="U12" s="113" t="s">
        <v>209</v>
      </c>
      <c r="V12" s="113" t="s">
        <v>209</v>
      </c>
      <c r="W12" s="113" t="s">
        <v>209</v>
      </c>
      <c r="X12" s="113" t="s">
        <v>209</v>
      </c>
      <c r="Y12" s="113" t="s">
        <v>209</v>
      </c>
      <c r="Z12" s="113" t="s">
        <v>209</v>
      </c>
      <c r="AA12" s="113" t="s">
        <v>209</v>
      </c>
      <c r="AB12" s="113" t="s">
        <v>209</v>
      </c>
      <c r="AC12" s="113" t="s">
        <v>209</v>
      </c>
      <c r="AD12" s="113" t="s">
        <v>209</v>
      </c>
      <c r="AE12" s="113" t="s">
        <v>209</v>
      </c>
      <c r="AF12" s="113" t="s">
        <v>209</v>
      </c>
      <c r="AG12" s="101" t="s">
        <v>209</v>
      </c>
      <c r="AH12" s="112" t="e">
        <f t="shared" si="2"/>
        <v>#DIV/0!</v>
      </c>
    </row>
    <row r="13" spans="1:36" x14ac:dyDescent="0.2">
      <c r="A13" s="51" t="s">
        <v>98</v>
      </c>
      <c r="B13" s="113">
        <f>[8]Maio!$D$5</f>
        <v>21.1</v>
      </c>
      <c r="C13" s="113">
        <f>[8]Maio!$D$6</f>
        <v>20.399999999999999</v>
      </c>
      <c r="D13" s="113">
        <f>[8]Maio!$D$7</f>
        <v>19.399999999999999</v>
      </c>
      <c r="E13" s="113">
        <f>[8]Maio!$D$8</f>
        <v>19</v>
      </c>
      <c r="F13" s="113">
        <f>[8]Maio!$D$9</f>
        <v>19.100000000000001</v>
      </c>
      <c r="G13" s="113">
        <f>[8]Maio!$D$10</f>
        <v>20.7</v>
      </c>
      <c r="H13" s="113">
        <f>[8]Maio!$D$11</f>
        <v>19</v>
      </c>
      <c r="I13" s="113">
        <f>[8]Maio!$D$12</f>
        <v>21.5</v>
      </c>
      <c r="J13" s="113">
        <f>[8]Maio!$D$13</f>
        <v>20.3</v>
      </c>
      <c r="K13" s="113">
        <f>[8]Maio!$D$14</f>
        <v>19.399999999999999</v>
      </c>
      <c r="L13" s="113">
        <f>[8]Maio!$D$15</f>
        <v>15.7</v>
      </c>
      <c r="M13" s="113">
        <f>[8]Maio!$D$16</f>
        <v>12.8</v>
      </c>
      <c r="N13" s="113">
        <f>[8]Maio!$D$17</f>
        <v>12.5</v>
      </c>
      <c r="O13" s="113">
        <f>[8]Maio!$D$18</f>
        <v>10.9</v>
      </c>
      <c r="P13" s="113">
        <f>[8]Maio!$D$19</f>
        <v>11</v>
      </c>
      <c r="Q13" s="113">
        <f>[8]Maio!$D$20</f>
        <v>10.4</v>
      </c>
      <c r="R13" s="113">
        <f>[8]Maio!$D$21</f>
        <v>10.4</v>
      </c>
      <c r="S13" s="113">
        <f>[8]Maio!$D$22</f>
        <v>11.4</v>
      </c>
      <c r="T13" s="113">
        <f>[8]Maio!$D$23</f>
        <v>12.9</v>
      </c>
      <c r="U13" s="113">
        <f>[8]Maio!$D$24</f>
        <v>12.3</v>
      </c>
      <c r="V13" s="113">
        <f>[8]Maio!$D$25</f>
        <v>16.2</v>
      </c>
      <c r="W13" s="113">
        <f>[8]Maio!$D$26</f>
        <v>18.899999999999999</v>
      </c>
      <c r="X13" s="113">
        <f>[8]Maio!$D$27</f>
        <v>17.3</v>
      </c>
      <c r="Y13" s="113">
        <f>[8]Maio!$D$28</f>
        <v>14.3</v>
      </c>
      <c r="Z13" s="113">
        <f>[8]Maio!$D$29</f>
        <v>14.2</v>
      </c>
      <c r="AA13" s="113">
        <f>[8]Maio!$D$30</f>
        <v>17.3</v>
      </c>
      <c r="AB13" s="113">
        <f>[8]Maio!$D$31</f>
        <v>20.9</v>
      </c>
      <c r="AC13" s="113">
        <f>[8]Maio!$D$32</f>
        <v>18</v>
      </c>
      <c r="AD13" s="113">
        <f>[8]Maio!$D$33</f>
        <v>19.100000000000001</v>
      </c>
      <c r="AE13" s="113">
        <f>[8]Maio!$D$34</f>
        <v>18.899999999999999</v>
      </c>
      <c r="AF13" s="113">
        <f>[8]Maio!$D$35</f>
        <v>17.399999999999999</v>
      </c>
      <c r="AG13" s="101">
        <f t="shared" si="1"/>
        <v>10.4</v>
      </c>
      <c r="AH13" s="112">
        <f t="shared" si="2"/>
        <v>16.538709677419352</v>
      </c>
    </row>
    <row r="14" spans="1:36" hidden="1" x14ac:dyDescent="0.2">
      <c r="A14" s="51" t="s">
        <v>102</v>
      </c>
      <c r="B14" s="113" t="str">
        <f>[9]Maio!$D$5</f>
        <v>*</v>
      </c>
      <c r="C14" s="113" t="str">
        <f>[9]Maio!$D$6</f>
        <v>*</v>
      </c>
      <c r="D14" s="113" t="str">
        <f>[9]Maio!$D$7</f>
        <v>*</v>
      </c>
      <c r="E14" s="113" t="str">
        <f>[9]Maio!$D$8</f>
        <v>*</v>
      </c>
      <c r="F14" s="113" t="str">
        <f>[9]Maio!$D$9</f>
        <v>*</v>
      </c>
      <c r="G14" s="113" t="str">
        <f>[9]Maio!$D$10</f>
        <v>*</v>
      </c>
      <c r="H14" s="113" t="str">
        <f>[9]Maio!$D$11</f>
        <v>*</v>
      </c>
      <c r="I14" s="113" t="str">
        <f>[9]Maio!$D$12</f>
        <v>*</v>
      </c>
      <c r="J14" s="113" t="str">
        <f>[9]Maio!$D$13</f>
        <v>*</v>
      </c>
      <c r="K14" s="113" t="str">
        <f>[9]Maio!$D$14</f>
        <v>*</v>
      </c>
      <c r="L14" s="113" t="str">
        <f>[9]Maio!$D$15</f>
        <v>*</v>
      </c>
      <c r="M14" s="113" t="str">
        <f>[9]Maio!$D$16</f>
        <v>*</v>
      </c>
      <c r="N14" s="113" t="str">
        <f>[9]Maio!$D$17</f>
        <v>*</v>
      </c>
      <c r="O14" s="113" t="str">
        <f>[9]Maio!$D$18</f>
        <v>*</v>
      </c>
      <c r="P14" s="113" t="str">
        <f>[9]Maio!$D$19</f>
        <v>*</v>
      </c>
      <c r="Q14" s="113" t="str">
        <f>[9]Maio!$D$20</f>
        <v>*</v>
      </c>
      <c r="R14" s="113" t="str">
        <f>[9]Maio!$D$21</f>
        <v>*</v>
      </c>
      <c r="S14" s="113" t="str">
        <f>[9]Maio!$D$22</f>
        <v>*</v>
      </c>
      <c r="T14" s="113" t="str">
        <f>[9]Maio!$D$23</f>
        <v>*</v>
      </c>
      <c r="U14" s="113" t="str">
        <f>[9]Maio!$D$24</f>
        <v>*</v>
      </c>
      <c r="V14" s="113" t="str">
        <f>[9]Maio!$D$25</f>
        <v>*</v>
      </c>
      <c r="W14" s="113" t="str">
        <f>[9]Maio!$D$26</f>
        <v>*</v>
      </c>
      <c r="X14" s="113" t="str">
        <f>[9]Maio!$D$27</f>
        <v>*</v>
      </c>
      <c r="Y14" s="113" t="str">
        <f>[9]Maio!$D$28</f>
        <v>*</v>
      </c>
      <c r="Z14" s="113" t="str">
        <f>[9]Maio!$D$29</f>
        <v>*</v>
      </c>
      <c r="AA14" s="113" t="str">
        <f>[9]Maio!$D$30</f>
        <v>*</v>
      </c>
      <c r="AB14" s="113" t="str">
        <f>[9]Maio!$D$31</f>
        <v>*</v>
      </c>
      <c r="AC14" s="113" t="str">
        <f>[9]Maio!$D$32</f>
        <v>*</v>
      </c>
      <c r="AD14" s="113" t="str">
        <f>[9]Maio!$D$33</f>
        <v>*</v>
      </c>
      <c r="AE14" s="113" t="str">
        <f>[9]Maio!$D$34</f>
        <v>*</v>
      </c>
      <c r="AF14" s="113" t="str">
        <f>[9]Maio!$D$35</f>
        <v>*</v>
      </c>
      <c r="AG14" s="101" t="s">
        <v>209</v>
      </c>
      <c r="AH14" s="112" t="e">
        <f t="shared" si="2"/>
        <v>#DIV/0!</v>
      </c>
      <c r="AJ14" t="s">
        <v>35</v>
      </c>
    </row>
    <row r="15" spans="1:36" x14ac:dyDescent="0.2">
      <c r="A15" s="51" t="s">
        <v>105</v>
      </c>
      <c r="B15" s="113">
        <f>[10]Maio!$D$5</f>
        <v>19.5</v>
      </c>
      <c r="C15" s="113">
        <f>[10]Maio!$D$6</f>
        <v>21</v>
      </c>
      <c r="D15" s="113">
        <f>[10]Maio!$D$7</f>
        <v>20.2</v>
      </c>
      <c r="E15" s="113">
        <f>[10]Maio!$D$8</f>
        <v>20.100000000000001</v>
      </c>
      <c r="F15" s="113">
        <f>[10]Maio!$D$9</f>
        <v>19.8</v>
      </c>
      <c r="G15" s="113">
        <f>[10]Maio!$D$10</f>
        <v>19.399999999999999</v>
      </c>
      <c r="H15" s="113">
        <f>[10]Maio!$D$11</f>
        <v>20.7</v>
      </c>
      <c r="I15" s="113">
        <f>[10]Maio!$D$12</f>
        <v>20.9</v>
      </c>
      <c r="J15" s="113">
        <f>[10]Maio!$D$13</f>
        <v>19</v>
      </c>
      <c r="K15" s="113">
        <f>[10]Maio!$D$14</f>
        <v>16.8</v>
      </c>
      <c r="L15" s="113">
        <f>[10]Maio!$D$15</f>
        <v>9.6999999999999993</v>
      </c>
      <c r="M15" s="113">
        <f>[10]Maio!$D$16</f>
        <v>10</v>
      </c>
      <c r="N15" s="113">
        <f>[10]Maio!$D$17</f>
        <v>9.6</v>
      </c>
      <c r="O15" s="113">
        <f>[10]Maio!$D$18</f>
        <v>10.7</v>
      </c>
      <c r="P15" s="113">
        <f>[10]Maio!$D$19</f>
        <v>10</v>
      </c>
      <c r="Q15" s="113">
        <f>[10]Maio!$D$20</f>
        <v>11.9</v>
      </c>
      <c r="R15" s="113">
        <f>[10]Maio!$D$21</f>
        <v>11.6</v>
      </c>
      <c r="S15" s="113">
        <f>[10]Maio!$D$22</f>
        <v>12.4</v>
      </c>
      <c r="T15" s="113">
        <f>[10]Maio!$D$23</f>
        <v>13.6</v>
      </c>
      <c r="U15" s="113">
        <f>[10]Maio!$D$24</f>
        <v>12</v>
      </c>
      <c r="V15" s="113">
        <f>[10]Maio!$D$25</f>
        <v>14.5</v>
      </c>
      <c r="W15" s="113">
        <f>[10]Maio!$D$26</f>
        <v>17.3</v>
      </c>
      <c r="X15" s="113">
        <f>[10]Maio!$D$27</f>
        <v>19.100000000000001</v>
      </c>
      <c r="Y15" s="113">
        <f>[10]Maio!$D$28</f>
        <v>16.399999999999999</v>
      </c>
      <c r="Z15" s="113">
        <f>[10]Maio!$D$29</f>
        <v>15.4</v>
      </c>
      <c r="AA15" s="113">
        <f>[10]Maio!$D$30</f>
        <v>18.100000000000001</v>
      </c>
      <c r="AB15" s="113">
        <f>[10]Maio!$D$31</f>
        <v>19.600000000000001</v>
      </c>
      <c r="AC15" s="113">
        <f>[10]Maio!$D$32</f>
        <v>17.8</v>
      </c>
      <c r="AD15" s="113">
        <f>[10]Maio!$D$33</f>
        <v>17.100000000000001</v>
      </c>
      <c r="AE15" s="113">
        <f>[10]Maio!$D$34</f>
        <v>17.2</v>
      </c>
      <c r="AF15" s="113">
        <f>[10]Maio!$D$35</f>
        <v>16.7</v>
      </c>
      <c r="AG15" s="101">
        <f t="shared" si="1"/>
        <v>9.6</v>
      </c>
      <c r="AH15" s="112">
        <f t="shared" si="2"/>
        <v>16.067741935483873</v>
      </c>
    </row>
    <row r="16" spans="1:36" x14ac:dyDescent="0.2">
      <c r="A16" s="51" t="s">
        <v>152</v>
      </c>
      <c r="B16" s="113">
        <f>[11]Maio!$D$5</f>
        <v>19.600000000000001</v>
      </c>
      <c r="C16" s="113">
        <f>[11]Maio!$D$6</f>
        <v>18.399999999999999</v>
      </c>
      <c r="D16" s="113">
        <f>[11]Maio!$D$7</f>
        <v>21</v>
      </c>
      <c r="E16" s="113">
        <f>[11]Maio!$D$8</f>
        <v>17.3</v>
      </c>
      <c r="F16" s="113">
        <f>[11]Maio!$D$9</f>
        <v>18.899999999999999</v>
      </c>
      <c r="G16" s="113">
        <f>[11]Maio!$D$10</f>
        <v>18.100000000000001</v>
      </c>
      <c r="H16" s="113">
        <f>[11]Maio!$D$11</f>
        <v>17.899999999999999</v>
      </c>
      <c r="I16" s="113">
        <f>[11]Maio!$D$12</f>
        <v>18.3</v>
      </c>
      <c r="J16" s="113">
        <f>[11]Maio!$D$13</f>
        <v>20</v>
      </c>
      <c r="K16" s="113">
        <f>[11]Maio!$D$14</f>
        <v>20.2</v>
      </c>
      <c r="L16" s="113">
        <f>[11]Maio!$D$15</f>
        <v>18</v>
      </c>
      <c r="M16" s="113">
        <f>[11]Maio!$D$16</f>
        <v>11.9</v>
      </c>
      <c r="N16" s="113">
        <f>[11]Maio!$D$17</f>
        <v>10.5</v>
      </c>
      <c r="O16" s="113">
        <f>[11]Maio!$D$18</f>
        <v>10.5</v>
      </c>
      <c r="P16" s="113">
        <f>[11]Maio!$D$19</f>
        <v>11.7</v>
      </c>
      <c r="Q16" s="113">
        <f>[11]Maio!$D$20</f>
        <v>10.7</v>
      </c>
      <c r="R16" s="113">
        <f>[11]Maio!$D$21</f>
        <v>11.1</v>
      </c>
      <c r="S16" s="113">
        <f>[11]Maio!$D$22</f>
        <v>13.5</v>
      </c>
      <c r="T16" s="113">
        <f>[11]Maio!$D$23</f>
        <v>13</v>
      </c>
      <c r="U16" s="113">
        <f>[11]Maio!$D$24</f>
        <v>11.8</v>
      </c>
      <c r="V16" s="113">
        <f>[11]Maio!$D$25</f>
        <v>12.6</v>
      </c>
      <c r="W16" s="113">
        <f>[11]Maio!$D$26</f>
        <v>14.6</v>
      </c>
      <c r="X16" s="113">
        <f>[11]Maio!$D$27</f>
        <v>15.6</v>
      </c>
      <c r="Y16" s="113">
        <f>[11]Maio!$D$28</f>
        <v>12.5</v>
      </c>
      <c r="Z16" s="113">
        <f>[11]Maio!$D$29</f>
        <v>16</v>
      </c>
      <c r="AA16" s="113">
        <f>[11]Maio!$D$30</f>
        <v>16.2</v>
      </c>
      <c r="AB16" s="113">
        <f>[11]Maio!$D$31</f>
        <v>15.7</v>
      </c>
      <c r="AC16" s="113">
        <f>[11]Maio!$D$32</f>
        <v>17.3</v>
      </c>
      <c r="AD16" s="113">
        <f>[11]Maio!$D$33</f>
        <v>17.5</v>
      </c>
      <c r="AE16" s="113">
        <f>[11]Maio!$D$34</f>
        <v>17.8</v>
      </c>
      <c r="AF16" s="113">
        <f>[11]Maio!$D$35</f>
        <v>16.7</v>
      </c>
      <c r="AG16" s="101">
        <f t="shared" si="1"/>
        <v>10.5</v>
      </c>
      <c r="AH16" s="112">
        <f t="shared" si="2"/>
        <v>15.64193548387097</v>
      </c>
      <c r="AJ16" s="12" t="s">
        <v>35</v>
      </c>
    </row>
    <row r="17" spans="1:39" x14ac:dyDescent="0.2">
      <c r="A17" s="51" t="s">
        <v>2</v>
      </c>
      <c r="B17" s="113">
        <f>[12]Maio!$D$5</f>
        <v>21.8</v>
      </c>
      <c r="C17" s="113">
        <f>[12]Maio!$D$6</f>
        <v>20.7</v>
      </c>
      <c r="D17" s="113">
        <f>[12]Maio!$D$7</f>
        <v>19.899999999999999</v>
      </c>
      <c r="E17" s="113">
        <f>[12]Maio!$D$8</f>
        <v>19.399999999999999</v>
      </c>
      <c r="F17" s="113">
        <f>[12]Maio!$D$9</f>
        <v>21.1</v>
      </c>
      <c r="G17" s="113">
        <f>[12]Maio!$D$10</f>
        <v>20.399999999999999</v>
      </c>
      <c r="H17" s="113">
        <f>[12]Maio!$D$11</f>
        <v>19.899999999999999</v>
      </c>
      <c r="I17" s="113">
        <f>[12]Maio!$D$12</f>
        <v>20.5</v>
      </c>
      <c r="J17" s="113">
        <f>[12]Maio!$D$13</f>
        <v>18.600000000000001</v>
      </c>
      <c r="K17" s="113">
        <f>[12]Maio!$D$14</f>
        <v>20.3</v>
      </c>
      <c r="L17" s="113">
        <f>[12]Maio!$D$15</f>
        <v>16.7</v>
      </c>
      <c r="M17" s="113">
        <f>[12]Maio!$D$16</f>
        <v>13.2</v>
      </c>
      <c r="N17" s="113">
        <f>[12]Maio!$D$17</f>
        <v>13.4</v>
      </c>
      <c r="O17" s="113">
        <f>[12]Maio!$D$18</f>
        <v>13.7</v>
      </c>
      <c r="P17" s="113">
        <f>[12]Maio!$D$19</f>
        <v>15.2</v>
      </c>
      <c r="Q17" s="113">
        <f>[12]Maio!$D$20</f>
        <v>13.3</v>
      </c>
      <c r="R17" s="113">
        <f>[12]Maio!$D$21</f>
        <v>14.8</v>
      </c>
      <c r="S17" s="113">
        <f>[12]Maio!$D$22</f>
        <v>16.8</v>
      </c>
      <c r="T17" s="113">
        <f>[12]Maio!$D$23</f>
        <v>15.3</v>
      </c>
      <c r="U17" s="113">
        <f>[12]Maio!$D$24</f>
        <v>15.9</v>
      </c>
      <c r="V17" s="113">
        <f>[12]Maio!$D$25</f>
        <v>15.4</v>
      </c>
      <c r="W17" s="113">
        <f>[12]Maio!$D$26</f>
        <v>20</v>
      </c>
      <c r="X17" s="113">
        <f>[12]Maio!$D$27</f>
        <v>19.899999999999999</v>
      </c>
      <c r="Y17" s="113">
        <f>[12]Maio!$D$28</f>
        <v>17.600000000000001</v>
      </c>
      <c r="Z17" s="113">
        <f>[12]Maio!$D$29</f>
        <v>19.2</v>
      </c>
      <c r="AA17" s="113">
        <f>[12]Maio!$D$30</f>
        <v>21</v>
      </c>
      <c r="AB17" s="113">
        <f>[12]Maio!$D$31</f>
        <v>19.8</v>
      </c>
      <c r="AC17" s="113">
        <f>[12]Maio!$D$32</f>
        <v>17</v>
      </c>
      <c r="AD17" s="113">
        <f>[12]Maio!$D$33</f>
        <v>17.7</v>
      </c>
      <c r="AE17" s="113">
        <f>[12]Maio!$D$34</f>
        <v>17.600000000000001</v>
      </c>
      <c r="AF17" s="113">
        <f>[12]Maio!$D$35</f>
        <v>16</v>
      </c>
      <c r="AG17" s="101">
        <f t="shared" si="1"/>
        <v>13.2</v>
      </c>
      <c r="AH17" s="112">
        <f t="shared" si="2"/>
        <v>17.809677419354838</v>
      </c>
      <c r="AJ17" s="12" t="s">
        <v>35</v>
      </c>
    </row>
    <row r="18" spans="1:39" hidden="1" x14ac:dyDescent="0.2">
      <c r="A18" s="51" t="s">
        <v>3</v>
      </c>
      <c r="B18" s="113" t="s">
        <v>209</v>
      </c>
      <c r="C18" s="113" t="s">
        <v>209</v>
      </c>
      <c r="D18" s="113" t="s">
        <v>209</v>
      </c>
      <c r="E18" s="113" t="s">
        <v>209</v>
      </c>
      <c r="F18" s="113" t="s">
        <v>209</v>
      </c>
      <c r="G18" s="113" t="s">
        <v>209</v>
      </c>
      <c r="H18" s="113" t="s">
        <v>209</v>
      </c>
      <c r="I18" s="113" t="s">
        <v>209</v>
      </c>
      <c r="J18" s="113" t="s">
        <v>209</v>
      </c>
      <c r="K18" s="113" t="s">
        <v>209</v>
      </c>
      <c r="L18" s="113" t="s">
        <v>209</v>
      </c>
      <c r="M18" s="113" t="s">
        <v>209</v>
      </c>
      <c r="N18" s="113" t="s">
        <v>209</v>
      </c>
      <c r="O18" s="113" t="s">
        <v>209</v>
      </c>
      <c r="P18" s="113" t="s">
        <v>209</v>
      </c>
      <c r="Q18" s="113" t="s">
        <v>209</v>
      </c>
      <c r="R18" s="113" t="s">
        <v>209</v>
      </c>
      <c r="S18" s="113" t="s">
        <v>209</v>
      </c>
      <c r="T18" s="113" t="s">
        <v>209</v>
      </c>
      <c r="U18" s="113" t="s">
        <v>209</v>
      </c>
      <c r="V18" s="113" t="s">
        <v>209</v>
      </c>
      <c r="W18" s="113" t="s">
        <v>209</v>
      </c>
      <c r="X18" s="113" t="s">
        <v>209</v>
      </c>
      <c r="Y18" s="113" t="s">
        <v>209</v>
      </c>
      <c r="Z18" s="113" t="s">
        <v>209</v>
      </c>
      <c r="AA18" s="113" t="s">
        <v>209</v>
      </c>
      <c r="AB18" s="113" t="s">
        <v>209</v>
      </c>
      <c r="AC18" s="113" t="s">
        <v>209</v>
      </c>
      <c r="AD18" s="113" t="s">
        <v>209</v>
      </c>
      <c r="AE18" s="113" t="s">
        <v>209</v>
      </c>
      <c r="AF18" s="113" t="s">
        <v>209</v>
      </c>
      <c r="AG18" s="101" t="s">
        <v>209</v>
      </c>
      <c r="AH18" s="112" t="e">
        <f t="shared" si="2"/>
        <v>#DIV/0!</v>
      </c>
      <c r="AI18" s="12" t="s">
        <v>35</v>
      </c>
      <c r="AJ18" s="12" t="s">
        <v>35</v>
      </c>
    </row>
    <row r="19" spans="1:39" x14ac:dyDescent="0.2">
      <c r="A19" s="51" t="s">
        <v>4</v>
      </c>
      <c r="B19" s="113">
        <f>[13]Maio!$D$5</f>
        <v>18.100000000000001</v>
      </c>
      <c r="C19" s="113">
        <f>[13]Maio!$D$6</f>
        <v>15.9</v>
      </c>
      <c r="D19" s="113">
        <f>[13]Maio!$D$7</f>
        <v>17.100000000000001</v>
      </c>
      <c r="E19" s="113">
        <f>[13]Maio!$D$8</f>
        <v>18.7</v>
      </c>
      <c r="F19" s="113">
        <f>[13]Maio!$D$9</f>
        <v>18.399999999999999</v>
      </c>
      <c r="G19" s="113">
        <f>[13]Maio!$D$10</f>
        <v>19.399999999999999</v>
      </c>
      <c r="H19" s="113">
        <f>[13]Maio!$D$11</f>
        <v>18.8</v>
      </c>
      <c r="I19" s="113">
        <f>[13]Maio!$D$12</f>
        <v>18.8</v>
      </c>
      <c r="J19" s="113">
        <f>[13]Maio!$D$13</f>
        <v>19.5</v>
      </c>
      <c r="K19" s="113">
        <f>[13]Maio!$D$14</f>
        <v>19.100000000000001</v>
      </c>
      <c r="L19" s="113">
        <f>[13]Maio!$D$15</f>
        <v>17.600000000000001</v>
      </c>
      <c r="M19" s="113">
        <f>[13]Maio!$D$16</f>
        <v>14.8</v>
      </c>
      <c r="N19" s="113">
        <f>[13]Maio!$D$17</f>
        <v>11.6</v>
      </c>
      <c r="O19" s="113">
        <f>[13]Maio!$D$18</f>
        <v>14.4</v>
      </c>
      <c r="P19" s="113">
        <f>[13]Maio!$D$19</f>
        <v>13.9</v>
      </c>
      <c r="Q19" s="113">
        <f>[13]Maio!$D$20</f>
        <v>13.9</v>
      </c>
      <c r="R19" s="113">
        <f>[13]Maio!$D$21</f>
        <v>15.2</v>
      </c>
      <c r="S19" s="113">
        <f>[13]Maio!$D$22</f>
        <v>13.8</v>
      </c>
      <c r="T19" s="113">
        <f>[13]Maio!$D$23</f>
        <v>13.1</v>
      </c>
      <c r="U19" s="113">
        <f>[13]Maio!$D$24</f>
        <v>14.8</v>
      </c>
      <c r="V19" s="113">
        <f>[13]Maio!$D$25</f>
        <v>15.5</v>
      </c>
      <c r="W19" s="113">
        <f>[13]Maio!$D$26</f>
        <v>15</v>
      </c>
      <c r="X19" s="113">
        <f>[13]Maio!$D$27</f>
        <v>15.6</v>
      </c>
      <c r="Y19" s="113">
        <f>[13]Maio!$D$28</f>
        <v>14.2</v>
      </c>
      <c r="Z19" s="113">
        <f>[13]Maio!$D$29</f>
        <v>16.7</v>
      </c>
      <c r="AA19" s="113">
        <f>[13]Maio!$D$30</f>
        <v>16</v>
      </c>
      <c r="AB19" s="113">
        <f>[13]Maio!$D$31</f>
        <v>18.2</v>
      </c>
      <c r="AC19" s="113">
        <f>[13]Maio!$D$32</f>
        <v>16.600000000000001</v>
      </c>
      <c r="AD19" s="113">
        <f>[13]Maio!$D$33</f>
        <v>16.3</v>
      </c>
      <c r="AE19" s="113">
        <f>[13]Maio!$D$34</f>
        <v>16.600000000000001</v>
      </c>
      <c r="AF19" s="113">
        <f>[13]Maio!$D$35</f>
        <v>15.5</v>
      </c>
      <c r="AG19" s="101">
        <f t="shared" si="1"/>
        <v>11.6</v>
      </c>
      <c r="AH19" s="112">
        <f t="shared" si="2"/>
        <v>16.229032258064517</v>
      </c>
    </row>
    <row r="20" spans="1:39" x14ac:dyDescent="0.2">
      <c r="A20" s="51" t="s">
        <v>5</v>
      </c>
      <c r="B20" s="113">
        <f>[14]Maio!$D$5</f>
        <v>24.7</v>
      </c>
      <c r="C20" s="113">
        <f>[14]Maio!$D$6</f>
        <v>19.100000000000001</v>
      </c>
      <c r="D20" s="113">
        <f>[14]Maio!$D$7</f>
        <v>17.3</v>
      </c>
      <c r="E20" s="113">
        <f>[14]Maio!$D$8</f>
        <v>17.899999999999999</v>
      </c>
      <c r="F20" s="113">
        <f>[14]Maio!$D$9</f>
        <v>20.8</v>
      </c>
      <c r="G20" s="113">
        <f>[14]Maio!$D$10</f>
        <v>19.7</v>
      </c>
      <c r="H20" s="113">
        <f>[14]Maio!$D$11</f>
        <v>19.899999999999999</v>
      </c>
      <c r="I20" s="113">
        <f>[14]Maio!$D$12</f>
        <v>23.7</v>
      </c>
      <c r="J20" s="113">
        <f>[14]Maio!$D$13</f>
        <v>20.8</v>
      </c>
      <c r="K20" s="113">
        <f>[14]Maio!$D$14</f>
        <v>20.8</v>
      </c>
      <c r="L20" s="113">
        <f>[14]Maio!$D$15</f>
        <v>21.4</v>
      </c>
      <c r="M20" s="113">
        <f>[14]Maio!$D$16</f>
        <v>20.2</v>
      </c>
      <c r="N20" s="113">
        <f>[14]Maio!$D$17</f>
        <v>18.399999999999999</v>
      </c>
      <c r="O20" s="113">
        <f>[14]Maio!$D$18</f>
        <v>18.2</v>
      </c>
      <c r="P20" s="113">
        <f>[14]Maio!$D$19</f>
        <v>18.8</v>
      </c>
      <c r="Q20" s="113">
        <f>[14]Maio!$D$20</f>
        <v>19.399999999999999</v>
      </c>
      <c r="R20" s="113">
        <f>[14]Maio!$D$21</f>
        <v>19.899999999999999</v>
      </c>
      <c r="S20" s="113">
        <f>[14]Maio!$D$22</f>
        <v>22.2</v>
      </c>
      <c r="T20" s="113">
        <f>[14]Maio!$D$23</f>
        <v>21.6</v>
      </c>
      <c r="U20" s="113">
        <f>[14]Maio!$D$24</f>
        <v>21.8</v>
      </c>
      <c r="V20" s="113">
        <f>[14]Maio!$D$25</f>
        <v>22.1</v>
      </c>
      <c r="W20" s="113">
        <f>[14]Maio!$D$26</f>
        <v>25.1</v>
      </c>
      <c r="X20" s="113">
        <f>[14]Maio!$D$27</f>
        <v>23.5</v>
      </c>
      <c r="Y20" s="113">
        <f>[14]Maio!$D$28</f>
        <v>22.4</v>
      </c>
      <c r="Z20" s="113">
        <f>[14]Maio!$D$29</f>
        <v>21.6</v>
      </c>
      <c r="AA20" s="113">
        <f>[14]Maio!$D$30</f>
        <v>24.2</v>
      </c>
      <c r="AB20" s="113">
        <f>[14]Maio!$D$31</f>
        <v>26.1</v>
      </c>
      <c r="AC20" s="113">
        <f>[14]Maio!$D$32</f>
        <v>16.5</v>
      </c>
      <c r="AD20" s="113">
        <f>[14]Maio!$D$33</f>
        <v>14.8</v>
      </c>
      <c r="AE20" s="113">
        <f>[14]Maio!$D$34</f>
        <v>18.100000000000001</v>
      </c>
      <c r="AF20" s="113">
        <f>[14]Maio!$D$35</f>
        <v>18.8</v>
      </c>
      <c r="AG20" s="101">
        <f t="shared" si="1"/>
        <v>14.8</v>
      </c>
      <c r="AH20" s="112">
        <f t="shared" si="2"/>
        <v>20.638709677419353</v>
      </c>
      <c r="AI20" s="12" t="s">
        <v>35</v>
      </c>
      <c r="AL20" t="s">
        <v>35</v>
      </c>
    </row>
    <row r="21" spans="1:39" x14ac:dyDescent="0.2">
      <c r="A21" s="51" t="s">
        <v>33</v>
      </c>
      <c r="B21" s="113">
        <f>[15]Maio!$D$5</f>
        <v>17.5</v>
      </c>
      <c r="C21" s="113">
        <f>[15]Maio!$D$6</f>
        <v>17.5</v>
      </c>
      <c r="D21" s="113">
        <f>[15]Maio!$D$7</f>
        <v>18.100000000000001</v>
      </c>
      <c r="E21" s="113">
        <f>[15]Maio!$D$8</f>
        <v>18.2</v>
      </c>
      <c r="F21" s="113">
        <f>[15]Maio!$D$9</f>
        <v>16.8</v>
      </c>
      <c r="G21" s="113">
        <f>[15]Maio!$D$10</f>
        <v>18.100000000000001</v>
      </c>
      <c r="H21" s="113">
        <f>[15]Maio!$D$11</f>
        <v>18.399999999999999</v>
      </c>
      <c r="I21" s="113">
        <f>[15]Maio!$D$12</f>
        <v>17.5</v>
      </c>
      <c r="J21" s="113">
        <f>[15]Maio!$D$13</f>
        <v>18.100000000000001</v>
      </c>
      <c r="K21" s="113">
        <f>[15]Maio!$D$14</f>
        <v>17.899999999999999</v>
      </c>
      <c r="L21" s="113">
        <f>[15]Maio!$D$15</f>
        <v>19</v>
      </c>
      <c r="M21" s="113">
        <f>[15]Maio!$D$16</f>
        <v>13.9</v>
      </c>
      <c r="N21" s="113">
        <f>[15]Maio!$D$17</f>
        <v>11.6</v>
      </c>
      <c r="O21" s="113">
        <f>[15]Maio!$D$18</f>
        <v>12.1</v>
      </c>
      <c r="P21" s="113">
        <f>[15]Maio!$D$19</f>
        <v>12.2</v>
      </c>
      <c r="Q21" s="113">
        <f>[15]Maio!$D$20</f>
        <v>10.7</v>
      </c>
      <c r="R21" s="113">
        <f>[15]Maio!$D$21</f>
        <v>10.9</v>
      </c>
      <c r="S21" s="113">
        <f>[15]Maio!$D$22</f>
        <v>12</v>
      </c>
      <c r="T21" s="113">
        <f>[15]Maio!$D$23</f>
        <v>13.1</v>
      </c>
      <c r="U21" s="113">
        <f>[15]Maio!$D$24</f>
        <v>13.4</v>
      </c>
      <c r="V21" s="113">
        <f>[15]Maio!$D$25</f>
        <v>13.6</v>
      </c>
      <c r="W21" s="113">
        <f>[15]Maio!$D$26</f>
        <v>15.1</v>
      </c>
      <c r="X21" s="113">
        <f>[15]Maio!$D$27</f>
        <v>15.1</v>
      </c>
      <c r="Y21" s="113">
        <f>[15]Maio!$D$28</f>
        <v>13.8</v>
      </c>
      <c r="Z21" s="113">
        <f>[15]Maio!$D$29</f>
        <v>15.8</v>
      </c>
      <c r="AA21" s="113">
        <f>[15]Maio!$D$30</f>
        <v>16.5</v>
      </c>
      <c r="AB21" s="113">
        <f>[15]Maio!$D$31</f>
        <v>16.3</v>
      </c>
      <c r="AC21" s="113">
        <f>[15]Maio!$D$32</f>
        <v>17</v>
      </c>
      <c r="AD21" s="113">
        <f>[15]Maio!$D$33</f>
        <v>17.600000000000001</v>
      </c>
      <c r="AE21" s="113">
        <f>[15]Maio!$D$34</f>
        <v>17.100000000000001</v>
      </c>
      <c r="AF21" s="113">
        <f>[15]Maio!$D$35</f>
        <v>16</v>
      </c>
      <c r="AG21" s="101">
        <f t="shared" si="1"/>
        <v>10.7</v>
      </c>
      <c r="AH21" s="112">
        <f t="shared" si="2"/>
        <v>15.512903225806454</v>
      </c>
      <c r="AJ21" t="s">
        <v>35</v>
      </c>
    </row>
    <row r="22" spans="1:39" x14ac:dyDescent="0.2">
      <c r="A22" s="51" t="s">
        <v>6</v>
      </c>
      <c r="B22" s="113">
        <f>[16]Maio!$D$5</f>
        <v>21.1</v>
      </c>
      <c r="C22" s="113">
        <f>[16]Maio!$D$6</f>
        <v>21.3</v>
      </c>
      <c r="D22" s="113">
        <f>[16]Maio!$D$7</f>
        <v>22.3</v>
      </c>
      <c r="E22" s="113">
        <f>[16]Maio!$D$8</f>
        <v>21</v>
      </c>
      <c r="F22" s="113">
        <f>[16]Maio!$D$9</f>
        <v>18.600000000000001</v>
      </c>
      <c r="G22" s="113">
        <f>[16]Maio!$D$10</f>
        <v>19.3</v>
      </c>
      <c r="H22" s="113">
        <f>[16]Maio!$D$11</f>
        <v>20.8</v>
      </c>
      <c r="I22" s="113">
        <f>[16]Maio!$D$12</f>
        <v>19.7</v>
      </c>
      <c r="J22" s="113">
        <f>[16]Maio!$D$13</f>
        <v>21.6</v>
      </c>
      <c r="K22" s="113">
        <f>[16]Maio!$D$14</f>
        <v>20.8</v>
      </c>
      <c r="L22" s="113">
        <f>[16]Maio!$D$15</f>
        <v>20.9</v>
      </c>
      <c r="M22" s="113">
        <f>[16]Maio!$D$16</f>
        <v>16.8</v>
      </c>
      <c r="N22" s="113">
        <f>[16]Maio!$D$17</f>
        <v>12.4</v>
      </c>
      <c r="O22" s="113">
        <f>[16]Maio!$D$18</f>
        <v>12.2</v>
      </c>
      <c r="P22" s="113">
        <f>[16]Maio!$D$19</f>
        <v>13.1</v>
      </c>
      <c r="Q22" s="113">
        <f>[16]Maio!$D$20</f>
        <v>12.2</v>
      </c>
      <c r="R22" s="113">
        <f>[16]Maio!$D$21</f>
        <v>11.4</v>
      </c>
      <c r="S22" s="113">
        <f>[16]Maio!$D$22</f>
        <v>11.4</v>
      </c>
      <c r="T22" s="113">
        <f>[16]Maio!$D$23</f>
        <v>12.4</v>
      </c>
      <c r="U22" s="113">
        <f>[16]Maio!$D$24</f>
        <v>12.4</v>
      </c>
      <c r="V22" s="113">
        <f>[16]Maio!$D$25</f>
        <v>13.4</v>
      </c>
      <c r="W22" s="113">
        <f>[16]Maio!$D$26</f>
        <v>16</v>
      </c>
      <c r="X22" s="113">
        <f>[16]Maio!$D$27</f>
        <v>16.3</v>
      </c>
      <c r="Y22" s="113">
        <f>[16]Maio!$D$28</f>
        <v>12.9</v>
      </c>
      <c r="Z22" s="113">
        <f>[16]Maio!$D$29</f>
        <v>15.4</v>
      </c>
      <c r="AA22" s="113">
        <f>[16]Maio!$D$30</f>
        <v>18.5</v>
      </c>
      <c r="AB22" s="113">
        <f>[16]Maio!$D$31</f>
        <v>17.5</v>
      </c>
      <c r="AC22" s="113">
        <f>[16]Maio!$D$32</f>
        <v>18.2</v>
      </c>
      <c r="AD22" s="113">
        <f>[16]Maio!$D$33</f>
        <v>18.8</v>
      </c>
      <c r="AE22" s="113">
        <f>[16]Maio!$D$34</f>
        <v>19.8</v>
      </c>
      <c r="AF22" s="113">
        <f>[16]Maio!$D$35</f>
        <v>18.2</v>
      </c>
      <c r="AG22" s="101">
        <f t="shared" si="1"/>
        <v>11.4</v>
      </c>
      <c r="AH22" s="112">
        <f t="shared" si="2"/>
        <v>16.990322580645159</v>
      </c>
      <c r="AJ22" t="s">
        <v>35</v>
      </c>
      <c r="AL22" t="s">
        <v>35</v>
      </c>
    </row>
    <row r="23" spans="1:39" x14ac:dyDescent="0.2">
      <c r="A23" s="51" t="s">
        <v>7</v>
      </c>
      <c r="B23" s="113">
        <f>[17]Maio!$D$5</f>
        <v>19.5</v>
      </c>
      <c r="C23" s="113">
        <f>[17]Maio!$D$6</f>
        <v>20.7</v>
      </c>
      <c r="D23" s="113">
        <f>[17]Maio!$D$7</f>
        <v>20.7</v>
      </c>
      <c r="E23" s="113">
        <f>[17]Maio!$D$8</f>
        <v>19.7</v>
      </c>
      <c r="F23" s="113">
        <f>[17]Maio!$D$9</f>
        <v>20.399999999999999</v>
      </c>
      <c r="G23" s="113">
        <f>[17]Maio!$D$10</f>
        <v>19.399999999999999</v>
      </c>
      <c r="H23" s="113">
        <f>[17]Maio!$D$11</f>
        <v>20.7</v>
      </c>
      <c r="I23" s="113">
        <f>[17]Maio!$D$12</f>
        <v>21.4</v>
      </c>
      <c r="J23" s="113">
        <f>[17]Maio!$D$13</f>
        <v>19.100000000000001</v>
      </c>
      <c r="K23" s="113">
        <f>[17]Maio!$D$14</f>
        <v>17.7</v>
      </c>
      <c r="L23" s="113">
        <f>[17]Maio!$D$15</f>
        <v>11.3</v>
      </c>
      <c r="M23" s="113">
        <f>[17]Maio!$D$16</f>
        <v>10.6</v>
      </c>
      <c r="N23" s="113">
        <f>[17]Maio!$D$17</f>
        <v>10.8</v>
      </c>
      <c r="O23" s="113">
        <f>[17]Maio!$D$18</f>
        <v>10.4</v>
      </c>
      <c r="P23" s="113">
        <f>[17]Maio!$D$19</f>
        <v>10.8</v>
      </c>
      <c r="Q23" s="113">
        <f>[17]Maio!$D$20</f>
        <v>15</v>
      </c>
      <c r="R23" s="113">
        <f>[17]Maio!$D$21</f>
        <v>11.8</v>
      </c>
      <c r="S23" s="113">
        <f>[17]Maio!$D$22</f>
        <v>12.4</v>
      </c>
      <c r="T23" s="113">
        <f>[17]Maio!$D$23</f>
        <v>12</v>
      </c>
      <c r="U23" s="113">
        <f>[17]Maio!$D$24</f>
        <v>12.7</v>
      </c>
      <c r="V23" s="113">
        <f>[17]Maio!$D$25</f>
        <v>16.2</v>
      </c>
      <c r="W23" s="113">
        <f>[17]Maio!$D$26</f>
        <v>17.2</v>
      </c>
      <c r="X23" s="113">
        <f>[17]Maio!$D$27</f>
        <v>18.2</v>
      </c>
      <c r="Y23" s="113">
        <f>[17]Maio!$D$28</f>
        <v>17.100000000000001</v>
      </c>
      <c r="Z23" s="113">
        <f>[17]Maio!$D$29</f>
        <v>16.8</v>
      </c>
      <c r="AA23" s="113">
        <f>[17]Maio!$D$30</f>
        <v>18.5</v>
      </c>
      <c r="AB23" s="113">
        <f>[17]Maio!$D$31</f>
        <v>19.2</v>
      </c>
      <c r="AC23" s="113">
        <f>[17]Maio!$D$32</f>
        <v>17.2</v>
      </c>
      <c r="AD23" s="113">
        <f>[17]Maio!$D$33</f>
        <v>16.899999999999999</v>
      </c>
      <c r="AE23" s="113">
        <f>[17]Maio!$D$34</f>
        <v>17</v>
      </c>
      <c r="AF23" s="113">
        <f>[17]Maio!$D$35</f>
        <v>16.5</v>
      </c>
      <c r="AG23" s="101">
        <f t="shared" si="1"/>
        <v>10.4</v>
      </c>
      <c r="AH23" s="112">
        <f t="shared" si="2"/>
        <v>16.383870967741935</v>
      </c>
      <c r="AJ23" t="s">
        <v>35</v>
      </c>
      <c r="AK23" t="s">
        <v>35</v>
      </c>
      <c r="AL23" t="s">
        <v>35</v>
      </c>
    </row>
    <row r="24" spans="1:39" hidden="1" x14ac:dyDescent="0.2">
      <c r="A24" s="51" t="s">
        <v>153</v>
      </c>
      <c r="B24" s="113" t="str">
        <f>[18]Maio!$D$5</f>
        <v>*</v>
      </c>
      <c r="C24" s="113" t="str">
        <f>[18]Maio!$D$6</f>
        <v>*</v>
      </c>
      <c r="D24" s="113" t="str">
        <f>[18]Maio!$D$7</f>
        <v>*</v>
      </c>
      <c r="E24" s="113" t="str">
        <f>[18]Maio!$D$8</f>
        <v>*</v>
      </c>
      <c r="F24" s="113" t="str">
        <f>[18]Maio!$D$9</f>
        <v>*</v>
      </c>
      <c r="G24" s="113" t="str">
        <f>[18]Maio!$D$10</f>
        <v>*</v>
      </c>
      <c r="H24" s="113" t="str">
        <f>[18]Maio!$D$11</f>
        <v>*</v>
      </c>
      <c r="I24" s="113" t="str">
        <f>[18]Maio!$D$12</f>
        <v>*</v>
      </c>
      <c r="J24" s="113" t="str">
        <f>[18]Maio!$D$13</f>
        <v>*</v>
      </c>
      <c r="K24" s="113" t="str">
        <f>[18]Maio!$D$14</f>
        <v>*</v>
      </c>
      <c r="L24" s="113" t="str">
        <f>[18]Maio!$D$15</f>
        <v>*</v>
      </c>
      <c r="M24" s="113" t="str">
        <f>[18]Maio!$D$16</f>
        <v>*</v>
      </c>
      <c r="N24" s="113" t="str">
        <f>[18]Maio!$D$17</f>
        <v>*</v>
      </c>
      <c r="O24" s="113" t="str">
        <f>[18]Maio!$D$18</f>
        <v>*</v>
      </c>
      <c r="P24" s="113" t="str">
        <f>[18]Maio!$D$19</f>
        <v>*</v>
      </c>
      <c r="Q24" s="113" t="str">
        <f>[18]Maio!$D$20</f>
        <v>*</v>
      </c>
      <c r="R24" s="113" t="str">
        <f>[18]Maio!$D$21</f>
        <v>*</v>
      </c>
      <c r="S24" s="113" t="str">
        <f>[18]Maio!$D$22</f>
        <v>*</v>
      </c>
      <c r="T24" s="113" t="str">
        <f>[18]Maio!$D$23</f>
        <v>*</v>
      </c>
      <c r="U24" s="113" t="str">
        <f>[18]Maio!$D$24</f>
        <v>*</v>
      </c>
      <c r="V24" s="113" t="str">
        <f>[18]Maio!$D$25</f>
        <v>*</v>
      </c>
      <c r="W24" s="113" t="str">
        <f>[18]Maio!$D$26</f>
        <v>*</v>
      </c>
      <c r="X24" s="113" t="str">
        <f>[18]Maio!$D$27</f>
        <v>*</v>
      </c>
      <c r="Y24" s="113" t="str">
        <f>[18]Maio!$D$28</f>
        <v>*</v>
      </c>
      <c r="Z24" s="113" t="str">
        <f>[18]Maio!$D$29</f>
        <v>*</v>
      </c>
      <c r="AA24" s="113" t="str">
        <f>[18]Maio!$D$30</f>
        <v>*</v>
      </c>
      <c r="AB24" s="113" t="str">
        <f>[18]Maio!$D$31</f>
        <v>*</v>
      </c>
      <c r="AC24" s="113" t="str">
        <f>[18]Maio!$D$32</f>
        <v>*</v>
      </c>
      <c r="AD24" s="113" t="str">
        <f>[18]Maio!$D$33</f>
        <v>*</v>
      </c>
      <c r="AE24" s="113" t="str">
        <f>[18]Maio!$D$34</f>
        <v>*</v>
      </c>
      <c r="AF24" s="113" t="str">
        <f>[18]Maio!$D$35</f>
        <v>*</v>
      </c>
      <c r="AG24" s="101" t="s">
        <v>209</v>
      </c>
      <c r="AH24" s="112" t="e">
        <f t="shared" si="2"/>
        <v>#DIV/0!</v>
      </c>
      <c r="AJ24" t="s">
        <v>35</v>
      </c>
      <c r="AM24" t="s">
        <v>35</v>
      </c>
    </row>
    <row r="25" spans="1:39" hidden="1" x14ac:dyDescent="0.2">
      <c r="A25" s="51" t="s">
        <v>154</v>
      </c>
      <c r="B25" s="113" t="s">
        <v>209</v>
      </c>
      <c r="C25" s="113" t="s">
        <v>209</v>
      </c>
      <c r="D25" s="113" t="s">
        <v>209</v>
      </c>
      <c r="E25" s="113" t="s">
        <v>209</v>
      </c>
      <c r="F25" s="113" t="s">
        <v>209</v>
      </c>
      <c r="G25" s="113" t="s">
        <v>209</v>
      </c>
      <c r="H25" s="113" t="s">
        <v>209</v>
      </c>
      <c r="I25" s="113" t="s">
        <v>209</v>
      </c>
      <c r="J25" s="113" t="s">
        <v>209</v>
      </c>
      <c r="K25" s="113" t="s">
        <v>209</v>
      </c>
      <c r="L25" s="113" t="s">
        <v>209</v>
      </c>
      <c r="M25" s="113" t="s">
        <v>209</v>
      </c>
      <c r="N25" s="113" t="s">
        <v>209</v>
      </c>
      <c r="O25" s="113" t="s">
        <v>209</v>
      </c>
      <c r="P25" s="113" t="s">
        <v>209</v>
      </c>
      <c r="Q25" s="113" t="s">
        <v>209</v>
      </c>
      <c r="R25" s="113" t="s">
        <v>209</v>
      </c>
      <c r="S25" s="113" t="s">
        <v>209</v>
      </c>
      <c r="T25" s="113" t="s">
        <v>209</v>
      </c>
      <c r="U25" s="113" t="s">
        <v>209</v>
      </c>
      <c r="V25" s="113" t="s">
        <v>209</v>
      </c>
      <c r="W25" s="113" t="s">
        <v>209</v>
      </c>
      <c r="X25" s="113" t="s">
        <v>209</v>
      </c>
      <c r="Y25" s="113" t="s">
        <v>209</v>
      </c>
      <c r="Z25" s="113" t="s">
        <v>209</v>
      </c>
      <c r="AA25" s="113" t="s">
        <v>209</v>
      </c>
      <c r="AB25" s="113" t="s">
        <v>209</v>
      </c>
      <c r="AC25" s="113" t="s">
        <v>209</v>
      </c>
      <c r="AD25" s="113" t="s">
        <v>209</v>
      </c>
      <c r="AE25" s="113" t="s">
        <v>209</v>
      </c>
      <c r="AF25" s="113" t="s">
        <v>209</v>
      </c>
      <c r="AG25" s="101" t="s">
        <v>209</v>
      </c>
      <c r="AH25" s="112" t="s">
        <v>209</v>
      </c>
      <c r="AI25" s="12" t="s">
        <v>35</v>
      </c>
      <c r="AJ25" t="s">
        <v>35</v>
      </c>
      <c r="AL25" t="s">
        <v>35</v>
      </c>
      <c r="AM25" t="s">
        <v>35</v>
      </c>
    </row>
    <row r="26" spans="1:39" x14ac:dyDescent="0.2">
      <c r="A26" s="51" t="s">
        <v>155</v>
      </c>
      <c r="B26" s="113">
        <f>[19]Maio!$D$5</f>
        <v>19.2</v>
      </c>
      <c r="C26" s="113">
        <f>[19]Maio!$D$6</f>
        <v>20.8</v>
      </c>
      <c r="D26" s="113">
        <f>[19]Maio!$D$7</f>
        <v>21</v>
      </c>
      <c r="E26" s="113">
        <f>[19]Maio!$D$8</f>
        <v>20.2</v>
      </c>
      <c r="F26" s="113">
        <f>[19]Maio!$D$9</f>
        <v>20.2</v>
      </c>
      <c r="G26" s="113">
        <f>[19]Maio!$D$10</f>
        <v>20.3</v>
      </c>
      <c r="H26" s="113">
        <f>[19]Maio!$D$11</f>
        <v>21.3</v>
      </c>
      <c r="I26" s="113">
        <f>[19]Maio!$D$12</f>
        <v>22.1</v>
      </c>
      <c r="J26" s="113">
        <f>[19]Maio!$D$13</f>
        <v>20.3</v>
      </c>
      <c r="K26" s="113">
        <f>[19]Maio!$D$14</f>
        <v>19.2</v>
      </c>
      <c r="L26" s="113">
        <f>[19]Maio!$D$15</f>
        <v>12.8</v>
      </c>
      <c r="M26" s="113">
        <f>[19]Maio!$D$16</f>
        <v>13.9</v>
      </c>
      <c r="N26" s="113">
        <f>[19]Maio!$D$17</f>
        <v>9.4</v>
      </c>
      <c r="O26" s="113">
        <f>[19]Maio!$D$18</f>
        <v>9.5</v>
      </c>
      <c r="P26" s="113">
        <f>[19]Maio!$D$19</f>
        <v>10</v>
      </c>
      <c r="Q26" s="113">
        <f>[19]Maio!$D$20</f>
        <v>11.2</v>
      </c>
      <c r="R26" s="113">
        <f>[19]Maio!$D$21</f>
        <v>10.5</v>
      </c>
      <c r="S26" s="113">
        <f>[19]Maio!$D$22</f>
        <v>12.1</v>
      </c>
      <c r="T26" s="113">
        <f>[19]Maio!$D$23</f>
        <v>12.8</v>
      </c>
      <c r="U26" s="113">
        <f>[19]Maio!$D$24</f>
        <v>12.7</v>
      </c>
      <c r="V26" s="113">
        <f>[19]Maio!$D$25</f>
        <v>14</v>
      </c>
      <c r="W26" s="113">
        <f>[19]Maio!$D$26</f>
        <v>18.3</v>
      </c>
      <c r="X26" s="113">
        <f>[19]Maio!$D$27</f>
        <v>17.399999999999999</v>
      </c>
      <c r="Y26" s="113">
        <f>[19]Maio!$D$28</f>
        <v>15.9</v>
      </c>
      <c r="Z26" s="113">
        <f>[19]Maio!$D$29</f>
        <v>15.9</v>
      </c>
      <c r="AA26" s="113">
        <f>[19]Maio!$D$30</f>
        <v>18.3</v>
      </c>
      <c r="AB26" s="113">
        <f>[19]Maio!$D$31</f>
        <v>19.5</v>
      </c>
      <c r="AC26" s="113">
        <f>[19]Maio!$D$32</f>
        <v>18</v>
      </c>
      <c r="AD26" s="113">
        <f>[19]Maio!$D$33</f>
        <v>16.2</v>
      </c>
      <c r="AE26" s="113">
        <f>[19]Maio!$D$34</f>
        <v>17.600000000000001</v>
      </c>
      <c r="AF26" s="113">
        <f>[19]Maio!$D$35</f>
        <v>17.100000000000001</v>
      </c>
      <c r="AG26" s="101">
        <f t="shared" si="1"/>
        <v>9.4</v>
      </c>
      <c r="AH26" s="112">
        <f t="shared" si="2"/>
        <v>16.377419354838711</v>
      </c>
      <c r="AJ26" t="s">
        <v>35</v>
      </c>
      <c r="AM26" t="s">
        <v>35</v>
      </c>
    </row>
    <row r="27" spans="1:39" x14ac:dyDescent="0.2">
      <c r="A27" s="51" t="s">
        <v>8</v>
      </c>
      <c r="B27" s="113">
        <f>[20]Maio!$D$5</f>
        <v>18.3</v>
      </c>
      <c r="C27" s="113">
        <f>[20]Maio!$D$6</f>
        <v>20.2</v>
      </c>
      <c r="D27" s="113">
        <f>[20]Maio!$D$7</f>
        <v>21.1</v>
      </c>
      <c r="E27" s="113">
        <f>[20]Maio!$D$8</f>
        <v>20.6</v>
      </c>
      <c r="F27" s="113">
        <f>[20]Maio!$D$9</f>
        <v>20.7</v>
      </c>
      <c r="G27" s="113">
        <f>[20]Maio!$D$10</f>
        <v>20.399999999999999</v>
      </c>
      <c r="H27" s="113">
        <f>[20]Maio!$D$11</f>
        <v>20.100000000000001</v>
      </c>
      <c r="I27" s="113">
        <f>[20]Maio!$D$12</f>
        <v>20.9</v>
      </c>
      <c r="J27" s="113">
        <f>[20]Maio!$D$13</f>
        <v>17.7</v>
      </c>
      <c r="K27" s="113">
        <f>[20]Maio!$D$14</f>
        <v>16</v>
      </c>
      <c r="L27" s="113">
        <f>[20]Maio!$D$15</f>
        <v>12.1</v>
      </c>
      <c r="M27" s="113">
        <f>[20]Maio!$D$16</f>
        <v>12.1</v>
      </c>
      <c r="N27" s="113">
        <f>[20]Maio!$D$17</f>
        <v>8.1999999999999993</v>
      </c>
      <c r="O27" s="113">
        <f>[20]Maio!$D$18</f>
        <v>7.4</v>
      </c>
      <c r="P27" s="113">
        <f>[20]Maio!$D$19</f>
        <v>9.6999999999999993</v>
      </c>
      <c r="Q27" s="113">
        <f>[20]Maio!$D$20</f>
        <v>9.6</v>
      </c>
      <c r="R27" s="113">
        <f>[20]Maio!$D$21</f>
        <v>11.5</v>
      </c>
      <c r="S27" s="113">
        <f>[20]Maio!$D$22</f>
        <v>11.9</v>
      </c>
      <c r="T27" s="113">
        <f>[20]Maio!$D$23</f>
        <v>12.5</v>
      </c>
      <c r="U27" s="113">
        <f>[20]Maio!$D$24</f>
        <v>12</v>
      </c>
      <c r="V27" s="113">
        <f>[20]Maio!$D$25</f>
        <v>14.4</v>
      </c>
      <c r="W27" s="113">
        <f>[20]Maio!$D$26</f>
        <v>17</v>
      </c>
      <c r="X27" s="113">
        <f>[20]Maio!$D$27</f>
        <v>18.2</v>
      </c>
      <c r="Y27" s="113">
        <f>[20]Maio!$D$28</f>
        <v>15.7</v>
      </c>
      <c r="Z27" s="113">
        <f>[20]Maio!$D$29</f>
        <v>15.2</v>
      </c>
      <c r="AA27" s="113">
        <f>[20]Maio!$D$30</f>
        <v>16.7</v>
      </c>
      <c r="AB27" s="113">
        <f>[20]Maio!$D$31</f>
        <v>19.2</v>
      </c>
      <c r="AC27" s="113">
        <f>[20]Maio!$D$32</f>
        <v>18.100000000000001</v>
      </c>
      <c r="AD27" s="113">
        <f>[20]Maio!$D$33</f>
        <v>17.2</v>
      </c>
      <c r="AE27" s="113">
        <f>[20]Maio!$D$34</f>
        <v>16.899999999999999</v>
      </c>
      <c r="AF27" s="113">
        <f>[20]Maio!$D$35</f>
        <v>17.100000000000001</v>
      </c>
      <c r="AG27" s="101">
        <f t="shared" si="1"/>
        <v>7.4</v>
      </c>
      <c r="AH27" s="112">
        <f t="shared" si="2"/>
        <v>15.764516129032254</v>
      </c>
      <c r="AJ27" t="s">
        <v>35</v>
      </c>
      <c r="AL27" t="s">
        <v>35</v>
      </c>
    </row>
    <row r="28" spans="1:39" x14ac:dyDescent="0.2">
      <c r="A28" s="51" t="s">
        <v>9</v>
      </c>
      <c r="B28" s="113">
        <f>[21]Maio!$D$5</f>
        <v>18.7</v>
      </c>
      <c r="C28" s="113">
        <f>[21]Maio!$D$6</f>
        <v>20.399999999999999</v>
      </c>
      <c r="D28" s="113">
        <f>[21]Maio!$D$7</f>
        <v>21.5</v>
      </c>
      <c r="E28" s="113">
        <f>[21]Maio!$D$8</f>
        <v>20.399999999999999</v>
      </c>
      <c r="F28" s="113">
        <f>[21]Maio!$D$9</f>
        <v>21.4</v>
      </c>
      <c r="G28" s="113">
        <f>[21]Maio!$D$10</f>
        <v>20.9</v>
      </c>
      <c r="H28" s="113">
        <f>[21]Maio!$D$11</f>
        <v>21.6</v>
      </c>
      <c r="I28" s="113">
        <f>[21]Maio!$D$12</f>
        <v>21.5</v>
      </c>
      <c r="J28" s="113">
        <f>[21]Maio!$D$13</f>
        <v>19.899999999999999</v>
      </c>
      <c r="K28" s="113">
        <f>[21]Maio!$D$14</f>
        <v>19.2</v>
      </c>
      <c r="L28" s="113">
        <f>[21]Maio!$D$15</f>
        <v>13.8</v>
      </c>
      <c r="M28" s="113">
        <f>[21]Maio!$D$16</f>
        <v>13.2</v>
      </c>
      <c r="N28" s="113">
        <f>[21]Maio!$D$17</f>
        <v>11.5</v>
      </c>
      <c r="O28" s="113">
        <f>[21]Maio!$D$18</f>
        <v>12.1</v>
      </c>
      <c r="P28" s="113">
        <f>[21]Maio!$D$19</f>
        <v>14.3</v>
      </c>
      <c r="Q28" s="113">
        <f>[21]Maio!$D$20</f>
        <v>15</v>
      </c>
      <c r="R28" s="113">
        <f>[21]Maio!$D$21</f>
        <v>14.5</v>
      </c>
      <c r="S28" s="113">
        <f>[21]Maio!$D$22</f>
        <v>14.4</v>
      </c>
      <c r="T28" s="113">
        <f>[21]Maio!$D$23</f>
        <v>14.4</v>
      </c>
      <c r="U28" s="113">
        <f>[21]Maio!$D$24</f>
        <v>15.7</v>
      </c>
      <c r="V28" s="113">
        <f>[21]Maio!$D$25</f>
        <v>16.5</v>
      </c>
      <c r="W28" s="113">
        <f>[21]Maio!$D$26</f>
        <v>18.3</v>
      </c>
      <c r="X28" s="113">
        <f>[21]Maio!$D$27</f>
        <v>18.5</v>
      </c>
      <c r="Y28" s="113">
        <f>[21]Maio!$D$28</f>
        <v>16.899999999999999</v>
      </c>
      <c r="Z28" s="113">
        <f>[21]Maio!$D$29</f>
        <v>17.100000000000001</v>
      </c>
      <c r="AA28" s="113">
        <f>[21]Maio!$D$30</f>
        <v>18.8</v>
      </c>
      <c r="AB28" s="113">
        <f>[21]Maio!$D$31</f>
        <v>20.6</v>
      </c>
      <c r="AC28" s="113">
        <f>[21]Maio!$D$32</f>
        <v>18.100000000000001</v>
      </c>
      <c r="AD28" s="113">
        <f>[21]Maio!$D$33</f>
        <v>17.7</v>
      </c>
      <c r="AE28" s="113">
        <f>[21]Maio!$D$34</f>
        <v>16.600000000000001</v>
      </c>
      <c r="AF28" s="113">
        <f>[21]Maio!$D$35</f>
        <v>16.600000000000001</v>
      </c>
      <c r="AG28" s="101">
        <f t="shared" si="1"/>
        <v>11.5</v>
      </c>
      <c r="AH28" s="112">
        <f t="shared" si="2"/>
        <v>17.42258064516129</v>
      </c>
      <c r="AL28" t="s">
        <v>35</v>
      </c>
      <c r="AM28" t="s">
        <v>35</v>
      </c>
    </row>
    <row r="29" spans="1:39" hidden="1" x14ac:dyDescent="0.2">
      <c r="A29" s="51" t="s">
        <v>32</v>
      </c>
      <c r="B29" s="113" t="str">
        <f>[22]Maio!$D$5</f>
        <v>*</v>
      </c>
      <c r="C29" s="113" t="str">
        <f>[22]Maio!$D$6</f>
        <v>*</v>
      </c>
      <c r="D29" s="113" t="str">
        <f>[22]Maio!$D$7</f>
        <v>*</v>
      </c>
      <c r="E29" s="113" t="str">
        <f>[22]Maio!$D$8</f>
        <v>*</v>
      </c>
      <c r="F29" s="113" t="str">
        <f>[22]Maio!$D$9</f>
        <v>*</v>
      </c>
      <c r="G29" s="113" t="str">
        <f>[22]Maio!$D$10</f>
        <v>*</v>
      </c>
      <c r="H29" s="113" t="str">
        <f>[22]Maio!$D$11</f>
        <v>*</v>
      </c>
      <c r="I29" s="113" t="str">
        <f>[22]Maio!$D$12</f>
        <v>*</v>
      </c>
      <c r="J29" s="113" t="str">
        <f>[22]Maio!$D$13</f>
        <v>*</v>
      </c>
      <c r="K29" s="113" t="str">
        <f>[22]Maio!$D$14</f>
        <v>*</v>
      </c>
      <c r="L29" s="113" t="str">
        <f>[22]Maio!$D$15</f>
        <v>*</v>
      </c>
      <c r="M29" s="113" t="str">
        <f>[22]Maio!$D$16</f>
        <v>*</v>
      </c>
      <c r="N29" s="113" t="str">
        <f>[22]Maio!$D$17</f>
        <v>*</v>
      </c>
      <c r="O29" s="113" t="str">
        <f>[22]Maio!$D$18</f>
        <v>*</v>
      </c>
      <c r="P29" s="113" t="str">
        <f>[22]Maio!$D$19</f>
        <v>*</v>
      </c>
      <c r="Q29" s="113" t="str">
        <f>[22]Maio!$D$20</f>
        <v>*</v>
      </c>
      <c r="R29" s="113" t="str">
        <f>[22]Maio!$D$21</f>
        <v>*</v>
      </c>
      <c r="S29" s="113" t="str">
        <f>[22]Maio!$D$22</f>
        <v>*</v>
      </c>
      <c r="T29" s="113" t="str">
        <f>[22]Maio!$D$23</f>
        <v>*</v>
      </c>
      <c r="U29" s="113" t="str">
        <f>[22]Maio!$D$24</f>
        <v>*</v>
      </c>
      <c r="V29" s="113" t="str">
        <f>[22]Maio!$D$25</f>
        <v>*</v>
      </c>
      <c r="W29" s="113" t="str">
        <f>[22]Maio!$D$26</f>
        <v>*</v>
      </c>
      <c r="X29" s="113" t="str">
        <f>[22]Maio!$D$27</f>
        <v>*</v>
      </c>
      <c r="Y29" s="113" t="str">
        <f>[22]Maio!$D$28</f>
        <v>*</v>
      </c>
      <c r="Z29" s="113" t="str">
        <f>[22]Maio!$D$29</f>
        <v>*</v>
      </c>
      <c r="AA29" s="113" t="str">
        <f>[22]Maio!$D$30</f>
        <v>*</v>
      </c>
      <c r="AB29" s="113" t="str">
        <f>[22]Maio!$D$31</f>
        <v>*</v>
      </c>
      <c r="AC29" s="113" t="str">
        <f>[22]Maio!$D$32</f>
        <v>*</v>
      </c>
      <c r="AD29" s="113" t="str">
        <f>[22]Maio!$D$33</f>
        <v>*</v>
      </c>
      <c r="AE29" s="113" t="str">
        <f>[22]Maio!$D$34</f>
        <v>*</v>
      </c>
      <c r="AF29" s="113" t="str">
        <f>[22]Maio!$D$35</f>
        <v>*</v>
      </c>
      <c r="AG29" s="101" t="s">
        <v>209</v>
      </c>
      <c r="AH29" s="112" t="e">
        <f t="shared" si="2"/>
        <v>#DIV/0!</v>
      </c>
      <c r="AM29" t="s">
        <v>35</v>
      </c>
    </row>
    <row r="30" spans="1:39" x14ac:dyDescent="0.2">
      <c r="A30" s="51" t="s">
        <v>10</v>
      </c>
      <c r="B30" s="113">
        <f>[23]Maio!$D$5</f>
        <v>19</v>
      </c>
      <c r="C30" s="113">
        <f>[23]Maio!$D$6</f>
        <v>20.5</v>
      </c>
      <c r="D30" s="113">
        <f>[23]Maio!$D$7</f>
        <v>20.5</v>
      </c>
      <c r="E30" s="113">
        <f>[23]Maio!$D$8</f>
        <v>20.5</v>
      </c>
      <c r="F30" s="113">
        <f>[23]Maio!$D$9</f>
        <v>19.7</v>
      </c>
      <c r="G30" s="113">
        <f>[23]Maio!$D$10</f>
        <v>19.899999999999999</v>
      </c>
      <c r="H30" s="113">
        <f>[23]Maio!$D$11</f>
        <v>20.7</v>
      </c>
      <c r="I30" s="113">
        <f>[23]Maio!$D$12</f>
        <v>21.1</v>
      </c>
      <c r="J30" s="113">
        <f>[23]Maio!$D$13</f>
        <v>19</v>
      </c>
      <c r="K30" s="113">
        <f>[23]Maio!$D$14</f>
        <v>17.5</v>
      </c>
      <c r="L30" s="113">
        <f>[23]Maio!$D$15</f>
        <v>11.1</v>
      </c>
      <c r="M30" s="113">
        <f>[23]Maio!$D$16</f>
        <v>11</v>
      </c>
      <c r="N30" s="113">
        <f>[23]Maio!$D$17</f>
        <v>9.4</v>
      </c>
      <c r="O30" s="113">
        <f>[23]Maio!$D$18</f>
        <v>8.1</v>
      </c>
      <c r="P30" s="113">
        <f>[23]Maio!$D$19</f>
        <v>9.6999999999999993</v>
      </c>
      <c r="Q30" s="113">
        <f>[23]Maio!$D$20</f>
        <v>10</v>
      </c>
      <c r="R30" s="113">
        <f>[23]Maio!$D$21</f>
        <v>11.6</v>
      </c>
      <c r="S30" s="113">
        <f>[23]Maio!$D$22</f>
        <v>12.6</v>
      </c>
      <c r="T30" s="113">
        <f>[23]Maio!$D$23</f>
        <v>11.6</v>
      </c>
      <c r="U30" s="113">
        <f>[23]Maio!$D$24</f>
        <v>12.1</v>
      </c>
      <c r="V30" s="113">
        <f>[23]Maio!$D$25</f>
        <v>13.9</v>
      </c>
      <c r="W30" s="113">
        <f>[23]Maio!$D$26</f>
        <v>17.8</v>
      </c>
      <c r="X30" s="113">
        <f>[23]Maio!$D$27</f>
        <v>17.5</v>
      </c>
      <c r="Y30" s="113">
        <f>[23]Maio!$D$28</f>
        <v>14.8</v>
      </c>
      <c r="Z30" s="113">
        <f>[23]Maio!$D$29</f>
        <v>15.4</v>
      </c>
      <c r="AA30" s="113">
        <f>[23]Maio!$D$30</f>
        <v>17.5</v>
      </c>
      <c r="AB30" s="113">
        <f>[23]Maio!$D$31</f>
        <v>21.5</v>
      </c>
      <c r="AC30" s="113">
        <f>[23]Maio!$D$32</f>
        <v>18.3</v>
      </c>
      <c r="AD30" s="113">
        <f>[23]Maio!$D$33</f>
        <v>17.600000000000001</v>
      </c>
      <c r="AE30" s="113">
        <f>[23]Maio!$D$34</f>
        <v>17.399999999999999</v>
      </c>
      <c r="AF30" s="113">
        <f>[23]Maio!$D$35</f>
        <v>17.100000000000001</v>
      </c>
      <c r="AG30" s="101">
        <f t="shared" ref="AG30" si="3">MIN(B30:AF30)</f>
        <v>8.1</v>
      </c>
      <c r="AH30" s="112">
        <f t="shared" ref="AH30" si="4">AVERAGE(B30:AF30)</f>
        <v>15.948387096774194</v>
      </c>
      <c r="AL30" t="s">
        <v>35</v>
      </c>
    </row>
    <row r="31" spans="1:39" hidden="1" x14ac:dyDescent="0.2">
      <c r="A31" s="51" t="s">
        <v>156</v>
      </c>
      <c r="B31" s="113" t="s">
        <v>209</v>
      </c>
      <c r="C31" s="113" t="s">
        <v>209</v>
      </c>
      <c r="D31" s="113" t="s">
        <v>209</v>
      </c>
      <c r="E31" s="113" t="s">
        <v>209</v>
      </c>
      <c r="F31" s="113" t="s">
        <v>209</v>
      </c>
      <c r="G31" s="113" t="s">
        <v>209</v>
      </c>
      <c r="H31" s="113" t="s">
        <v>209</v>
      </c>
      <c r="I31" s="113" t="s">
        <v>209</v>
      </c>
      <c r="J31" s="113" t="s">
        <v>209</v>
      </c>
      <c r="K31" s="113" t="s">
        <v>209</v>
      </c>
      <c r="L31" s="113" t="s">
        <v>209</v>
      </c>
      <c r="M31" s="113" t="s">
        <v>209</v>
      </c>
      <c r="N31" s="113" t="s">
        <v>209</v>
      </c>
      <c r="O31" s="113" t="s">
        <v>209</v>
      </c>
      <c r="P31" s="113" t="s">
        <v>209</v>
      </c>
      <c r="Q31" s="113" t="s">
        <v>209</v>
      </c>
      <c r="R31" s="113" t="s">
        <v>209</v>
      </c>
      <c r="S31" s="113" t="s">
        <v>209</v>
      </c>
      <c r="T31" s="113" t="s">
        <v>209</v>
      </c>
      <c r="U31" s="113" t="s">
        <v>209</v>
      </c>
      <c r="V31" s="113" t="s">
        <v>209</v>
      </c>
      <c r="W31" s="113" t="s">
        <v>209</v>
      </c>
      <c r="X31" s="113" t="s">
        <v>209</v>
      </c>
      <c r="Y31" s="113" t="s">
        <v>209</v>
      </c>
      <c r="Z31" s="113" t="s">
        <v>209</v>
      </c>
      <c r="AA31" s="113" t="s">
        <v>209</v>
      </c>
      <c r="AB31" s="113" t="s">
        <v>209</v>
      </c>
      <c r="AC31" s="113" t="s">
        <v>209</v>
      </c>
      <c r="AD31" s="113" t="s">
        <v>209</v>
      </c>
      <c r="AE31" s="113" t="s">
        <v>209</v>
      </c>
      <c r="AF31" s="113" t="s">
        <v>209</v>
      </c>
      <c r="AG31" s="101" t="s">
        <v>209</v>
      </c>
      <c r="AH31" s="112" t="e">
        <f t="shared" si="2"/>
        <v>#DIV/0!</v>
      </c>
      <c r="AI31" s="12" t="s">
        <v>35</v>
      </c>
      <c r="AJ31" t="s">
        <v>35</v>
      </c>
      <c r="AL31" t="s">
        <v>35</v>
      </c>
      <c r="AM31" t="s">
        <v>35</v>
      </c>
    </row>
    <row r="32" spans="1:39" x14ac:dyDescent="0.2">
      <c r="A32" s="51" t="s">
        <v>11</v>
      </c>
      <c r="B32" s="113">
        <f>[24]Maio!$D$5</f>
        <v>18.7</v>
      </c>
      <c r="C32" s="113">
        <f>[24]Maio!$D$6</f>
        <v>18.600000000000001</v>
      </c>
      <c r="D32" s="113">
        <f>[24]Maio!$D$7</f>
        <v>21</v>
      </c>
      <c r="E32" s="113">
        <f>[24]Maio!$D$8</f>
        <v>19.3</v>
      </c>
      <c r="F32" s="113">
        <f>[24]Maio!$D$9</f>
        <v>18.100000000000001</v>
      </c>
      <c r="G32" s="113">
        <f>[24]Maio!$D$10</f>
        <v>18.100000000000001</v>
      </c>
      <c r="H32" s="113">
        <f>[24]Maio!$D$11</f>
        <v>20.3</v>
      </c>
      <c r="I32" s="113">
        <f>[24]Maio!$D$12</f>
        <v>20.8</v>
      </c>
      <c r="J32" s="113">
        <f>[24]Maio!$D$13</f>
        <v>20.2</v>
      </c>
      <c r="K32" s="113">
        <f>[24]Maio!$D$14</f>
        <v>18.5</v>
      </c>
      <c r="L32" s="113">
        <f>[24]Maio!$D$15</f>
        <v>12.2</v>
      </c>
      <c r="M32" s="113">
        <f>[24]Maio!$D$16</f>
        <v>10.8</v>
      </c>
      <c r="N32" s="113">
        <f>[24]Maio!$D$17</f>
        <v>9.1999999999999993</v>
      </c>
      <c r="O32" s="113">
        <f>[24]Maio!$D$18</f>
        <v>8.3000000000000007</v>
      </c>
      <c r="P32" s="113">
        <f>[24]Maio!$D$19</f>
        <v>8.3000000000000007</v>
      </c>
      <c r="Q32" s="113">
        <f>[24]Maio!$D$20</f>
        <v>8.1999999999999993</v>
      </c>
      <c r="R32" s="113">
        <f>[24]Maio!$D$21</f>
        <v>8</v>
      </c>
      <c r="S32" s="113">
        <f>[24]Maio!$D$22</f>
        <v>8.5</v>
      </c>
      <c r="T32" s="113">
        <f>[24]Maio!$D$23</f>
        <v>9.8000000000000007</v>
      </c>
      <c r="U32" s="113">
        <f>[24]Maio!$D$24</f>
        <v>9.1999999999999993</v>
      </c>
      <c r="V32" s="113">
        <f>[24]Maio!$D$25</f>
        <v>11.2</v>
      </c>
      <c r="W32" s="113">
        <f>[24]Maio!$D$26</f>
        <v>16.2</v>
      </c>
      <c r="X32" s="113">
        <f>[24]Maio!$D$27</f>
        <v>14.2</v>
      </c>
      <c r="Y32" s="113">
        <f>[24]Maio!$D$28</f>
        <v>11.7</v>
      </c>
      <c r="Z32" s="113">
        <f>[24]Maio!$D$29</f>
        <v>12.2</v>
      </c>
      <c r="AA32" s="113">
        <f>[24]Maio!$D$30</f>
        <v>15.4</v>
      </c>
      <c r="AB32" s="113">
        <f>[24]Maio!$D$31</f>
        <v>17.399999999999999</v>
      </c>
      <c r="AC32" s="113">
        <f>[24]Maio!$D$32</f>
        <v>17.2</v>
      </c>
      <c r="AD32" s="113">
        <f>[24]Maio!$D$33</f>
        <v>14.6</v>
      </c>
      <c r="AE32" s="113">
        <f>[24]Maio!$D$34</f>
        <v>17.5</v>
      </c>
      <c r="AF32" s="113">
        <f>[24]Maio!$D$35</f>
        <v>17.100000000000001</v>
      </c>
      <c r="AG32" s="101">
        <f t="shared" si="1"/>
        <v>8</v>
      </c>
      <c r="AH32" s="112">
        <f t="shared" si="2"/>
        <v>14.541935483870967</v>
      </c>
    </row>
    <row r="33" spans="1:39" s="5" customFormat="1" x14ac:dyDescent="0.2">
      <c r="A33" s="51" t="s">
        <v>12</v>
      </c>
      <c r="B33" s="113">
        <f>[25]Maio!$D$5</f>
        <v>22.9</v>
      </c>
      <c r="C33" s="113">
        <f>[25]Maio!$D$6</f>
        <v>21.5</v>
      </c>
      <c r="D33" s="113">
        <f>[25]Maio!$D$7</f>
        <v>21.2</v>
      </c>
      <c r="E33" s="113">
        <f>[25]Maio!$D$8</f>
        <v>20.100000000000001</v>
      </c>
      <c r="F33" s="113">
        <f>[25]Maio!$D$9</f>
        <v>20.6</v>
      </c>
      <c r="G33" s="113">
        <f>[25]Maio!$D$10</f>
        <v>21.3</v>
      </c>
      <c r="H33" s="113">
        <f>[25]Maio!$D$11</f>
        <v>21.7</v>
      </c>
      <c r="I33" s="113">
        <f>[25]Maio!$D$12</f>
        <v>23</v>
      </c>
      <c r="J33" s="113">
        <f>[25]Maio!$D$13</f>
        <v>21.6</v>
      </c>
      <c r="K33" s="113">
        <f>[25]Maio!$D$14</f>
        <v>21.4</v>
      </c>
      <c r="L33" s="113">
        <f>[25]Maio!$D$15</f>
        <v>19.399999999999999</v>
      </c>
      <c r="M33" s="113">
        <f>[25]Maio!$D$16</f>
        <v>15.2</v>
      </c>
      <c r="N33" s="113">
        <f>[25]Maio!$D$17</f>
        <v>14.9</v>
      </c>
      <c r="O33" s="113">
        <f>[25]Maio!$D$18</f>
        <v>14.8</v>
      </c>
      <c r="P33" s="113">
        <f>[25]Maio!$D$19</f>
        <v>14.9</v>
      </c>
      <c r="Q33" s="113">
        <f>[25]Maio!$D$20</f>
        <v>15.2</v>
      </c>
      <c r="R33" s="113">
        <f>[25]Maio!$D$21</f>
        <v>12.9</v>
      </c>
      <c r="S33" s="113">
        <f>[25]Maio!$D$22</f>
        <v>14.7</v>
      </c>
      <c r="T33" s="113">
        <f>[25]Maio!$D$23</f>
        <v>16.5</v>
      </c>
      <c r="U33" s="113">
        <f>[25]Maio!$D$24</f>
        <v>16</v>
      </c>
      <c r="V33" s="113">
        <f>[25]Maio!$D$25</f>
        <v>17.7</v>
      </c>
      <c r="W33" s="113">
        <f>[25]Maio!$D$26</f>
        <v>20.5</v>
      </c>
      <c r="X33" s="113">
        <f>[25]Maio!$D$27</f>
        <v>18.7</v>
      </c>
      <c r="Y33" s="113">
        <f>[25]Maio!$D$28</f>
        <v>17.7</v>
      </c>
      <c r="Z33" s="113">
        <f>[25]Maio!$D$29</f>
        <v>17.100000000000001</v>
      </c>
      <c r="AA33" s="113">
        <f>[25]Maio!$D$30</f>
        <v>19.100000000000001</v>
      </c>
      <c r="AB33" s="113">
        <f>[25]Maio!$D$31</f>
        <v>21.4</v>
      </c>
      <c r="AC33" s="113">
        <f>[25]Maio!$D$32</f>
        <v>18.7</v>
      </c>
      <c r="AD33" s="113">
        <f>[25]Maio!$D$33</f>
        <v>19.100000000000001</v>
      </c>
      <c r="AE33" s="113">
        <f>[25]Maio!$D$34</f>
        <v>20.3</v>
      </c>
      <c r="AF33" s="113">
        <f>[25]Maio!$D$35</f>
        <v>19.399999999999999</v>
      </c>
      <c r="AG33" s="101">
        <f t="shared" si="1"/>
        <v>12.9</v>
      </c>
      <c r="AH33" s="112">
        <f t="shared" si="2"/>
        <v>18.693548387096772</v>
      </c>
      <c r="AL33" s="5" t="s">
        <v>35</v>
      </c>
    </row>
    <row r="34" spans="1:39" x14ac:dyDescent="0.2">
      <c r="A34" s="51" t="s">
        <v>13</v>
      </c>
      <c r="B34" s="113">
        <f>[26]Maio!$D$5</f>
        <v>23.1</v>
      </c>
      <c r="C34" s="113">
        <f>[26]Maio!$D$6</f>
        <v>22.1</v>
      </c>
      <c r="D34" s="113">
        <f>[26]Maio!$D$7</f>
        <v>17.899999999999999</v>
      </c>
      <c r="E34" s="113">
        <f>[26]Maio!$D$8</f>
        <v>18.8</v>
      </c>
      <c r="F34" s="113">
        <f>[26]Maio!$D$9</f>
        <v>18.7</v>
      </c>
      <c r="G34" s="113">
        <f>[26]Maio!$D$10</f>
        <v>19.600000000000001</v>
      </c>
      <c r="H34" s="113">
        <f>[26]Maio!$D$11</f>
        <v>20.6</v>
      </c>
      <c r="I34" s="113">
        <f>[26]Maio!$D$12</f>
        <v>23.2</v>
      </c>
      <c r="J34" s="113">
        <f>[26]Maio!$D$13</f>
        <v>22.2</v>
      </c>
      <c r="K34" s="113">
        <f>[26]Maio!$D$14</f>
        <v>21.6</v>
      </c>
      <c r="L34" s="113">
        <f>[26]Maio!$D$15</f>
        <v>21.6</v>
      </c>
      <c r="M34" s="113">
        <f>[26]Maio!$D$16</f>
        <v>18.8</v>
      </c>
      <c r="N34" s="113">
        <f>[26]Maio!$D$17</f>
        <v>15.3</v>
      </c>
      <c r="O34" s="113">
        <f>[26]Maio!$D$18</f>
        <v>13.4</v>
      </c>
      <c r="P34" s="113">
        <f>[26]Maio!$D$19</f>
        <v>13.4</v>
      </c>
      <c r="Q34" s="113">
        <f>[26]Maio!$D$20</f>
        <v>13.9</v>
      </c>
      <c r="R34" s="113">
        <f>[26]Maio!$D$21</f>
        <v>12.5</v>
      </c>
      <c r="S34" s="113">
        <f>[26]Maio!$D$22</f>
        <v>14.4</v>
      </c>
      <c r="T34" s="113">
        <f>[26]Maio!$D$23</f>
        <v>15.2</v>
      </c>
      <c r="U34" s="113">
        <f>[26]Maio!$D$24</f>
        <v>14.5</v>
      </c>
      <c r="V34" s="113">
        <f>[26]Maio!$D$25</f>
        <v>16.600000000000001</v>
      </c>
      <c r="W34" s="113">
        <f>[26]Maio!$D$26</f>
        <v>20.9</v>
      </c>
      <c r="X34" s="113">
        <f>[26]Maio!$D$27</f>
        <v>19</v>
      </c>
      <c r="Y34" s="113">
        <f>[26]Maio!$D$28</f>
        <v>16.8</v>
      </c>
      <c r="Z34" s="113">
        <f>[26]Maio!$D$29</f>
        <v>16.3</v>
      </c>
      <c r="AA34" s="113">
        <f>[26]Maio!$D$30</f>
        <v>18.8</v>
      </c>
      <c r="AB34" s="113">
        <f>[26]Maio!$D$31</f>
        <v>19.899999999999999</v>
      </c>
      <c r="AC34" s="113">
        <f>[26]Maio!$D$32</f>
        <v>18.399999999999999</v>
      </c>
      <c r="AD34" s="113">
        <f>[26]Maio!$D$33</f>
        <v>15.7</v>
      </c>
      <c r="AE34" s="113">
        <f>[26]Maio!$D$34</f>
        <v>19.3</v>
      </c>
      <c r="AF34" s="113">
        <f>[26]Maio!$D$35</f>
        <v>18.8</v>
      </c>
      <c r="AG34" s="101">
        <f t="shared" si="1"/>
        <v>12.5</v>
      </c>
      <c r="AH34" s="112">
        <f t="shared" si="2"/>
        <v>18.106451612903221</v>
      </c>
      <c r="AJ34" t="s">
        <v>35</v>
      </c>
      <c r="AK34" t="s">
        <v>35</v>
      </c>
    </row>
    <row r="35" spans="1:39" x14ac:dyDescent="0.2">
      <c r="A35" s="51" t="s">
        <v>157</v>
      </c>
      <c r="B35" s="113">
        <f>[27]Maio!$D$5</f>
        <v>19.7</v>
      </c>
      <c r="C35" s="113">
        <f>[27]Maio!$D$6</f>
        <v>19.7</v>
      </c>
      <c r="D35" s="113">
        <f>[27]Maio!$D$7</f>
        <v>20.5</v>
      </c>
      <c r="E35" s="113">
        <f>[27]Maio!$D$8</f>
        <v>18.5</v>
      </c>
      <c r="F35" s="113">
        <f>[27]Maio!$D$9</f>
        <v>19.399999999999999</v>
      </c>
      <c r="G35" s="113">
        <f>[27]Maio!$D$10</f>
        <v>19.5</v>
      </c>
      <c r="H35" s="113">
        <f>[27]Maio!$D$11</f>
        <v>18.399999999999999</v>
      </c>
      <c r="I35" s="113">
        <f>[27]Maio!$D$12</f>
        <v>19.600000000000001</v>
      </c>
      <c r="J35" s="113">
        <f>[27]Maio!$D$13</f>
        <v>20.399999999999999</v>
      </c>
      <c r="K35" s="113">
        <f>[27]Maio!$D$14</f>
        <v>19.2</v>
      </c>
      <c r="L35" s="113">
        <f>[27]Maio!$D$15</f>
        <v>11.7</v>
      </c>
      <c r="M35" s="113">
        <f>[27]Maio!$D$16</f>
        <v>9.1999999999999993</v>
      </c>
      <c r="N35" s="113">
        <f>[27]Maio!$D$17</f>
        <v>8.6999999999999993</v>
      </c>
      <c r="O35" s="113">
        <f>[27]Maio!$D$18</f>
        <v>8.5</v>
      </c>
      <c r="P35" s="113">
        <f>[27]Maio!$D$19</f>
        <v>8.8000000000000007</v>
      </c>
      <c r="Q35" s="113">
        <f>[27]Maio!$D$20</f>
        <v>10.1</v>
      </c>
      <c r="R35" s="113">
        <f>[27]Maio!$D$21</f>
        <v>8.9</v>
      </c>
      <c r="S35" s="113">
        <f>[27]Maio!$D$22</f>
        <v>11</v>
      </c>
      <c r="T35" s="113">
        <f>[27]Maio!$D$23</f>
        <v>11.5</v>
      </c>
      <c r="U35" s="113">
        <f>[27]Maio!$D$24</f>
        <v>10.6</v>
      </c>
      <c r="V35" s="113">
        <f>[27]Maio!$D$25</f>
        <v>12.5</v>
      </c>
      <c r="W35" s="113">
        <f>[27]Maio!$D$26</f>
        <v>17.100000000000001</v>
      </c>
      <c r="X35" s="113">
        <f>[27]Maio!$D$27</f>
        <v>17.100000000000001</v>
      </c>
      <c r="Y35" s="113">
        <f>[27]Maio!$D$28</f>
        <v>16.3</v>
      </c>
      <c r="Z35" s="113">
        <f>[27]Maio!$D$29</f>
        <v>15.5</v>
      </c>
      <c r="AA35" s="113">
        <f>[27]Maio!$D$30</f>
        <v>17.3</v>
      </c>
      <c r="AB35" s="113">
        <f>[27]Maio!$D$31</f>
        <v>18.899999999999999</v>
      </c>
      <c r="AC35" s="113">
        <f>[27]Maio!$D$32</f>
        <v>17.8</v>
      </c>
      <c r="AD35" s="113">
        <f>[27]Maio!$D$33</f>
        <v>16.3</v>
      </c>
      <c r="AE35" s="113">
        <f>[27]Maio!$D$34</f>
        <v>17.5</v>
      </c>
      <c r="AF35" s="113">
        <f>[27]Maio!$D$35</f>
        <v>17.3</v>
      </c>
      <c r="AG35" s="101">
        <f t="shared" si="1"/>
        <v>8.5</v>
      </c>
      <c r="AH35" s="112">
        <f t="shared" si="2"/>
        <v>15.403225806451614</v>
      </c>
      <c r="AK35" t="s">
        <v>35</v>
      </c>
    </row>
    <row r="36" spans="1:39" hidden="1" x14ac:dyDescent="0.2">
      <c r="A36" s="51" t="s">
        <v>128</v>
      </c>
      <c r="B36" s="113" t="str">
        <f>[28]Maio!$D$5</f>
        <v>*</v>
      </c>
      <c r="C36" s="113" t="str">
        <f>[28]Maio!$D$6</f>
        <v>*</v>
      </c>
      <c r="D36" s="113" t="str">
        <f>[28]Maio!$D$7</f>
        <v>*</v>
      </c>
      <c r="E36" s="113" t="str">
        <f>[28]Maio!$D$8</f>
        <v>*</v>
      </c>
      <c r="F36" s="113" t="str">
        <f>[28]Maio!$D$9</f>
        <v>*</v>
      </c>
      <c r="G36" s="113" t="str">
        <f>[28]Maio!$D$10</f>
        <v>*</v>
      </c>
      <c r="H36" s="113" t="str">
        <f>[28]Maio!$D$11</f>
        <v>*</v>
      </c>
      <c r="I36" s="113" t="str">
        <f>[28]Maio!$D$12</f>
        <v>*</v>
      </c>
      <c r="J36" s="113" t="str">
        <f>[28]Maio!$D$13</f>
        <v>*</v>
      </c>
      <c r="K36" s="113" t="str">
        <f>[28]Maio!$D$14</f>
        <v>*</v>
      </c>
      <c r="L36" s="113" t="str">
        <f>[28]Maio!$D$15</f>
        <v>*</v>
      </c>
      <c r="M36" s="113" t="str">
        <f>[28]Maio!$D$16</f>
        <v>*</v>
      </c>
      <c r="N36" s="113" t="str">
        <f>[28]Maio!$D$17</f>
        <v>*</v>
      </c>
      <c r="O36" s="113" t="str">
        <f>[28]Maio!$D$18</f>
        <v>*</v>
      </c>
      <c r="P36" s="113" t="str">
        <f>[28]Maio!$D$19</f>
        <v>*</v>
      </c>
      <c r="Q36" s="113" t="str">
        <f>[28]Maio!$D$20</f>
        <v>*</v>
      </c>
      <c r="R36" s="113" t="str">
        <f>[28]Maio!$D$21</f>
        <v>*</v>
      </c>
      <c r="S36" s="113" t="str">
        <f>[28]Maio!$D$22</f>
        <v>*</v>
      </c>
      <c r="T36" s="113" t="str">
        <f>[28]Maio!$D$23</f>
        <v>*</v>
      </c>
      <c r="U36" s="113" t="str">
        <f>[28]Maio!$D$24</f>
        <v>*</v>
      </c>
      <c r="V36" s="113" t="str">
        <f>[28]Maio!$D$25</f>
        <v>*</v>
      </c>
      <c r="W36" s="113" t="str">
        <f>[28]Maio!$D$26</f>
        <v>*</v>
      </c>
      <c r="X36" s="113" t="str">
        <f>[28]Maio!$D$27</f>
        <v>*</v>
      </c>
      <c r="Y36" s="113" t="str">
        <f>[28]Maio!$D$28</f>
        <v>*</v>
      </c>
      <c r="Z36" s="113" t="str">
        <f>[28]Maio!$D$29</f>
        <v>*</v>
      </c>
      <c r="AA36" s="113" t="str">
        <f>[28]Maio!$D$30</f>
        <v>*</v>
      </c>
      <c r="AB36" s="113" t="str">
        <f>[28]Maio!$D$31</f>
        <v>*</v>
      </c>
      <c r="AC36" s="113" t="str">
        <f>[28]Maio!$D$32</f>
        <v>*</v>
      </c>
      <c r="AD36" s="113" t="str">
        <f>[28]Maio!$D$33</f>
        <v>*</v>
      </c>
      <c r="AE36" s="113" t="str">
        <f>[28]Maio!$D$34</f>
        <v>*</v>
      </c>
      <c r="AF36" s="113" t="str">
        <f>[28]Maio!$D$35</f>
        <v>*</v>
      </c>
      <c r="AG36" s="101" t="s">
        <v>209</v>
      </c>
      <c r="AH36" s="112" t="e">
        <f t="shared" si="2"/>
        <v>#DIV/0!</v>
      </c>
      <c r="AJ36" t="s">
        <v>35</v>
      </c>
    </row>
    <row r="37" spans="1:39" x14ac:dyDescent="0.2">
      <c r="A37" s="51" t="s">
        <v>14</v>
      </c>
      <c r="B37" s="113">
        <f>[29]Maio!$D$5</f>
        <v>16.600000000000001</v>
      </c>
      <c r="C37" s="113">
        <f>[29]Maio!$D$6</f>
        <v>14.3</v>
      </c>
      <c r="D37" s="113">
        <f>[29]Maio!$D$7</f>
        <v>14.7</v>
      </c>
      <c r="E37" s="113">
        <f>[29]Maio!$D$8</f>
        <v>17.2</v>
      </c>
      <c r="F37" s="113">
        <f>[29]Maio!$D$9</f>
        <v>16.5</v>
      </c>
      <c r="G37" s="113">
        <f>[29]Maio!$D$10</f>
        <v>17.2</v>
      </c>
      <c r="H37" s="113">
        <f>[29]Maio!$D$11</f>
        <v>17.399999999999999</v>
      </c>
      <c r="I37" s="113">
        <f>[29]Maio!$D$12</f>
        <v>16.899999999999999</v>
      </c>
      <c r="J37" s="113">
        <f>[29]Maio!$D$13</f>
        <v>17.8</v>
      </c>
      <c r="K37" s="113">
        <f>[29]Maio!$D$14</f>
        <v>19.2</v>
      </c>
      <c r="L37" s="113">
        <f>[29]Maio!$D$15</f>
        <v>18.3</v>
      </c>
      <c r="M37" s="113">
        <f>[29]Maio!$D$16</f>
        <v>12.7</v>
      </c>
      <c r="N37" s="113">
        <f>[29]Maio!$D$17</f>
        <v>10.8</v>
      </c>
      <c r="O37" s="113">
        <f>[29]Maio!$D$18</f>
        <v>11.1</v>
      </c>
      <c r="P37" s="113">
        <f>[29]Maio!$D$19</f>
        <v>10.199999999999999</v>
      </c>
      <c r="Q37" s="113">
        <f>[29]Maio!$D$20</f>
        <v>8.8000000000000007</v>
      </c>
      <c r="R37" s="113">
        <f>[29]Maio!$D$21</f>
        <v>8.4</v>
      </c>
      <c r="S37" s="113">
        <f>[29]Maio!$D$22</f>
        <v>10.1</v>
      </c>
      <c r="T37" s="113">
        <f>[29]Maio!$D$23</f>
        <v>9.6</v>
      </c>
      <c r="U37" s="113">
        <f>[29]Maio!$D$24</f>
        <v>9.9</v>
      </c>
      <c r="V37" s="113">
        <f>[29]Maio!$D$25</f>
        <v>10.7</v>
      </c>
      <c r="W37" s="113">
        <f>[29]Maio!$D$26</f>
        <v>11.8</v>
      </c>
      <c r="X37" s="113">
        <f>[29]Maio!$D$27</f>
        <v>11.6</v>
      </c>
      <c r="Y37" s="113">
        <f>[29]Maio!$D$28</f>
        <v>11.9</v>
      </c>
      <c r="Z37" s="113">
        <f>[29]Maio!$D$29</f>
        <v>13.6</v>
      </c>
      <c r="AA37" s="113">
        <f>[29]Maio!$D$30</f>
        <v>14.5</v>
      </c>
      <c r="AB37" s="113">
        <f>[29]Maio!$D$31</f>
        <v>14.4</v>
      </c>
      <c r="AC37" s="113">
        <f>[29]Maio!$D$32</f>
        <v>16.8</v>
      </c>
      <c r="AD37" s="113">
        <f>[29]Maio!$D$33</f>
        <v>18.600000000000001</v>
      </c>
      <c r="AE37" s="113">
        <f>[29]Maio!$D$34</f>
        <v>18.2</v>
      </c>
      <c r="AF37" s="113">
        <f>[29]Maio!$D$35</f>
        <v>17.899999999999999</v>
      </c>
      <c r="AG37" s="101">
        <f t="shared" si="1"/>
        <v>8.4</v>
      </c>
      <c r="AH37" s="112">
        <f t="shared" si="2"/>
        <v>14.119354838709679</v>
      </c>
    </row>
    <row r="38" spans="1:39" hidden="1" x14ac:dyDescent="0.2">
      <c r="A38" s="51" t="s">
        <v>158</v>
      </c>
      <c r="B38" s="113" t="s">
        <v>209</v>
      </c>
      <c r="C38" s="113" t="s">
        <v>209</v>
      </c>
      <c r="D38" s="113" t="s">
        <v>209</v>
      </c>
      <c r="E38" s="113" t="s">
        <v>209</v>
      </c>
      <c r="F38" s="113" t="s">
        <v>209</v>
      </c>
      <c r="G38" s="113" t="s">
        <v>209</v>
      </c>
      <c r="H38" s="113" t="s">
        <v>209</v>
      </c>
      <c r="I38" s="113" t="s">
        <v>209</v>
      </c>
      <c r="J38" s="113" t="s">
        <v>209</v>
      </c>
      <c r="K38" s="113" t="s">
        <v>209</v>
      </c>
      <c r="L38" s="113" t="s">
        <v>209</v>
      </c>
      <c r="M38" s="113" t="s">
        <v>209</v>
      </c>
      <c r="N38" s="113" t="s">
        <v>209</v>
      </c>
      <c r="O38" s="113" t="s">
        <v>209</v>
      </c>
      <c r="P38" s="113" t="s">
        <v>209</v>
      </c>
      <c r="Q38" s="113" t="s">
        <v>209</v>
      </c>
      <c r="R38" s="113" t="s">
        <v>209</v>
      </c>
      <c r="S38" s="113" t="s">
        <v>209</v>
      </c>
      <c r="T38" s="113" t="s">
        <v>209</v>
      </c>
      <c r="U38" s="113" t="s">
        <v>209</v>
      </c>
      <c r="V38" s="113" t="s">
        <v>209</v>
      </c>
      <c r="W38" s="113" t="s">
        <v>209</v>
      </c>
      <c r="X38" s="113" t="s">
        <v>209</v>
      </c>
      <c r="Y38" s="113" t="s">
        <v>209</v>
      </c>
      <c r="Z38" s="113" t="s">
        <v>209</v>
      </c>
      <c r="AA38" s="113" t="s">
        <v>209</v>
      </c>
      <c r="AB38" s="113" t="s">
        <v>209</v>
      </c>
      <c r="AC38" s="113" t="s">
        <v>209</v>
      </c>
      <c r="AD38" s="113" t="s">
        <v>209</v>
      </c>
      <c r="AE38" s="113" t="s">
        <v>209</v>
      </c>
      <c r="AF38" s="113" t="s">
        <v>209</v>
      </c>
      <c r="AG38" s="101" t="s">
        <v>209</v>
      </c>
      <c r="AH38" s="112" t="e">
        <f t="shared" si="2"/>
        <v>#DIV/0!</v>
      </c>
      <c r="AJ38" t="s">
        <v>35</v>
      </c>
      <c r="AL38" t="s">
        <v>35</v>
      </c>
    </row>
    <row r="39" spans="1:39" x14ac:dyDescent="0.2">
      <c r="A39" s="51" t="s">
        <v>15</v>
      </c>
      <c r="B39" s="113">
        <f>[30]Maio!$D$5</f>
        <v>18.399999999999999</v>
      </c>
      <c r="C39" s="113">
        <f>[30]Maio!$D$6</f>
        <v>19.100000000000001</v>
      </c>
      <c r="D39" s="113">
        <f>[30]Maio!$D$7</f>
        <v>18.899999999999999</v>
      </c>
      <c r="E39" s="113">
        <f>[30]Maio!$D$8</f>
        <v>18.600000000000001</v>
      </c>
      <c r="F39" s="113">
        <f>[30]Maio!$D$9</f>
        <v>18.899999999999999</v>
      </c>
      <c r="G39" s="113">
        <f>[30]Maio!$D$10</f>
        <v>20</v>
      </c>
      <c r="H39" s="113">
        <f>[30]Maio!$D$11</f>
        <v>19</v>
      </c>
      <c r="I39" s="113">
        <f>[30]Maio!$D$12</f>
        <v>19.600000000000001</v>
      </c>
      <c r="J39" s="113">
        <f>[30]Maio!$D$13</f>
        <v>17.8</v>
      </c>
      <c r="K39" s="113">
        <f>[30]Maio!$D$14</f>
        <v>16.5</v>
      </c>
      <c r="L39" s="113">
        <f>[30]Maio!$D$15</f>
        <v>13.5</v>
      </c>
      <c r="M39" s="113">
        <f>[30]Maio!$D$16</f>
        <v>13</v>
      </c>
      <c r="N39" s="113">
        <f>[30]Maio!$D$17</f>
        <v>11.5</v>
      </c>
      <c r="O39" s="113">
        <f>[30]Maio!$D$18</f>
        <v>11.1</v>
      </c>
      <c r="P39" s="113">
        <f>[30]Maio!$D$19</f>
        <v>10.9</v>
      </c>
      <c r="Q39" s="113">
        <f>[30]Maio!$D$20</f>
        <v>11.2</v>
      </c>
      <c r="R39" s="113">
        <f>[30]Maio!$D$21</f>
        <v>12</v>
      </c>
      <c r="S39" s="113">
        <f>[30]Maio!$D$22</f>
        <v>11.8</v>
      </c>
      <c r="T39" s="113">
        <f>[30]Maio!$D$23</f>
        <v>13.4</v>
      </c>
      <c r="U39" s="113">
        <f>[30]Maio!$D$24</f>
        <v>13.8</v>
      </c>
      <c r="V39" s="113">
        <f>[30]Maio!$D$25</f>
        <v>14.2</v>
      </c>
      <c r="W39" s="113">
        <f>[30]Maio!$D$26</f>
        <v>16.8</v>
      </c>
      <c r="X39" s="113">
        <f>[30]Maio!$D$27</f>
        <v>16.7</v>
      </c>
      <c r="Y39" s="113">
        <f>[30]Maio!$D$28</f>
        <v>14.3</v>
      </c>
      <c r="Z39" s="113">
        <f>[30]Maio!$D$29</f>
        <v>14</v>
      </c>
      <c r="AA39" s="113">
        <f>[30]Maio!$D$30</f>
        <v>15.9</v>
      </c>
      <c r="AB39" s="113">
        <f>[30]Maio!$D$31</f>
        <v>18.899999999999999</v>
      </c>
      <c r="AC39" s="113">
        <f>[30]Maio!$D$32</f>
        <v>16.5</v>
      </c>
      <c r="AD39" s="113">
        <f>[30]Maio!$D$33</f>
        <v>17</v>
      </c>
      <c r="AE39" s="113">
        <f>[30]Maio!$D$34</f>
        <v>16.600000000000001</v>
      </c>
      <c r="AF39" s="113">
        <f>[30]Maio!$D$35</f>
        <v>15.7</v>
      </c>
      <c r="AG39" s="101">
        <f t="shared" si="1"/>
        <v>10.9</v>
      </c>
      <c r="AH39" s="112">
        <f t="shared" si="2"/>
        <v>15.664516129032258</v>
      </c>
      <c r="AI39" s="12" t="s">
        <v>35</v>
      </c>
      <c r="AJ39" t="s">
        <v>35</v>
      </c>
      <c r="AL39" t="s">
        <v>35</v>
      </c>
    </row>
    <row r="40" spans="1:39" x14ac:dyDescent="0.2">
      <c r="A40" s="51" t="s">
        <v>16</v>
      </c>
      <c r="B40" s="113">
        <f>[31]Maio!$D$5</f>
        <v>23</v>
      </c>
      <c r="C40" s="113">
        <f>[31]Maio!$D$6</f>
        <v>17.899999999999999</v>
      </c>
      <c r="D40" s="113">
        <f>[31]Maio!$D$7</f>
        <v>17.399999999999999</v>
      </c>
      <c r="E40" s="113">
        <f>[31]Maio!$D$8</f>
        <v>17.2</v>
      </c>
      <c r="F40" s="113">
        <f>[31]Maio!$D$9</f>
        <v>19.899999999999999</v>
      </c>
      <c r="G40" s="113">
        <f>[31]Maio!$D$10</f>
        <v>18.7</v>
      </c>
      <c r="H40" s="113">
        <f>[31]Maio!$D$11</f>
        <v>17.899999999999999</v>
      </c>
      <c r="I40" s="113">
        <f>[31]Maio!$D$12</f>
        <v>20.7</v>
      </c>
      <c r="J40" s="113">
        <f>[31]Maio!$D$13</f>
        <v>19.100000000000001</v>
      </c>
      <c r="K40" s="113">
        <f>[31]Maio!$D$14</f>
        <v>19.899999999999999</v>
      </c>
      <c r="L40" s="113">
        <f>[31]Maio!$D$15</f>
        <v>16.600000000000001</v>
      </c>
      <c r="M40" s="113">
        <f>[31]Maio!$D$16</f>
        <v>14.4</v>
      </c>
      <c r="N40" s="113">
        <f>[31]Maio!$D$17</f>
        <v>12.2</v>
      </c>
      <c r="O40" s="113">
        <f>[31]Maio!$D$18</f>
        <v>12.2</v>
      </c>
      <c r="P40" s="113">
        <f>[31]Maio!$D$19</f>
        <v>13.1</v>
      </c>
      <c r="Q40" s="113">
        <f>[31]Maio!$D$20</f>
        <v>11.9</v>
      </c>
      <c r="R40" s="113">
        <f>[31]Maio!$D$21</f>
        <v>12.2</v>
      </c>
      <c r="S40" s="113">
        <f>[31]Maio!$D$22</f>
        <v>14.8</v>
      </c>
      <c r="T40" s="113">
        <f>[31]Maio!$D$23</f>
        <v>17.100000000000001</v>
      </c>
      <c r="U40" s="113">
        <f>[31]Maio!$D$24</f>
        <v>16.3</v>
      </c>
      <c r="V40" s="113">
        <f>[31]Maio!$D$25</f>
        <v>21.1</v>
      </c>
      <c r="W40" s="113">
        <f>[31]Maio!$D$26</f>
        <v>20.2</v>
      </c>
      <c r="X40" s="113">
        <f>[31]Maio!$D$27</f>
        <v>19.399999999999999</v>
      </c>
      <c r="Y40" s="113">
        <f>[31]Maio!$D$28</f>
        <v>17</v>
      </c>
      <c r="Z40" s="113">
        <f>[31]Maio!$D$29</f>
        <v>16.2</v>
      </c>
      <c r="AA40" s="113">
        <f>[31]Maio!$D$30</f>
        <v>21.7</v>
      </c>
      <c r="AB40" s="113">
        <f>[31]Maio!$D$31</f>
        <v>23.4</v>
      </c>
      <c r="AC40" s="113">
        <f>[31]Maio!$D$32</f>
        <v>17.7</v>
      </c>
      <c r="AD40" s="113">
        <f>[31]Maio!$D$33</f>
        <v>16.899999999999999</v>
      </c>
      <c r="AE40" s="113">
        <f>[31]Maio!$D$34</f>
        <v>18.399999999999999</v>
      </c>
      <c r="AF40" s="113">
        <f>[31]Maio!$D$35</f>
        <v>19.2</v>
      </c>
      <c r="AG40" s="101">
        <f t="shared" si="1"/>
        <v>11.9</v>
      </c>
      <c r="AH40" s="112">
        <f t="shared" si="2"/>
        <v>17.538709677419352</v>
      </c>
      <c r="AJ40" t="s">
        <v>35</v>
      </c>
      <c r="AK40" t="s">
        <v>35</v>
      </c>
    </row>
    <row r="41" spans="1:39" x14ac:dyDescent="0.2">
      <c r="A41" s="51" t="s">
        <v>159</v>
      </c>
      <c r="B41" s="113">
        <f>[32]Maio!$D$5</f>
        <v>19.600000000000001</v>
      </c>
      <c r="C41" s="113">
        <f>[32]Maio!$D$6</f>
        <v>18.3</v>
      </c>
      <c r="D41" s="113">
        <f>[32]Maio!$D$7</f>
        <v>20.6</v>
      </c>
      <c r="E41" s="113">
        <f>[32]Maio!$D$8</f>
        <v>18.600000000000001</v>
      </c>
      <c r="F41" s="113">
        <f>[32]Maio!$D$9</f>
        <v>18.600000000000001</v>
      </c>
      <c r="G41" s="113">
        <f>[32]Maio!$D$10</f>
        <v>18.600000000000001</v>
      </c>
      <c r="H41" s="113">
        <f>[32]Maio!$D$11</f>
        <v>19.5</v>
      </c>
      <c r="I41" s="113">
        <f>[32]Maio!$D$12</f>
        <v>19.2</v>
      </c>
      <c r="J41" s="113">
        <f>[32]Maio!$D$13</f>
        <v>21.8</v>
      </c>
      <c r="K41" s="113">
        <f>[32]Maio!$D$14</f>
        <v>20.3</v>
      </c>
      <c r="L41" s="113">
        <f>[32]Maio!$D$15</f>
        <v>16.5</v>
      </c>
      <c r="M41" s="113">
        <f>[32]Maio!$D$16</f>
        <v>10.6</v>
      </c>
      <c r="N41" s="113">
        <f>[32]Maio!$D$17</f>
        <v>10</v>
      </c>
      <c r="O41" s="113">
        <f>[32]Maio!$D$18</f>
        <v>9.6999999999999993</v>
      </c>
      <c r="P41" s="113">
        <f>[32]Maio!$D$19</f>
        <v>10.1</v>
      </c>
      <c r="Q41" s="113">
        <f>[32]Maio!$D$20</f>
        <v>9.1</v>
      </c>
      <c r="R41" s="113">
        <f>[32]Maio!$D$21</f>
        <v>9.5</v>
      </c>
      <c r="S41" s="113">
        <f>[32]Maio!$D$22</f>
        <v>10.4</v>
      </c>
      <c r="T41" s="113">
        <f>[32]Maio!$D$23</f>
        <v>9.9</v>
      </c>
      <c r="U41" s="113">
        <f>[32]Maio!$D$24</f>
        <v>11.2</v>
      </c>
      <c r="V41" s="113">
        <f>[32]Maio!$D$25</f>
        <v>12.3</v>
      </c>
      <c r="W41" s="113">
        <f>[32]Maio!$D$26</f>
        <v>16.2</v>
      </c>
      <c r="X41" s="113">
        <f>[32]Maio!$D$27</f>
        <v>15</v>
      </c>
      <c r="Y41" s="113">
        <f>[32]Maio!$D$28</f>
        <v>13.1</v>
      </c>
      <c r="Z41" s="113">
        <f>[32]Maio!$D$29</f>
        <v>14.8</v>
      </c>
      <c r="AA41" s="113">
        <f>[32]Maio!$D$30</f>
        <v>16.8</v>
      </c>
      <c r="AB41" s="113">
        <f>[32]Maio!$D$31</f>
        <v>16.399999999999999</v>
      </c>
      <c r="AC41" s="113">
        <f>[32]Maio!$D$32</f>
        <v>18.2</v>
      </c>
      <c r="AD41" s="113">
        <f>[32]Maio!$D$33</f>
        <v>18</v>
      </c>
      <c r="AE41" s="113">
        <f>[32]Maio!$D$34</f>
        <v>17.399999999999999</v>
      </c>
      <c r="AF41" s="113">
        <f>[32]Maio!$D$35</f>
        <v>17.100000000000001</v>
      </c>
      <c r="AG41" s="101">
        <f t="shared" si="1"/>
        <v>9.1</v>
      </c>
      <c r="AH41" s="112">
        <f t="shared" si="2"/>
        <v>15.399999999999999</v>
      </c>
      <c r="AL41" t="s">
        <v>35</v>
      </c>
    </row>
    <row r="42" spans="1:39" x14ac:dyDescent="0.2">
      <c r="A42" s="51" t="s">
        <v>17</v>
      </c>
      <c r="B42" s="113">
        <f>[33]Maio!$D$5</f>
        <v>16.7</v>
      </c>
      <c r="C42" s="113">
        <f>[33]Maio!$D$6</f>
        <v>17.2</v>
      </c>
      <c r="D42" s="113">
        <f>[33]Maio!$D$7</f>
        <v>17.7</v>
      </c>
      <c r="E42" s="113">
        <f>[33]Maio!$D$8</f>
        <v>17.600000000000001</v>
      </c>
      <c r="F42" s="113">
        <f>[33]Maio!$D$9</f>
        <v>18.7</v>
      </c>
      <c r="G42" s="113">
        <f>[33]Maio!$D$10</f>
        <v>18.2</v>
      </c>
      <c r="H42" s="113">
        <f>[33]Maio!$D$11</f>
        <v>19.899999999999999</v>
      </c>
      <c r="I42" s="113">
        <f>[33]Maio!$D$12</f>
        <v>20.3</v>
      </c>
      <c r="J42" s="113">
        <f>[33]Maio!$D$13</f>
        <v>20.7</v>
      </c>
      <c r="K42" s="113">
        <f>[33]Maio!$D$14</f>
        <v>18.5</v>
      </c>
      <c r="L42" s="113">
        <f>[33]Maio!$D$15</f>
        <v>11.2</v>
      </c>
      <c r="M42" s="113">
        <f>[33]Maio!$D$16</f>
        <v>8.8000000000000007</v>
      </c>
      <c r="N42" s="113">
        <f>[33]Maio!$D$17</f>
        <v>7.2</v>
      </c>
      <c r="O42" s="113">
        <f>[33]Maio!$D$18</f>
        <v>7</v>
      </c>
      <c r="P42" s="113">
        <f>[33]Maio!$D$19</f>
        <v>7.4</v>
      </c>
      <c r="Q42" s="113">
        <f>[33]Maio!$D$20</f>
        <v>7.4</v>
      </c>
      <c r="R42" s="113">
        <f>[33]Maio!$D$21</f>
        <v>8.1</v>
      </c>
      <c r="S42" s="113">
        <f>[33]Maio!$D$22</f>
        <v>9.6</v>
      </c>
      <c r="T42" s="113">
        <f>[33]Maio!$D$23</f>
        <v>8.9</v>
      </c>
      <c r="U42" s="113">
        <f>[33]Maio!$D$24</f>
        <v>8.4</v>
      </c>
      <c r="V42" s="113">
        <f>[33]Maio!$D$25</f>
        <v>10.5</v>
      </c>
      <c r="W42" s="113">
        <f>[33]Maio!$D$26</f>
        <v>16.2</v>
      </c>
      <c r="X42" s="113">
        <f>[33]Maio!$D$27</f>
        <v>14.3</v>
      </c>
      <c r="Y42" s="113">
        <f>[33]Maio!$D$28</f>
        <v>11.9</v>
      </c>
      <c r="Z42" s="113">
        <f>[33]Maio!$D$29</f>
        <v>14.4</v>
      </c>
      <c r="AA42" s="113">
        <f>[33]Maio!$D$30</f>
        <v>16.5</v>
      </c>
      <c r="AB42" s="113">
        <f>[33]Maio!$D$31</f>
        <v>19.3</v>
      </c>
      <c r="AC42" s="113">
        <f>[33]Maio!$D$32</f>
        <v>17.899999999999999</v>
      </c>
      <c r="AD42" s="113">
        <f>[33]Maio!$D$33</f>
        <v>15.2</v>
      </c>
      <c r="AE42" s="113">
        <f>[33]Maio!$D$34</f>
        <v>17.600000000000001</v>
      </c>
      <c r="AF42" s="113">
        <f>[33]Maio!$D$35</f>
        <v>16.8</v>
      </c>
      <c r="AG42" s="101">
        <f t="shared" si="1"/>
        <v>7</v>
      </c>
      <c r="AH42" s="112">
        <f t="shared" si="2"/>
        <v>14.196774193548384</v>
      </c>
      <c r="AJ42" t="s">
        <v>35</v>
      </c>
      <c r="AK42" t="s">
        <v>35</v>
      </c>
      <c r="AL42" t="s">
        <v>35</v>
      </c>
    </row>
    <row r="43" spans="1:39" x14ac:dyDescent="0.2">
      <c r="A43" s="51" t="s">
        <v>141</v>
      </c>
      <c r="B43" s="113">
        <f>[34]Maio!$D$5</f>
        <v>17</v>
      </c>
      <c r="C43" s="113">
        <f>[34]Maio!$D$6</f>
        <v>16.8</v>
      </c>
      <c r="D43" s="113">
        <f>[34]Maio!$D$7</f>
        <v>19</v>
      </c>
      <c r="E43" s="113">
        <f>[34]Maio!$D$8</f>
        <v>17.899999999999999</v>
      </c>
      <c r="F43" s="113">
        <f>[34]Maio!$D$9</f>
        <v>18</v>
      </c>
      <c r="G43" s="113">
        <f>[34]Maio!$D$10</f>
        <v>18.100000000000001</v>
      </c>
      <c r="H43" s="113">
        <f>[34]Maio!$D$11</f>
        <v>17.8</v>
      </c>
      <c r="I43" s="113">
        <f>[34]Maio!$D$12</f>
        <v>17.899999999999999</v>
      </c>
      <c r="J43" s="113">
        <f>[34]Maio!$D$13</f>
        <v>20</v>
      </c>
      <c r="K43" s="113">
        <f>[34]Maio!$D$14</f>
        <v>18.899999999999999</v>
      </c>
      <c r="L43" s="113">
        <f>[34]Maio!$D$15</f>
        <v>14.1</v>
      </c>
      <c r="M43" s="113">
        <f>[34]Maio!$D$16</f>
        <v>6.5</v>
      </c>
      <c r="N43" s="113">
        <f>[34]Maio!$D$17</f>
        <v>7.4</v>
      </c>
      <c r="O43" s="113">
        <f>[34]Maio!$D$18</f>
        <v>9.1999999999999993</v>
      </c>
      <c r="P43" s="113">
        <f>[34]Maio!$D$19</f>
        <v>9.4</v>
      </c>
      <c r="Q43" s="113">
        <f>[34]Maio!$D$20</f>
        <v>9.3000000000000007</v>
      </c>
      <c r="R43" s="113">
        <f>[34]Maio!$D$21</f>
        <v>10.3</v>
      </c>
      <c r="S43" s="113">
        <f>[34]Maio!$D$22</f>
        <v>9.9</v>
      </c>
      <c r="T43" s="113">
        <f>[34]Maio!$D$23</f>
        <v>9.6</v>
      </c>
      <c r="U43" s="113">
        <f>[34]Maio!$D$24</f>
        <v>12</v>
      </c>
      <c r="V43" s="113">
        <f>[34]Maio!$D$25</f>
        <v>14.1</v>
      </c>
      <c r="W43" s="113">
        <f>[34]Maio!$D$26</f>
        <v>14.8</v>
      </c>
      <c r="X43" s="113">
        <f>[34]Maio!$D$27</f>
        <v>14.9</v>
      </c>
      <c r="Y43" s="113">
        <f>[34]Maio!$D$28</f>
        <v>13</v>
      </c>
      <c r="Z43" s="113">
        <f>[34]Maio!$D$29</f>
        <v>17.3</v>
      </c>
      <c r="AA43" s="113">
        <f>[34]Maio!$D$30</f>
        <v>18</v>
      </c>
      <c r="AB43" s="113">
        <f>[34]Maio!$D$31</f>
        <v>16.2</v>
      </c>
      <c r="AC43" s="113">
        <f>[34]Maio!$D$32</f>
        <v>18.7</v>
      </c>
      <c r="AD43" s="113">
        <f>[34]Maio!$D$33</f>
        <v>16.899999999999999</v>
      </c>
      <c r="AE43" s="113">
        <f>[34]Maio!$D$34</f>
        <v>16.7</v>
      </c>
      <c r="AF43" s="113">
        <f>[34]Maio!$D$35</f>
        <v>17.2</v>
      </c>
      <c r="AG43" s="101">
        <f t="shared" si="1"/>
        <v>6.5</v>
      </c>
      <c r="AH43" s="112">
        <f t="shared" si="2"/>
        <v>14.738709677419354</v>
      </c>
      <c r="AJ43" t="s">
        <v>35</v>
      </c>
    </row>
    <row r="44" spans="1:39" x14ac:dyDescent="0.2">
      <c r="A44" s="51" t="s">
        <v>18</v>
      </c>
      <c r="B44" s="113">
        <f>[35]Maio!$D$5</f>
        <v>20</v>
      </c>
      <c r="C44" s="113">
        <f>[35]Maio!$D$6</f>
        <v>19.5</v>
      </c>
      <c r="D44" s="113">
        <f>[35]Maio!$D$7</f>
        <v>19.100000000000001</v>
      </c>
      <c r="E44" s="113">
        <f>[35]Maio!$D$8</f>
        <v>18.7</v>
      </c>
      <c r="F44" s="113">
        <f>[35]Maio!$D$9</f>
        <v>18.600000000000001</v>
      </c>
      <c r="G44" s="113">
        <f>[35]Maio!$D$10</f>
        <v>18.399999999999999</v>
      </c>
      <c r="H44" s="113">
        <f>[35]Maio!$D$11</f>
        <v>19.7</v>
      </c>
      <c r="I44" s="113">
        <f>[35]Maio!$D$12</f>
        <v>18.8</v>
      </c>
      <c r="J44" s="113">
        <f>[35]Maio!$D$13</f>
        <v>20.2</v>
      </c>
      <c r="K44" s="113">
        <f>[35]Maio!$D$14</f>
        <v>19.7</v>
      </c>
      <c r="L44" s="113">
        <f>[35]Maio!$D$15</f>
        <v>17.5</v>
      </c>
      <c r="M44" s="113">
        <f>[35]Maio!$D$16</f>
        <v>12.7</v>
      </c>
      <c r="N44" s="113">
        <f>[35]Maio!$D$17</f>
        <v>11.3</v>
      </c>
      <c r="O44" s="113">
        <f>[35]Maio!$D$18</f>
        <v>12.8</v>
      </c>
      <c r="P44" s="113">
        <f>[35]Maio!$D$19</f>
        <v>14.2</v>
      </c>
      <c r="Q44" s="113">
        <f>[35]Maio!$D$20</f>
        <v>11.7</v>
      </c>
      <c r="R44" s="113">
        <f>[35]Maio!$D$21</f>
        <v>12.2</v>
      </c>
      <c r="S44" s="113">
        <f>[35]Maio!$D$22</f>
        <v>13.3</v>
      </c>
      <c r="T44" s="113">
        <f>[35]Maio!$D$23</f>
        <v>13.5</v>
      </c>
      <c r="U44" s="113">
        <f>[35]Maio!$D$24</f>
        <v>13.6</v>
      </c>
      <c r="V44" s="113">
        <f>[35]Maio!$D$25</f>
        <v>14.2</v>
      </c>
      <c r="W44" s="113">
        <f>[35]Maio!$D$26</f>
        <v>16.600000000000001</v>
      </c>
      <c r="X44" s="113">
        <f>[35]Maio!$D$27</f>
        <v>18</v>
      </c>
      <c r="Y44" s="113">
        <f>[35]Maio!$D$28</f>
        <v>15</v>
      </c>
      <c r="Z44" s="113">
        <f>[35]Maio!$D$29</f>
        <v>15.1</v>
      </c>
      <c r="AA44" s="113">
        <f>[35]Maio!$D$30</f>
        <v>18.399999999999999</v>
      </c>
      <c r="AB44" s="113">
        <f>[35]Maio!$D$31</f>
        <v>15.4</v>
      </c>
      <c r="AC44" s="113">
        <f>[35]Maio!$D$32</f>
        <v>17.100000000000001</v>
      </c>
      <c r="AD44" s="113">
        <f>[35]Maio!$D$33</f>
        <v>16.899999999999999</v>
      </c>
      <c r="AE44" s="113">
        <f>[35]Maio!$D$34</f>
        <v>16.8</v>
      </c>
      <c r="AF44" s="113">
        <f>[35]Maio!$D$35</f>
        <v>16.100000000000001</v>
      </c>
      <c r="AG44" s="101">
        <f t="shared" si="1"/>
        <v>11.3</v>
      </c>
      <c r="AH44" s="112">
        <f t="shared" si="2"/>
        <v>16.293548387096774</v>
      </c>
      <c r="AJ44" t="s">
        <v>35</v>
      </c>
      <c r="AL44" t="s">
        <v>35</v>
      </c>
    </row>
    <row r="45" spans="1:39" hidden="1" x14ac:dyDescent="0.2">
      <c r="A45" s="51" t="s">
        <v>146</v>
      </c>
      <c r="B45" s="113" t="str">
        <f>[36]Maio!$D$5</f>
        <v>*</v>
      </c>
      <c r="C45" s="113" t="str">
        <f>[36]Maio!$D$6</f>
        <v>*</v>
      </c>
      <c r="D45" s="113" t="str">
        <f>[36]Maio!$D$7</f>
        <v>*</v>
      </c>
      <c r="E45" s="113" t="str">
        <f>[36]Maio!$D$8</f>
        <v>*</v>
      </c>
      <c r="F45" s="113" t="str">
        <f>[36]Maio!$D$9</f>
        <v>*</v>
      </c>
      <c r="G45" s="113" t="str">
        <f>[36]Maio!$D$10</f>
        <v>*</v>
      </c>
      <c r="H45" s="113" t="str">
        <f>[36]Maio!$D$11</f>
        <v>*</v>
      </c>
      <c r="I45" s="113" t="str">
        <f>[36]Maio!$D$12</f>
        <v>*</v>
      </c>
      <c r="J45" s="113" t="str">
        <f>[36]Maio!$D$13</f>
        <v>*</v>
      </c>
      <c r="K45" s="113" t="str">
        <f>[36]Maio!$D$14</f>
        <v>*</v>
      </c>
      <c r="L45" s="113" t="str">
        <f>[36]Maio!$D$15</f>
        <v>*</v>
      </c>
      <c r="M45" s="113" t="str">
        <f>[36]Maio!$D$16</f>
        <v>*</v>
      </c>
      <c r="N45" s="113" t="str">
        <f>[36]Maio!$D$17</f>
        <v>*</v>
      </c>
      <c r="O45" s="113" t="str">
        <f>[36]Maio!$D$18</f>
        <v>*</v>
      </c>
      <c r="P45" s="113" t="str">
        <f>[36]Maio!$D$19</f>
        <v>*</v>
      </c>
      <c r="Q45" s="113" t="str">
        <f>[36]Maio!$D$20</f>
        <v>*</v>
      </c>
      <c r="R45" s="113" t="str">
        <f>[36]Maio!$D$21</f>
        <v>*</v>
      </c>
      <c r="S45" s="113" t="str">
        <f>[36]Maio!$D$22</f>
        <v>*</v>
      </c>
      <c r="T45" s="113" t="str">
        <f>[36]Maio!$D$23</f>
        <v>*</v>
      </c>
      <c r="U45" s="113" t="str">
        <f>[36]Maio!$D$24</f>
        <v>*</v>
      </c>
      <c r="V45" s="113" t="str">
        <f>[36]Maio!$D$25</f>
        <v>*</v>
      </c>
      <c r="W45" s="113" t="str">
        <f>[36]Maio!$D$26</f>
        <v>*</v>
      </c>
      <c r="X45" s="113" t="str">
        <f>[36]Maio!$D$27</f>
        <v>*</v>
      </c>
      <c r="Y45" s="113" t="str">
        <f>[36]Maio!$D$28</f>
        <v>*</v>
      </c>
      <c r="Z45" s="113" t="str">
        <f>[36]Maio!$D$29</f>
        <v>*</v>
      </c>
      <c r="AA45" s="113" t="str">
        <f>[36]Maio!$D$30</f>
        <v>*</v>
      </c>
      <c r="AB45" s="113" t="str">
        <f>[36]Maio!$D$31</f>
        <v>*</v>
      </c>
      <c r="AC45" s="113" t="str">
        <f>[36]Maio!$D$32</f>
        <v>*</v>
      </c>
      <c r="AD45" s="113" t="str">
        <f>[36]Maio!$D$33</f>
        <v>*</v>
      </c>
      <c r="AE45" s="113" t="str">
        <f>[36]Maio!$D$34</f>
        <v>*</v>
      </c>
      <c r="AF45" s="113" t="str">
        <f>[36]Maio!$D$35</f>
        <v>*</v>
      </c>
      <c r="AG45" s="101" t="s">
        <v>209</v>
      </c>
      <c r="AH45" s="112" t="e">
        <f t="shared" si="2"/>
        <v>#DIV/0!</v>
      </c>
      <c r="AL45" t="s">
        <v>35</v>
      </c>
      <c r="AM45" t="s">
        <v>35</v>
      </c>
    </row>
    <row r="46" spans="1:39" x14ac:dyDescent="0.2">
      <c r="A46" s="51" t="s">
        <v>19</v>
      </c>
      <c r="B46" s="113">
        <f>[37]Maio!$D$5</f>
        <v>17.7</v>
      </c>
      <c r="C46" s="113">
        <f>[37]Maio!$D$6</f>
        <v>19.600000000000001</v>
      </c>
      <c r="D46" s="113">
        <f>[37]Maio!$D$7</f>
        <v>18.5</v>
      </c>
      <c r="E46" s="113">
        <f>[37]Maio!$D$8</f>
        <v>18.3</v>
      </c>
      <c r="F46" s="113">
        <f>[37]Maio!$D$9</f>
        <v>20.2</v>
      </c>
      <c r="G46" s="113">
        <f>[37]Maio!$D$10</f>
        <v>20.3</v>
      </c>
      <c r="H46" s="113">
        <f>[37]Maio!$D$11</f>
        <v>19.899999999999999</v>
      </c>
      <c r="I46" s="113">
        <f>[37]Maio!$D$12</f>
        <v>18.899999999999999</v>
      </c>
      <c r="J46" s="113">
        <f>[37]Maio!$D$13</f>
        <v>15.2</v>
      </c>
      <c r="K46" s="113">
        <f>[37]Maio!$D$14</f>
        <v>14.5</v>
      </c>
      <c r="L46" s="113">
        <f>[37]Maio!$D$15</f>
        <v>12</v>
      </c>
      <c r="M46" s="113">
        <f>[37]Maio!$D$16</f>
        <v>11.5</v>
      </c>
      <c r="N46" s="113">
        <f>[37]Maio!$D$17</f>
        <v>8.6</v>
      </c>
      <c r="O46" s="113">
        <f>[37]Maio!$D$18</f>
        <v>9.6999999999999993</v>
      </c>
      <c r="P46" s="113">
        <f>[37]Maio!$D$19</f>
        <v>12.1</v>
      </c>
      <c r="Q46" s="113">
        <f>[37]Maio!$D$20</f>
        <v>13</v>
      </c>
      <c r="R46" s="113">
        <f>[37]Maio!$D$21</f>
        <v>13</v>
      </c>
      <c r="S46" s="113">
        <f>[37]Maio!$D$22</f>
        <v>12.1</v>
      </c>
      <c r="T46" s="113">
        <f>[37]Maio!$D$23</f>
        <v>12.5</v>
      </c>
      <c r="U46" s="113">
        <f>[37]Maio!$D$24</f>
        <v>13.9</v>
      </c>
      <c r="V46" s="113">
        <f>[37]Maio!$D$25</f>
        <v>14.1</v>
      </c>
      <c r="W46" s="113">
        <f>[37]Maio!$D$26</f>
        <v>16.5</v>
      </c>
      <c r="X46" s="113">
        <f>[37]Maio!$D$27</f>
        <v>16.3</v>
      </c>
      <c r="Y46" s="113">
        <f>[37]Maio!$D$28</f>
        <v>15.8</v>
      </c>
      <c r="Z46" s="113">
        <f>[37]Maio!$D$29</f>
        <v>15.5</v>
      </c>
      <c r="AA46" s="113">
        <f>[37]Maio!$D$30</f>
        <v>16.600000000000001</v>
      </c>
      <c r="AB46" s="113">
        <f>[37]Maio!$D$31</f>
        <v>18.899999999999999</v>
      </c>
      <c r="AC46" s="113">
        <f>[37]Maio!$D$32</f>
        <v>16.899999999999999</v>
      </c>
      <c r="AD46" s="113">
        <f>[37]Maio!$D$33</f>
        <v>14.7</v>
      </c>
      <c r="AE46" s="113">
        <f>[37]Maio!$D$34</f>
        <v>16.3</v>
      </c>
      <c r="AF46" s="113">
        <f>[37]Maio!$D$35</f>
        <v>16.399999999999999</v>
      </c>
      <c r="AG46" s="101">
        <f t="shared" si="1"/>
        <v>8.6</v>
      </c>
      <c r="AH46" s="112">
        <f t="shared" si="2"/>
        <v>15.46774193548387</v>
      </c>
      <c r="AI46" s="12" t="s">
        <v>35</v>
      </c>
      <c r="AJ46" t="s">
        <v>35</v>
      </c>
    </row>
    <row r="47" spans="1:39" x14ac:dyDescent="0.2">
      <c r="A47" s="51" t="s">
        <v>23</v>
      </c>
      <c r="B47" s="113">
        <f>[38]Maio!$D$5</f>
        <v>22</v>
      </c>
      <c r="C47" s="113">
        <f>[38]Maio!$D$6</f>
        <v>20.399999999999999</v>
      </c>
      <c r="D47" s="113">
        <f>[38]Maio!$D$7</f>
        <v>20.3</v>
      </c>
      <c r="E47" s="113">
        <f>[38]Maio!$D$8</f>
        <v>20</v>
      </c>
      <c r="F47" s="113">
        <f>[38]Maio!$D$9</f>
        <v>20.100000000000001</v>
      </c>
      <c r="G47" s="113">
        <f>[38]Maio!$D$10</f>
        <v>19.899999999999999</v>
      </c>
      <c r="H47" s="113">
        <f>[38]Maio!$D$11</f>
        <v>20.2</v>
      </c>
      <c r="I47" s="113">
        <f>[38]Maio!$D$12</f>
        <v>20.5</v>
      </c>
      <c r="J47" s="113">
        <f>[38]Maio!$D$13</f>
        <v>20.9</v>
      </c>
      <c r="K47" s="113">
        <f>[38]Maio!$D$14</f>
        <v>19.600000000000001</v>
      </c>
      <c r="L47" s="113">
        <f>[38]Maio!$D$15</f>
        <v>13.8</v>
      </c>
      <c r="M47" s="113">
        <f>[38]Maio!$D$16</f>
        <v>10.3</v>
      </c>
      <c r="N47" s="113">
        <f>[38]Maio!$D$17</f>
        <v>9.8000000000000007</v>
      </c>
      <c r="O47" s="113">
        <f>[38]Maio!$D$18</f>
        <v>10.9</v>
      </c>
      <c r="P47" s="113">
        <f>[38]Maio!$D$19</f>
        <v>11.9</v>
      </c>
      <c r="Q47" s="113">
        <f>[38]Maio!$D$20</f>
        <v>11.3</v>
      </c>
      <c r="R47" s="113">
        <f>[38]Maio!$D$21</f>
        <v>12.3</v>
      </c>
      <c r="S47" s="113">
        <f>[38]Maio!$D$22</f>
        <v>15.1</v>
      </c>
      <c r="T47" s="113">
        <f>[38]Maio!$D$23</f>
        <v>12.3</v>
      </c>
      <c r="U47" s="113">
        <f>[38]Maio!$D$24</f>
        <v>11.4</v>
      </c>
      <c r="V47" s="113">
        <f>[38]Maio!$D$25</f>
        <v>13.2</v>
      </c>
      <c r="W47" s="113">
        <f>[38]Maio!$D$26</f>
        <v>16.7</v>
      </c>
      <c r="X47" s="113">
        <f>[38]Maio!$D$27</f>
        <v>18.7</v>
      </c>
      <c r="Y47" s="113">
        <f>[38]Maio!$D$28</f>
        <v>15</v>
      </c>
      <c r="Z47" s="113">
        <f>[38]Maio!$D$29</f>
        <v>18.600000000000001</v>
      </c>
      <c r="AA47" s="113">
        <f>[38]Maio!$D$30</f>
        <v>20.7</v>
      </c>
      <c r="AB47" s="113">
        <f>[38]Maio!$D$31</f>
        <v>18</v>
      </c>
      <c r="AC47" s="113">
        <f>[38]Maio!$D$32</f>
        <v>16.8</v>
      </c>
      <c r="AD47" s="113">
        <f>[38]Maio!$D$33</f>
        <v>16.399999999999999</v>
      </c>
      <c r="AE47" s="113">
        <f>[38]Maio!$D$34</f>
        <v>17.5</v>
      </c>
      <c r="AF47" s="113">
        <f>[38]Maio!$D$35</f>
        <v>17</v>
      </c>
      <c r="AG47" s="101">
        <f t="shared" si="1"/>
        <v>9.8000000000000007</v>
      </c>
      <c r="AH47" s="112">
        <f t="shared" si="2"/>
        <v>16.503225806451614</v>
      </c>
    </row>
    <row r="48" spans="1:39" x14ac:dyDescent="0.2">
      <c r="A48" s="51" t="s">
        <v>34</v>
      </c>
      <c r="B48" s="113">
        <f>[39]Maio!$D$5</f>
        <v>21.5</v>
      </c>
      <c r="C48" s="113">
        <f>[39]Maio!$D$6</f>
        <v>20.3</v>
      </c>
      <c r="D48" s="113">
        <f>[39]Maio!$D$7</f>
        <v>20.9</v>
      </c>
      <c r="E48" s="113">
        <f>[39]Maio!$D$8</f>
        <v>19.399999999999999</v>
      </c>
      <c r="F48" s="113">
        <f>[39]Maio!$D$9</f>
        <v>19.3</v>
      </c>
      <c r="G48" s="113">
        <f>[39]Maio!$D$10</f>
        <v>19.600000000000001</v>
      </c>
      <c r="H48" s="113">
        <f>[39]Maio!$D$11</f>
        <v>21.3</v>
      </c>
      <c r="I48" s="113">
        <f>[39]Maio!$D$12</f>
        <v>20.7</v>
      </c>
      <c r="J48" s="113">
        <f>[39]Maio!$D$13</f>
        <v>21.9</v>
      </c>
      <c r="K48" s="113">
        <f>[39]Maio!$D$14</f>
        <v>21</v>
      </c>
      <c r="L48" s="113">
        <f>[39]Maio!$D$15</f>
        <v>19.7</v>
      </c>
      <c r="M48" s="113">
        <f>[39]Maio!$D$16</f>
        <v>19</v>
      </c>
      <c r="N48" s="113">
        <f>[39]Maio!$D$17</f>
        <v>15.9</v>
      </c>
      <c r="O48" s="113">
        <f>[39]Maio!$D$18</f>
        <v>15.2</v>
      </c>
      <c r="P48" s="113">
        <f>[39]Maio!$D$19</f>
        <v>15</v>
      </c>
      <c r="Q48" s="113">
        <f>[39]Maio!$D$20</f>
        <v>15.3</v>
      </c>
      <c r="R48" s="113">
        <f>[39]Maio!$D$21</f>
        <v>14.3</v>
      </c>
      <c r="S48" s="113">
        <f>[39]Maio!$D$22</f>
        <v>14.8</v>
      </c>
      <c r="T48" s="113">
        <f>[39]Maio!$D$23</f>
        <v>14.5</v>
      </c>
      <c r="U48" s="113">
        <f>[39]Maio!$D$24</f>
        <v>16.2</v>
      </c>
      <c r="V48" s="113">
        <f>[39]Maio!$D$25</f>
        <v>16.8</v>
      </c>
      <c r="W48" s="113">
        <f>[39]Maio!$D$26</f>
        <v>19.5</v>
      </c>
      <c r="X48" s="113">
        <f>[39]Maio!$D$27</f>
        <v>18.600000000000001</v>
      </c>
      <c r="Y48" s="113">
        <f>[39]Maio!$D$28</f>
        <v>17.2</v>
      </c>
      <c r="Z48" s="113">
        <f>[39]Maio!$D$29</f>
        <v>19</v>
      </c>
      <c r="AA48" s="113">
        <f>[39]Maio!$D$30</f>
        <v>20.100000000000001</v>
      </c>
      <c r="AB48" s="113">
        <f>[39]Maio!$D$31</f>
        <v>19.399999999999999</v>
      </c>
      <c r="AC48" s="113">
        <f>[39]Maio!$D$32</f>
        <v>18.8</v>
      </c>
      <c r="AD48" s="113">
        <f>[39]Maio!$D$33</f>
        <v>17.8</v>
      </c>
      <c r="AE48" s="113">
        <f>[39]Maio!$D$34</f>
        <v>18.7</v>
      </c>
      <c r="AF48" s="113">
        <f>[39]Maio!$D$35</f>
        <v>16.8</v>
      </c>
      <c r="AG48" s="101">
        <f t="shared" si="1"/>
        <v>14.3</v>
      </c>
      <c r="AH48" s="112">
        <f t="shared" si="2"/>
        <v>18.338709677419356</v>
      </c>
      <c r="AI48" s="12" t="s">
        <v>35</v>
      </c>
      <c r="AJ48" t="s">
        <v>35</v>
      </c>
      <c r="AL48" t="s">
        <v>35</v>
      </c>
    </row>
    <row r="49" spans="1:39" x14ac:dyDescent="0.2">
      <c r="A49" s="51" t="s">
        <v>20</v>
      </c>
      <c r="B49" s="113">
        <f>[40]Maio!$D$5</f>
        <v>18</v>
      </c>
      <c r="C49" s="113">
        <f>[40]Maio!$D$6</f>
        <v>17.899999999999999</v>
      </c>
      <c r="D49" s="113">
        <f>[40]Maio!$D$7</f>
        <v>19.399999999999999</v>
      </c>
      <c r="E49" s="113">
        <f>[40]Maio!$D$8</f>
        <v>19.7</v>
      </c>
      <c r="F49" s="113">
        <f>[40]Maio!$D$9</f>
        <v>19.8</v>
      </c>
      <c r="G49" s="113">
        <f>[40]Maio!$D$10</f>
        <v>19.3</v>
      </c>
      <c r="H49" s="113">
        <f>[40]Maio!$D$11</f>
        <v>21.7</v>
      </c>
      <c r="I49" s="113">
        <f>[40]Maio!$D$12</f>
        <v>19.899999999999999</v>
      </c>
      <c r="J49" s="113">
        <f>[40]Maio!$D$13</f>
        <v>21.5</v>
      </c>
      <c r="K49" s="113">
        <f>[40]Maio!$D$14</f>
        <v>21.3</v>
      </c>
      <c r="L49" s="113">
        <f>[40]Maio!$D$15</f>
        <v>19.600000000000001</v>
      </c>
      <c r="M49" s="113">
        <f>[40]Maio!$D$16</f>
        <v>14</v>
      </c>
      <c r="N49" s="113">
        <f>[40]Maio!$D$17</f>
        <v>13.4</v>
      </c>
      <c r="O49" s="113">
        <f>[40]Maio!$D$18</f>
        <v>13.2</v>
      </c>
      <c r="P49" s="113">
        <f>[40]Maio!$D$19</f>
        <v>13.2</v>
      </c>
      <c r="Q49" s="113">
        <f>[40]Maio!$D$20</f>
        <v>12.5</v>
      </c>
      <c r="R49" s="113">
        <f>[40]Maio!$D$21</f>
        <v>13.1</v>
      </c>
      <c r="S49" s="113">
        <f>[40]Maio!$D$22</f>
        <v>12.8</v>
      </c>
      <c r="T49" s="113">
        <f>[40]Maio!$D$23</f>
        <v>12.6</v>
      </c>
      <c r="U49" s="113">
        <f>[40]Maio!$D$24</f>
        <v>13.7</v>
      </c>
      <c r="V49" s="113">
        <f>[40]Maio!$D$25</f>
        <v>14.2</v>
      </c>
      <c r="W49" s="113">
        <f>[40]Maio!$D$26</f>
        <v>16.399999999999999</v>
      </c>
      <c r="X49" s="113">
        <f>[40]Maio!$D$27</f>
        <v>15.1</v>
      </c>
      <c r="Y49" s="113">
        <f>[40]Maio!$D$28</f>
        <v>15.1</v>
      </c>
      <c r="Z49" s="113">
        <f>[40]Maio!$D$29</f>
        <v>17.3</v>
      </c>
      <c r="AA49" s="113">
        <f>[40]Maio!$D$30</f>
        <v>18.7</v>
      </c>
      <c r="AB49" s="113">
        <f>[40]Maio!$D$31</f>
        <v>18</v>
      </c>
      <c r="AC49" s="113">
        <f>[40]Maio!$D$32</f>
        <v>19.8</v>
      </c>
      <c r="AD49" s="113">
        <f>[40]Maio!$D$33</f>
        <v>18.899999999999999</v>
      </c>
      <c r="AE49" s="113">
        <f>[40]Maio!$D$34</f>
        <v>16.8</v>
      </c>
      <c r="AF49" s="113">
        <f>[40]Maio!$D$35</f>
        <v>17.5</v>
      </c>
      <c r="AG49" s="101">
        <f t="shared" si="1"/>
        <v>12.5</v>
      </c>
      <c r="AH49" s="112">
        <f t="shared" si="2"/>
        <v>16.916129032258066</v>
      </c>
    </row>
    <row r="50" spans="1:39" s="5" customFormat="1" ht="17.100000000000001" customHeight="1" x14ac:dyDescent="0.2">
      <c r="A50" s="52" t="s">
        <v>211</v>
      </c>
      <c r="B50" s="114">
        <f t="shared" ref="B50:AF50" si="5">MIN(B5:B49)</f>
        <v>16.600000000000001</v>
      </c>
      <c r="C50" s="114">
        <f t="shared" si="5"/>
        <v>14.3</v>
      </c>
      <c r="D50" s="114">
        <f t="shared" si="5"/>
        <v>14.7</v>
      </c>
      <c r="E50" s="114">
        <f t="shared" si="5"/>
        <v>17.2</v>
      </c>
      <c r="F50" s="114">
        <f t="shared" si="5"/>
        <v>16.5</v>
      </c>
      <c r="G50" s="114">
        <f t="shared" si="5"/>
        <v>17.2</v>
      </c>
      <c r="H50" s="114">
        <f t="shared" si="5"/>
        <v>17.399999999999999</v>
      </c>
      <c r="I50" s="114">
        <f t="shared" si="5"/>
        <v>16.899999999999999</v>
      </c>
      <c r="J50" s="114">
        <f t="shared" si="5"/>
        <v>15.2</v>
      </c>
      <c r="K50" s="114">
        <f t="shared" si="5"/>
        <v>14.5</v>
      </c>
      <c r="L50" s="114">
        <f t="shared" si="5"/>
        <v>8.9</v>
      </c>
      <c r="M50" s="114">
        <f t="shared" si="5"/>
        <v>6.5</v>
      </c>
      <c r="N50" s="114">
        <f t="shared" si="5"/>
        <v>7.2</v>
      </c>
      <c r="O50" s="114">
        <f t="shared" si="5"/>
        <v>5.7</v>
      </c>
      <c r="P50" s="114">
        <f t="shared" si="5"/>
        <v>7.1</v>
      </c>
      <c r="Q50" s="114">
        <f t="shared" si="5"/>
        <v>7</v>
      </c>
      <c r="R50" s="114">
        <f t="shared" si="5"/>
        <v>8</v>
      </c>
      <c r="S50" s="114">
        <f t="shared" si="5"/>
        <v>8.5</v>
      </c>
      <c r="T50" s="114">
        <f t="shared" si="5"/>
        <v>8.6999999999999993</v>
      </c>
      <c r="U50" s="114">
        <f t="shared" si="5"/>
        <v>8.4</v>
      </c>
      <c r="V50" s="114">
        <f t="shared" si="5"/>
        <v>10.5</v>
      </c>
      <c r="W50" s="114">
        <f t="shared" si="5"/>
        <v>11.8</v>
      </c>
      <c r="X50" s="114">
        <f t="shared" si="5"/>
        <v>11.6</v>
      </c>
      <c r="Y50" s="114">
        <f t="shared" si="5"/>
        <v>11.7</v>
      </c>
      <c r="Z50" s="114">
        <f t="shared" si="5"/>
        <v>12.2</v>
      </c>
      <c r="AA50" s="114">
        <f t="shared" si="5"/>
        <v>14.5</v>
      </c>
      <c r="AB50" s="114">
        <f t="shared" si="5"/>
        <v>14.4</v>
      </c>
      <c r="AC50" s="114">
        <f t="shared" si="5"/>
        <v>16.5</v>
      </c>
      <c r="AD50" s="114">
        <f t="shared" si="5"/>
        <v>14.6</v>
      </c>
      <c r="AE50" s="114">
        <f t="shared" si="5"/>
        <v>16.3</v>
      </c>
      <c r="AF50" s="114">
        <f t="shared" si="5"/>
        <v>15.5</v>
      </c>
      <c r="AG50" s="101">
        <f>MIN(AG5:AG49)</f>
        <v>5.7</v>
      </c>
      <c r="AH50" s="121"/>
      <c r="AL50" s="5" t="s">
        <v>35</v>
      </c>
    </row>
    <row r="51" spans="1:39" x14ac:dyDescent="0.2">
      <c r="A51" s="97" t="s">
        <v>215</v>
      </c>
      <c r="B51" s="43"/>
      <c r="C51" s="43"/>
      <c r="D51" s="43"/>
      <c r="E51" s="43"/>
      <c r="F51" s="43"/>
      <c r="G51" s="43"/>
      <c r="H51" s="118"/>
      <c r="I51" s="118"/>
      <c r="J51" s="118"/>
      <c r="K51" s="118"/>
      <c r="L51" s="118"/>
      <c r="M51" s="118"/>
      <c r="N51" s="118"/>
      <c r="O51" s="118"/>
      <c r="P51" s="118"/>
      <c r="Q51" s="118"/>
      <c r="R51" s="118"/>
      <c r="S51" s="118"/>
      <c r="T51" s="118"/>
      <c r="U51" s="118"/>
      <c r="V51" s="118"/>
      <c r="W51" s="118"/>
      <c r="X51" s="118"/>
      <c r="Y51" s="118"/>
      <c r="Z51" s="118"/>
      <c r="AA51" s="118"/>
      <c r="AB51" s="118"/>
      <c r="AC51" s="118"/>
      <c r="AD51" s="49"/>
      <c r="AE51" s="49"/>
      <c r="AF51" s="53"/>
      <c r="AG51" s="47"/>
      <c r="AH51" s="48"/>
    </row>
    <row r="52" spans="1:39" x14ac:dyDescent="0.2">
      <c r="A52" s="97" t="s">
        <v>216</v>
      </c>
      <c r="B52" s="44"/>
      <c r="C52" s="44"/>
      <c r="D52" s="44"/>
      <c r="E52" s="44"/>
      <c r="F52" s="44"/>
      <c r="G52" s="44"/>
      <c r="H52" s="44"/>
      <c r="I52" s="44"/>
      <c r="J52" s="118"/>
      <c r="K52" s="118"/>
      <c r="L52" s="118"/>
      <c r="M52" s="118"/>
      <c r="N52" s="118"/>
      <c r="O52" s="118"/>
      <c r="P52" s="118"/>
      <c r="Q52" s="118"/>
      <c r="R52" s="118"/>
      <c r="S52" s="118"/>
      <c r="T52" s="129"/>
      <c r="U52" s="129"/>
      <c r="V52" s="129"/>
      <c r="W52" s="129"/>
      <c r="X52" s="129"/>
      <c r="Y52" s="118"/>
      <c r="Z52" s="118"/>
      <c r="AA52" s="118"/>
      <c r="AB52" s="118"/>
      <c r="AC52" s="118"/>
      <c r="AD52" s="118"/>
      <c r="AE52" s="118"/>
      <c r="AF52" s="118"/>
      <c r="AG52" s="47"/>
      <c r="AH52" s="46"/>
      <c r="AL52" t="s">
        <v>35</v>
      </c>
      <c r="AM52" t="s">
        <v>35</v>
      </c>
    </row>
    <row r="53" spans="1:39" x14ac:dyDescent="0.2">
      <c r="A53" s="45"/>
      <c r="B53" s="118"/>
      <c r="C53" s="118"/>
      <c r="D53" s="118"/>
      <c r="E53" s="118"/>
      <c r="F53" s="118"/>
      <c r="G53" s="118"/>
      <c r="H53" s="118"/>
      <c r="I53" s="118"/>
      <c r="J53" s="119"/>
      <c r="K53" s="119"/>
      <c r="L53" s="119"/>
      <c r="M53" s="119"/>
      <c r="N53" s="119"/>
      <c r="O53" s="119"/>
      <c r="P53" s="119"/>
      <c r="Q53" s="118"/>
      <c r="R53" s="118"/>
      <c r="S53" s="118"/>
      <c r="T53" s="130"/>
      <c r="U53" s="130"/>
      <c r="V53" s="130"/>
      <c r="W53" s="130"/>
      <c r="X53" s="130"/>
      <c r="Y53" s="118"/>
      <c r="Z53" s="118"/>
      <c r="AA53" s="118"/>
      <c r="AB53" s="118"/>
      <c r="AC53" s="118"/>
      <c r="AD53" s="49"/>
      <c r="AE53" s="49"/>
      <c r="AF53" s="49"/>
      <c r="AG53" s="47"/>
      <c r="AH53" s="46"/>
    </row>
    <row r="54" spans="1:39" x14ac:dyDescent="0.2">
      <c r="A54" s="42"/>
      <c r="B54" s="43"/>
      <c r="C54" s="43"/>
      <c r="D54" s="43"/>
      <c r="E54" s="43"/>
      <c r="F54" s="43"/>
      <c r="G54" s="43"/>
      <c r="H54" s="43"/>
      <c r="I54" s="43"/>
      <c r="J54" s="43"/>
      <c r="K54" s="118"/>
      <c r="L54" s="118"/>
      <c r="M54" s="118"/>
      <c r="N54" s="118"/>
      <c r="O54" s="118"/>
      <c r="P54" s="118"/>
      <c r="Q54" s="118"/>
      <c r="R54" s="118"/>
      <c r="S54" s="118"/>
      <c r="T54" s="118"/>
      <c r="U54" s="118"/>
      <c r="V54" s="118"/>
      <c r="W54" s="118"/>
      <c r="X54" s="118"/>
      <c r="Y54" s="118"/>
      <c r="Z54" s="118"/>
      <c r="AA54" s="118"/>
      <c r="AB54" s="118"/>
      <c r="AC54" s="118"/>
      <c r="AD54" s="49"/>
      <c r="AE54" s="49"/>
      <c r="AF54" s="49"/>
      <c r="AG54" s="47"/>
      <c r="AH54" s="75"/>
    </row>
    <row r="55" spans="1:39" x14ac:dyDescent="0.2">
      <c r="A55" s="45"/>
      <c r="B55" s="118"/>
      <c r="C55" s="118"/>
      <c r="D55" s="118"/>
      <c r="E55" s="118"/>
      <c r="F55" s="118"/>
      <c r="G55" s="118"/>
      <c r="H55" s="118"/>
      <c r="I55" s="118"/>
      <c r="J55" s="118"/>
      <c r="K55" s="118"/>
      <c r="L55" s="118"/>
      <c r="M55" s="118"/>
      <c r="N55" s="118"/>
      <c r="O55" s="118"/>
      <c r="P55" s="118"/>
      <c r="Q55" s="118"/>
      <c r="R55" s="118"/>
      <c r="S55" s="118"/>
      <c r="T55" s="118"/>
      <c r="U55" s="118"/>
      <c r="V55" s="118"/>
      <c r="W55" s="118"/>
      <c r="X55" s="118"/>
      <c r="Y55" s="118"/>
      <c r="Z55" s="118"/>
      <c r="AA55" s="118"/>
      <c r="AB55" s="118"/>
      <c r="AC55" s="118"/>
      <c r="AD55" s="118"/>
      <c r="AE55" s="118"/>
      <c r="AF55" s="49"/>
      <c r="AG55" s="47"/>
      <c r="AH55" s="48"/>
      <c r="AK55" t="s">
        <v>35</v>
      </c>
      <c r="AL55" t="s">
        <v>35</v>
      </c>
    </row>
    <row r="56" spans="1:39" x14ac:dyDescent="0.2">
      <c r="A56" s="45"/>
      <c r="B56" s="118"/>
      <c r="C56" s="118"/>
      <c r="D56" s="118"/>
      <c r="E56" s="118"/>
      <c r="F56" s="118"/>
      <c r="G56" s="118"/>
      <c r="H56" s="118"/>
      <c r="I56" s="118"/>
      <c r="J56" s="118"/>
      <c r="K56" s="118"/>
      <c r="L56" s="118"/>
      <c r="M56" s="118"/>
      <c r="N56" s="118"/>
      <c r="O56" s="118"/>
      <c r="P56" s="118"/>
      <c r="Q56" s="118"/>
      <c r="R56" s="118"/>
      <c r="S56" s="118"/>
      <c r="T56" s="118"/>
      <c r="U56" s="118"/>
      <c r="V56" s="118"/>
      <c r="W56" s="118"/>
      <c r="X56" s="118"/>
      <c r="Y56" s="118"/>
      <c r="Z56" s="118"/>
      <c r="AA56" s="118"/>
      <c r="AB56" s="118"/>
      <c r="AC56" s="118"/>
      <c r="AD56" s="118"/>
      <c r="AE56" s="118"/>
      <c r="AF56" s="50"/>
      <c r="AG56" s="47"/>
      <c r="AH56" s="48"/>
      <c r="AL56" t="s">
        <v>35</v>
      </c>
    </row>
    <row r="57" spans="1:39" ht="13.5" thickBot="1" x14ac:dyDescent="0.25">
      <c r="A57" s="54"/>
      <c r="B57" s="55"/>
      <c r="C57" s="55"/>
      <c r="D57" s="55"/>
      <c r="E57" s="55"/>
      <c r="F57" s="55"/>
      <c r="G57" s="55" t="s">
        <v>35</v>
      </c>
      <c r="H57" s="55"/>
      <c r="I57" s="55"/>
      <c r="J57" s="55"/>
      <c r="K57" s="55"/>
      <c r="L57" s="55" t="s">
        <v>35</v>
      </c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55"/>
      <c r="AG57" s="56"/>
      <c r="AH57" s="76"/>
      <c r="AL57" t="s">
        <v>35</v>
      </c>
    </row>
    <row r="58" spans="1:39" x14ac:dyDescent="0.2">
      <c r="AJ58" t="s">
        <v>35</v>
      </c>
    </row>
    <row r="60" spans="1:39" x14ac:dyDescent="0.2">
      <c r="AD60" s="2" t="s">
        <v>35</v>
      </c>
    </row>
    <row r="62" spans="1:39" x14ac:dyDescent="0.2">
      <c r="AI62" s="12" t="s">
        <v>35</v>
      </c>
      <c r="AJ62" t="s">
        <v>35</v>
      </c>
    </row>
    <row r="65" spans="9:35" x14ac:dyDescent="0.2">
      <c r="I65" s="2" t="s">
        <v>35</v>
      </c>
      <c r="Y65" s="2" t="s">
        <v>35</v>
      </c>
      <c r="AB65" s="2" t="s">
        <v>35</v>
      </c>
      <c r="AI65" t="s">
        <v>35</v>
      </c>
    </row>
    <row r="72" spans="9:35" x14ac:dyDescent="0.2">
      <c r="AI72" s="12" t="s">
        <v>35</v>
      </c>
    </row>
  </sheetData>
  <mergeCells count="36">
    <mergeCell ref="A1:AH1"/>
    <mergeCell ref="Y3:Y4"/>
    <mergeCell ref="R3:R4"/>
    <mergeCell ref="O3:O4"/>
    <mergeCell ref="P3:P4"/>
    <mergeCell ref="B2:AH2"/>
    <mergeCell ref="AE3:AE4"/>
    <mergeCell ref="A2:A4"/>
    <mergeCell ref="S3:S4"/>
    <mergeCell ref="AF3:AF4"/>
    <mergeCell ref="Z3:Z4"/>
    <mergeCell ref="U3:U4"/>
    <mergeCell ref="I3:I4"/>
    <mergeCell ref="T3:T4"/>
    <mergeCell ref="V3:V4"/>
    <mergeCell ref="AA3:AA4"/>
    <mergeCell ref="AB3:AB4"/>
    <mergeCell ref="AC3:AC4"/>
    <mergeCell ref="AD3:AD4"/>
    <mergeCell ref="W3:W4"/>
    <mergeCell ref="X3:X4"/>
    <mergeCell ref="T53:X53"/>
    <mergeCell ref="B3:B4"/>
    <mergeCell ref="C3:C4"/>
    <mergeCell ref="D3:D4"/>
    <mergeCell ref="N3:N4"/>
    <mergeCell ref="E3:E4"/>
    <mergeCell ref="F3:F4"/>
    <mergeCell ref="M3:M4"/>
    <mergeCell ref="K3:K4"/>
    <mergeCell ref="L3:L4"/>
    <mergeCell ref="G3:G4"/>
    <mergeCell ref="H3:H4"/>
    <mergeCell ref="J3:J4"/>
    <mergeCell ref="T52:X52"/>
    <mergeCell ref="Q3:Q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2"/>
  <sheetViews>
    <sheetView showGridLines="0" zoomScale="90" zoomScaleNormal="90" workbookViewId="0">
      <selection activeCell="AA43" sqref="AA43"/>
    </sheetView>
  </sheetViews>
  <sheetFormatPr defaultRowHeight="12.75" x14ac:dyDescent="0.2"/>
  <cols>
    <col min="1" max="1" width="19.140625" style="2" bestFit="1" customWidth="1"/>
    <col min="2" max="2" width="7" style="2" bestFit="1" customWidth="1"/>
    <col min="3" max="22" width="5.5703125" style="2" bestFit="1" customWidth="1"/>
    <col min="23" max="25" width="6.85546875" style="2" bestFit="1" customWidth="1"/>
    <col min="26" max="26" width="6" style="2" customWidth="1"/>
    <col min="27" max="30" width="6.85546875" style="2" bestFit="1" customWidth="1"/>
    <col min="31" max="31" width="7" style="2" bestFit="1" customWidth="1"/>
    <col min="32" max="32" width="6.85546875" style="2" customWidth="1"/>
    <col min="33" max="33" width="6.85546875" style="7" bestFit="1" customWidth="1"/>
  </cols>
  <sheetData>
    <row r="1" spans="1:37" ht="20.100000000000001" customHeight="1" x14ac:dyDescent="0.2">
      <c r="A1" s="135" t="s">
        <v>223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7"/>
    </row>
    <row r="2" spans="1:37" s="4" customFormat="1" ht="20.100000000000001" customHeight="1" x14ac:dyDescent="0.2">
      <c r="A2" s="138" t="s">
        <v>21</v>
      </c>
      <c r="B2" s="133" t="s">
        <v>219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4"/>
    </row>
    <row r="3" spans="1:37" s="5" customFormat="1" ht="20.100000000000001" customHeight="1" x14ac:dyDescent="0.2">
      <c r="A3" s="138"/>
      <c r="B3" s="131">
        <v>1</v>
      </c>
      <c r="C3" s="131">
        <f>SUM(B3+1)</f>
        <v>2</v>
      </c>
      <c r="D3" s="131">
        <f t="shared" ref="D3:AD3" si="0">SUM(C3+1)</f>
        <v>3</v>
      </c>
      <c r="E3" s="131">
        <f t="shared" si="0"/>
        <v>4</v>
      </c>
      <c r="F3" s="131">
        <f t="shared" si="0"/>
        <v>5</v>
      </c>
      <c r="G3" s="131">
        <f t="shared" si="0"/>
        <v>6</v>
      </c>
      <c r="H3" s="131">
        <f t="shared" si="0"/>
        <v>7</v>
      </c>
      <c r="I3" s="131">
        <f t="shared" si="0"/>
        <v>8</v>
      </c>
      <c r="J3" s="131">
        <f t="shared" si="0"/>
        <v>9</v>
      </c>
      <c r="K3" s="131">
        <f t="shared" si="0"/>
        <v>10</v>
      </c>
      <c r="L3" s="131">
        <f t="shared" si="0"/>
        <v>11</v>
      </c>
      <c r="M3" s="131">
        <f t="shared" si="0"/>
        <v>12</v>
      </c>
      <c r="N3" s="131">
        <f t="shared" si="0"/>
        <v>13</v>
      </c>
      <c r="O3" s="131">
        <f t="shared" si="0"/>
        <v>14</v>
      </c>
      <c r="P3" s="131">
        <f t="shared" si="0"/>
        <v>15</v>
      </c>
      <c r="Q3" s="131">
        <f t="shared" si="0"/>
        <v>16</v>
      </c>
      <c r="R3" s="131">
        <f t="shared" si="0"/>
        <v>17</v>
      </c>
      <c r="S3" s="131">
        <f t="shared" si="0"/>
        <v>18</v>
      </c>
      <c r="T3" s="131">
        <f t="shared" si="0"/>
        <v>19</v>
      </c>
      <c r="U3" s="131">
        <f t="shared" si="0"/>
        <v>20</v>
      </c>
      <c r="V3" s="131">
        <f t="shared" si="0"/>
        <v>21</v>
      </c>
      <c r="W3" s="131">
        <f t="shared" si="0"/>
        <v>22</v>
      </c>
      <c r="X3" s="131">
        <f t="shared" si="0"/>
        <v>23</v>
      </c>
      <c r="Y3" s="131">
        <f t="shared" si="0"/>
        <v>24</v>
      </c>
      <c r="Z3" s="131">
        <f t="shared" si="0"/>
        <v>25</v>
      </c>
      <c r="AA3" s="131">
        <f t="shared" si="0"/>
        <v>26</v>
      </c>
      <c r="AB3" s="131">
        <f t="shared" si="0"/>
        <v>27</v>
      </c>
      <c r="AC3" s="131">
        <f t="shared" si="0"/>
        <v>28</v>
      </c>
      <c r="AD3" s="131">
        <f t="shared" si="0"/>
        <v>29</v>
      </c>
      <c r="AE3" s="131">
        <v>30</v>
      </c>
      <c r="AF3" s="131">
        <v>31</v>
      </c>
      <c r="AG3" s="142" t="s">
        <v>26</v>
      </c>
    </row>
    <row r="4" spans="1:37" s="5" customFormat="1" ht="20.100000000000001" customHeight="1" x14ac:dyDescent="0.2">
      <c r="A4" s="138"/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  <c r="AA4" s="131"/>
      <c r="AB4" s="131"/>
      <c r="AC4" s="131"/>
      <c r="AD4" s="131"/>
      <c r="AE4" s="131"/>
      <c r="AF4" s="131"/>
      <c r="AG4" s="142"/>
    </row>
    <row r="5" spans="1:37" s="5" customFormat="1" x14ac:dyDescent="0.2">
      <c r="A5" s="51" t="s">
        <v>30</v>
      </c>
      <c r="B5" s="110">
        <f>[1]Maio!$E$5</f>
        <v>76.333333333333329</v>
      </c>
      <c r="C5" s="110">
        <f>[1]Maio!$E$6</f>
        <v>72.714285714285708</v>
      </c>
      <c r="D5" s="110">
        <f>[1]Maio!$E$7</f>
        <v>79.541666666666671</v>
      </c>
      <c r="E5" s="110">
        <f>[1]Maio!$E$8</f>
        <v>78.375</v>
      </c>
      <c r="F5" s="110">
        <f>[1]Maio!$E$9</f>
        <v>74.238095238095241</v>
      </c>
      <c r="G5" s="110">
        <f>[1]Maio!$E$10</f>
        <v>71.2</v>
      </c>
      <c r="H5" s="110">
        <f>[1]Maio!$E$11</f>
        <v>71.631578947368425</v>
      </c>
      <c r="I5" s="110">
        <f>[1]Maio!$E$12</f>
        <v>76.958333333333329</v>
      </c>
      <c r="J5" s="110">
        <f>[1]Maio!$E$13</f>
        <v>79.083333333333329</v>
      </c>
      <c r="K5" s="110">
        <f>[1]Maio!$E$14</f>
        <v>84.708333333333329</v>
      </c>
      <c r="L5" s="110">
        <f>[1]Maio!$E$15</f>
        <v>71.958333333333329</v>
      </c>
      <c r="M5" s="110">
        <f>[1]Maio!$E$16</f>
        <v>72.625</v>
      </c>
      <c r="N5" s="110">
        <f>[1]Maio!$E$17</f>
        <v>73.260869565217391</v>
      </c>
      <c r="O5" s="110">
        <f>[1]Maio!$E$18</f>
        <v>69.444444444444443</v>
      </c>
      <c r="P5" s="110">
        <f>[1]Maio!$E$19</f>
        <v>71.55</v>
      </c>
      <c r="Q5" s="110">
        <f>[1]Maio!$E$20</f>
        <v>67.578947368421055</v>
      </c>
      <c r="R5" s="110">
        <f>[1]Maio!$E$21</f>
        <v>74.708333333333329</v>
      </c>
      <c r="S5" s="110">
        <f>[1]Maio!$E$22</f>
        <v>72.736842105263165</v>
      </c>
      <c r="T5" s="110">
        <f>[1]Maio!$E$23</f>
        <v>65.9375</v>
      </c>
      <c r="U5" s="110">
        <f>[1]Maio!$E$24</f>
        <v>71.772727272727266</v>
      </c>
      <c r="V5" s="110">
        <f>[1]Maio!$E$25</f>
        <v>74.666666666666671</v>
      </c>
      <c r="W5" s="110">
        <f>[1]Maio!$E$26</f>
        <v>68.63636363636364</v>
      </c>
      <c r="X5" s="110">
        <f>[1]Maio!$E$27</f>
        <v>70.913043478260875</v>
      </c>
      <c r="Y5" s="110">
        <f>[1]Maio!$E$28</f>
        <v>73.541666666666671</v>
      </c>
      <c r="Z5" s="110">
        <f>[1]Maio!$E$29</f>
        <v>70.434782608695656</v>
      </c>
      <c r="AA5" s="110">
        <f>[1]Maio!$E$30</f>
        <v>66.652173913043484</v>
      </c>
      <c r="AB5" s="110">
        <f>[1]Maio!$E$31</f>
        <v>68.347826086956516</v>
      </c>
      <c r="AC5" s="110">
        <f>[1]Maio!$E$32</f>
        <v>93.541666666666671</v>
      </c>
      <c r="AD5" s="110">
        <f>[1]Maio!$E$33</f>
        <v>88.666666666666671</v>
      </c>
      <c r="AE5" s="110">
        <f>[1]Maio!$E$34</f>
        <v>98.909090909090907</v>
      </c>
      <c r="AF5" s="110">
        <f>[1]Maio!$E$35</f>
        <v>83.916666666666671</v>
      </c>
      <c r="AG5" s="123">
        <f t="shared" ref="AG5:AG49" si="1">AVERAGE(B5:AF5)</f>
        <v>75.309147460910765</v>
      </c>
    </row>
    <row r="6" spans="1:37" x14ac:dyDescent="0.2">
      <c r="A6" s="51" t="s">
        <v>0</v>
      </c>
      <c r="B6" s="113">
        <f>[2]Maio!$E$5</f>
        <v>84.083333333333329</v>
      </c>
      <c r="C6" s="113">
        <f>[2]Maio!$E$6</f>
        <v>86.375</v>
      </c>
      <c r="D6" s="113">
        <f>[2]Maio!$E$7</f>
        <v>91.041666666666671</v>
      </c>
      <c r="E6" s="113">
        <f>[2]Maio!$E$8</f>
        <v>91.5</v>
      </c>
      <c r="F6" s="113">
        <f>[2]Maio!$E$9</f>
        <v>84.833333333333329</v>
      </c>
      <c r="G6" s="113">
        <f>[2]Maio!$E$10</f>
        <v>85.375</v>
      </c>
      <c r="H6" s="113">
        <f>[2]Maio!$E$11</f>
        <v>85.75</v>
      </c>
      <c r="I6" s="113">
        <f>[2]Maio!$E$12</f>
        <v>90.541666666666671</v>
      </c>
      <c r="J6" s="113">
        <f>[2]Maio!$E$13</f>
        <v>81.458333333333329</v>
      </c>
      <c r="K6" s="113">
        <f>[2]Maio!$E$14</f>
        <v>77.541666666666671</v>
      </c>
      <c r="L6" s="113">
        <f>[2]Maio!$E$15</f>
        <v>66.75</v>
      </c>
      <c r="M6" s="113">
        <f>[2]Maio!$E$16</f>
        <v>67.791666666666671</v>
      </c>
      <c r="N6" s="113">
        <f>[2]Maio!$E$17</f>
        <v>67.75</v>
      </c>
      <c r="O6" s="113">
        <f>[2]Maio!$E$18</f>
        <v>67.375</v>
      </c>
      <c r="P6" s="113">
        <f>[2]Maio!$E$19</f>
        <v>72.25</v>
      </c>
      <c r="Q6" s="113">
        <f>[2]Maio!$E$20</f>
        <v>72.125</v>
      </c>
      <c r="R6" s="113">
        <f>[2]Maio!$E$21</f>
        <v>73.5</v>
      </c>
      <c r="S6" s="113">
        <f>[2]Maio!$E$22</f>
        <v>75.875</v>
      </c>
      <c r="T6" s="113">
        <f>[2]Maio!$E$23</f>
        <v>78.916666666666671</v>
      </c>
      <c r="U6" s="113">
        <f>[2]Maio!$E$24</f>
        <v>79.625</v>
      </c>
      <c r="V6" s="113">
        <f>[2]Maio!$E$25</f>
        <v>80.291666666666671</v>
      </c>
      <c r="W6" s="113">
        <f>[2]Maio!$E$26</f>
        <v>77.375</v>
      </c>
      <c r="X6" s="113">
        <f>[2]Maio!$E$27</f>
        <v>75.625</v>
      </c>
      <c r="Y6" s="113">
        <f>[2]Maio!$E$28</f>
        <v>72.416666666666671</v>
      </c>
      <c r="Z6" s="113">
        <f>[2]Maio!$E$29</f>
        <v>74.333333333333329</v>
      </c>
      <c r="AA6" s="113">
        <f>[2]Maio!$E$30</f>
        <v>74.083333333333329</v>
      </c>
      <c r="AB6" s="113">
        <f>[2]Maio!$E$31</f>
        <v>73.208333333333329</v>
      </c>
      <c r="AC6" s="113">
        <f>[2]Maio!$E$32</f>
        <v>90</v>
      </c>
      <c r="AD6" s="113">
        <f>[2]Maio!$E$33</f>
        <v>90</v>
      </c>
      <c r="AE6" s="113">
        <f>[2]Maio!$E$34</f>
        <v>91.666666666666671</v>
      </c>
      <c r="AF6" s="113">
        <f>[2]Maio!$E$35</f>
        <v>93.458333333333329</v>
      </c>
      <c r="AG6" s="123">
        <f t="shared" si="1"/>
        <v>79.771505376344081</v>
      </c>
    </row>
    <row r="7" spans="1:37" x14ac:dyDescent="0.2">
      <c r="A7" s="51" t="s">
        <v>88</v>
      </c>
      <c r="B7" s="113">
        <f>[3]Maio!$E$5</f>
        <v>73.541666666666671</v>
      </c>
      <c r="C7" s="113">
        <f>[3]Maio!$E$6</f>
        <v>69.958333333333329</v>
      </c>
      <c r="D7" s="113">
        <f>[3]Maio!$E$7</f>
        <v>82.208333333333329</v>
      </c>
      <c r="E7" s="113">
        <f>[3]Maio!$E$8</f>
        <v>79.416666666666671</v>
      </c>
      <c r="F7" s="113">
        <f>[3]Maio!$E$9</f>
        <v>71.416666666666671</v>
      </c>
      <c r="G7" s="113">
        <f>[3]Maio!$E$10</f>
        <v>70.916666666666671</v>
      </c>
      <c r="H7" s="113">
        <f>[3]Maio!$E$11</f>
        <v>74.916666666666671</v>
      </c>
      <c r="I7" s="113">
        <f>[3]Maio!$E$12</f>
        <v>80.791666666666671</v>
      </c>
      <c r="J7" s="113" t="str">
        <f>[3]Maio!$E$13</f>
        <v>*</v>
      </c>
      <c r="K7" s="113">
        <f>[3]Maio!$E$14</f>
        <v>78.125</v>
      </c>
      <c r="L7" s="113">
        <f>[3]Maio!$E$15</f>
        <v>56.375</v>
      </c>
      <c r="M7" s="113">
        <f>[3]Maio!$E$16</f>
        <v>57.083333333333336</v>
      </c>
      <c r="N7" s="113">
        <f>[3]Maio!$E$17</f>
        <v>56.708333333333336</v>
      </c>
      <c r="O7" s="113">
        <f>[3]Maio!$E$18</f>
        <v>63.458333333333336</v>
      </c>
      <c r="P7" s="113">
        <f>[3]Maio!$E$19</f>
        <v>64.583333333333329</v>
      </c>
      <c r="Q7" s="113">
        <f>[3]Maio!$E$20</f>
        <v>62.666666666666664</v>
      </c>
      <c r="R7" s="113">
        <f>[3]Maio!$E$21</f>
        <v>67.125</v>
      </c>
      <c r="S7" s="113">
        <f>[3]Maio!$E$22</f>
        <v>69.625</v>
      </c>
      <c r="T7" s="113">
        <f>[3]Maio!$E$23</f>
        <v>68.375</v>
      </c>
      <c r="U7" s="113">
        <f>[3]Maio!$E$24</f>
        <v>66.75</v>
      </c>
      <c r="V7" s="113">
        <f>[3]Maio!$E$25</f>
        <v>65</v>
      </c>
      <c r="W7" s="113">
        <f>[3]Maio!$E$26</f>
        <v>60.666666666666664</v>
      </c>
      <c r="X7" s="113">
        <f>[3]Maio!$E$27</f>
        <v>59.166666666666664</v>
      </c>
      <c r="Y7" s="113">
        <f>[3]Maio!$E$28</f>
        <v>61</v>
      </c>
      <c r="Z7" s="113">
        <f>[3]Maio!$E$29</f>
        <v>63.083333333333336</v>
      </c>
      <c r="AA7" s="113">
        <f>[3]Maio!$E$30</f>
        <v>63.791666666666664</v>
      </c>
      <c r="AB7" s="113">
        <f>[3]Maio!$E$31</f>
        <v>63.583333333333336</v>
      </c>
      <c r="AC7" s="113">
        <f>[3]Maio!$E$32</f>
        <v>91.291666666666671</v>
      </c>
      <c r="AD7" s="113">
        <f>[3]Maio!$E$33</f>
        <v>90.833333333333329</v>
      </c>
      <c r="AE7" s="113">
        <f>[3]Maio!$E$34</f>
        <v>91.217391304347828</v>
      </c>
      <c r="AF7" s="113" t="str">
        <f>[3]Maio!$E$35</f>
        <v>*</v>
      </c>
      <c r="AG7" s="123">
        <f t="shared" si="1"/>
        <v>69.781921539230382</v>
      </c>
    </row>
    <row r="8" spans="1:37" x14ac:dyDescent="0.2">
      <c r="A8" s="51" t="s">
        <v>1</v>
      </c>
      <c r="B8" s="113">
        <f>[4]Maio!$E$5</f>
        <v>77.916666666666671</v>
      </c>
      <c r="C8" s="113">
        <f>[4]Maio!$E$6</f>
        <v>84.791666666666671</v>
      </c>
      <c r="D8" s="113">
        <f>[4]Maio!$E$7</f>
        <v>84.791666666666671</v>
      </c>
      <c r="E8" s="113">
        <f>[4]Maio!$E$8</f>
        <v>83.791666666666671</v>
      </c>
      <c r="F8" s="113">
        <f>[4]Maio!$E$9</f>
        <v>77.5</v>
      </c>
      <c r="G8" s="113">
        <f>[4]Maio!$E$10</f>
        <v>84.708333333333329</v>
      </c>
      <c r="H8" s="113">
        <f>[4]Maio!$E$11</f>
        <v>78.5</v>
      </c>
      <c r="I8" s="113">
        <f>[4]Maio!$E$12</f>
        <v>84.708333333333329</v>
      </c>
      <c r="J8" s="113">
        <f>[4]Maio!$E$13</f>
        <v>85.291666666666671</v>
      </c>
      <c r="K8" s="113">
        <f>[4]Maio!$E$14</f>
        <v>81.041666666666671</v>
      </c>
      <c r="L8" s="113">
        <f>[4]Maio!$E$15</f>
        <v>73.125</v>
      </c>
      <c r="M8" s="113">
        <f>[4]Maio!$E$16</f>
        <v>71.083333333333329</v>
      </c>
      <c r="N8" s="113">
        <f>[4]Maio!$E$17</f>
        <v>70.708333333333329</v>
      </c>
      <c r="O8" s="113">
        <f>[4]Maio!$E$18</f>
        <v>68.416666666666671</v>
      </c>
      <c r="P8" s="113">
        <f>[4]Maio!$E$19</f>
        <v>70.833333333333329</v>
      </c>
      <c r="Q8" s="113">
        <f>[4]Maio!$E$20</f>
        <v>72.083333333333329</v>
      </c>
      <c r="R8" s="113">
        <f>[4]Maio!$E$21</f>
        <v>68.958333333333329</v>
      </c>
      <c r="S8" s="113">
        <f>[4]Maio!$E$22</f>
        <v>67.541666666666671</v>
      </c>
      <c r="T8" s="113">
        <f>[4]Maio!$E$23</f>
        <v>65.791666666666671</v>
      </c>
      <c r="U8" s="113">
        <f>[4]Maio!$E$24</f>
        <v>68.333333333333329</v>
      </c>
      <c r="V8" s="113">
        <f>[4]Maio!$E$25</f>
        <v>71.583333333333329</v>
      </c>
      <c r="W8" s="113">
        <f>[4]Maio!$E$26</f>
        <v>65.166666666666671</v>
      </c>
      <c r="X8" s="113">
        <f>[4]Maio!$E$27</f>
        <v>68.541666666666671</v>
      </c>
      <c r="Y8" s="113">
        <f>[4]Maio!$E$28</f>
        <v>59.875</v>
      </c>
      <c r="Z8" s="113">
        <f>[4]Maio!$E$29</f>
        <v>65.416666666666671</v>
      </c>
      <c r="AA8" s="113">
        <f>[4]Maio!$E$30</f>
        <v>68.166666666666671</v>
      </c>
      <c r="AB8" s="113">
        <f>[4]Maio!$E$31</f>
        <v>67.916666666666671</v>
      </c>
      <c r="AC8" s="113">
        <f>[4]Maio!$E$32</f>
        <v>88.125</v>
      </c>
      <c r="AD8" s="113">
        <f>[4]Maio!$E$33</f>
        <v>84.541666666666671</v>
      </c>
      <c r="AE8" s="113">
        <f>[4]Maio!$E$34</f>
        <v>92.333333333333329</v>
      </c>
      <c r="AF8" s="113">
        <f>[4]Maio!$E$35</f>
        <v>88.958333333333329</v>
      </c>
      <c r="AG8" s="123">
        <f t="shared" si="1"/>
        <v>75.501344086021518</v>
      </c>
    </row>
    <row r="9" spans="1:37" hidden="1" x14ac:dyDescent="0.2">
      <c r="A9" s="51" t="s">
        <v>151</v>
      </c>
      <c r="B9" s="113" t="str">
        <f>[5]Maio!$E$5</f>
        <v>*</v>
      </c>
      <c r="C9" s="113" t="str">
        <f>[5]Maio!$E$6</f>
        <v>*</v>
      </c>
      <c r="D9" s="113" t="str">
        <f>[5]Maio!$E$7</f>
        <v>*</v>
      </c>
      <c r="E9" s="113" t="str">
        <f>[5]Maio!$E$8</f>
        <v>*</v>
      </c>
      <c r="F9" s="113" t="str">
        <f>[5]Maio!$E$9</f>
        <v>*</v>
      </c>
      <c r="G9" s="113" t="str">
        <f>[5]Maio!$E$10</f>
        <v>*</v>
      </c>
      <c r="H9" s="113" t="str">
        <f>[5]Maio!$E$11</f>
        <v>*</v>
      </c>
      <c r="I9" s="113" t="str">
        <f>[5]Maio!$E$12</f>
        <v>*</v>
      </c>
      <c r="J9" s="113" t="str">
        <f>[5]Maio!$E$13</f>
        <v>*</v>
      </c>
      <c r="K9" s="113" t="str">
        <f>[5]Maio!$E$14</f>
        <v>*</v>
      </c>
      <c r="L9" s="113" t="str">
        <f>[5]Maio!$E$15</f>
        <v>*</v>
      </c>
      <c r="M9" s="113" t="str">
        <f>[5]Maio!$E$16</f>
        <v>*</v>
      </c>
      <c r="N9" s="113" t="str">
        <f>[5]Maio!$E$17</f>
        <v>*</v>
      </c>
      <c r="O9" s="113" t="str">
        <f>[5]Maio!$E$18</f>
        <v>*</v>
      </c>
      <c r="P9" s="113" t="str">
        <f>[5]Maio!$E$19</f>
        <v>*</v>
      </c>
      <c r="Q9" s="113" t="str">
        <f>[5]Maio!$E$20</f>
        <v>*</v>
      </c>
      <c r="R9" s="113" t="str">
        <f>[5]Maio!$E$21</f>
        <v>*</v>
      </c>
      <c r="S9" s="113" t="str">
        <f>[5]Maio!$E$22</f>
        <v>*</v>
      </c>
      <c r="T9" s="113" t="str">
        <f>[5]Maio!$E$23</f>
        <v>*</v>
      </c>
      <c r="U9" s="113" t="str">
        <f>[5]Maio!$E$24</f>
        <v>*</v>
      </c>
      <c r="V9" s="113" t="str">
        <f>[5]Maio!$E$25</f>
        <v>*</v>
      </c>
      <c r="W9" s="113" t="str">
        <f>[5]Maio!$E$26</f>
        <v>*</v>
      </c>
      <c r="X9" s="113" t="str">
        <f>[5]Maio!$E$27</f>
        <v>*</v>
      </c>
      <c r="Y9" s="113" t="str">
        <f>[5]Maio!$E$28</f>
        <v>*</v>
      </c>
      <c r="Z9" s="113" t="str">
        <f>[5]Maio!$E$29</f>
        <v>*</v>
      </c>
      <c r="AA9" s="113" t="str">
        <f>[5]Maio!$E$30</f>
        <v>*</v>
      </c>
      <c r="AB9" s="113" t="str">
        <f>[5]Maio!$E$31</f>
        <v>*</v>
      </c>
      <c r="AC9" s="113" t="str">
        <f>[5]Maio!$E$32</f>
        <v>*</v>
      </c>
      <c r="AD9" s="113" t="str">
        <f>[5]Maio!$E$33</f>
        <v>*</v>
      </c>
      <c r="AE9" s="113" t="str">
        <f>[5]Maio!$E$34</f>
        <v>*</v>
      </c>
      <c r="AF9" s="113" t="str">
        <f>[5]Maio!$E$35</f>
        <v>*</v>
      </c>
      <c r="AG9" s="123" t="s">
        <v>209</v>
      </c>
    </row>
    <row r="10" spans="1:37" x14ac:dyDescent="0.2">
      <c r="A10" s="51" t="s">
        <v>95</v>
      </c>
      <c r="B10" s="113">
        <f>[6]Maio!$E$5</f>
        <v>84.416666666666671</v>
      </c>
      <c r="C10" s="113">
        <f>[6]Maio!$E$6</f>
        <v>79.166666666666671</v>
      </c>
      <c r="D10" s="113">
        <f>[6]Maio!$E$7</f>
        <v>87.041666666666671</v>
      </c>
      <c r="E10" s="113">
        <f>[6]Maio!$E$8</f>
        <v>82.458333333333329</v>
      </c>
      <c r="F10" s="113">
        <f>[6]Maio!$E$9</f>
        <v>78</v>
      </c>
      <c r="G10" s="113">
        <f>[6]Maio!$E$10</f>
        <v>77.208333333333329</v>
      </c>
      <c r="H10" s="113">
        <f>[6]Maio!$E$11</f>
        <v>76.041666666666671</v>
      </c>
      <c r="I10" s="113">
        <f>[6]Maio!$E$12</f>
        <v>76.75</v>
      </c>
      <c r="J10" s="113">
        <f>[6]Maio!$E$13</f>
        <v>89.583333333333329</v>
      </c>
      <c r="K10" s="113">
        <f>[6]Maio!$E$14</f>
        <v>90.458333333333329</v>
      </c>
      <c r="L10" s="113">
        <f>[6]Maio!$E$15</f>
        <v>79.083333333333329</v>
      </c>
      <c r="M10" s="113">
        <f>[6]Maio!$E$16</f>
        <v>65.041666666666671</v>
      </c>
      <c r="N10" s="113">
        <f>[6]Maio!$E$17</f>
        <v>62.5</v>
      </c>
      <c r="O10" s="113">
        <f>[6]Maio!$E$18</f>
        <v>67.416666666666671</v>
      </c>
      <c r="P10" s="113">
        <f>[6]Maio!$E$19</f>
        <v>73</v>
      </c>
      <c r="Q10" s="113">
        <f>[6]Maio!$E$20</f>
        <v>71.375</v>
      </c>
      <c r="R10" s="113">
        <f>[6]Maio!$E$21</f>
        <v>64.583333333333329</v>
      </c>
      <c r="S10" s="113">
        <f>[6]Maio!$E$22</f>
        <v>69.208333333333329</v>
      </c>
      <c r="T10" s="113">
        <f>[6]Maio!$E$23</f>
        <v>71.25</v>
      </c>
      <c r="U10" s="113">
        <f>[6]Maio!$E$24</f>
        <v>68.041666666666671</v>
      </c>
      <c r="V10" s="113">
        <f>[6]Maio!$E$25</f>
        <v>67.166666666666671</v>
      </c>
      <c r="W10" s="113">
        <f>[6]Maio!$E$26</f>
        <v>63.333333333333336</v>
      </c>
      <c r="X10" s="113">
        <f>[6]Maio!$E$27</f>
        <v>67.208333333333329</v>
      </c>
      <c r="Y10" s="113">
        <f>[6]Maio!$E$28</f>
        <v>65.458333333333329</v>
      </c>
      <c r="Z10" s="113">
        <f>[6]Maio!$E$29</f>
        <v>72</v>
      </c>
      <c r="AA10" s="113">
        <f>[6]Maio!$E$30</f>
        <v>70.416666666666671</v>
      </c>
      <c r="AB10" s="113">
        <f>[6]Maio!$E$31</f>
        <v>69.25</v>
      </c>
      <c r="AC10" s="113">
        <f>[6]Maio!$E$32</f>
        <v>91.916666666666671</v>
      </c>
      <c r="AD10" s="113">
        <f>[6]Maio!$E$33</f>
        <v>91.416666666666671</v>
      </c>
      <c r="AE10" s="113">
        <f>[6]Maio!$E$34</f>
        <v>98.958333333333329</v>
      </c>
      <c r="AF10" s="113">
        <f>[6]Maio!$E$35</f>
        <v>91.333333333333329</v>
      </c>
      <c r="AG10" s="123">
        <f t="shared" si="1"/>
        <v>76.163978494623663</v>
      </c>
    </row>
    <row r="11" spans="1:37" x14ac:dyDescent="0.2">
      <c r="A11" s="51" t="s">
        <v>52</v>
      </c>
      <c r="B11" s="113">
        <f>[7]Maio!$E$5</f>
        <v>65.454545454545453</v>
      </c>
      <c r="C11" s="113">
        <f>[7]Maio!$E$6</f>
        <v>65.5</v>
      </c>
      <c r="D11" s="113">
        <f>[7]Maio!$E$7</f>
        <v>65.565217391304344</v>
      </c>
      <c r="E11" s="113">
        <f>[7]Maio!$E$8</f>
        <v>64.681818181818187</v>
      </c>
      <c r="F11" s="113">
        <f>[7]Maio!$E$9</f>
        <v>63.227272727272727</v>
      </c>
      <c r="G11" s="113">
        <f>[7]Maio!$E$10</f>
        <v>59.9</v>
      </c>
      <c r="H11" s="113">
        <f>[7]Maio!$E$11</f>
        <v>68.478260869565219</v>
      </c>
      <c r="I11" s="113">
        <f>[7]Maio!$E$12</f>
        <v>64.94736842105263</v>
      </c>
      <c r="J11" s="113">
        <f>[7]Maio!$E$13</f>
        <v>72.92307692307692</v>
      </c>
      <c r="K11" s="113">
        <f>[7]Maio!$E$14</f>
        <v>68.538461538461533</v>
      </c>
      <c r="L11" s="113">
        <f>[7]Maio!$E$15</f>
        <v>62.083333333333336</v>
      </c>
      <c r="M11" s="113">
        <f>[7]Maio!$E$16</f>
        <v>58.590909090909093</v>
      </c>
      <c r="N11" s="113">
        <f>[7]Maio!$E$17</f>
        <v>60.208333333333336</v>
      </c>
      <c r="O11" s="113">
        <f>[7]Maio!$E$18</f>
        <v>61.38095238095238</v>
      </c>
      <c r="P11" s="113">
        <f>[7]Maio!$E$19</f>
        <v>60.916666666666664</v>
      </c>
      <c r="Q11" s="113">
        <f>[7]Maio!$E$20</f>
        <v>56.81818181818182</v>
      </c>
      <c r="R11" s="113">
        <f>[7]Maio!$E$21</f>
        <v>62.375</v>
      </c>
      <c r="S11" s="113">
        <f>[7]Maio!$E$22</f>
        <v>66.916666666666671</v>
      </c>
      <c r="T11" s="113">
        <f>[7]Maio!$E$23</f>
        <v>62.652173913043477</v>
      </c>
      <c r="U11" s="113">
        <f>[7]Maio!$E$24</f>
        <v>64.25</v>
      </c>
      <c r="V11" s="113">
        <f>[7]Maio!$E$25</f>
        <v>61.208333333333336</v>
      </c>
      <c r="W11" s="113">
        <f>[7]Maio!$E$26</f>
        <v>57.416666666666664</v>
      </c>
      <c r="X11" s="113">
        <f>[7]Maio!$E$27</f>
        <v>54.75</v>
      </c>
      <c r="Y11" s="113">
        <f>[7]Maio!$E$28</f>
        <v>58.833333333333336</v>
      </c>
      <c r="Z11" s="113">
        <f>[7]Maio!$E$29</f>
        <v>61.125</v>
      </c>
      <c r="AA11" s="113">
        <f>[7]Maio!$E$30</f>
        <v>60.25</v>
      </c>
      <c r="AB11" s="113">
        <f>[7]Maio!$E$31</f>
        <v>58.666666666666664</v>
      </c>
      <c r="AC11" s="113">
        <f>[7]Maio!$E$32</f>
        <v>82.666666666666671</v>
      </c>
      <c r="AD11" s="113">
        <f>[7]Maio!$E$33</f>
        <v>67.63636363636364</v>
      </c>
      <c r="AE11" s="113">
        <f>[7]Maio!$E$34</f>
        <v>84.090909090909093</v>
      </c>
      <c r="AF11" s="113">
        <f>[7]Maio!$E$35</f>
        <v>74.555555555555557</v>
      </c>
      <c r="AG11" s="123">
        <f t="shared" si="1"/>
        <v>64.406701085796101</v>
      </c>
    </row>
    <row r="12" spans="1:37" hidden="1" x14ac:dyDescent="0.2">
      <c r="A12" s="51" t="s">
        <v>31</v>
      </c>
      <c r="B12" s="113" t="s">
        <v>209</v>
      </c>
      <c r="C12" s="113" t="s">
        <v>209</v>
      </c>
      <c r="D12" s="113" t="s">
        <v>209</v>
      </c>
      <c r="E12" s="113" t="s">
        <v>209</v>
      </c>
      <c r="F12" s="113" t="s">
        <v>209</v>
      </c>
      <c r="G12" s="113" t="s">
        <v>209</v>
      </c>
      <c r="H12" s="113" t="s">
        <v>209</v>
      </c>
      <c r="I12" s="113" t="s">
        <v>209</v>
      </c>
      <c r="J12" s="113" t="s">
        <v>209</v>
      </c>
      <c r="K12" s="113" t="s">
        <v>209</v>
      </c>
      <c r="L12" s="113" t="s">
        <v>209</v>
      </c>
      <c r="M12" s="113" t="s">
        <v>209</v>
      </c>
      <c r="N12" s="113" t="s">
        <v>209</v>
      </c>
      <c r="O12" s="113" t="s">
        <v>209</v>
      </c>
      <c r="P12" s="113" t="s">
        <v>209</v>
      </c>
      <c r="Q12" s="113" t="s">
        <v>209</v>
      </c>
      <c r="R12" s="113" t="s">
        <v>209</v>
      </c>
      <c r="S12" s="113" t="s">
        <v>209</v>
      </c>
      <c r="T12" s="113" t="s">
        <v>209</v>
      </c>
      <c r="U12" s="113" t="s">
        <v>209</v>
      </c>
      <c r="V12" s="113" t="s">
        <v>209</v>
      </c>
      <c r="W12" s="113" t="s">
        <v>209</v>
      </c>
      <c r="X12" s="113" t="s">
        <v>209</v>
      </c>
      <c r="Y12" s="113" t="s">
        <v>209</v>
      </c>
      <c r="Z12" s="113" t="s">
        <v>209</v>
      </c>
      <c r="AA12" s="113" t="s">
        <v>209</v>
      </c>
      <c r="AB12" s="113" t="s">
        <v>209</v>
      </c>
      <c r="AC12" s="113" t="s">
        <v>209</v>
      </c>
      <c r="AD12" s="113" t="s">
        <v>209</v>
      </c>
      <c r="AE12" s="113" t="s">
        <v>209</v>
      </c>
      <c r="AF12" s="113" t="s">
        <v>209</v>
      </c>
      <c r="AG12" s="123" t="s">
        <v>209</v>
      </c>
    </row>
    <row r="13" spans="1:37" x14ac:dyDescent="0.2">
      <c r="A13" s="51" t="s">
        <v>98</v>
      </c>
      <c r="B13" s="113">
        <f>[8]Maio!$E$5</f>
        <v>85.458333333333329</v>
      </c>
      <c r="C13" s="113">
        <f>[8]Maio!$E$6</f>
        <v>89.708333333333329</v>
      </c>
      <c r="D13" s="113">
        <f>[8]Maio!$E$7</f>
        <v>92.75</v>
      </c>
      <c r="E13" s="113">
        <f>[8]Maio!$E$8</f>
        <v>89.666666666666671</v>
      </c>
      <c r="F13" s="113">
        <f>[8]Maio!$E$9</f>
        <v>84.5</v>
      </c>
      <c r="G13" s="113">
        <f>[8]Maio!$E$10</f>
        <v>87.875</v>
      </c>
      <c r="H13" s="113">
        <f>[8]Maio!$E$11</f>
        <v>87.541666666666671</v>
      </c>
      <c r="I13" s="113">
        <f>[8]Maio!$E$12</f>
        <v>95.916666666666671</v>
      </c>
      <c r="J13" s="113">
        <f>[8]Maio!$E$13</f>
        <v>95.25</v>
      </c>
      <c r="K13" s="113">
        <f>[8]Maio!$E$14</f>
        <v>88.083333333333329</v>
      </c>
      <c r="L13" s="113">
        <f>[8]Maio!$E$15</f>
        <v>74.666666666666671</v>
      </c>
      <c r="M13" s="113">
        <f>[8]Maio!$E$16</f>
        <v>72.333333333333329</v>
      </c>
      <c r="N13" s="113">
        <f>[8]Maio!$E$17</f>
        <v>68.75</v>
      </c>
      <c r="O13" s="113">
        <f>[8]Maio!$E$18</f>
        <v>71.041666666666671</v>
      </c>
      <c r="P13" s="113">
        <f>[8]Maio!$E$19</f>
        <v>74.583333333333329</v>
      </c>
      <c r="Q13" s="113">
        <f>[8]Maio!$E$20</f>
        <v>71.458333333333329</v>
      </c>
      <c r="R13" s="113">
        <f>[8]Maio!$E$21</f>
        <v>73.166666666666671</v>
      </c>
      <c r="S13" s="113">
        <f>[8]Maio!$E$22</f>
        <v>70.916666666666671</v>
      </c>
      <c r="T13" s="113">
        <f>[8]Maio!$E$23</f>
        <v>73.875</v>
      </c>
      <c r="U13" s="113">
        <f>[8]Maio!$E$24</f>
        <v>74.791666666666671</v>
      </c>
      <c r="V13" s="113">
        <f>[8]Maio!$E$25</f>
        <v>78.958333333333329</v>
      </c>
      <c r="W13" s="113">
        <f>[8]Maio!$E$26</f>
        <v>75.791666666666671</v>
      </c>
      <c r="X13" s="113">
        <f>[8]Maio!$E$27</f>
        <v>75.416666666666671</v>
      </c>
      <c r="Y13" s="113">
        <f>[8]Maio!$E$28</f>
        <v>71.25</v>
      </c>
      <c r="Z13" s="113">
        <f>[8]Maio!$E$29</f>
        <v>75.5</v>
      </c>
      <c r="AA13" s="113">
        <f>[8]Maio!$E$30</f>
        <v>76.708333333333329</v>
      </c>
      <c r="AB13" s="113">
        <f>[8]Maio!$E$31</f>
        <v>72.5</v>
      </c>
      <c r="AC13" s="113">
        <f>[8]Maio!$E$32</f>
        <v>94.375</v>
      </c>
      <c r="AD13" s="113">
        <f>[8]Maio!$E$33</f>
        <v>93</v>
      </c>
      <c r="AE13" s="113">
        <f>[8]Maio!$E$34</f>
        <v>97.958333333333329</v>
      </c>
      <c r="AF13" s="113">
        <f>[8]Maio!$E$35</f>
        <v>93.708333333333329</v>
      </c>
      <c r="AG13" s="123">
        <f t="shared" si="1"/>
        <v>81.532258064516142</v>
      </c>
    </row>
    <row r="14" spans="1:37" hidden="1" x14ac:dyDescent="0.2">
      <c r="A14" s="51" t="s">
        <v>102</v>
      </c>
      <c r="B14" s="113" t="str">
        <f>[9]Maio!$E$5</f>
        <v>*</v>
      </c>
      <c r="C14" s="113" t="str">
        <f>[9]Maio!$E$6</f>
        <v>*</v>
      </c>
      <c r="D14" s="113" t="str">
        <f>[9]Maio!$E$7</f>
        <v>*</v>
      </c>
      <c r="E14" s="113" t="str">
        <f>[9]Maio!$E$8</f>
        <v>*</v>
      </c>
      <c r="F14" s="113" t="str">
        <f>[9]Maio!$E$9</f>
        <v>*</v>
      </c>
      <c r="G14" s="113" t="str">
        <f>[9]Maio!$E$10</f>
        <v>*</v>
      </c>
      <c r="H14" s="113" t="str">
        <f>[9]Maio!$E$11</f>
        <v>*</v>
      </c>
      <c r="I14" s="113" t="str">
        <f>[9]Maio!$E$12</f>
        <v>*</v>
      </c>
      <c r="J14" s="113" t="str">
        <f>[9]Maio!$E$13</f>
        <v>*</v>
      </c>
      <c r="K14" s="113" t="str">
        <f>[9]Maio!$E$14</f>
        <v>*</v>
      </c>
      <c r="L14" s="113" t="str">
        <f>[9]Maio!$E$15</f>
        <v>*</v>
      </c>
      <c r="M14" s="113" t="str">
        <f>[9]Maio!$E$16</f>
        <v>*</v>
      </c>
      <c r="N14" s="113" t="str">
        <f>[9]Maio!$E$17</f>
        <v>*</v>
      </c>
      <c r="O14" s="113" t="str">
        <f>[9]Maio!$E$18</f>
        <v>*</v>
      </c>
      <c r="P14" s="113" t="str">
        <f>[9]Maio!$E$19</f>
        <v>*</v>
      </c>
      <c r="Q14" s="113" t="str">
        <f>[9]Maio!$E$20</f>
        <v>*</v>
      </c>
      <c r="R14" s="113" t="str">
        <f>[9]Maio!$E$21</f>
        <v>*</v>
      </c>
      <c r="S14" s="113" t="str">
        <f>[9]Maio!$E$22</f>
        <v>*</v>
      </c>
      <c r="T14" s="113" t="str">
        <f>[9]Maio!$E$23</f>
        <v>*</v>
      </c>
      <c r="U14" s="113" t="str">
        <f>[9]Maio!$E$24</f>
        <v>*</v>
      </c>
      <c r="V14" s="113" t="str">
        <f>[9]Maio!$E$25</f>
        <v>*</v>
      </c>
      <c r="W14" s="113" t="str">
        <f>[9]Maio!$E$26</f>
        <v>*</v>
      </c>
      <c r="X14" s="113" t="str">
        <f>[9]Maio!$E$27</f>
        <v>*</v>
      </c>
      <c r="Y14" s="113" t="str">
        <f>[9]Maio!$E$28</f>
        <v>*</v>
      </c>
      <c r="Z14" s="113" t="str">
        <f>[9]Maio!$E$29</f>
        <v>*</v>
      </c>
      <c r="AA14" s="113" t="str">
        <f>[9]Maio!$E$30</f>
        <v>*</v>
      </c>
      <c r="AB14" s="113" t="str">
        <f>[9]Maio!$E$31</f>
        <v>*</v>
      </c>
      <c r="AC14" s="113" t="str">
        <f>[9]Maio!$E$32</f>
        <v>*</v>
      </c>
      <c r="AD14" s="113" t="str">
        <f>[9]Maio!$E$33</f>
        <v>*</v>
      </c>
      <c r="AE14" s="113" t="str">
        <f>[9]Maio!$E$34</f>
        <v>*</v>
      </c>
      <c r="AF14" s="113" t="str">
        <f>[9]Maio!$E$35</f>
        <v>*</v>
      </c>
      <c r="AG14" s="123" t="s">
        <v>209</v>
      </c>
      <c r="AK14" t="s">
        <v>35</v>
      </c>
    </row>
    <row r="15" spans="1:37" x14ac:dyDescent="0.2">
      <c r="A15" s="51" t="s">
        <v>105</v>
      </c>
      <c r="B15" s="113">
        <f>[10]Maio!$E$5</f>
        <v>77.625</v>
      </c>
      <c r="C15" s="113">
        <f>[10]Maio!$E$6</f>
        <v>76.083333333333329</v>
      </c>
      <c r="D15" s="113">
        <f>[10]Maio!$E$7</f>
        <v>95.791666666666671</v>
      </c>
      <c r="E15" s="113">
        <f>[10]Maio!$E$8</f>
        <v>91.791666666666671</v>
      </c>
      <c r="F15" s="113">
        <f>[10]Maio!$E$9</f>
        <v>82.333333333333329</v>
      </c>
      <c r="G15" s="113">
        <f>[10]Maio!$E$10</f>
        <v>79.75</v>
      </c>
      <c r="H15" s="113">
        <f>[10]Maio!$E$11</f>
        <v>82.208333333333329</v>
      </c>
      <c r="I15" s="113">
        <f>[10]Maio!$E$12</f>
        <v>94.25</v>
      </c>
      <c r="J15" s="113">
        <f>[10]Maio!$E$13</f>
        <v>89.708333333333329</v>
      </c>
      <c r="K15" s="113">
        <f>[10]Maio!$E$14</f>
        <v>86.333333333333329</v>
      </c>
      <c r="L15" s="113">
        <f>[10]Maio!$E$15</f>
        <v>74.25</v>
      </c>
      <c r="M15" s="113">
        <f>[10]Maio!$E$16</f>
        <v>73.791666666666671</v>
      </c>
      <c r="N15" s="113">
        <f>[10]Maio!$E$17</f>
        <v>63.684210526315788</v>
      </c>
      <c r="O15" s="113">
        <f>[10]Maio!$E$18</f>
        <v>56.5</v>
      </c>
      <c r="P15" s="113">
        <f>[10]Maio!$E$19</f>
        <v>63.38095238095238</v>
      </c>
      <c r="Q15" s="113">
        <f>[10]Maio!$E$20</f>
        <v>65.916666666666671</v>
      </c>
      <c r="R15" s="113">
        <f>[10]Maio!$E$21</f>
        <v>65.333333333333329</v>
      </c>
      <c r="S15" s="113">
        <f>[10]Maio!$E$22</f>
        <v>69.916666666666671</v>
      </c>
      <c r="T15" s="113">
        <f>[10]Maio!$E$23</f>
        <v>70.916666666666671</v>
      </c>
      <c r="U15" s="113">
        <f>[10]Maio!$E$24</f>
        <v>73.416666666666671</v>
      </c>
      <c r="V15" s="113">
        <f>[10]Maio!$E$25</f>
        <v>68.208333333333329</v>
      </c>
      <c r="W15" s="113">
        <f>[10]Maio!$E$26</f>
        <v>67.458333333333329</v>
      </c>
      <c r="X15" s="113">
        <f>[10]Maio!$E$27</f>
        <v>62.666666666666664</v>
      </c>
      <c r="Y15" s="113">
        <f>[10]Maio!$E$28</f>
        <v>61.541666666666664</v>
      </c>
      <c r="Z15" s="113">
        <f>[10]Maio!$E$29</f>
        <v>63.875</v>
      </c>
      <c r="AA15" s="113">
        <f>[10]Maio!$E$30</f>
        <v>66.25</v>
      </c>
      <c r="AB15" s="113">
        <f>[10]Maio!$E$31</f>
        <v>67.041666666666671</v>
      </c>
      <c r="AC15" s="113">
        <f>[10]Maio!$E$32</f>
        <v>93.625</v>
      </c>
      <c r="AD15" s="113">
        <f>[10]Maio!$E$33</f>
        <v>92.5</v>
      </c>
      <c r="AE15" s="113">
        <f>[10]Maio!$E$34</f>
        <v>94.375</v>
      </c>
      <c r="AF15" s="113">
        <f>[10]Maio!$E$35</f>
        <v>91.041666666666671</v>
      </c>
      <c r="AG15" s="123">
        <f t="shared" si="1"/>
        <v>76.179521384105442</v>
      </c>
      <c r="AK15" t="s">
        <v>35</v>
      </c>
    </row>
    <row r="16" spans="1:37" x14ac:dyDescent="0.2">
      <c r="A16" s="51" t="s">
        <v>152</v>
      </c>
      <c r="B16" s="113">
        <f>[11]Maio!$E$5</f>
        <v>71.1875</v>
      </c>
      <c r="C16" s="113">
        <f>[11]Maio!$E$6</f>
        <v>65.428571428571431</v>
      </c>
      <c r="D16" s="113">
        <f>[11]Maio!$E$7</f>
        <v>78</v>
      </c>
      <c r="E16" s="113">
        <f>[11]Maio!$E$8</f>
        <v>61.416666666666664</v>
      </c>
      <c r="F16" s="113">
        <f>[11]Maio!$E$9</f>
        <v>69.5</v>
      </c>
      <c r="G16" s="113">
        <f>[11]Maio!$E$10</f>
        <v>68.07692307692308</v>
      </c>
      <c r="H16" s="113">
        <f>[11]Maio!$E$11</f>
        <v>69.166666666666671</v>
      </c>
      <c r="I16" s="113">
        <f>[11]Maio!$E$12</f>
        <v>68.75</v>
      </c>
      <c r="J16" s="113">
        <f>[11]Maio!$E$13</f>
        <v>73.07692307692308</v>
      </c>
      <c r="K16" s="113">
        <f>[11]Maio!$E$14</f>
        <v>71.666666666666671</v>
      </c>
      <c r="L16" s="113">
        <f>[11]Maio!$E$15</f>
        <v>66.25</v>
      </c>
      <c r="M16" s="113">
        <f>[11]Maio!$E$16</f>
        <v>68.083333333333329</v>
      </c>
      <c r="N16" s="113">
        <f>[11]Maio!$E$17</f>
        <v>62.94736842105263</v>
      </c>
      <c r="O16" s="113">
        <f>[11]Maio!$E$18</f>
        <v>66.952380952380949</v>
      </c>
      <c r="P16" s="113">
        <f>[11]Maio!$E$19</f>
        <v>68.761904761904759</v>
      </c>
      <c r="Q16" s="113">
        <f>[11]Maio!$E$20</f>
        <v>59.315789473684212</v>
      </c>
      <c r="R16" s="113">
        <f>[11]Maio!$E$21</f>
        <v>60.583333333333336</v>
      </c>
      <c r="S16" s="113">
        <f>[11]Maio!$E$22</f>
        <v>60.416666666666664</v>
      </c>
      <c r="T16" s="113">
        <f>[11]Maio!$E$23</f>
        <v>66.833333333333329</v>
      </c>
      <c r="U16" s="113">
        <f>[11]Maio!$E$24</f>
        <v>66.099999999999994</v>
      </c>
      <c r="V16" s="113">
        <f>[11]Maio!$E$25</f>
        <v>73.208333333333329</v>
      </c>
      <c r="W16" s="113">
        <f>[11]Maio!$E$26</f>
        <v>75.454545454545453</v>
      </c>
      <c r="X16" s="113">
        <f>[11]Maio!$E$27</f>
        <v>61.782608695652172</v>
      </c>
      <c r="Y16" s="113">
        <f>[11]Maio!$E$28</f>
        <v>60.125</v>
      </c>
      <c r="Z16" s="113">
        <f>[11]Maio!$E$29</f>
        <v>69.375</v>
      </c>
      <c r="AA16" s="113">
        <f>[11]Maio!$E$30</f>
        <v>70.541666666666671</v>
      </c>
      <c r="AB16" s="113">
        <f>[11]Maio!$E$31</f>
        <v>61.214285714285715</v>
      </c>
      <c r="AC16" s="113">
        <f>[11]Maio!$E$32</f>
        <v>94.25</v>
      </c>
      <c r="AD16" s="113">
        <f>[11]Maio!$E$33</f>
        <v>86.272727272727266</v>
      </c>
      <c r="AE16" s="113" t="str">
        <f>[11]Maio!$E$34</f>
        <v>*</v>
      </c>
      <c r="AF16" s="113">
        <f>[11]Maio!$E$35</f>
        <v>77.444444444444443</v>
      </c>
      <c r="AG16" s="123">
        <f t="shared" si="1"/>
        <v>69.072754647992056</v>
      </c>
    </row>
    <row r="17" spans="1:37" x14ac:dyDescent="0.2">
      <c r="A17" s="51" t="s">
        <v>2</v>
      </c>
      <c r="B17" s="113">
        <f>[12]Maio!$E$5</f>
        <v>73.125</v>
      </c>
      <c r="C17" s="113">
        <f>[12]Maio!$E$6</f>
        <v>68.25</v>
      </c>
      <c r="D17" s="113">
        <f>[12]Maio!$E$7</f>
        <v>81.916666666666671</v>
      </c>
      <c r="E17" s="113">
        <f>[12]Maio!$E$8</f>
        <v>77.708333333333329</v>
      </c>
      <c r="F17" s="113">
        <f>[12]Maio!$E$9</f>
        <v>63.666666666666664</v>
      </c>
      <c r="G17" s="113">
        <f>[12]Maio!$E$10</f>
        <v>66.708333333333329</v>
      </c>
      <c r="H17" s="113">
        <f>[12]Maio!$E$11</f>
        <v>67.708333333333329</v>
      </c>
      <c r="I17" s="113">
        <f>[12]Maio!$E$12</f>
        <v>72.416666666666671</v>
      </c>
      <c r="J17" s="113">
        <f>[12]Maio!$E$13</f>
        <v>83.833333333333329</v>
      </c>
      <c r="K17" s="113">
        <f>[12]Maio!$E$14</f>
        <v>81</v>
      </c>
      <c r="L17" s="113">
        <f>[12]Maio!$E$15</f>
        <v>68.416666666666671</v>
      </c>
      <c r="M17" s="113">
        <f>[12]Maio!$E$16</f>
        <v>55.75</v>
      </c>
      <c r="N17" s="113">
        <f>[12]Maio!$E$17</f>
        <v>50.083333333333336</v>
      </c>
      <c r="O17" s="113">
        <f>[12]Maio!$E$18</f>
        <v>51.041666666666664</v>
      </c>
      <c r="P17" s="113">
        <f>[12]Maio!$E$19</f>
        <v>53.791666666666664</v>
      </c>
      <c r="Q17" s="113">
        <f>[12]Maio!$E$20</f>
        <v>53.083333333333336</v>
      </c>
      <c r="R17" s="113">
        <f>[12]Maio!$E$21</f>
        <v>47.375</v>
      </c>
      <c r="S17" s="113">
        <f>[12]Maio!$E$22</f>
        <v>52.75</v>
      </c>
      <c r="T17" s="113">
        <f>[12]Maio!$E$23</f>
        <v>53.166666666666664</v>
      </c>
      <c r="U17" s="113">
        <f>[12]Maio!$E$24</f>
        <v>52.75</v>
      </c>
      <c r="V17" s="113">
        <f>[12]Maio!$E$25</f>
        <v>50.583333333333336</v>
      </c>
      <c r="W17" s="113">
        <f>[12]Maio!$E$26</f>
        <v>48.166666666666664</v>
      </c>
      <c r="X17" s="113">
        <f>[12]Maio!$E$27</f>
        <v>49</v>
      </c>
      <c r="Y17" s="113">
        <f>[12]Maio!$E$28</f>
        <v>49.458333333333336</v>
      </c>
      <c r="Z17" s="113">
        <f>[12]Maio!$E$29</f>
        <v>56.166666666666664</v>
      </c>
      <c r="AA17" s="113">
        <f>[12]Maio!$E$30</f>
        <v>55.791666666666664</v>
      </c>
      <c r="AB17" s="113">
        <f>[12]Maio!$E$31</f>
        <v>60.625</v>
      </c>
      <c r="AC17" s="113">
        <f>[12]Maio!$E$32</f>
        <v>84.208333333333329</v>
      </c>
      <c r="AD17" s="113">
        <f>[12]Maio!$E$33</f>
        <v>82.5</v>
      </c>
      <c r="AE17" s="113">
        <f>[12]Maio!$E$34</f>
        <v>88.125</v>
      </c>
      <c r="AF17" s="113">
        <f>[12]Maio!$E$35</f>
        <v>85.166666666666671</v>
      </c>
      <c r="AG17" s="123">
        <f t="shared" si="1"/>
        <v>64.010752688172047</v>
      </c>
      <c r="AI17" s="12" t="s">
        <v>35</v>
      </c>
    </row>
    <row r="18" spans="1:37" hidden="1" x14ac:dyDescent="0.2">
      <c r="A18" s="51" t="s">
        <v>3</v>
      </c>
      <c r="B18" s="113" t="s">
        <v>209</v>
      </c>
      <c r="C18" s="113" t="s">
        <v>209</v>
      </c>
      <c r="D18" s="113" t="s">
        <v>209</v>
      </c>
      <c r="E18" s="113" t="s">
        <v>209</v>
      </c>
      <c r="F18" s="113" t="s">
        <v>209</v>
      </c>
      <c r="G18" s="113" t="s">
        <v>209</v>
      </c>
      <c r="H18" s="113" t="s">
        <v>209</v>
      </c>
      <c r="I18" s="113" t="s">
        <v>209</v>
      </c>
      <c r="J18" s="113" t="s">
        <v>209</v>
      </c>
      <c r="K18" s="113" t="s">
        <v>209</v>
      </c>
      <c r="L18" s="113" t="s">
        <v>209</v>
      </c>
      <c r="M18" s="113" t="s">
        <v>209</v>
      </c>
      <c r="N18" s="113" t="s">
        <v>209</v>
      </c>
      <c r="O18" s="113" t="s">
        <v>209</v>
      </c>
      <c r="P18" s="113" t="s">
        <v>209</v>
      </c>
      <c r="Q18" s="113" t="s">
        <v>209</v>
      </c>
      <c r="R18" s="113" t="s">
        <v>209</v>
      </c>
      <c r="S18" s="113" t="s">
        <v>209</v>
      </c>
      <c r="T18" s="113" t="s">
        <v>209</v>
      </c>
      <c r="U18" s="113" t="s">
        <v>209</v>
      </c>
      <c r="V18" s="113" t="s">
        <v>209</v>
      </c>
      <c r="W18" s="113" t="s">
        <v>209</v>
      </c>
      <c r="X18" s="113" t="s">
        <v>209</v>
      </c>
      <c r="Y18" s="113" t="s">
        <v>209</v>
      </c>
      <c r="Z18" s="113" t="s">
        <v>209</v>
      </c>
      <c r="AA18" s="113" t="s">
        <v>209</v>
      </c>
      <c r="AB18" s="113" t="s">
        <v>209</v>
      </c>
      <c r="AC18" s="113" t="s">
        <v>209</v>
      </c>
      <c r="AD18" s="113" t="s">
        <v>209</v>
      </c>
      <c r="AE18" s="113" t="s">
        <v>209</v>
      </c>
      <c r="AF18" s="113" t="s">
        <v>209</v>
      </c>
      <c r="AG18" s="123" t="s">
        <v>209</v>
      </c>
      <c r="AH18" s="12" t="s">
        <v>35</v>
      </c>
      <c r="AI18" s="12" t="s">
        <v>35</v>
      </c>
    </row>
    <row r="19" spans="1:37" x14ac:dyDescent="0.2">
      <c r="A19" s="51" t="s">
        <v>4</v>
      </c>
      <c r="B19" s="113">
        <f>[13]Maio!$E$5</f>
        <v>65.833333333333329</v>
      </c>
      <c r="C19" s="113">
        <f>[13]Maio!$E$6</f>
        <v>62.916666666666664</v>
      </c>
      <c r="D19" s="113">
        <f>[13]Maio!$E$7</f>
        <v>62.75</v>
      </c>
      <c r="E19" s="113">
        <f>[13]Maio!$E$8</f>
        <v>56.333333333333336</v>
      </c>
      <c r="F19" s="113">
        <f>[13]Maio!$E$9</f>
        <v>59.782608695652172</v>
      </c>
      <c r="G19" s="113">
        <f>[13]Maio!$E$10</f>
        <v>60.416666666666664</v>
      </c>
      <c r="H19" s="113">
        <f>[13]Maio!$E$11</f>
        <v>61.708333333333336</v>
      </c>
      <c r="I19" s="113">
        <f>[13]Maio!$E$12</f>
        <v>60.416666666666664</v>
      </c>
      <c r="J19" s="113">
        <f>[13]Maio!$E$13</f>
        <v>63.333333333333336</v>
      </c>
      <c r="K19" s="113">
        <f>[13]Maio!$E$14</f>
        <v>69.666666666666671</v>
      </c>
      <c r="L19" s="113">
        <f>[13]Maio!$E$15</f>
        <v>74.875</v>
      </c>
      <c r="M19" s="113">
        <f>[13]Maio!$E$16</f>
        <v>56.291666666666664</v>
      </c>
      <c r="N19" s="113">
        <f>[13]Maio!$E$17</f>
        <v>52.583333333333336</v>
      </c>
      <c r="O19" s="113">
        <f>[13]Maio!$E$18</f>
        <v>55.375</v>
      </c>
      <c r="P19" s="113">
        <f>[13]Maio!$E$19</f>
        <v>55.666666666666664</v>
      </c>
      <c r="Q19" s="113">
        <f>[13]Maio!$E$20</f>
        <v>50.875</v>
      </c>
      <c r="R19" s="113">
        <f>[13]Maio!$E$21</f>
        <v>45.416666666666664</v>
      </c>
      <c r="S19" s="113">
        <f>[13]Maio!$E$22</f>
        <v>50.958333333333336</v>
      </c>
      <c r="T19" s="113">
        <f>[13]Maio!$E$23</f>
        <v>54.333333333333336</v>
      </c>
      <c r="U19" s="113">
        <f>[13]Maio!$E$24</f>
        <v>49.083333333333336</v>
      </c>
      <c r="V19" s="113">
        <f>[13]Maio!$E$25</f>
        <v>48.458333333333336</v>
      </c>
      <c r="W19" s="113">
        <f>[13]Maio!$E$26</f>
        <v>55.25</v>
      </c>
      <c r="X19" s="113">
        <f>[13]Maio!$E$27</f>
        <v>52.541666666666664</v>
      </c>
      <c r="Y19" s="113">
        <f>[13]Maio!$E$28</f>
        <v>55.791666666666664</v>
      </c>
      <c r="Z19" s="113">
        <f>[13]Maio!$E$29</f>
        <v>58.875</v>
      </c>
      <c r="AA19" s="113">
        <f>[13]Maio!$E$30</f>
        <v>60.208333333333336</v>
      </c>
      <c r="AB19" s="113">
        <f>[13]Maio!$E$31</f>
        <v>55.875</v>
      </c>
      <c r="AC19" s="113">
        <f>[13]Maio!$E$32</f>
        <v>71.708333333333329</v>
      </c>
      <c r="AD19" s="113">
        <f>[13]Maio!$E$33</f>
        <v>82.5</v>
      </c>
      <c r="AE19" s="113">
        <f>[13]Maio!$E$34</f>
        <v>90.625</v>
      </c>
      <c r="AF19" s="113">
        <f>[13]Maio!$E$35</f>
        <v>86.208333333333329</v>
      </c>
      <c r="AG19" s="123">
        <f t="shared" si="1"/>
        <v>60.859922861150061</v>
      </c>
      <c r="AI19" t="s">
        <v>35</v>
      </c>
    </row>
    <row r="20" spans="1:37" x14ac:dyDescent="0.2">
      <c r="A20" s="51" t="s">
        <v>5</v>
      </c>
      <c r="B20" s="113">
        <f>[14]Maio!$E$5</f>
        <v>75.208333333333329</v>
      </c>
      <c r="C20" s="113">
        <f>[14]Maio!$E$6</f>
        <v>83.083333333333329</v>
      </c>
      <c r="D20" s="113">
        <f>[14]Maio!$E$7</f>
        <v>82.352941176470594</v>
      </c>
      <c r="E20" s="113">
        <f>[14]Maio!$E$8</f>
        <v>82.416666666666671</v>
      </c>
      <c r="F20" s="113">
        <f>[14]Maio!$E$9</f>
        <v>81.458333333333329</v>
      </c>
      <c r="G20" s="113">
        <f>[14]Maio!$E$10</f>
        <v>83.083333333333329</v>
      </c>
      <c r="H20" s="113">
        <f>[14]Maio!$E$11</f>
        <v>82.125</v>
      </c>
      <c r="I20" s="113">
        <f>[14]Maio!$E$12</f>
        <v>83.227272727272734</v>
      </c>
      <c r="J20" s="113">
        <f>[14]Maio!$E$13</f>
        <v>84.041666666666671</v>
      </c>
      <c r="K20" s="113">
        <f>[14]Maio!$E$14</f>
        <v>81.333333333333329</v>
      </c>
      <c r="L20" s="113">
        <f>[14]Maio!$E$15</f>
        <v>74.826086956521735</v>
      </c>
      <c r="M20" s="113">
        <f>[14]Maio!$E$16</f>
        <v>64.416666666666671</v>
      </c>
      <c r="N20" s="113">
        <f>[14]Maio!$E$17</f>
        <v>57.166666666666664</v>
      </c>
      <c r="O20" s="113">
        <f>[14]Maio!$E$18</f>
        <v>58.833333333333336</v>
      </c>
      <c r="P20" s="113">
        <f>[14]Maio!$E$19</f>
        <v>58.916666666666664</v>
      </c>
      <c r="Q20" s="113">
        <f>[14]Maio!$E$20</f>
        <v>55.625</v>
      </c>
      <c r="R20" s="113">
        <f>[14]Maio!$E$21</f>
        <v>54.666666666666664</v>
      </c>
      <c r="S20" s="113">
        <f>[14]Maio!$E$22</f>
        <v>53.958333333333336</v>
      </c>
      <c r="T20" s="113">
        <f>[14]Maio!$E$23</f>
        <v>53.708333333333336</v>
      </c>
      <c r="U20" s="113">
        <f>[14]Maio!$E$24</f>
        <v>54.833333333333336</v>
      </c>
      <c r="V20" s="113">
        <f>[14]Maio!$E$25</f>
        <v>59.5</v>
      </c>
      <c r="W20" s="113">
        <f>[14]Maio!$E$26</f>
        <v>60.625</v>
      </c>
      <c r="X20" s="113">
        <f>[14]Maio!$E$27</f>
        <v>57.916666666666664</v>
      </c>
      <c r="Y20" s="113">
        <f>[14]Maio!$E$28</f>
        <v>53.791666666666664</v>
      </c>
      <c r="Z20" s="113">
        <f>[14]Maio!$E$29</f>
        <v>55.916666666666664</v>
      </c>
      <c r="AA20" s="113">
        <f>[14]Maio!$E$30</f>
        <v>63.25</v>
      </c>
      <c r="AB20" s="113">
        <f>[14]Maio!$E$31</f>
        <v>65.333333333333329</v>
      </c>
      <c r="AC20" s="113">
        <f>[14]Maio!$E$32</f>
        <v>83.083333333333329</v>
      </c>
      <c r="AD20" s="113">
        <f>[14]Maio!$E$33</f>
        <v>82.208333333333329</v>
      </c>
      <c r="AE20" s="113">
        <f>[14]Maio!$E$34</f>
        <v>89.541666666666671</v>
      </c>
      <c r="AF20" s="113">
        <f>[14]Maio!$E$35</f>
        <v>82.541666666666671</v>
      </c>
      <c r="AG20" s="123">
        <f t="shared" si="1"/>
        <v>69.644826909470893</v>
      </c>
      <c r="AH20" s="12" t="s">
        <v>35</v>
      </c>
    </row>
    <row r="21" spans="1:37" x14ac:dyDescent="0.2">
      <c r="A21" s="51" t="s">
        <v>33</v>
      </c>
      <c r="B21" s="113">
        <f>[15]Maio!$E$5</f>
        <v>68.083333333333329</v>
      </c>
      <c r="C21" s="113">
        <f>[15]Maio!$E$6</f>
        <v>59.458333333333336</v>
      </c>
      <c r="D21" s="113">
        <f>[15]Maio!$E$7</f>
        <v>65.208333333333329</v>
      </c>
      <c r="E21" s="113">
        <f>[15]Maio!$E$8</f>
        <v>61.875</v>
      </c>
      <c r="F21" s="113">
        <f>[15]Maio!$E$9</f>
        <v>64.083333333333329</v>
      </c>
      <c r="G21" s="113">
        <f>[15]Maio!$E$10</f>
        <v>66.666666666666671</v>
      </c>
      <c r="H21" s="113">
        <f>[15]Maio!$E$11</f>
        <v>61.5</v>
      </c>
      <c r="I21" s="113">
        <f>[15]Maio!$E$12</f>
        <v>65.541666666666671</v>
      </c>
      <c r="J21" s="113">
        <f>[15]Maio!$E$13</f>
        <v>71.291666666666671</v>
      </c>
      <c r="K21" s="113">
        <f>[15]Maio!$E$14</f>
        <v>72.458333333333329</v>
      </c>
      <c r="L21" s="113">
        <f>[15]Maio!$E$15</f>
        <v>74.291666666666671</v>
      </c>
      <c r="M21" s="113">
        <f>[15]Maio!$E$16</f>
        <v>58.875</v>
      </c>
      <c r="N21" s="113">
        <f>[15]Maio!$E$17</f>
        <v>49.541666666666664</v>
      </c>
      <c r="O21" s="113">
        <f>[15]Maio!$E$18</f>
        <v>58.541666666666664</v>
      </c>
      <c r="P21" s="113">
        <f>[15]Maio!$E$19</f>
        <v>58.666666666666664</v>
      </c>
      <c r="Q21" s="113">
        <f>[15]Maio!$E$20</f>
        <v>58.375</v>
      </c>
      <c r="R21" s="113">
        <f>[15]Maio!$E$21</f>
        <v>53.625</v>
      </c>
      <c r="S21" s="113">
        <f>[15]Maio!$E$22</f>
        <v>53.166666666666664</v>
      </c>
      <c r="T21" s="113">
        <f>[15]Maio!$E$23</f>
        <v>54.291666666666664</v>
      </c>
      <c r="U21" s="113">
        <f>[15]Maio!$E$24</f>
        <v>54.958333333333336</v>
      </c>
      <c r="V21" s="113">
        <f>[15]Maio!$E$25</f>
        <v>54.916666666666664</v>
      </c>
      <c r="W21" s="113">
        <f>[15]Maio!$E$26</f>
        <v>56.625</v>
      </c>
      <c r="X21" s="113">
        <f>[15]Maio!$E$27</f>
        <v>54.833333333333336</v>
      </c>
      <c r="Y21" s="113">
        <f>[15]Maio!$E$28</f>
        <v>57.25</v>
      </c>
      <c r="Z21" s="113">
        <f>[15]Maio!$E$29</f>
        <v>61.75</v>
      </c>
      <c r="AA21" s="113">
        <f>[15]Maio!$E$30</f>
        <v>59.708333333333336</v>
      </c>
      <c r="AB21" s="113">
        <f>[15]Maio!$E$31</f>
        <v>62.458333333333336</v>
      </c>
      <c r="AC21" s="113">
        <f>[15]Maio!$E$32</f>
        <v>70.583333333333329</v>
      </c>
      <c r="AD21" s="113">
        <f>[15]Maio!$E$33</f>
        <v>83.125</v>
      </c>
      <c r="AE21" s="113">
        <f>[15]Maio!$E$34</f>
        <v>94.458333333333329</v>
      </c>
      <c r="AF21" s="113">
        <f>[15]Maio!$E$35</f>
        <v>85.416666666666671</v>
      </c>
      <c r="AG21" s="123">
        <f t="shared" si="1"/>
        <v>63.60080645161289</v>
      </c>
      <c r="AI21" t="s">
        <v>35</v>
      </c>
      <c r="AJ21" t="s">
        <v>35</v>
      </c>
    </row>
    <row r="22" spans="1:37" x14ac:dyDescent="0.2">
      <c r="A22" s="51" t="s">
        <v>6</v>
      </c>
      <c r="B22" s="113">
        <f>[16]Maio!$E$5</f>
        <v>80.916666666666671</v>
      </c>
      <c r="C22" s="113">
        <f>[16]Maio!$E$6</f>
        <v>83.166666666666671</v>
      </c>
      <c r="D22" s="113">
        <f>[16]Maio!$E$7</f>
        <v>87.882352941176464</v>
      </c>
      <c r="E22" s="113">
        <f>[16]Maio!$E$8</f>
        <v>84.083333333333329</v>
      </c>
      <c r="F22" s="113">
        <f>[16]Maio!$E$9</f>
        <v>81.166666666666671</v>
      </c>
      <c r="G22" s="113">
        <f>[16]Maio!$E$10</f>
        <v>82.25</v>
      </c>
      <c r="H22" s="113">
        <f>[16]Maio!$E$11</f>
        <v>81.416666666666671</v>
      </c>
      <c r="I22" s="113">
        <f>[16]Maio!$E$12</f>
        <v>82.791666666666671</v>
      </c>
      <c r="J22" s="113">
        <f>[16]Maio!$E$13</f>
        <v>80.208333333333329</v>
      </c>
      <c r="K22" s="113">
        <f>[16]Maio!$E$14</f>
        <v>80.625</v>
      </c>
      <c r="L22" s="113">
        <f>[16]Maio!$E$15</f>
        <v>74.708333333333329</v>
      </c>
      <c r="M22" s="113">
        <f>[16]Maio!$E$16</f>
        <v>70.5</v>
      </c>
      <c r="N22" s="113">
        <f>[16]Maio!$E$17</f>
        <v>72.125</v>
      </c>
      <c r="O22" s="113">
        <f>[16]Maio!$E$18</f>
        <v>74.041666666666671</v>
      </c>
      <c r="P22" s="113">
        <f>[16]Maio!$E$19</f>
        <v>73.416666666666671</v>
      </c>
      <c r="Q22" s="113">
        <f>[16]Maio!$E$20</f>
        <v>73.75</v>
      </c>
      <c r="R22" s="113">
        <f>[16]Maio!$E$21</f>
        <v>72.875</v>
      </c>
      <c r="S22" s="113">
        <f>[16]Maio!$E$22</f>
        <v>74.583333333333329</v>
      </c>
      <c r="T22" s="113">
        <f>[16]Maio!$E$23</f>
        <v>75.625</v>
      </c>
      <c r="U22" s="113">
        <f>[16]Maio!$E$24</f>
        <v>74.916666666666671</v>
      </c>
      <c r="V22" s="113">
        <f>[16]Maio!$E$25</f>
        <v>74.666666666666671</v>
      </c>
      <c r="W22" s="113">
        <f>[16]Maio!$E$26</f>
        <v>77.958333333333329</v>
      </c>
      <c r="X22" s="113">
        <f>[16]Maio!$E$27</f>
        <v>75.875</v>
      </c>
      <c r="Y22" s="113">
        <f>[16]Maio!$E$28</f>
        <v>73.458333333333329</v>
      </c>
      <c r="Z22" s="113">
        <f>[16]Maio!$E$29</f>
        <v>77.916666666666671</v>
      </c>
      <c r="AA22" s="113">
        <f>[16]Maio!$E$30</f>
        <v>73.958333333333329</v>
      </c>
      <c r="AB22" s="113">
        <f>[16]Maio!$E$31</f>
        <v>74.25</v>
      </c>
      <c r="AC22" s="113">
        <f>[16]Maio!$E$32</f>
        <v>85.583333333333329</v>
      </c>
      <c r="AD22" s="113">
        <f>[16]Maio!$E$33</f>
        <v>84.708333333333329</v>
      </c>
      <c r="AE22" s="113">
        <f>[16]Maio!$E$34</f>
        <v>94.958333333333329</v>
      </c>
      <c r="AF22" s="113">
        <f>[16]Maio!$E$35</f>
        <v>85.291666666666671</v>
      </c>
      <c r="AG22" s="123">
        <f t="shared" si="1"/>
        <v>78.699161922833667</v>
      </c>
      <c r="AK22" t="s">
        <v>35</v>
      </c>
    </row>
    <row r="23" spans="1:37" x14ac:dyDescent="0.2">
      <c r="A23" s="51" t="s">
        <v>7</v>
      </c>
      <c r="B23" s="113">
        <f>[17]Maio!$E$5</f>
        <v>76.75</v>
      </c>
      <c r="C23" s="113">
        <f>[17]Maio!$E$6</f>
        <v>77.291666666666671</v>
      </c>
      <c r="D23" s="113">
        <f>[17]Maio!$E$7</f>
        <v>91.083333333333329</v>
      </c>
      <c r="E23" s="113">
        <f>[17]Maio!$E$8</f>
        <v>88.25</v>
      </c>
      <c r="F23" s="113">
        <f>[17]Maio!$E$9</f>
        <v>73.541666666666671</v>
      </c>
      <c r="G23" s="113">
        <f>[17]Maio!$E$10</f>
        <v>72.625</v>
      </c>
      <c r="H23" s="113">
        <f>[17]Maio!$E$11</f>
        <v>76.625</v>
      </c>
      <c r="I23" s="113">
        <f>[17]Maio!$E$12</f>
        <v>90.125</v>
      </c>
      <c r="J23" s="113">
        <f>[17]Maio!$E$13</f>
        <v>87.541666666666671</v>
      </c>
      <c r="K23" s="113">
        <f>[17]Maio!$E$14</f>
        <v>81.708333333333329</v>
      </c>
      <c r="L23" s="113">
        <f>[17]Maio!$E$15</f>
        <v>64.333333333333329</v>
      </c>
      <c r="M23" s="113">
        <f>[17]Maio!$E$16</f>
        <v>65.125</v>
      </c>
      <c r="N23" s="113">
        <f>[17]Maio!$E$17</f>
        <v>61.375</v>
      </c>
      <c r="O23" s="113">
        <f>[17]Maio!$E$18</f>
        <v>57.083333333333336</v>
      </c>
      <c r="P23" s="113">
        <f>[17]Maio!$E$19</f>
        <v>60.333333333333336</v>
      </c>
      <c r="Q23" s="113">
        <f>[17]Maio!$E$20</f>
        <v>55.458333333333336</v>
      </c>
      <c r="R23" s="113">
        <f>[17]Maio!$E$21</f>
        <v>60.25</v>
      </c>
      <c r="S23" s="113">
        <f>[17]Maio!$E$22</f>
        <v>67.5</v>
      </c>
      <c r="T23" s="113">
        <f>[17]Maio!$E$23</f>
        <v>67.875</v>
      </c>
      <c r="U23" s="113">
        <f>[17]Maio!$E$24</f>
        <v>66.958333333333329</v>
      </c>
      <c r="V23" s="113">
        <f>[17]Maio!$E$25</f>
        <v>61.541666666666664</v>
      </c>
      <c r="W23" s="113">
        <f>[17]Maio!$E$26</f>
        <v>68.625</v>
      </c>
      <c r="X23" s="113">
        <f>[17]Maio!$E$27</f>
        <v>63.833333333333336</v>
      </c>
      <c r="Y23" s="113">
        <f>[17]Maio!$E$28</f>
        <v>56.875</v>
      </c>
      <c r="Z23" s="113">
        <f>[17]Maio!$E$29</f>
        <v>61.833333333333336</v>
      </c>
      <c r="AA23" s="113">
        <f>[17]Maio!$E$30</f>
        <v>65.875</v>
      </c>
      <c r="AB23" s="113">
        <f>[17]Maio!$E$31</f>
        <v>69.916666666666671</v>
      </c>
      <c r="AC23" s="113">
        <f>[17]Maio!$E$32</f>
        <v>88.375</v>
      </c>
      <c r="AD23" s="113">
        <f>[17]Maio!$E$33</f>
        <v>89.625</v>
      </c>
      <c r="AE23" s="113">
        <f>[17]Maio!$E$34</f>
        <v>90.75</v>
      </c>
      <c r="AF23" s="113">
        <f>[17]Maio!$E$35</f>
        <v>91.958333333333329</v>
      </c>
      <c r="AG23" s="123">
        <f t="shared" si="1"/>
        <v>72.614247311827953</v>
      </c>
    </row>
    <row r="24" spans="1:37" hidden="1" x14ac:dyDescent="0.2">
      <c r="A24" s="51" t="s">
        <v>153</v>
      </c>
      <c r="B24" s="113" t="str">
        <f>[18]Maio!$E$5</f>
        <v>*</v>
      </c>
      <c r="C24" s="113" t="str">
        <f>[18]Maio!$E$6</f>
        <v>*</v>
      </c>
      <c r="D24" s="113" t="str">
        <f>[18]Maio!$E$7</f>
        <v>*</v>
      </c>
      <c r="E24" s="113" t="str">
        <f>[18]Maio!$E$8</f>
        <v>*</v>
      </c>
      <c r="F24" s="113" t="str">
        <f>[18]Maio!$E$9</f>
        <v>*</v>
      </c>
      <c r="G24" s="113" t="str">
        <f>[18]Maio!$E$10</f>
        <v>*</v>
      </c>
      <c r="H24" s="113" t="str">
        <f>[18]Maio!$E$11</f>
        <v>*</v>
      </c>
      <c r="I24" s="113" t="str">
        <f>[18]Maio!$E$12</f>
        <v>*</v>
      </c>
      <c r="J24" s="113" t="str">
        <f>[18]Maio!$E$13</f>
        <v>*</v>
      </c>
      <c r="K24" s="113" t="str">
        <f>[18]Maio!$E$14</f>
        <v>*</v>
      </c>
      <c r="L24" s="113" t="str">
        <f>[18]Maio!$E$15</f>
        <v>*</v>
      </c>
      <c r="M24" s="113" t="str">
        <f>[18]Maio!$E$16</f>
        <v>*</v>
      </c>
      <c r="N24" s="113" t="str">
        <f>[18]Maio!$E$17</f>
        <v>*</v>
      </c>
      <c r="O24" s="113" t="str">
        <f>[18]Maio!$E$18</f>
        <v>*</v>
      </c>
      <c r="P24" s="113" t="str">
        <f>[18]Maio!$E$19</f>
        <v>*</v>
      </c>
      <c r="Q24" s="113" t="str">
        <f>[18]Maio!$E$20</f>
        <v>*</v>
      </c>
      <c r="R24" s="113" t="str">
        <f>[18]Maio!$E$21</f>
        <v>*</v>
      </c>
      <c r="S24" s="113" t="str">
        <f>[18]Maio!$E$22</f>
        <v>*</v>
      </c>
      <c r="T24" s="113" t="str">
        <f>[18]Maio!$E$23</f>
        <v>*</v>
      </c>
      <c r="U24" s="113" t="str">
        <f>[18]Maio!$E$24</f>
        <v>*</v>
      </c>
      <c r="V24" s="113" t="str">
        <f>[18]Maio!$E$25</f>
        <v>*</v>
      </c>
      <c r="W24" s="113" t="str">
        <f>[18]Maio!$E$26</f>
        <v>*</v>
      </c>
      <c r="X24" s="113" t="str">
        <f>[18]Maio!$E$27</f>
        <v>*</v>
      </c>
      <c r="Y24" s="113" t="str">
        <f>[18]Maio!$E$28</f>
        <v>*</v>
      </c>
      <c r="Z24" s="113" t="str">
        <f>[18]Maio!$E$29</f>
        <v>*</v>
      </c>
      <c r="AA24" s="113" t="str">
        <f>[18]Maio!$E$30</f>
        <v>*</v>
      </c>
      <c r="AB24" s="113" t="str">
        <f>[18]Maio!$E$31</f>
        <v>*</v>
      </c>
      <c r="AC24" s="113" t="str">
        <f>[18]Maio!$E$32</f>
        <v>*</v>
      </c>
      <c r="AD24" s="113" t="str">
        <f>[18]Maio!$E$33</f>
        <v>*</v>
      </c>
      <c r="AE24" s="113" t="str">
        <f>[18]Maio!$E$34</f>
        <v>*</v>
      </c>
      <c r="AF24" s="113" t="str">
        <f>[18]Maio!$E$35</f>
        <v>*</v>
      </c>
      <c r="AG24" s="123" t="s">
        <v>209</v>
      </c>
      <c r="AI24" t="s">
        <v>35</v>
      </c>
      <c r="AK24" t="s">
        <v>35</v>
      </c>
    </row>
    <row r="25" spans="1:37" hidden="1" x14ac:dyDescent="0.2">
      <c r="A25" s="51" t="s">
        <v>154</v>
      </c>
      <c r="B25" s="113" t="s">
        <v>209</v>
      </c>
      <c r="C25" s="113" t="s">
        <v>209</v>
      </c>
      <c r="D25" s="113" t="s">
        <v>209</v>
      </c>
      <c r="E25" s="113" t="s">
        <v>209</v>
      </c>
      <c r="F25" s="113" t="s">
        <v>209</v>
      </c>
      <c r="G25" s="113" t="s">
        <v>209</v>
      </c>
      <c r="H25" s="113" t="s">
        <v>209</v>
      </c>
      <c r="I25" s="113" t="s">
        <v>209</v>
      </c>
      <c r="J25" s="113" t="s">
        <v>209</v>
      </c>
      <c r="K25" s="113" t="s">
        <v>209</v>
      </c>
      <c r="L25" s="113" t="s">
        <v>209</v>
      </c>
      <c r="M25" s="113" t="s">
        <v>209</v>
      </c>
      <c r="N25" s="113" t="s">
        <v>209</v>
      </c>
      <c r="O25" s="113" t="s">
        <v>209</v>
      </c>
      <c r="P25" s="113" t="s">
        <v>209</v>
      </c>
      <c r="Q25" s="113" t="s">
        <v>209</v>
      </c>
      <c r="R25" s="113" t="s">
        <v>209</v>
      </c>
      <c r="S25" s="113" t="s">
        <v>209</v>
      </c>
      <c r="T25" s="113" t="s">
        <v>209</v>
      </c>
      <c r="U25" s="113" t="s">
        <v>209</v>
      </c>
      <c r="V25" s="113" t="s">
        <v>209</v>
      </c>
      <c r="W25" s="113" t="s">
        <v>209</v>
      </c>
      <c r="X25" s="113" t="s">
        <v>209</v>
      </c>
      <c r="Y25" s="113" t="s">
        <v>209</v>
      </c>
      <c r="Z25" s="113" t="s">
        <v>209</v>
      </c>
      <c r="AA25" s="113" t="s">
        <v>209</v>
      </c>
      <c r="AB25" s="113" t="s">
        <v>209</v>
      </c>
      <c r="AC25" s="113" t="s">
        <v>209</v>
      </c>
      <c r="AD25" s="113" t="s">
        <v>209</v>
      </c>
      <c r="AE25" s="113" t="s">
        <v>209</v>
      </c>
      <c r="AF25" s="113" t="s">
        <v>209</v>
      </c>
      <c r="AG25" s="123" t="s">
        <v>209</v>
      </c>
      <c r="AH25" s="12" t="s">
        <v>35</v>
      </c>
      <c r="AK25" t="s">
        <v>35</v>
      </c>
    </row>
    <row r="26" spans="1:37" x14ac:dyDescent="0.2">
      <c r="A26" s="51" t="s">
        <v>155</v>
      </c>
      <c r="B26" s="113">
        <f>[19]Maio!$E$5</f>
        <v>82.791666666666671</v>
      </c>
      <c r="C26" s="113">
        <f>[19]Maio!$E$6</f>
        <v>81.291666666666671</v>
      </c>
      <c r="D26" s="113">
        <f>[19]Maio!$E$7</f>
        <v>93.208333333333329</v>
      </c>
      <c r="E26" s="113">
        <f>[19]Maio!$E$8</f>
        <v>88.5</v>
      </c>
      <c r="F26" s="113">
        <f>[19]Maio!$E$9</f>
        <v>79.208333333333329</v>
      </c>
      <c r="G26" s="113">
        <f>[19]Maio!$E$10</f>
        <v>75.458333333333329</v>
      </c>
      <c r="H26" s="113">
        <f>[19]Maio!$E$11</f>
        <v>77.125</v>
      </c>
      <c r="I26" s="113">
        <f>[19]Maio!$E$12</f>
        <v>92.666666666666671</v>
      </c>
      <c r="J26" s="113">
        <f>[19]Maio!$E$13</f>
        <v>88.583333333333329</v>
      </c>
      <c r="K26" s="113">
        <f>[19]Maio!$E$14</f>
        <v>78.166666666666671</v>
      </c>
      <c r="L26" s="113">
        <f>[19]Maio!$E$15</f>
        <v>57.541666666666664</v>
      </c>
      <c r="M26" s="113">
        <f>[19]Maio!$E$16</f>
        <v>56.166666666666664</v>
      </c>
      <c r="N26" s="113">
        <f>[19]Maio!$E$17</f>
        <v>59.625</v>
      </c>
      <c r="O26" s="113">
        <f>[19]Maio!$E$18</f>
        <v>67.083333333333329</v>
      </c>
      <c r="P26" s="113">
        <f>[19]Maio!$E$19</f>
        <v>70.041666666666671</v>
      </c>
      <c r="Q26" s="113">
        <f>[19]Maio!$E$20</f>
        <v>67.125</v>
      </c>
      <c r="R26" s="113">
        <f>[19]Maio!$E$21</f>
        <v>66.958333333333329</v>
      </c>
      <c r="S26" s="113">
        <f>[19]Maio!$E$22</f>
        <v>72.5</v>
      </c>
      <c r="T26" s="113">
        <f>[19]Maio!$E$23</f>
        <v>71.958333333333329</v>
      </c>
      <c r="U26" s="113">
        <f>[19]Maio!$E$24</f>
        <v>69.458333333333329</v>
      </c>
      <c r="V26" s="113">
        <f>[19]Maio!$E$25</f>
        <v>65.166666666666671</v>
      </c>
      <c r="W26" s="113">
        <f>[19]Maio!$E$26</f>
        <v>69.208333333333329</v>
      </c>
      <c r="X26" s="113">
        <f>[19]Maio!$E$27</f>
        <v>67.541666666666671</v>
      </c>
      <c r="Y26" s="113">
        <f>[19]Maio!$E$28</f>
        <v>62.166666666666664</v>
      </c>
      <c r="Z26" s="113">
        <f>[19]Maio!$E$29</f>
        <v>67.958333333333329</v>
      </c>
      <c r="AA26" s="113">
        <f>[19]Maio!$E$30</f>
        <v>67.875</v>
      </c>
      <c r="AB26" s="113">
        <f>[19]Maio!$E$31</f>
        <v>71.833333333333329</v>
      </c>
      <c r="AC26" s="113">
        <f>[19]Maio!$E$32</f>
        <v>92.208333333333329</v>
      </c>
      <c r="AD26" s="113">
        <f>[19]Maio!$E$33</f>
        <v>93.416666666666671</v>
      </c>
      <c r="AE26" s="113">
        <f>[19]Maio!$E$34</f>
        <v>94.083333333333329</v>
      </c>
      <c r="AF26" s="113">
        <f>[19]Maio!$E$35</f>
        <v>93.375</v>
      </c>
      <c r="AG26" s="123">
        <f t="shared" si="1"/>
        <v>75.493279569892465</v>
      </c>
      <c r="AJ26" t="s">
        <v>35</v>
      </c>
      <c r="AK26" t="s">
        <v>35</v>
      </c>
    </row>
    <row r="27" spans="1:37" x14ac:dyDescent="0.2">
      <c r="A27" s="51" t="s">
        <v>8</v>
      </c>
      <c r="B27" s="113">
        <f>[20]Maio!$E$5</f>
        <v>75</v>
      </c>
      <c r="C27" s="113">
        <f>[20]Maio!$E$6</f>
        <v>79.291666666666671</v>
      </c>
      <c r="D27" s="113">
        <f>[20]Maio!$E$7</f>
        <v>92.285714285714292</v>
      </c>
      <c r="E27" s="113">
        <f>[20]Maio!$E$8</f>
        <v>73.222222222222229</v>
      </c>
      <c r="F27" s="113">
        <f>[20]Maio!$E$9</f>
        <v>75.78947368421052</v>
      </c>
      <c r="G27" s="113">
        <f>[20]Maio!$E$10</f>
        <v>76.666666666666671</v>
      </c>
      <c r="H27" s="113">
        <f>[20]Maio!$E$11</f>
        <v>80.590909090909093</v>
      </c>
      <c r="I27" s="113">
        <f>[20]Maio!$E$12</f>
        <v>86.692307692307693</v>
      </c>
      <c r="J27" s="113">
        <f>[20]Maio!$E$13</f>
        <v>83.533333333333331</v>
      </c>
      <c r="K27" s="113">
        <f>[20]Maio!$E$14</f>
        <v>73.260869565217391</v>
      </c>
      <c r="L27" s="113">
        <f>[20]Maio!$E$15</f>
        <v>65.333333333333329</v>
      </c>
      <c r="M27" s="113">
        <f>[20]Maio!$E$16</f>
        <v>65.125</v>
      </c>
      <c r="N27" s="113">
        <f>[20]Maio!$E$17</f>
        <v>65.695652173913047</v>
      </c>
      <c r="O27" s="113">
        <f>[20]Maio!$E$18</f>
        <v>66.38095238095238</v>
      </c>
      <c r="P27" s="113">
        <f>[20]Maio!$E$19</f>
        <v>67.61904761904762</v>
      </c>
      <c r="Q27" s="113">
        <f>[20]Maio!$E$20</f>
        <v>67.944444444444443</v>
      </c>
      <c r="R27" s="113">
        <f>[20]Maio!$E$21</f>
        <v>71.541666666666671</v>
      </c>
      <c r="S27" s="113">
        <f>[20]Maio!$E$22</f>
        <v>73.086956521739125</v>
      </c>
      <c r="T27" s="113">
        <f>[20]Maio!$E$23</f>
        <v>75.608695652173907</v>
      </c>
      <c r="U27" s="113">
        <f>[20]Maio!$E$24</f>
        <v>69.058823529411768</v>
      </c>
      <c r="V27" s="113">
        <f>[20]Maio!$E$25</f>
        <v>75.75</v>
      </c>
      <c r="W27" s="113">
        <f>[20]Maio!$E$26</f>
        <v>76.541666666666671</v>
      </c>
      <c r="X27" s="113">
        <f>[20]Maio!$E$27</f>
        <v>64.875</v>
      </c>
      <c r="Y27" s="113">
        <f>[20]Maio!$E$28</f>
        <v>65</v>
      </c>
      <c r="Z27" s="113">
        <f>[20]Maio!$E$29</f>
        <v>70.083333333333329</v>
      </c>
      <c r="AA27" s="113">
        <f>[20]Maio!$E$30</f>
        <v>68.791666666666671</v>
      </c>
      <c r="AB27" s="113">
        <f>[20]Maio!$E$31</f>
        <v>71.318181818181813</v>
      </c>
      <c r="AC27" s="113">
        <f>[20]Maio!$E$32</f>
        <v>87.272727272727266</v>
      </c>
      <c r="AD27" s="113">
        <f>[20]Maio!$E$33</f>
        <v>86.909090909090907</v>
      </c>
      <c r="AE27" s="113">
        <f>[20]Maio!$E$34</f>
        <v>91.684210526315795</v>
      </c>
      <c r="AF27" s="113">
        <f>[20]Maio!$E$35</f>
        <v>87.222222222222229</v>
      </c>
      <c r="AG27" s="123">
        <f t="shared" si="1"/>
        <v>75.134704353036625</v>
      </c>
    </row>
    <row r="28" spans="1:37" x14ac:dyDescent="0.2">
      <c r="A28" s="51" t="s">
        <v>9</v>
      </c>
      <c r="B28" s="113">
        <f>[21]Maio!$E$5</f>
        <v>68.541666666666671</v>
      </c>
      <c r="C28" s="113">
        <f>[21]Maio!$E$6</f>
        <v>64.875</v>
      </c>
      <c r="D28" s="113">
        <f>[21]Maio!$E$7</f>
        <v>79.791666666666671</v>
      </c>
      <c r="E28" s="113">
        <f>[21]Maio!$E$8</f>
        <v>74.958333333333329</v>
      </c>
      <c r="F28" s="113">
        <f>[21]Maio!$E$9</f>
        <v>64.25</v>
      </c>
      <c r="G28" s="113">
        <f>[21]Maio!$E$10</f>
        <v>64</v>
      </c>
      <c r="H28" s="113">
        <f>[21]Maio!$E$11</f>
        <v>67.625</v>
      </c>
      <c r="I28" s="113">
        <f>[21]Maio!$E$12</f>
        <v>77.333333333333329</v>
      </c>
      <c r="J28" s="113">
        <f>[21]Maio!$E$13</f>
        <v>80.625</v>
      </c>
      <c r="K28" s="113">
        <f>[21]Maio!$E$14</f>
        <v>70.916666666666671</v>
      </c>
      <c r="L28" s="113">
        <f>[21]Maio!$E$15</f>
        <v>54.458333333333336</v>
      </c>
      <c r="M28" s="113">
        <f>[21]Maio!$E$16</f>
        <v>54.75</v>
      </c>
      <c r="N28" s="113">
        <f>[21]Maio!$E$17</f>
        <v>48.666666666666664</v>
      </c>
      <c r="O28" s="113">
        <f>[21]Maio!$E$18</f>
        <v>53.583333333333336</v>
      </c>
      <c r="P28" s="113">
        <f>[21]Maio!$E$19</f>
        <v>58.208333333333336</v>
      </c>
      <c r="Q28" s="113">
        <f>[21]Maio!$E$20</f>
        <v>52.958333333333336</v>
      </c>
      <c r="R28" s="113">
        <f>[21]Maio!$E$21</f>
        <v>61.75</v>
      </c>
      <c r="S28" s="113">
        <f>[21]Maio!$E$22</f>
        <v>65.458333333333329</v>
      </c>
      <c r="T28" s="113">
        <f>[21]Maio!$E$23</f>
        <v>63.083333333333336</v>
      </c>
      <c r="U28" s="113">
        <f>[21]Maio!$E$24</f>
        <v>63.25</v>
      </c>
      <c r="V28" s="113">
        <f>[21]Maio!$E$25</f>
        <v>60.083333333333336</v>
      </c>
      <c r="W28" s="113">
        <f>[21]Maio!$E$26</f>
        <v>57.666666666666664</v>
      </c>
      <c r="X28" s="113">
        <f>[21]Maio!$E$27</f>
        <v>56.333333333333336</v>
      </c>
      <c r="Y28" s="113">
        <f>[21]Maio!$E$28</f>
        <v>56.416666666666664</v>
      </c>
      <c r="Z28" s="113">
        <f>[21]Maio!$E$29</f>
        <v>58.875</v>
      </c>
      <c r="AA28" s="113">
        <f>[21]Maio!$E$30</f>
        <v>58.333333333333336</v>
      </c>
      <c r="AB28" s="113">
        <f>[21]Maio!$E$31</f>
        <v>59.416666666666664</v>
      </c>
      <c r="AC28" s="113">
        <f>[21]Maio!$E$32</f>
        <v>85.666666666666671</v>
      </c>
      <c r="AD28" s="113">
        <f>[21]Maio!$E$33</f>
        <v>85.208333333333329</v>
      </c>
      <c r="AE28" s="113">
        <f>[21]Maio!$E$34</f>
        <v>87.125</v>
      </c>
      <c r="AF28" s="113">
        <f>[21]Maio!$E$35</f>
        <v>87.708333333333329</v>
      </c>
      <c r="AG28" s="123">
        <f t="shared" si="1"/>
        <v>65.868279569892465</v>
      </c>
      <c r="AJ28" t="s">
        <v>35</v>
      </c>
      <c r="AK28" t="s">
        <v>35</v>
      </c>
    </row>
    <row r="29" spans="1:37" hidden="1" x14ac:dyDescent="0.2">
      <c r="A29" s="51" t="s">
        <v>32</v>
      </c>
      <c r="B29" s="113" t="str">
        <f>[22]Maio!$E$5</f>
        <v>*</v>
      </c>
      <c r="C29" s="113" t="str">
        <f>[22]Maio!$E$6</f>
        <v>*</v>
      </c>
      <c r="D29" s="113" t="str">
        <f>[22]Maio!$E$7</f>
        <v>*</v>
      </c>
      <c r="E29" s="113" t="str">
        <f>[22]Maio!$E$8</f>
        <v>*</v>
      </c>
      <c r="F29" s="113" t="str">
        <f>[22]Maio!$E$9</f>
        <v>*</v>
      </c>
      <c r="G29" s="113" t="str">
        <f>[22]Maio!$E$10</f>
        <v>*</v>
      </c>
      <c r="H29" s="113" t="str">
        <f>[22]Maio!$E$11</f>
        <v>*</v>
      </c>
      <c r="I29" s="113" t="str">
        <f>[22]Maio!$E$12</f>
        <v>*</v>
      </c>
      <c r="J29" s="113" t="str">
        <f>[22]Maio!$E$13</f>
        <v>*</v>
      </c>
      <c r="K29" s="113" t="str">
        <f>[22]Maio!$E$14</f>
        <v>*</v>
      </c>
      <c r="L29" s="113" t="str">
        <f>[22]Maio!$E$15</f>
        <v>*</v>
      </c>
      <c r="M29" s="113" t="str">
        <f>[22]Maio!$E$16</f>
        <v>*</v>
      </c>
      <c r="N29" s="113" t="str">
        <f>[22]Maio!$E$17</f>
        <v>*</v>
      </c>
      <c r="O29" s="113" t="str">
        <f>[22]Maio!$E$18</f>
        <v>*</v>
      </c>
      <c r="P29" s="113" t="str">
        <f>[22]Maio!$E$19</f>
        <v>*</v>
      </c>
      <c r="Q29" s="113" t="str">
        <f>[22]Maio!$E$20</f>
        <v>*</v>
      </c>
      <c r="R29" s="113" t="str">
        <f>[22]Maio!$E$21</f>
        <v>*</v>
      </c>
      <c r="S29" s="113" t="str">
        <f>[22]Maio!$E$22</f>
        <v>*</v>
      </c>
      <c r="T29" s="113" t="str">
        <f>[22]Maio!$E$23</f>
        <v>*</v>
      </c>
      <c r="U29" s="113" t="str">
        <f>[22]Maio!$E$24</f>
        <v>*</v>
      </c>
      <c r="V29" s="113" t="str">
        <f>[22]Maio!$E$25</f>
        <v>*</v>
      </c>
      <c r="W29" s="113" t="str">
        <f>[22]Maio!$E$26</f>
        <v>*</v>
      </c>
      <c r="X29" s="113" t="str">
        <f>[22]Maio!$E$27</f>
        <v>*</v>
      </c>
      <c r="Y29" s="113" t="str">
        <f>[22]Maio!$E$28</f>
        <v>*</v>
      </c>
      <c r="Z29" s="113" t="str">
        <f>[22]Maio!$E$29</f>
        <v>*</v>
      </c>
      <c r="AA29" s="113" t="str">
        <f>[22]Maio!$E$30</f>
        <v>*</v>
      </c>
      <c r="AB29" s="113" t="str">
        <f>[22]Maio!$E$31</f>
        <v>*</v>
      </c>
      <c r="AC29" s="113" t="str">
        <f>[22]Maio!$E$32</f>
        <v>*</v>
      </c>
      <c r="AD29" s="113" t="str">
        <f>[22]Maio!$E$33</f>
        <v>*</v>
      </c>
      <c r="AE29" s="113" t="str">
        <f>[22]Maio!$E$34</f>
        <v>*</v>
      </c>
      <c r="AF29" s="113" t="str">
        <f>[22]Maio!$E$35</f>
        <v>*</v>
      </c>
      <c r="AG29" s="123" t="s">
        <v>209</v>
      </c>
      <c r="AK29" t="s">
        <v>35</v>
      </c>
    </row>
    <row r="30" spans="1:37" x14ac:dyDescent="0.2">
      <c r="A30" s="51" t="s">
        <v>10</v>
      </c>
      <c r="B30" s="113">
        <f>[23]Maio!$E$5</f>
        <v>77.958333333333329</v>
      </c>
      <c r="C30" s="113">
        <f>[23]Maio!$E$6</f>
        <v>75.208333333333329</v>
      </c>
      <c r="D30" s="113">
        <f>[23]Maio!$E$7</f>
        <v>93.333333333333329</v>
      </c>
      <c r="E30" s="113">
        <f>[23]Maio!$E$8</f>
        <v>89.041666666666671</v>
      </c>
      <c r="F30" s="113">
        <f>[23]Maio!$E$9</f>
        <v>79.416666666666671</v>
      </c>
      <c r="G30" s="113">
        <f>[23]Maio!$E$10</f>
        <v>76.458333333333329</v>
      </c>
      <c r="H30" s="113">
        <f>[23]Maio!$E$11</f>
        <v>76.458333333333329</v>
      </c>
      <c r="I30" s="113">
        <f>[23]Maio!$E$12</f>
        <v>87.791666666666671</v>
      </c>
      <c r="J30" s="113">
        <f>[23]Maio!$E$13</f>
        <v>82.583333333333329</v>
      </c>
      <c r="K30" s="113">
        <f>[23]Maio!$E$14</f>
        <v>76.541666666666671</v>
      </c>
      <c r="L30" s="113">
        <f>[23]Maio!$E$15</f>
        <v>61.875</v>
      </c>
      <c r="M30" s="113">
        <f>[23]Maio!$E$16</f>
        <v>64.166666666666671</v>
      </c>
      <c r="N30" s="113">
        <f>[23]Maio!$E$17</f>
        <v>63.375</v>
      </c>
      <c r="O30" s="113">
        <f>[23]Maio!$E$18</f>
        <v>64.666666666666671</v>
      </c>
      <c r="P30" s="113">
        <f>[23]Maio!$E$19</f>
        <v>66.708333333333329</v>
      </c>
      <c r="Q30" s="113">
        <f>[23]Maio!$E$20</f>
        <v>65.25</v>
      </c>
      <c r="R30" s="113">
        <f>[23]Maio!$E$21</f>
        <v>65.043478260869563</v>
      </c>
      <c r="S30" s="113">
        <f>[23]Maio!$E$22</f>
        <v>69.416666666666671</v>
      </c>
      <c r="T30" s="113">
        <f>[23]Maio!$E$23</f>
        <v>69.958333333333329</v>
      </c>
      <c r="U30" s="113">
        <f>[23]Maio!$E$24</f>
        <v>69.375</v>
      </c>
      <c r="V30" s="113">
        <f>[23]Maio!$E$25</f>
        <v>68.208333333333329</v>
      </c>
      <c r="W30" s="113">
        <f>[23]Maio!$E$26</f>
        <v>69.916666666666671</v>
      </c>
      <c r="X30" s="113">
        <f>[23]Maio!$E$27</f>
        <v>67.25</v>
      </c>
      <c r="Y30" s="113">
        <f>[23]Maio!$E$28</f>
        <v>61.583333333333336</v>
      </c>
      <c r="Z30" s="113">
        <f>[23]Maio!$E$29</f>
        <v>61.625</v>
      </c>
      <c r="AA30" s="113">
        <f>[23]Maio!$E$30</f>
        <v>65.25</v>
      </c>
      <c r="AB30" s="113">
        <f>[23]Maio!$E$31</f>
        <v>64.458333333333329</v>
      </c>
      <c r="AC30" s="113">
        <f>[23]Maio!$E$32</f>
        <v>91.583333333333329</v>
      </c>
      <c r="AD30" s="113">
        <f>[23]Maio!$E$33</f>
        <v>90.565217391304344</v>
      </c>
      <c r="AE30" s="113">
        <f>[23]Maio!$E$34</f>
        <v>90.666666666666671</v>
      </c>
      <c r="AF30" s="113">
        <f>[23]Maio!$E$35</f>
        <v>88.291666666666671</v>
      </c>
      <c r="AG30" s="123">
        <f t="shared" si="1"/>
        <v>74.000818139317417</v>
      </c>
      <c r="AJ30" t="s">
        <v>35</v>
      </c>
      <c r="AK30" t="s">
        <v>35</v>
      </c>
    </row>
    <row r="31" spans="1:37" hidden="1" x14ac:dyDescent="0.2">
      <c r="A31" s="51" t="s">
        <v>156</v>
      </c>
      <c r="B31" s="113" t="s">
        <v>209</v>
      </c>
      <c r="C31" s="113" t="s">
        <v>209</v>
      </c>
      <c r="D31" s="113" t="s">
        <v>209</v>
      </c>
      <c r="E31" s="113" t="s">
        <v>209</v>
      </c>
      <c r="F31" s="113" t="s">
        <v>209</v>
      </c>
      <c r="G31" s="113" t="s">
        <v>209</v>
      </c>
      <c r="H31" s="113" t="s">
        <v>209</v>
      </c>
      <c r="I31" s="113" t="s">
        <v>209</v>
      </c>
      <c r="J31" s="113" t="s">
        <v>209</v>
      </c>
      <c r="K31" s="113" t="s">
        <v>209</v>
      </c>
      <c r="L31" s="113" t="s">
        <v>209</v>
      </c>
      <c r="M31" s="113" t="s">
        <v>209</v>
      </c>
      <c r="N31" s="113" t="s">
        <v>209</v>
      </c>
      <c r="O31" s="113" t="s">
        <v>209</v>
      </c>
      <c r="P31" s="113" t="s">
        <v>209</v>
      </c>
      <c r="Q31" s="113" t="s">
        <v>209</v>
      </c>
      <c r="R31" s="113" t="s">
        <v>209</v>
      </c>
      <c r="S31" s="113" t="s">
        <v>209</v>
      </c>
      <c r="T31" s="113" t="s">
        <v>209</v>
      </c>
      <c r="U31" s="113" t="s">
        <v>209</v>
      </c>
      <c r="V31" s="113" t="s">
        <v>209</v>
      </c>
      <c r="W31" s="113" t="s">
        <v>209</v>
      </c>
      <c r="X31" s="113" t="s">
        <v>209</v>
      </c>
      <c r="Y31" s="113" t="s">
        <v>209</v>
      </c>
      <c r="Z31" s="113" t="s">
        <v>209</v>
      </c>
      <c r="AA31" s="113" t="s">
        <v>209</v>
      </c>
      <c r="AB31" s="113" t="s">
        <v>209</v>
      </c>
      <c r="AC31" s="113" t="s">
        <v>209</v>
      </c>
      <c r="AD31" s="113" t="s">
        <v>209</v>
      </c>
      <c r="AE31" s="113" t="s">
        <v>209</v>
      </c>
      <c r="AF31" s="113" t="s">
        <v>209</v>
      </c>
      <c r="AG31" s="123" t="s">
        <v>209</v>
      </c>
      <c r="AH31" s="12" t="s">
        <v>35</v>
      </c>
      <c r="AJ31" t="s">
        <v>35</v>
      </c>
    </row>
    <row r="32" spans="1:37" x14ac:dyDescent="0.2">
      <c r="A32" s="51" t="s">
        <v>11</v>
      </c>
      <c r="B32" s="113">
        <f>[24]Maio!$E$5</f>
        <v>84.041666666666671</v>
      </c>
      <c r="C32" s="113">
        <f>[24]Maio!$E$6</f>
        <v>83.666666666666671</v>
      </c>
      <c r="D32" s="113">
        <f>[24]Maio!$E$7</f>
        <v>87.25</v>
      </c>
      <c r="E32" s="113">
        <f>[24]Maio!$E$8</f>
        <v>86.333333333333329</v>
      </c>
      <c r="F32" s="113">
        <f>[24]Maio!$E$9</f>
        <v>80.166666666666671</v>
      </c>
      <c r="G32" s="113">
        <f>[24]Maio!$E$10</f>
        <v>80.833333333333329</v>
      </c>
      <c r="H32" s="113">
        <f>[24]Maio!$E$11</f>
        <v>78.541666666666671</v>
      </c>
      <c r="I32" s="113">
        <f>[24]Maio!$E$12</f>
        <v>86.708333333333329</v>
      </c>
      <c r="J32" s="113">
        <f>[24]Maio!$E$13</f>
        <v>87.375</v>
      </c>
      <c r="K32" s="113">
        <f>[24]Maio!$E$14</f>
        <v>82.375</v>
      </c>
      <c r="L32" s="113">
        <f>[24]Maio!$E$15</f>
        <v>63.041666666666664</v>
      </c>
      <c r="M32" s="113">
        <f>[24]Maio!$E$16</f>
        <v>68.208333333333329</v>
      </c>
      <c r="N32" s="113">
        <f>[24]Maio!$E$17</f>
        <v>69.291666666666671</v>
      </c>
      <c r="O32" s="113">
        <f>[24]Maio!$E$18</f>
        <v>73.458333333333329</v>
      </c>
      <c r="P32" s="113">
        <f>[24]Maio!$E$19</f>
        <v>73.625</v>
      </c>
      <c r="Q32" s="113">
        <f>[24]Maio!$E$20</f>
        <v>72.458333333333329</v>
      </c>
      <c r="R32" s="113">
        <f>[24]Maio!$E$21</f>
        <v>71.333333333333329</v>
      </c>
      <c r="S32" s="113">
        <f>[24]Maio!$E$22</f>
        <v>75.75</v>
      </c>
      <c r="T32" s="113">
        <f>[24]Maio!$E$23</f>
        <v>75.125</v>
      </c>
      <c r="U32" s="113">
        <f>[24]Maio!$E$24</f>
        <v>73.791666666666671</v>
      </c>
      <c r="V32" s="113">
        <f>[24]Maio!$E$25</f>
        <v>77.708333333333329</v>
      </c>
      <c r="W32" s="113">
        <f>[24]Maio!$E$26</f>
        <v>78.791666666666671</v>
      </c>
      <c r="X32" s="113">
        <f>[24]Maio!$E$27</f>
        <v>75.208333333333329</v>
      </c>
      <c r="Y32" s="113">
        <f>[24]Maio!$E$28</f>
        <v>73.375</v>
      </c>
      <c r="Z32" s="113">
        <f>[24]Maio!$E$29</f>
        <v>73.625</v>
      </c>
      <c r="AA32" s="113">
        <f>[24]Maio!$E$30</f>
        <v>74.333333333333329</v>
      </c>
      <c r="AB32" s="113">
        <f>[24]Maio!$E$31</f>
        <v>77.208333333333329</v>
      </c>
      <c r="AC32" s="113">
        <f>[24]Maio!$E$32</f>
        <v>90.791666666666671</v>
      </c>
      <c r="AD32" s="113">
        <f>[24]Maio!$E$33</f>
        <v>89.291666666666671</v>
      </c>
      <c r="AE32" s="113">
        <f>[24]Maio!$E$34</f>
        <v>91.25</v>
      </c>
      <c r="AF32" s="113">
        <f>[24]Maio!$E$35</f>
        <v>88.666666666666671</v>
      </c>
      <c r="AG32" s="123">
        <f t="shared" si="1"/>
        <v>78.826612903225794</v>
      </c>
      <c r="AK32" t="s">
        <v>35</v>
      </c>
    </row>
    <row r="33" spans="1:38" s="5" customFormat="1" x14ac:dyDescent="0.2">
      <c r="A33" s="51" t="s">
        <v>12</v>
      </c>
      <c r="B33" s="113">
        <f>[25]Maio!$E$5</f>
        <v>83.333333333333329</v>
      </c>
      <c r="C33" s="113">
        <f>[25]Maio!$E$6</f>
        <v>87.625</v>
      </c>
      <c r="D33" s="113">
        <f>[25]Maio!$E$7</f>
        <v>86.294117647058826</v>
      </c>
      <c r="E33" s="113">
        <f>[25]Maio!$E$8</f>
        <v>86.125</v>
      </c>
      <c r="F33" s="113">
        <f>[25]Maio!$E$9</f>
        <v>82.958333333333329</v>
      </c>
      <c r="G33" s="113">
        <f>[25]Maio!$E$10</f>
        <v>83.083333333333329</v>
      </c>
      <c r="H33" s="113">
        <f>[25]Maio!$E$11</f>
        <v>81.125</v>
      </c>
      <c r="I33" s="113">
        <f>[25]Maio!$E$12</f>
        <v>85.916666666666671</v>
      </c>
      <c r="J33" s="113">
        <f>[25]Maio!$E$13</f>
        <v>86.916666666666671</v>
      </c>
      <c r="K33" s="113">
        <f>[25]Maio!$E$14</f>
        <v>82.583333333333329</v>
      </c>
      <c r="L33" s="113">
        <f>[25]Maio!$E$15</f>
        <v>76.625</v>
      </c>
      <c r="M33" s="113">
        <f>[25]Maio!$E$16</f>
        <v>72.041666666666671</v>
      </c>
      <c r="N33" s="113">
        <f>[25]Maio!$E$17</f>
        <v>70.208333333333329</v>
      </c>
      <c r="O33" s="113">
        <f>[25]Maio!$E$18</f>
        <v>72.25</v>
      </c>
      <c r="P33" s="113">
        <f>[25]Maio!$E$19</f>
        <v>72.291666666666671</v>
      </c>
      <c r="Q33" s="113">
        <f>[25]Maio!$E$20</f>
        <v>72.375</v>
      </c>
      <c r="R33" s="113">
        <f>[25]Maio!$E$21</f>
        <v>70.791666666666671</v>
      </c>
      <c r="S33" s="113">
        <f>[25]Maio!$E$22</f>
        <v>72.375</v>
      </c>
      <c r="T33" s="113">
        <f>[25]Maio!$E$23</f>
        <v>70.458333333333329</v>
      </c>
      <c r="U33" s="113">
        <f>[25]Maio!$E$24</f>
        <v>71.227272727272734</v>
      </c>
      <c r="V33" s="113">
        <f>[25]Maio!$E$25</f>
        <v>79.5</v>
      </c>
      <c r="W33" s="113">
        <f>[25]Maio!$E$26</f>
        <v>77.666666666666671</v>
      </c>
      <c r="X33" s="113">
        <f>[25]Maio!$E$27</f>
        <v>74.958333333333329</v>
      </c>
      <c r="Y33" s="113">
        <f>[25]Maio!$E$28</f>
        <v>66.875</v>
      </c>
      <c r="Z33" s="113">
        <f>[25]Maio!$E$29</f>
        <v>72.083333333333329</v>
      </c>
      <c r="AA33" s="113">
        <f>[25]Maio!$E$30</f>
        <v>72.541666666666671</v>
      </c>
      <c r="AB33" s="113">
        <f>[25]Maio!$E$31</f>
        <v>76.125</v>
      </c>
      <c r="AC33" s="113">
        <f>[25]Maio!$E$32</f>
        <v>89.25</v>
      </c>
      <c r="AD33" s="113">
        <f>[25]Maio!$E$33</f>
        <v>85.375</v>
      </c>
      <c r="AE33" s="113">
        <f>[25]Maio!$E$34</f>
        <v>91.583333333333329</v>
      </c>
      <c r="AF33" s="113">
        <f>[25]Maio!$E$35</f>
        <v>88.916666666666671</v>
      </c>
      <c r="AG33" s="123">
        <f t="shared" si="1"/>
        <v>78.757410442182731</v>
      </c>
    </row>
    <row r="34" spans="1:38" x14ac:dyDescent="0.2">
      <c r="A34" s="51" t="s">
        <v>13</v>
      </c>
      <c r="B34" s="113">
        <f>[26]Maio!$E$5</f>
        <v>86.625</v>
      </c>
      <c r="C34" s="113">
        <f>[26]Maio!$E$6</f>
        <v>87.458333333333329</v>
      </c>
      <c r="D34" s="113">
        <f>[26]Maio!$E$7</f>
        <v>87.5</v>
      </c>
      <c r="E34" s="113">
        <f>[26]Maio!$E$8</f>
        <v>88.5</v>
      </c>
      <c r="F34" s="113">
        <f>[26]Maio!$E$9</f>
        <v>90.291666666666671</v>
      </c>
      <c r="G34" s="113">
        <f>[26]Maio!$E$10</f>
        <v>88.666666666666671</v>
      </c>
      <c r="H34" s="113">
        <f>[26]Maio!$E$11</f>
        <v>84.291666666666671</v>
      </c>
      <c r="I34" s="113">
        <f>[26]Maio!$E$12</f>
        <v>85.458333333333329</v>
      </c>
      <c r="J34" s="113">
        <f>[26]Maio!$E$13</f>
        <v>88.041666666666671</v>
      </c>
      <c r="K34" s="113">
        <f>[26]Maio!$E$14</f>
        <v>87</v>
      </c>
      <c r="L34" s="113">
        <f>[26]Maio!$E$15</f>
        <v>78.75</v>
      </c>
      <c r="M34" s="113">
        <f>[26]Maio!$E$16</f>
        <v>70.666666666666671</v>
      </c>
      <c r="N34" s="113">
        <f>[26]Maio!$E$17</f>
        <v>72.625</v>
      </c>
      <c r="O34" s="113">
        <f>[26]Maio!$E$18</f>
        <v>72.541666666666671</v>
      </c>
      <c r="P34" s="113">
        <f>[26]Maio!$E$19</f>
        <v>75.291666666666671</v>
      </c>
      <c r="Q34" s="113">
        <f>[26]Maio!$E$20</f>
        <v>75.458333333333329</v>
      </c>
      <c r="R34" s="113">
        <f>[26]Maio!$E$21</f>
        <v>73.625</v>
      </c>
      <c r="S34" s="113">
        <f>[26]Maio!$E$22</f>
        <v>73.125</v>
      </c>
      <c r="T34" s="113">
        <f>[26]Maio!$E$23</f>
        <v>72</v>
      </c>
      <c r="U34" s="113">
        <f>[26]Maio!$E$24</f>
        <v>73.541666666666671</v>
      </c>
      <c r="V34" s="113">
        <f>[26]Maio!$E$25</f>
        <v>76.791666666666671</v>
      </c>
      <c r="W34" s="113">
        <f>[26]Maio!$E$26</f>
        <v>70.666666666666671</v>
      </c>
      <c r="X34" s="113">
        <f>[26]Maio!$E$27</f>
        <v>68.958333333333329</v>
      </c>
      <c r="Y34" s="113">
        <f>[26]Maio!$E$28</f>
        <v>71.166666666666671</v>
      </c>
      <c r="Z34" s="113">
        <f>[26]Maio!$E$29</f>
        <v>74.5</v>
      </c>
      <c r="AA34" s="113">
        <f>[26]Maio!$E$30</f>
        <v>75.333333333333329</v>
      </c>
      <c r="AB34" s="113">
        <f>[26]Maio!$E$31</f>
        <v>73.166666666666671</v>
      </c>
      <c r="AC34" s="113">
        <f>[26]Maio!$E$32</f>
        <v>91.666666666666671</v>
      </c>
      <c r="AD34" s="113">
        <f>[26]Maio!$E$33</f>
        <v>91</v>
      </c>
      <c r="AE34" s="113">
        <f>[26]Maio!$E$34</f>
        <v>94</v>
      </c>
      <c r="AF34" s="113">
        <f>[26]Maio!$E$35</f>
        <v>89.083333333333329</v>
      </c>
      <c r="AG34" s="123">
        <f t="shared" si="1"/>
        <v>80.251344086021518</v>
      </c>
      <c r="AJ34" t="s">
        <v>35</v>
      </c>
    </row>
    <row r="35" spans="1:38" x14ac:dyDescent="0.2">
      <c r="A35" s="51" t="s">
        <v>157</v>
      </c>
      <c r="B35" s="113">
        <f>[27]Maio!$E$5</f>
        <v>77.666666666666671</v>
      </c>
      <c r="C35" s="113">
        <f>[27]Maio!$E$6</f>
        <v>77.916666666666671</v>
      </c>
      <c r="D35" s="113">
        <f>[27]Maio!$E$7</f>
        <v>83.833333333333329</v>
      </c>
      <c r="E35" s="113">
        <f>[27]Maio!$E$8</f>
        <v>83.541666666666671</v>
      </c>
      <c r="F35" s="113">
        <f>[27]Maio!$E$9</f>
        <v>76.458333333333329</v>
      </c>
      <c r="G35" s="113">
        <f>[27]Maio!$E$10</f>
        <v>75</v>
      </c>
      <c r="H35" s="113">
        <f>[27]Maio!$E$11</f>
        <v>78.666666666666671</v>
      </c>
      <c r="I35" s="113">
        <f>[27]Maio!$E$12</f>
        <v>87.75</v>
      </c>
      <c r="J35" s="113">
        <f>[27]Maio!$E$13</f>
        <v>90.958333333333329</v>
      </c>
      <c r="K35" s="113">
        <f>[27]Maio!$E$14</f>
        <v>86.666666666666671</v>
      </c>
      <c r="L35" s="113">
        <f>[27]Maio!$E$15</f>
        <v>75.375</v>
      </c>
      <c r="M35" s="113">
        <f>[27]Maio!$E$16</f>
        <v>77.25</v>
      </c>
      <c r="N35" s="113">
        <f>[27]Maio!$E$17</f>
        <v>73</v>
      </c>
      <c r="O35" s="113">
        <f>[27]Maio!$E$18</f>
        <v>75.541666666666671</v>
      </c>
      <c r="P35" s="113">
        <f>[27]Maio!$E$19</f>
        <v>73.916666666666671</v>
      </c>
      <c r="Q35" s="113">
        <f>[27]Maio!$E$20</f>
        <v>65.958333333333329</v>
      </c>
      <c r="R35" s="113">
        <f>[27]Maio!$E$21</f>
        <v>64.541666666666671</v>
      </c>
      <c r="S35" s="113">
        <f>[27]Maio!$E$22</f>
        <v>71.083333333333329</v>
      </c>
      <c r="T35" s="113">
        <f>[27]Maio!$E$23</f>
        <v>68.583333333333329</v>
      </c>
      <c r="U35" s="113">
        <f>[27]Maio!$E$24</f>
        <v>70.125</v>
      </c>
      <c r="V35" s="113">
        <f>[27]Maio!$E$25</f>
        <v>63.916666666666664</v>
      </c>
      <c r="W35" s="113">
        <f>[27]Maio!$E$26</f>
        <v>60.25</v>
      </c>
      <c r="X35" s="113">
        <f>[27]Maio!$E$27</f>
        <v>61.25</v>
      </c>
      <c r="Y35" s="113">
        <f>[27]Maio!$E$28</f>
        <v>59.521739130434781</v>
      </c>
      <c r="Z35" s="113">
        <f>[27]Maio!$E$29</f>
        <v>64.285714285714292</v>
      </c>
      <c r="AA35" s="113">
        <f>[27]Maio!$E$30</f>
        <v>64.142857142857139</v>
      </c>
      <c r="AB35" s="113">
        <f>[27]Maio!$E$31</f>
        <v>62.571428571428569</v>
      </c>
      <c r="AC35" s="113">
        <f>[27]Maio!$E$32</f>
        <v>88.6</v>
      </c>
      <c r="AD35" s="113">
        <f>[27]Maio!$E$33</f>
        <v>91.055555555555557</v>
      </c>
      <c r="AE35" s="113">
        <f>[27]Maio!$E$34</f>
        <v>94.94736842105263</v>
      </c>
      <c r="AF35" s="113">
        <f>[27]Maio!$E$35</f>
        <v>83</v>
      </c>
      <c r="AG35" s="123">
        <f t="shared" si="1"/>
        <v>75.076602035711062</v>
      </c>
      <c r="AK35" t="s">
        <v>35</v>
      </c>
    </row>
    <row r="36" spans="1:38" hidden="1" x14ac:dyDescent="0.2">
      <c r="A36" s="51" t="s">
        <v>128</v>
      </c>
      <c r="B36" s="113" t="str">
        <f>[28]Maio!$E$5</f>
        <v>*</v>
      </c>
      <c r="C36" s="113" t="str">
        <f>[28]Maio!$E$6</f>
        <v>*</v>
      </c>
      <c r="D36" s="113" t="str">
        <f>[28]Maio!$E$7</f>
        <v>*</v>
      </c>
      <c r="E36" s="113" t="str">
        <f>[28]Maio!$E$8</f>
        <v>*</v>
      </c>
      <c r="F36" s="113" t="str">
        <f>[28]Maio!$E$9</f>
        <v>*</v>
      </c>
      <c r="G36" s="113" t="str">
        <f>[28]Maio!$E$10</f>
        <v>*</v>
      </c>
      <c r="H36" s="113" t="str">
        <f>[28]Maio!$E$11</f>
        <v>*</v>
      </c>
      <c r="I36" s="113" t="str">
        <f>[28]Maio!$E$12</f>
        <v>*</v>
      </c>
      <c r="J36" s="113" t="str">
        <f>[28]Maio!$E$13</f>
        <v>*</v>
      </c>
      <c r="K36" s="113" t="str">
        <f>[28]Maio!$E$14</f>
        <v>*</v>
      </c>
      <c r="L36" s="113" t="str">
        <f>[28]Maio!$E$15</f>
        <v>*</v>
      </c>
      <c r="M36" s="113" t="str">
        <f>[28]Maio!$E$16</f>
        <v>*</v>
      </c>
      <c r="N36" s="113" t="str">
        <f>[28]Maio!$E$17</f>
        <v>*</v>
      </c>
      <c r="O36" s="113" t="str">
        <f>[28]Maio!$E$18</f>
        <v>*</v>
      </c>
      <c r="P36" s="113" t="str">
        <f>[28]Maio!$E$19</f>
        <v>*</v>
      </c>
      <c r="Q36" s="113" t="str">
        <f>[28]Maio!$E$20</f>
        <v>*</v>
      </c>
      <c r="R36" s="113" t="str">
        <f>[28]Maio!$E$21</f>
        <v>*</v>
      </c>
      <c r="S36" s="113" t="str">
        <f>[28]Maio!$E$22</f>
        <v>*</v>
      </c>
      <c r="T36" s="113" t="str">
        <f>[28]Maio!$E$23</f>
        <v>*</v>
      </c>
      <c r="U36" s="113" t="str">
        <f>[28]Maio!$E$24</f>
        <v>*</v>
      </c>
      <c r="V36" s="113" t="str">
        <f>[28]Maio!$E$25</f>
        <v>*</v>
      </c>
      <c r="W36" s="113" t="str">
        <f>[28]Maio!$E$26</f>
        <v>*</v>
      </c>
      <c r="X36" s="113" t="str">
        <f>[28]Maio!$E$27</f>
        <v>*</v>
      </c>
      <c r="Y36" s="113" t="str">
        <f>[28]Maio!$E$28</f>
        <v>*</v>
      </c>
      <c r="Z36" s="113" t="str">
        <f>[28]Maio!$E$29</f>
        <v>*</v>
      </c>
      <c r="AA36" s="113" t="str">
        <f>[28]Maio!$E$30</f>
        <v>*</v>
      </c>
      <c r="AB36" s="113" t="str">
        <f>[28]Maio!$E$31</f>
        <v>*</v>
      </c>
      <c r="AC36" s="113" t="str">
        <f>[28]Maio!$E$32</f>
        <v>*</v>
      </c>
      <c r="AD36" s="113" t="str">
        <f>[28]Maio!$E$33</f>
        <v>*</v>
      </c>
      <c r="AE36" s="113" t="str">
        <f>[28]Maio!$E$34</f>
        <v>*</v>
      </c>
      <c r="AF36" s="113" t="str">
        <f>[28]Maio!$E$35</f>
        <v>*</v>
      </c>
      <c r="AG36" s="123" t="s">
        <v>209</v>
      </c>
      <c r="AK36" t="s">
        <v>35</v>
      </c>
    </row>
    <row r="37" spans="1:38" x14ac:dyDescent="0.2">
      <c r="A37" s="51" t="s">
        <v>14</v>
      </c>
      <c r="B37" s="113">
        <f>[29]Maio!$E$5</f>
        <v>71.75</v>
      </c>
      <c r="C37" s="113">
        <f>[29]Maio!$E$6</f>
        <v>69.25</v>
      </c>
      <c r="D37" s="113">
        <f>[29]Maio!$E$7</f>
        <v>68.916666666666671</v>
      </c>
      <c r="E37" s="113">
        <f>[29]Maio!$E$8</f>
        <v>67.541666666666671</v>
      </c>
      <c r="F37" s="113">
        <f>[29]Maio!$E$9</f>
        <v>68.458333333333329</v>
      </c>
      <c r="G37" s="113">
        <f>[29]Maio!$E$10</f>
        <v>67.5</v>
      </c>
      <c r="H37" s="113">
        <f>[29]Maio!$E$11</f>
        <v>65.416666666666671</v>
      </c>
      <c r="I37" s="113">
        <f>[29]Maio!$E$12</f>
        <v>68.458333333333329</v>
      </c>
      <c r="J37" s="113">
        <f>[29]Maio!$E$13</f>
        <v>68.625</v>
      </c>
      <c r="K37" s="113">
        <f>[29]Maio!$E$14</f>
        <v>72.333333333333329</v>
      </c>
      <c r="L37" s="113">
        <f>[29]Maio!$E$15</f>
        <v>74.041666666666671</v>
      </c>
      <c r="M37" s="113">
        <f>[29]Maio!$E$16</f>
        <v>62.333333333333336</v>
      </c>
      <c r="N37" s="113">
        <f>[29]Maio!$E$17</f>
        <v>66.375</v>
      </c>
      <c r="O37" s="113">
        <f>[29]Maio!$E$18</f>
        <v>66.541666666666671</v>
      </c>
      <c r="P37" s="113">
        <f>[29]Maio!$E$19</f>
        <v>65.375</v>
      </c>
      <c r="Q37" s="113">
        <f>[29]Maio!$E$20</f>
        <v>64.583333333333329</v>
      </c>
      <c r="R37" s="113">
        <f>[29]Maio!$E$21</f>
        <v>65.458333333333329</v>
      </c>
      <c r="S37" s="113">
        <f>[29]Maio!$E$22</f>
        <v>67.583333333333329</v>
      </c>
      <c r="T37" s="113">
        <f>[29]Maio!$E$23</f>
        <v>63.625</v>
      </c>
      <c r="U37" s="113">
        <f>[29]Maio!$E$24</f>
        <v>66.958333333333329</v>
      </c>
      <c r="V37" s="113">
        <f>[29]Maio!$E$25</f>
        <v>64.916666666666671</v>
      </c>
      <c r="W37" s="113">
        <f>[29]Maio!$E$26</f>
        <v>66.291666666666671</v>
      </c>
      <c r="X37" s="113">
        <f>[29]Maio!$E$27</f>
        <v>66.208333333333329</v>
      </c>
      <c r="Y37" s="113">
        <f>[29]Maio!$E$28</f>
        <v>61.791666666666664</v>
      </c>
      <c r="Z37" s="113">
        <f>[29]Maio!$E$29</f>
        <v>63.916666666666664</v>
      </c>
      <c r="AA37" s="113">
        <f>[29]Maio!$E$30</f>
        <v>61.791666666666664</v>
      </c>
      <c r="AB37" s="113">
        <f>[29]Maio!$E$31</f>
        <v>63.458333333333336</v>
      </c>
      <c r="AC37" s="113">
        <f>[29]Maio!$E$32</f>
        <v>71.416666666666671</v>
      </c>
      <c r="AD37" s="113">
        <f>[29]Maio!$E$33</f>
        <v>78.166666666666671</v>
      </c>
      <c r="AE37" s="113">
        <f>[29]Maio!$E$34</f>
        <v>84.166666666666671</v>
      </c>
      <c r="AF37" s="113">
        <f>[29]Maio!$E$35</f>
        <v>81.25</v>
      </c>
      <c r="AG37" s="123">
        <f t="shared" si="1"/>
        <v>68.209677419354833</v>
      </c>
      <c r="AI37" t="s">
        <v>35</v>
      </c>
      <c r="AK37" t="s">
        <v>35</v>
      </c>
    </row>
    <row r="38" spans="1:38" hidden="1" x14ac:dyDescent="0.2">
      <c r="A38" s="51" t="s">
        <v>158</v>
      </c>
      <c r="B38" s="113" t="s">
        <v>209</v>
      </c>
      <c r="C38" s="113" t="s">
        <v>209</v>
      </c>
      <c r="D38" s="113" t="s">
        <v>209</v>
      </c>
      <c r="E38" s="113" t="s">
        <v>209</v>
      </c>
      <c r="F38" s="113" t="s">
        <v>209</v>
      </c>
      <c r="G38" s="113" t="s">
        <v>209</v>
      </c>
      <c r="H38" s="113" t="s">
        <v>209</v>
      </c>
      <c r="I38" s="113" t="s">
        <v>209</v>
      </c>
      <c r="J38" s="113" t="s">
        <v>209</v>
      </c>
      <c r="K38" s="113" t="s">
        <v>209</v>
      </c>
      <c r="L38" s="113" t="s">
        <v>209</v>
      </c>
      <c r="M38" s="113" t="s">
        <v>209</v>
      </c>
      <c r="N38" s="113" t="s">
        <v>209</v>
      </c>
      <c r="O38" s="113" t="s">
        <v>209</v>
      </c>
      <c r="P38" s="113" t="s">
        <v>209</v>
      </c>
      <c r="Q38" s="113" t="s">
        <v>209</v>
      </c>
      <c r="R38" s="113" t="s">
        <v>209</v>
      </c>
      <c r="S38" s="113" t="s">
        <v>209</v>
      </c>
      <c r="T38" s="113" t="s">
        <v>209</v>
      </c>
      <c r="U38" s="113" t="s">
        <v>209</v>
      </c>
      <c r="V38" s="113" t="s">
        <v>209</v>
      </c>
      <c r="W38" s="113" t="s">
        <v>209</v>
      </c>
      <c r="X38" s="113" t="s">
        <v>209</v>
      </c>
      <c r="Y38" s="113" t="s">
        <v>209</v>
      </c>
      <c r="Z38" s="113" t="s">
        <v>209</v>
      </c>
      <c r="AA38" s="113" t="s">
        <v>209</v>
      </c>
      <c r="AB38" s="113" t="s">
        <v>209</v>
      </c>
      <c r="AC38" s="113" t="s">
        <v>209</v>
      </c>
      <c r="AD38" s="113" t="s">
        <v>209</v>
      </c>
      <c r="AE38" s="113" t="s">
        <v>209</v>
      </c>
      <c r="AF38" s="113" t="s">
        <v>209</v>
      </c>
      <c r="AG38" s="123" t="s">
        <v>209</v>
      </c>
      <c r="AI38" t="s">
        <v>35</v>
      </c>
      <c r="AJ38" t="s">
        <v>35</v>
      </c>
    </row>
    <row r="39" spans="1:38" x14ac:dyDescent="0.2">
      <c r="A39" s="51" t="s">
        <v>15</v>
      </c>
      <c r="B39" s="113">
        <f>[30]Maio!$E$5</f>
        <v>82.083333333333329</v>
      </c>
      <c r="C39" s="113">
        <f>[30]Maio!$E$6</f>
        <v>81.458333333333329</v>
      </c>
      <c r="D39" s="113">
        <f>[30]Maio!$E$7</f>
        <v>92.833333333333329</v>
      </c>
      <c r="E39" s="113">
        <f>[30]Maio!$E$8</f>
        <v>91.333333333333329</v>
      </c>
      <c r="F39" s="113">
        <f>[30]Maio!$E$9</f>
        <v>81.083333333333329</v>
      </c>
      <c r="G39" s="113">
        <f>[30]Maio!$E$10</f>
        <v>81.541666666666671</v>
      </c>
      <c r="H39" s="113">
        <f>[30]Maio!$E$11</f>
        <v>81.708333333333329</v>
      </c>
      <c r="I39" s="113">
        <f>[30]Maio!$E$12</f>
        <v>90.666666666666671</v>
      </c>
      <c r="J39" s="113">
        <f>[30]Maio!$E$13</f>
        <v>88</v>
      </c>
      <c r="K39" s="113">
        <f>[30]Maio!$E$14</f>
        <v>80.125</v>
      </c>
      <c r="L39" s="113">
        <f>[30]Maio!$E$15</f>
        <v>51.458333333333336</v>
      </c>
      <c r="M39" s="113">
        <f>[30]Maio!$E$16</f>
        <v>59.333333333333336</v>
      </c>
      <c r="N39" s="113">
        <f>[30]Maio!$E$17</f>
        <v>50.166666666666664</v>
      </c>
      <c r="O39" s="113">
        <f>[30]Maio!$E$18</f>
        <v>52.541666666666664</v>
      </c>
      <c r="P39" s="113">
        <f>[30]Maio!$E$19</f>
        <v>62.125</v>
      </c>
      <c r="Q39" s="113">
        <f>[30]Maio!$E$20</f>
        <v>62.208333333333336</v>
      </c>
      <c r="R39" s="113">
        <f>[30]Maio!$E$21</f>
        <v>62.666666666666664</v>
      </c>
      <c r="S39" s="113">
        <f>[30]Maio!$E$22</f>
        <v>72.041666666666671</v>
      </c>
      <c r="T39" s="113">
        <f>[30]Maio!$E$23</f>
        <v>71.375</v>
      </c>
      <c r="U39" s="113">
        <f>[30]Maio!$E$24</f>
        <v>69.916666666666671</v>
      </c>
      <c r="V39" s="113">
        <f>[30]Maio!$E$25</f>
        <v>72.416666666666671</v>
      </c>
      <c r="W39" s="113">
        <f>[30]Maio!$E$26</f>
        <v>75.125</v>
      </c>
      <c r="X39" s="113">
        <f>[30]Maio!$E$27</f>
        <v>73</v>
      </c>
      <c r="Y39" s="113">
        <f>[30]Maio!$E$28</f>
        <v>67.5</v>
      </c>
      <c r="Z39" s="113">
        <f>[30]Maio!$E$29</f>
        <v>70.208333333333329</v>
      </c>
      <c r="AA39" s="113">
        <f>[30]Maio!$E$30</f>
        <v>73.666666666666671</v>
      </c>
      <c r="AB39" s="113">
        <f>[30]Maio!$E$31</f>
        <v>71.25</v>
      </c>
      <c r="AC39" s="113">
        <f>[30]Maio!$E$32</f>
        <v>87.958333333333329</v>
      </c>
      <c r="AD39" s="113">
        <f>[30]Maio!$E$33</f>
        <v>88.833333333333329</v>
      </c>
      <c r="AE39" s="113">
        <f>[30]Maio!$E$34</f>
        <v>92.666666666666671</v>
      </c>
      <c r="AF39" s="113">
        <f>[30]Maio!$E$35</f>
        <v>90</v>
      </c>
      <c r="AG39" s="123">
        <f t="shared" si="1"/>
        <v>75.0739247311828</v>
      </c>
      <c r="AH39" s="12" t="s">
        <v>35</v>
      </c>
      <c r="AI39" t="s">
        <v>35</v>
      </c>
      <c r="AK39" t="s">
        <v>35</v>
      </c>
    </row>
    <row r="40" spans="1:38" x14ac:dyDescent="0.2">
      <c r="A40" s="51" t="s">
        <v>16</v>
      </c>
      <c r="B40" s="113">
        <f>[31]Maio!$E$5</f>
        <v>71.791666666666671</v>
      </c>
      <c r="C40" s="113">
        <f>[31]Maio!$E$6</f>
        <v>88.458333333333329</v>
      </c>
      <c r="D40" s="113">
        <f>[31]Maio!$E$7</f>
        <v>89.208333333333329</v>
      </c>
      <c r="E40" s="113">
        <f>[31]Maio!$E$8</f>
        <v>85.916666666666671</v>
      </c>
      <c r="F40" s="113">
        <f>[31]Maio!$E$9</f>
        <v>82.958333333333329</v>
      </c>
      <c r="G40" s="113">
        <f>[31]Maio!$E$10</f>
        <v>88.208333333333329</v>
      </c>
      <c r="H40" s="113">
        <f>[31]Maio!$E$11</f>
        <v>83.375</v>
      </c>
      <c r="I40" s="113">
        <f>[31]Maio!$E$12</f>
        <v>84</v>
      </c>
      <c r="J40" s="113">
        <f>[31]Maio!$E$13</f>
        <v>82.875</v>
      </c>
      <c r="K40" s="113">
        <f>[31]Maio!$E$14</f>
        <v>77.166666666666671</v>
      </c>
      <c r="L40" s="113">
        <f>[31]Maio!$E$15</f>
        <v>64.041666666666671</v>
      </c>
      <c r="M40" s="113">
        <f>[31]Maio!$E$16</f>
        <v>68.375</v>
      </c>
      <c r="N40" s="113">
        <f>[31]Maio!$E$17</f>
        <v>67.208333333333329</v>
      </c>
      <c r="O40" s="113">
        <f>[31]Maio!$E$18</f>
        <v>66.291666666666671</v>
      </c>
      <c r="P40" s="113">
        <f>[31]Maio!$E$19</f>
        <v>66.375</v>
      </c>
      <c r="Q40" s="113">
        <f>[31]Maio!$E$20</f>
        <v>64.5</v>
      </c>
      <c r="R40" s="113">
        <f>[31]Maio!$E$21</f>
        <v>63.166666666666664</v>
      </c>
      <c r="S40" s="113">
        <f>[31]Maio!$E$22</f>
        <v>61.5</v>
      </c>
      <c r="T40" s="113">
        <f>[31]Maio!$E$23</f>
        <v>63.291666666666664</v>
      </c>
      <c r="U40" s="113">
        <f>[31]Maio!$E$24</f>
        <v>64.416666666666671</v>
      </c>
      <c r="V40" s="113">
        <f>[31]Maio!$E$25</f>
        <v>67.458333333333329</v>
      </c>
      <c r="W40" s="113">
        <f>[31]Maio!$E$26</f>
        <v>70.958333333333329</v>
      </c>
      <c r="X40" s="113">
        <f>[31]Maio!$E$27</f>
        <v>66.5</v>
      </c>
      <c r="Y40" s="113">
        <f>[31]Maio!$E$28</f>
        <v>61.333333333333336</v>
      </c>
      <c r="Z40" s="113">
        <f>[31]Maio!$E$29</f>
        <v>62.625</v>
      </c>
      <c r="AA40" s="113">
        <f>[31]Maio!$E$30</f>
        <v>61.916666666666664</v>
      </c>
      <c r="AB40" s="113">
        <f>[31]Maio!$E$31</f>
        <v>61.958333333333336</v>
      </c>
      <c r="AC40" s="113">
        <f>[31]Maio!$E$32</f>
        <v>88.041666666666671</v>
      </c>
      <c r="AD40" s="113">
        <f>[31]Maio!$E$33</f>
        <v>90.75</v>
      </c>
      <c r="AE40" s="113">
        <f>[31]Maio!$E$34</f>
        <v>89.708333333333329</v>
      </c>
      <c r="AF40" s="113">
        <f>[31]Maio!$E$35</f>
        <v>84.458333333333329</v>
      </c>
      <c r="AG40" s="123">
        <f t="shared" si="1"/>
        <v>73.833333333333357</v>
      </c>
      <c r="AJ40" t="s">
        <v>35</v>
      </c>
      <c r="AK40" t="s">
        <v>35</v>
      </c>
    </row>
    <row r="41" spans="1:38" x14ac:dyDescent="0.2">
      <c r="A41" s="51" t="s">
        <v>159</v>
      </c>
      <c r="B41" s="113">
        <f>[32]Maio!$E$5</f>
        <v>78.833333333333329</v>
      </c>
      <c r="C41" s="113">
        <f>[32]Maio!$E$6</f>
        <v>79.708333333333329</v>
      </c>
      <c r="D41" s="113">
        <f>[32]Maio!$E$7</f>
        <v>76.625</v>
      </c>
      <c r="E41" s="113">
        <f>[32]Maio!$E$8</f>
        <v>79.583333333333329</v>
      </c>
      <c r="F41" s="113">
        <f>[32]Maio!$E$9</f>
        <v>76.458333333333329</v>
      </c>
      <c r="G41" s="113">
        <f>[32]Maio!$E$10</f>
        <v>75.791666666666671</v>
      </c>
      <c r="H41" s="113">
        <f>[32]Maio!$E$11</f>
        <v>69.583333333333329</v>
      </c>
      <c r="I41" s="113">
        <f>[32]Maio!$E$12</f>
        <v>75.666666666666671</v>
      </c>
      <c r="J41" s="113">
        <f>[32]Maio!$E$13</f>
        <v>85.583333333333329</v>
      </c>
      <c r="K41" s="113">
        <f>[32]Maio!$E$14</f>
        <v>84.5</v>
      </c>
      <c r="L41" s="113">
        <f>[32]Maio!$E$15</f>
        <v>66.583333333333329</v>
      </c>
      <c r="M41" s="113">
        <f>[32]Maio!$E$16</f>
        <v>63.5</v>
      </c>
      <c r="N41" s="113">
        <f>[32]Maio!$E$17</f>
        <v>67.5</v>
      </c>
      <c r="O41" s="113">
        <f>[32]Maio!$E$18</f>
        <v>71.083333333333329</v>
      </c>
      <c r="P41" s="113">
        <f>[32]Maio!$E$19</f>
        <v>70</v>
      </c>
      <c r="Q41" s="113">
        <f>[32]Maio!$E$20</f>
        <v>70.916666666666671</v>
      </c>
      <c r="R41" s="113">
        <f>[32]Maio!$E$21</f>
        <v>69</v>
      </c>
      <c r="S41" s="113">
        <f>[32]Maio!$E$22</f>
        <v>72.833333333333329</v>
      </c>
      <c r="T41" s="113">
        <f>[32]Maio!$E$23</f>
        <v>71.583333333333329</v>
      </c>
      <c r="U41" s="113">
        <f>[32]Maio!$E$24</f>
        <v>68.75</v>
      </c>
      <c r="V41" s="113">
        <f>[32]Maio!$E$25</f>
        <v>70.5</v>
      </c>
      <c r="W41" s="113">
        <f>[32]Maio!$E$26</f>
        <v>65.375</v>
      </c>
      <c r="X41" s="113">
        <f>[32]Maio!$E$27</f>
        <v>65.75</v>
      </c>
      <c r="Y41" s="113">
        <f>[32]Maio!$E$28</f>
        <v>65.5</v>
      </c>
      <c r="Z41" s="113">
        <f>[32]Maio!$E$29</f>
        <v>66.375</v>
      </c>
      <c r="AA41" s="113">
        <f>[32]Maio!$E$30</f>
        <v>61.833333333333336</v>
      </c>
      <c r="AB41" s="113">
        <f>[32]Maio!$E$31</f>
        <v>64.75</v>
      </c>
      <c r="AC41" s="113">
        <f>[32]Maio!$E$32</f>
        <v>90.958333333333329</v>
      </c>
      <c r="AD41" s="113">
        <f>[32]Maio!$E$33</f>
        <v>94.916666666666671</v>
      </c>
      <c r="AE41" s="113">
        <f>[32]Maio!$E$34</f>
        <v>99</v>
      </c>
      <c r="AF41" s="113">
        <f>[32]Maio!$E$35</f>
        <v>90.166666666666671</v>
      </c>
      <c r="AG41" s="123">
        <f t="shared" si="1"/>
        <v>74.490591397849457</v>
      </c>
      <c r="AI41" t="s">
        <v>35</v>
      </c>
      <c r="AJ41" t="s">
        <v>35</v>
      </c>
    </row>
    <row r="42" spans="1:38" x14ac:dyDescent="0.2">
      <c r="A42" s="51" t="s">
        <v>17</v>
      </c>
      <c r="B42" s="113">
        <f>[33]Maio!$E$5</f>
        <v>81.125</v>
      </c>
      <c r="C42" s="113">
        <f>[33]Maio!$E$6</f>
        <v>83.125</v>
      </c>
      <c r="D42" s="113">
        <f>[33]Maio!$E$7</f>
        <v>91.75</v>
      </c>
      <c r="E42" s="113">
        <f>[33]Maio!$E$8</f>
        <v>87.583333333333329</v>
      </c>
      <c r="F42" s="113">
        <f>[33]Maio!$E$9</f>
        <v>81.458333333333329</v>
      </c>
      <c r="G42" s="113">
        <f>[33]Maio!$E$10</f>
        <v>84.208333333333329</v>
      </c>
      <c r="H42" s="113">
        <f>[33]Maio!$E$11</f>
        <v>80.375</v>
      </c>
      <c r="I42" s="113">
        <f>[33]Maio!$E$12</f>
        <v>92.166666666666671</v>
      </c>
      <c r="J42" s="113">
        <f>[33]Maio!$E$13</f>
        <v>89.958333333333329</v>
      </c>
      <c r="K42" s="113">
        <f>[33]Maio!$E$14</f>
        <v>85.625</v>
      </c>
      <c r="L42" s="113">
        <f>[33]Maio!$E$15</f>
        <v>70.708333333333329</v>
      </c>
      <c r="M42" s="113">
        <f>[33]Maio!$E$16</f>
        <v>78.333333333333329</v>
      </c>
      <c r="N42" s="113">
        <f>[33]Maio!$E$17</f>
        <v>77.416666666666671</v>
      </c>
      <c r="O42" s="113">
        <f>[33]Maio!$E$18</f>
        <v>78.375</v>
      </c>
      <c r="P42" s="113">
        <f>[33]Maio!$E$19</f>
        <v>79.541666666666671</v>
      </c>
      <c r="Q42" s="113">
        <f>[33]Maio!$E$20</f>
        <v>78.125</v>
      </c>
      <c r="R42" s="113">
        <f>[33]Maio!$E$21</f>
        <v>75.458333333333329</v>
      </c>
      <c r="S42" s="113">
        <f>[33]Maio!$E$22</f>
        <v>76.166666666666671</v>
      </c>
      <c r="T42" s="113">
        <f>[33]Maio!$E$23</f>
        <v>80.916666666666671</v>
      </c>
      <c r="U42" s="113">
        <f>[33]Maio!$E$24</f>
        <v>78.958333333333329</v>
      </c>
      <c r="V42" s="113">
        <f>[33]Maio!$E$25</f>
        <v>74.25</v>
      </c>
      <c r="W42" s="113">
        <f>[33]Maio!$E$26</f>
        <v>72.5</v>
      </c>
      <c r="X42" s="113">
        <f>[33]Maio!$E$27</f>
        <v>72.5</v>
      </c>
      <c r="Y42" s="113">
        <f>[33]Maio!$E$28</f>
        <v>69.833333333333329</v>
      </c>
      <c r="Z42" s="113">
        <f>[33]Maio!$E$29</f>
        <v>69.166666666666671</v>
      </c>
      <c r="AA42" s="113">
        <f>[33]Maio!$E$30</f>
        <v>70.041666666666671</v>
      </c>
      <c r="AB42" s="113">
        <f>[33]Maio!$E$31</f>
        <v>73.166666666666671</v>
      </c>
      <c r="AC42" s="113">
        <f>[33]Maio!$E$32</f>
        <v>93.333333333333329</v>
      </c>
      <c r="AD42" s="113">
        <f>[33]Maio!$E$33</f>
        <v>93.75</v>
      </c>
      <c r="AE42" s="113">
        <f>[33]Maio!$E$34</f>
        <v>94.5</v>
      </c>
      <c r="AF42" s="113">
        <f>[33]Maio!$E$35</f>
        <v>91.666666666666671</v>
      </c>
      <c r="AG42" s="123">
        <f t="shared" si="1"/>
        <v>80.841397849462368</v>
      </c>
      <c r="AJ42" t="s">
        <v>35</v>
      </c>
      <c r="AK42" t="s">
        <v>35</v>
      </c>
    </row>
    <row r="43" spans="1:38" x14ac:dyDescent="0.2">
      <c r="A43" s="51" t="s">
        <v>141</v>
      </c>
      <c r="B43" s="113">
        <f>[34]Maio!$E$5</f>
        <v>78.5</v>
      </c>
      <c r="C43" s="113">
        <f>[34]Maio!$E$6</f>
        <v>76.375</v>
      </c>
      <c r="D43" s="113">
        <f>[34]Maio!$E$7</f>
        <v>83.958333333333329</v>
      </c>
      <c r="E43" s="113">
        <f>[34]Maio!$E$8</f>
        <v>81.375</v>
      </c>
      <c r="F43" s="113">
        <f>[34]Maio!$E$9</f>
        <v>80.708333333333329</v>
      </c>
      <c r="G43" s="113">
        <f>[34]Maio!$E$10</f>
        <v>80.625</v>
      </c>
      <c r="H43" s="113">
        <f>[34]Maio!$E$11</f>
        <v>80.416666666666671</v>
      </c>
      <c r="I43" s="113">
        <f>[34]Maio!$E$12</f>
        <v>80.916666666666671</v>
      </c>
      <c r="J43" s="113">
        <f>[34]Maio!$E$13</f>
        <v>90.291666666666671</v>
      </c>
      <c r="K43" s="113">
        <f>[34]Maio!$E$14</f>
        <v>88.25</v>
      </c>
      <c r="L43" s="113">
        <f>[34]Maio!$E$15</f>
        <v>76.75</v>
      </c>
      <c r="M43" s="113">
        <f>[34]Maio!$E$16</f>
        <v>76.958333333333329</v>
      </c>
      <c r="N43" s="113">
        <f>[34]Maio!$E$17</f>
        <v>79.958333333333329</v>
      </c>
      <c r="O43" s="113">
        <f>[34]Maio!$E$18</f>
        <v>76.791666666666671</v>
      </c>
      <c r="P43" s="113">
        <f>[34]Maio!$E$19</f>
        <v>77.666666666666671</v>
      </c>
      <c r="Q43" s="113">
        <f>[34]Maio!$E$20</f>
        <v>76.333333333333329</v>
      </c>
      <c r="R43" s="113">
        <f>[34]Maio!$E$21</f>
        <v>78.875</v>
      </c>
      <c r="S43" s="113">
        <f>[34]Maio!$E$22</f>
        <v>80.416666666666671</v>
      </c>
      <c r="T43" s="113">
        <f>[34]Maio!$E$23</f>
        <v>78.416666666666671</v>
      </c>
      <c r="U43" s="113">
        <f>[34]Maio!$E$24</f>
        <v>77.041666666666671</v>
      </c>
      <c r="V43" s="113">
        <f>[34]Maio!$E$25</f>
        <v>73.333333333333329</v>
      </c>
      <c r="W43" s="113">
        <f>[34]Maio!$E$26</f>
        <v>63.083333333333336</v>
      </c>
      <c r="X43" s="113">
        <f>[34]Maio!$E$27</f>
        <v>62.708333333333336</v>
      </c>
      <c r="Y43" s="113">
        <f>[34]Maio!$E$28</f>
        <v>73.041666666666671</v>
      </c>
      <c r="Z43" s="113">
        <f>[34]Maio!$E$29</f>
        <v>65.291666666666671</v>
      </c>
      <c r="AA43" s="113">
        <f>[34]Maio!$E$30</f>
        <v>64.208333333333329</v>
      </c>
      <c r="AB43" s="113">
        <f>[34]Maio!$E$31</f>
        <v>68.375</v>
      </c>
      <c r="AC43" s="113">
        <f>[34]Maio!$E$32</f>
        <v>99.5</v>
      </c>
      <c r="AD43" s="113">
        <f>[34]Maio!$E$33</f>
        <v>91</v>
      </c>
      <c r="AE43" s="113">
        <f>[34]Maio!$E$34</f>
        <v>100</v>
      </c>
      <c r="AF43" s="113">
        <f>[34]Maio!$E$35</f>
        <v>93.291666666666671</v>
      </c>
      <c r="AG43" s="123">
        <f t="shared" si="1"/>
        <v>79.176075268817215</v>
      </c>
      <c r="AK43" t="s">
        <v>35</v>
      </c>
    </row>
    <row r="44" spans="1:38" x14ac:dyDescent="0.2">
      <c r="A44" s="51" t="s">
        <v>18</v>
      </c>
      <c r="B44" s="113">
        <f>[35]Maio!$E$5</f>
        <v>75.375</v>
      </c>
      <c r="C44" s="113">
        <f>[35]Maio!$E$6</f>
        <v>76.333333333333329</v>
      </c>
      <c r="D44" s="113">
        <f>[35]Maio!$E$7</f>
        <v>84.666666666666671</v>
      </c>
      <c r="E44" s="113">
        <f>[35]Maio!$E$8</f>
        <v>81.166666666666671</v>
      </c>
      <c r="F44" s="113">
        <f>[35]Maio!$E$9</f>
        <v>70.666666666666671</v>
      </c>
      <c r="G44" s="113">
        <f>[35]Maio!$E$10</f>
        <v>76.333333333333329</v>
      </c>
      <c r="H44" s="113">
        <f>[35]Maio!$E$11</f>
        <v>72.875</v>
      </c>
      <c r="I44" s="113">
        <f>[35]Maio!$E$12</f>
        <v>72.916666666666671</v>
      </c>
      <c r="J44" s="113">
        <f>[35]Maio!$E$13</f>
        <v>78.375</v>
      </c>
      <c r="K44" s="113">
        <f>[35]Maio!$E$14</f>
        <v>84.083333333333329</v>
      </c>
      <c r="L44" s="113">
        <f>[35]Maio!$E$15</f>
        <v>79</v>
      </c>
      <c r="M44" s="113">
        <f>[35]Maio!$E$16</f>
        <v>57.666666666666664</v>
      </c>
      <c r="N44" s="113">
        <f>[35]Maio!$E$17</f>
        <v>59.208333333333336</v>
      </c>
      <c r="O44" s="113">
        <f>[35]Maio!$E$18</f>
        <v>61.541666666666664</v>
      </c>
      <c r="P44" s="113">
        <f>[35]Maio!$E$19</f>
        <v>64.875</v>
      </c>
      <c r="Q44" s="113">
        <f>[35]Maio!$E$20</f>
        <v>61.25</v>
      </c>
      <c r="R44" s="113">
        <f>[35]Maio!$E$21</f>
        <v>58.833333333333336</v>
      </c>
      <c r="S44" s="113">
        <f>[35]Maio!$E$22</f>
        <v>60.666666666666664</v>
      </c>
      <c r="T44" s="113">
        <f>[35]Maio!$E$23</f>
        <v>62.791666666666664</v>
      </c>
      <c r="U44" s="113">
        <f>[35]Maio!$E$24</f>
        <v>62.166666666666664</v>
      </c>
      <c r="V44" s="113">
        <f>[35]Maio!$E$25</f>
        <v>63.75</v>
      </c>
      <c r="W44" s="113">
        <f>[35]Maio!$E$26</f>
        <v>59.958333333333336</v>
      </c>
      <c r="X44" s="113">
        <f>[35]Maio!$E$27</f>
        <v>58.833333333333336</v>
      </c>
      <c r="Y44" s="113">
        <f>[35]Maio!$E$28</f>
        <v>60.875</v>
      </c>
      <c r="Z44" s="113">
        <f>[35]Maio!$E$29</f>
        <v>65.541666666666671</v>
      </c>
      <c r="AA44" s="113">
        <f>[35]Maio!$E$30</f>
        <v>64.75</v>
      </c>
      <c r="AB44" s="113">
        <f>[35]Maio!$E$31</f>
        <v>70.625</v>
      </c>
      <c r="AC44" s="113">
        <f>[35]Maio!$E$32</f>
        <v>87.541666666666671</v>
      </c>
      <c r="AD44" s="113">
        <f>[35]Maio!$E$33</f>
        <v>88.333333333333329</v>
      </c>
      <c r="AE44" s="113">
        <f>[35]Maio!$E$34</f>
        <v>94.375</v>
      </c>
      <c r="AF44" s="113">
        <f>[35]Maio!$E$35</f>
        <v>88.833333333333329</v>
      </c>
      <c r="AG44" s="123">
        <f t="shared" si="1"/>
        <v>71.103494623655919</v>
      </c>
      <c r="AI44" s="12" t="s">
        <v>35</v>
      </c>
      <c r="AK44" t="s">
        <v>35</v>
      </c>
    </row>
    <row r="45" spans="1:38" hidden="1" x14ac:dyDescent="0.2">
      <c r="A45" s="51" t="s">
        <v>146</v>
      </c>
      <c r="B45" s="113" t="str">
        <f>[36]Maio!$E$5</f>
        <v>*</v>
      </c>
      <c r="C45" s="113" t="str">
        <f>[36]Maio!$E$6</f>
        <v>*</v>
      </c>
      <c r="D45" s="113" t="str">
        <f>[36]Maio!$E$7</f>
        <v>*</v>
      </c>
      <c r="E45" s="113" t="str">
        <f>[36]Maio!$E$8</f>
        <v>*</v>
      </c>
      <c r="F45" s="113" t="str">
        <f>[36]Maio!$E$9</f>
        <v>*</v>
      </c>
      <c r="G45" s="113" t="str">
        <f>[36]Maio!$E$10</f>
        <v>*</v>
      </c>
      <c r="H45" s="113" t="str">
        <f>[36]Maio!$E$11</f>
        <v>*</v>
      </c>
      <c r="I45" s="113" t="str">
        <f>[36]Maio!$E$12</f>
        <v>*</v>
      </c>
      <c r="J45" s="113" t="str">
        <f>[36]Maio!$E$13</f>
        <v>*</v>
      </c>
      <c r="K45" s="113" t="str">
        <f>[36]Maio!$E$14</f>
        <v>*</v>
      </c>
      <c r="L45" s="113" t="str">
        <f>[36]Maio!$E$15</f>
        <v>*</v>
      </c>
      <c r="M45" s="113" t="str">
        <f>[36]Maio!$E$16</f>
        <v>*</v>
      </c>
      <c r="N45" s="113" t="str">
        <f>[36]Maio!$E$17</f>
        <v>*</v>
      </c>
      <c r="O45" s="113" t="str">
        <f>[36]Maio!$E$18</f>
        <v>*</v>
      </c>
      <c r="P45" s="113" t="str">
        <f>[36]Maio!$E$19</f>
        <v>*</v>
      </c>
      <c r="Q45" s="113" t="str">
        <f>[36]Maio!$E$20</f>
        <v>*</v>
      </c>
      <c r="R45" s="113" t="str">
        <f>[36]Maio!$E$21</f>
        <v>*</v>
      </c>
      <c r="S45" s="113" t="str">
        <f>[36]Maio!$E$22</f>
        <v>*</v>
      </c>
      <c r="T45" s="113" t="str">
        <f>[36]Maio!$E$23</f>
        <v>*</v>
      </c>
      <c r="U45" s="113" t="str">
        <f>[36]Maio!$E$24</f>
        <v>*</v>
      </c>
      <c r="V45" s="113" t="str">
        <f>[36]Maio!$E$25</f>
        <v>*</v>
      </c>
      <c r="W45" s="113" t="str">
        <f>[36]Maio!$E$26</f>
        <v>*</v>
      </c>
      <c r="X45" s="113" t="str">
        <f>[36]Maio!$E$27</f>
        <v>*</v>
      </c>
      <c r="Y45" s="113" t="str">
        <f>[36]Maio!$E$28</f>
        <v>*</v>
      </c>
      <c r="Z45" s="113" t="str">
        <f>[36]Maio!$E$29</f>
        <v>*</v>
      </c>
      <c r="AA45" s="113" t="str">
        <f>[36]Maio!$E$30</f>
        <v>*</v>
      </c>
      <c r="AB45" s="113" t="str">
        <f>[36]Maio!$E$31</f>
        <v>*</v>
      </c>
      <c r="AC45" s="113" t="str">
        <f>[36]Maio!$E$32</f>
        <v>*</v>
      </c>
      <c r="AD45" s="113" t="str">
        <f>[36]Maio!$E$33</f>
        <v>*</v>
      </c>
      <c r="AE45" s="113" t="str">
        <f>[36]Maio!$E$34</f>
        <v>*</v>
      </c>
      <c r="AF45" s="113" t="str">
        <f>[36]Maio!$E$35</f>
        <v>*</v>
      </c>
      <c r="AG45" s="123" t="s">
        <v>209</v>
      </c>
      <c r="AJ45" t="s">
        <v>35</v>
      </c>
      <c r="AK45" t="s">
        <v>35</v>
      </c>
    </row>
    <row r="46" spans="1:38" x14ac:dyDescent="0.2">
      <c r="A46" s="51" t="s">
        <v>19</v>
      </c>
      <c r="B46" s="113">
        <f>[37]Maio!$E$5</f>
        <v>84.958333333333329</v>
      </c>
      <c r="C46" s="113">
        <f>[37]Maio!$E$6</f>
        <v>89.791666666666671</v>
      </c>
      <c r="D46" s="113">
        <f>[37]Maio!$E$7</f>
        <v>96.875</v>
      </c>
      <c r="E46" s="113">
        <f>[37]Maio!$E$8</f>
        <v>94.583333333333329</v>
      </c>
      <c r="F46" s="113">
        <f>[37]Maio!$E$9</f>
        <v>84.5</v>
      </c>
      <c r="G46" s="113">
        <f>[37]Maio!$E$10</f>
        <v>86.416666666666671</v>
      </c>
      <c r="H46" s="113">
        <f>[37]Maio!$E$11</f>
        <v>84.333333333333329</v>
      </c>
      <c r="I46" s="113">
        <f>[37]Maio!$E$12</f>
        <v>89.708333333333329</v>
      </c>
      <c r="J46" s="113">
        <f>[37]Maio!$E$13</f>
        <v>88.25</v>
      </c>
      <c r="K46" s="113">
        <f>[37]Maio!$E$14</f>
        <v>67.166666666666671</v>
      </c>
      <c r="L46" s="113">
        <f>[37]Maio!$E$15</f>
        <v>69.625</v>
      </c>
      <c r="M46" s="113">
        <f>[37]Maio!$E$16</f>
        <v>68.333333333333329</v>
      </c>
      <c r="N46" s="113">
        <f>[37]Maio!$E$17</f>
        <v>61.5</v>
      </c>
      <c r="O46" s="113">
        <f>[37]Maio!$E$18</f>
        <v>64.791666666666671</v>
      </c>
      <c r="P46" s="113">
        <f>[37]Maio!$E$19</f>
        <v>64.458333333333329</v>
      </c>
      <c r="Q46" s="113">
        <f>[37]Maio!$E$20</f>
        <v>62.541666666666664</v>
      </c>
      <c r="R46" s="113">
        <f>[37]Maio!$E$21</f>
        <v>65.166666666666671</v>
      </c>
      <c r="S46" s="113">
        <f>[37]Maio!$E$22</f>
        <v>72.041666666666671</v>
      </c>
      <c r="T46" s="113">
        <f>[37]Maio!$E$23</f>
        <v>74.291666666666671</v>
      </c>
      <c r="U46" s="113">
        <f>[37]Maio!$E$24</f>
        <v>75.125</v>
      </c>
      <c r="V46" s="113">
        <f>[37]Maio!$E$25</f>
        <v>79.666666666666671</v>
      </c>
      <c r="W46" s="113">
        <f>[37]Maio!$E$26</f>
        <v>90.125</v>
      </c>
      <c r="X46" s="113">
        <f>[37]Maio!$E$27</f>
        <v>74.458333333333329</v>
      </c>
      <c r="Y46" s="113">
        <f>[37]Maio!$E$28</f>
        <v>64.916666666666671</v>
      </c>
      <c r="Z46" s="113">
        <f>[37]Maio!$E$29</f>
        <v>67.208333333333329</v>
      </c>
      <c r="AA46" s="113">
        <f>[37]Maio!$E$30</f>
        <v>70.875</v>
      </c>
      <c r="AB46" s="113">
        <f>[37]Maio!$E$31</f>
        <v>79.291666666666671</v>
      </c>
      <c r="AC46" s="113">
        <f>[37]Maio!$E$32</f>
        <v>93.416666666666671</v>
      </c>
      <c r="AD46" s="113">
        <f>[37]Maio!$E$33</f>
        <v>94.666666666666671</v>
      </c>
      <c r="AE46" s="113">
        <f>[37]Maio!$E$34</f>
        <v>92.083333333333329</v>
      </c>
      <c r="AF46" s="113">
        <f>[37]Maio!$E$35</f>
        <v>88.208333333333329</v>
      </c>
      <c r="AG46" s="123">
        <f t="shared" si="1"/>
        <v>78.68951612903227</v>
      </c>
      <c r="AH46" s="12" t="s">
        <v>35</v>
      </c>
      <c r="AJ46" t="s">
        <v>35</v>
      </c>
      <c r="AK46" t="s">
        <v>35</v>
      </c>
      <c r="AL46" t="s">
        <v>35</v>
      </c>
    </row>
    <row r="47" spans="1:38" x14ac:dyDescent="0.2">
      <c r="A47" s="51" t="s">
        <v>23</v>
      </c>
      <c r="B47" s="113">
        <f>[38]Maio!$E$5</f>
        <v>71.708333333333329</v>
      </c>
      <c r="C47" s="113">
        <f>[38]Maio!$E$6</f>
        <v>74.583333333333329</v>
      </c>
      <c r="D47" s="113">
        <f>[38]Maio!$E$7</f>
        <v>82.875</v>
      </c>
      <c r="E47" s="113">
        <f>[38]Maio!$E$8</f>
        <v>81.375</v>
      </c>
      <c r="F47" s="113">
        <f>[38]Maio!$E$9</f>
        <v>68.458333333333329</v>
      </c>
      <c r="G47" s="113">
        <f>[38]Maio!$E$10</f>
        <v>71.791666666666671</v>
      </c>
      <c r="H47" s="113">
        <f>[38]Maio!$E$11</f>
        <v>70.166666666666671</v>
      </c>
      <c r="I47" s="113">
        <f>[38]Maio!$E$12</f>
        <v>81.041666666666671</v>
      </c>
      <c r="J47" s="113">
        <f>[38]Maio!$E$13</f>
        <v>86.416666666666671</v>
      </c>
      <c r="K47" s="113">
        <f>[38]Maio!$E$14</f>
        <v>82.25</v>
      </c>
      <c r="L47" s="113">
        <f>[38]Maio!$E$15</f>
        <v>64.333333333333329</v>
      </c>
      <c r="M47" s="113">
        <f>[38]Maio!$E$16</f>
        <v>63.583333333333336</v>
      </c>
      <c r="N47" s="113">
        <f>[38]Maio!$E$17</f>
        <v>62.125</v>
      </c>
      <c r="O47" s="113">
        <f>[38]Maio!$E$18</f>
        <v>57.916666666666664</v>
      </c>
      <c r="P47" s="113">
        <f>[38]Maio!$E$19</f>
        <v>63.291666666666664</v>
      </c>
      <c r="Q47" s="113">
        <f>[38]Maio!$E$20</f>
        <v>61.25</v>
      </c>
      <c r="R47" s="113">
        <f>[38]Maio!$E$21</f>
        <v>52.916666666666664</v>
      </c>
      <c r="S47" s="113">
        <f>[38]Maio!$E$22</f>
        <v>57.416666666666664</v>
      </c>
      <c r="T47" s="113">
        <f>[38]Maio!$E$23</f>
        <v>63.083333333333336</v>
      </c>
      <c r="U47" s="113">
        <f>[38]Maio!$E$24</f>
        <v>58.208333333333336</v>
      </c>
      <c r="V47" s="113">
        <f>[38]Maio!$E$25</f>
        <v>56.5</v>
      </c>
      <c r="W47" s="113">
        <f>[38]Maio!$E$26</f>
        <v>54.75</v>
      </c>
      <c r="X47" s="113">
        <f>[38]Maio!$E$27</f>
        <v>53.875</v>
      </c>
      <c r="Y47" s="113">
        <f>[38]Maio!$E$28</f>
        <v>55.833333333333336</v>
      </c>
      <c r="Z47" s="113">
        <f>[38]Maio!$E$29</f>
        <v>56.458333333333336</v>
      </c>
      <c r="AA47" s="113">
        <f>[38]Maio!$E$30</f>
        <v>55.875</v>
      </c>
      <c r="AB47" s="113">
        <f>[38]Maio!$E$31</f>
        <v>61.583333333333336</v>
      </c>
      <c r="AC47" s="113">
        <f>[38]Maio!$E$32</f>
        <v>86.875</v>
      </c>
      <c r="AD47" s="113">
        <f>[38]Maio!$E$33</f>
        <v>89.75</v>
      </c>
      <c r="AE47" s="113">
        <f>[38]Maio!$E$34</f>
        <v>93.083333333333329</v>
      </c>
      <c r="AF47" s="113">
        <f>[38]Maio!$E$35</f>
        <v>88.083333333333329</v>
      </c>
      <c r="AG47" s="123">
        <f t="shared" si="1"/>
        <v>68.627688172042994</v>
      </c>
      <c r="AK47" t="s">
        <v>35</v>
      </c>
    </row>
    <row r="48" spans="1:38" x14ac:dyDescent="0.2">
      <c r="A48" s="51" t="s">
        <v>34</v>
      </c>
      <c r="B48" s="113">
        <f>[39]Maio!$E$5</f>
        <v>76.541666666666671</v>
      </c>
      <c r="C48" s="113">
        <f>[39]Maio!$E$6</f>
        <v>78.791666666666671</v>
      </c>
      <c r="D48" s="113">
        <f>[39]Maio!$E$7</f>
        <v>88.375</v>
      </c>
      <c r="E48" s="113">
        <f>[39]Maio!$E$8</f>
        <v>68</v>
      </c>
      <c r="F48" s="113">
        <f>[39]Maio!$E$9</f>
        <v>62.666666666666664</v>
      </c>
      <c r="G48" s="113">
        <f>[39]Maio!$E$10</f>
        <v>77.333333333333329</v>
      </c>
      <c r="H48" s="113">
        <f>[39]Maio!$E$11</f>
        <v>69.545454545454547</v>
      </c>
      <c r="I48" s="113">
        <f>[39]Maio!$E$12</f>
        <v>70.958333333333329</v>
      </c>
      <c r="J48" s="113">
        <f>[39]Maio!$E$13</f>
        <v>77.625</v>
      </c>
      <c r="K48" s="113">
        <f>[39]Maio!$E$14</f>
        <v>65.25</v>
      </c>
      <c r="L48" s="113">
        <f>[39]Maio!$E$15</f>
        <v>75.352941176470594</v>
      </c>
      <c r="M48" s="113">
        <f>[39]Maio!$E$16</f>
        <v>73.708333333333329</v>
      </c>
      <c r="N48" s="113">
        <f>[39]Maio!$E$17</f>
        <v>56.083333333333336</v>
      </c>
      <c r="O48" s="113">
        <f>[39]Maio!$E$18</f>
        <v>54.166666666666664</v>
      </c>
      <c r="P48" s="113">
        <f>[39]Maio!$E$19</f>
        <v>60.375</v>
      </c>
      <c r="Q48" s="113">
        <f>[39]Maio!$E$20</f>
        <v>59.583333333333336</v>
      </c>
      <c r="R48" s="113">
        <f>[39]Maio!$E$21</f>
        <v>56.416666666666664</v>
      </c>
      <c r="S48" s="113">
        <f>[39]Maio!$E$22</f>
        <v>55</v>
      </c>
      <c r="T48" s="113">
        <f>[39]Maio!$E$23</f>
        <v>56.041666666666664</v>
      </c>
      <c r="U48" s="113">
        <f>[39]Maio!$E$24</f>
        <v>51.333333333333336</v>
      </c>
      <c r="V48" s="113">
        <f>[39]Maio!$E$25</f>
        <v>50.583333333333336</v>
      </c>
      <c r="W48" s="113">
        <f>[39]Maio!$E$26</f>
        <v>50.25</v>
      </c>
      <c r="X48" s="113">
        <f>[39]Maio!$E$27</f>
        <v>52.916666666666664</v>
      </c>
      <c r="Y48" s="113">
        <f>[39]Maio!$E$28</f>
        <v>51.125</v>
      </c>
      <c r="Z48" s="113">
        <f>[39]Maio!$E$29</f>
        <v>59.958333333333336</v>
      </c>
      <c r="AA48" s="113">
        <f>[39]Maio!$E$30</f>
        <v>58.083333333333336</v>
      </c>
      <c r="AB48" s="113">
        <f>[39]Maio!$E$31</f>
        <v>59.375</v>
      </c>
      <c r="AC48" s="113">
        <f>[39]Maio!$E$32</f>
        <v>68.875</v>
      </c>
      <c r="AD48" s="113">
        <f>[39]Maio!$E$33</f>
        <v>84.739130434782609</v>
      </c>
      <c r="AE48" s="113">
        <f>[39]Maio!$E$34</f>
        <v>94.666666666666671</v>
      </c>
      <c r="AF48" s="113">
        <f>[39]Maio!$E$35</f>
        <v>77.333333333333329</v>
      </c>
      <c r="AG48" s="123">
        <f t="shared" si="1"/>
        <v>65.840457833012067</v>
      </c>
      <c r="AH48" s="12" t="s">
        <v>35</v>
      </c>
      <c r="AJ48" t="s">
        <v>35</v>
      </c>
      <c r="AK48" t="s">
        <v>35</v>
      </c>
    </row>
    <row r="49" spans="1:37" x14ac:dyDescent="0.2">
      <c r="A49" s="51" t="s">
        <v>20</v>
      </c>
      <c r="B49" s="113">
        <f>[40]Maio!$E$5</f>
        <v>66.083333333333329</v>
      </c>
      <c r="C49" s="113">
        <f>[40]Maio!$E$6</f>
        <v>64.791666666666671</v>
      </c>
      <c r="D49" s="113">
        <f>[40]Maio!$E$7</f>
        <v>64.791666666666671</v>
      </c>
      <c r="E49" s="113">
        <f>[40]Maio!$E$8</f>
        <v>64.708333333333329</v>
      </c>
      <c r="F49" s="113">
        <f>[40]Maio!$E$9</f>
        <v>65.916666666666671</v>
      </c>
      <c r="G49" s="113">
        <f>[40]Maio!$E$10</f>
        <v>63.25</v>
      </c>
      <c r="H49" s="113">
        <f>[40]Maio!$E$11</f>
        <v>62.416666666666664</v>
      </c>
      <c r="I49" s="113">
        <f>[40]Maio!$E$12</f>
        <v>63.291666666666664</v>
      </c>
      <c r="J49" s="113">
        <f>[40]Maio!$E$13</f>
        <v>63.916666666666664</v>
      </c>
      <c r="K49" s="113">
        <f>[40]Maio!$E$14</f>
        <v>70.625</v>
      </c>
      <c r="L49" s="113">
        <f>[40]Maio!$E$15</f>
        <v>60.083333333333336</v>
      </c>
      <c r="M49" s="113">
        <f>[40]Maio!$E$16</f>
        <v>58.625</v>
      </c>
      <c r="N49" s="113">
        <f>[40]Maio!$E$17</f>
        <v>59.541666666666664</v>
      </c>
      <c r="O49" s="113">
        <f>[40]Maio!$E$18</f>
        <v>60.041666666666664</v>
      </c>
      <c r="P49" s="113">
        <f>[40]Maio!$E$19</f>
        <v>59.958333333333336</v>
      </c>
      <c r="Q49" s="113">
        <f>[40]Maio!$E$20</f>
        <v>56.291666666666664</v>
      </c>
      <c r="R49" s="113">
        <f>[40]Maio!$E$21</f>
        <v>60.5</v>
      </c>
      <c r="S49" s="113">
        <f>[40]Maio!$E$22</f>
        <v>61.666666666666664</v>
      </c>
      <c r="T49" s="113">
        <f>[40]Maio!$E$23</f>
        <v>64</v>
      </c>
      <c r="U49" s="113">
        <f>[40]Maio!$E$24</f>
        <v>61.458333333333336</v>
      </c>
      <c r="V49" s="113">
        <f>[40]Maio!$E$25</f>
        <v>62.541666666666664</v>
      </c>
      <c r="W49" s="113">
        <f>[40]Maio!$E$26</f>
        <v>59.708333333333336</v>
      </c>
      <c r="X49" s="113">
        <f>[40]Maio!$E$27</f>
        <v>58.708333333333336</v>
      </c>
      <c r="Y49" s="113">
        <f>[40]Maio!$E$28</f>
        <v>54.583333333333336</v>
      </c>
      <c r="Z49" s="113">
        <f>[40]Maio!$E$29</f>
        <v>59.291666666666664</v>
      </c>
      <c r="AA49" s="113">
        <f>[40]Maio!$E$30</f>
        <v>58.25</v>
      </c>
      <c r="AB49" s="113">
        <f>[40]Maio!$E$31</f>
        <v>62.375</v>
      </c>
      <c r="AC49" s="113">
        <f>[40]Maio!$E$32</f>
        <v>83</v>
      </c>
      <c r="AD49" s="113">
        <f>[40]Maio!$E$33</f>
        <v>77.25</v>
      </c>
      <c r="AE49" s="113">
        <f>[40]Maio!$E$34</f>
        <v>87.875</v>
      </c>
      <c r="AF49" s="113">
        <f>[40]Maio!$E$35</f>
        <v>87.208333333333329</v>
      </c>
      <c r="AG49" s="123">
        <f t="shared" si="1"/>
        <v>64.604838709677409</v>
      </c>
      <c r="AI49" t="s">
        <v>35</v>
      </c>
      <c r="AJ49" t="s">
        <v>35</v>
      </c>
      <c r="AK49" t="s">
        <v>35</v>
      </c>
    </row>
    <row r="50" spans="1:37" s="5" customFormat="1" ht="17.100000000000001" customHeight="1" x14ac:dyDescent="0.2">
      <c r="A50" s="52" t="s">
        <v>210</v>
      </c>
      <c r="B50" s="114">
        <f t="shared" ref="B50:AE50" si="2">AVERAGE(B5:B49)</f>
        <v>76.783589572192525</v>
      </c>
      <c r="C50" s="114">
        <f t="shared" si="2"/>
        <v>77.173319327731093</v>
      </c>
      <c r="D50" s="114">
        <f t="shared" si="2"/>
        <v>83.891088532599724</v>
      </c>
      <c r="E50" s="114">
        <f t="shared" si="2"/>
        <v>80.210412953060015</v>
      </c>
      <c r="F50" s="114">
        <f t="shared" si="2"/>
        <v>75.32708187289893</v>
      </c>
      <c r="G50" s="114">
        <f t="shared" si="2"/>
        <v>76.17432126696832</v>
      </c>
      <c r="H50" s="114">
        <f t="shared" si="2"/>
        <v>75.586898140783248</v>
      </c>
      <c r="I50" s="114">
        <f t="shared" si="2"/>
        <v>80.83064555413624</v>
      </c>
      <c r="J50" s="114">
        <f t="shared" si="2"/>
        <v>82.580555555555549</v>
      </c>
      <c r="K50" s="114">
        <f t="shared" si="2"/>
        <v>79.063950914814086</v>
      </c>
      <c r="L50" s="114">
        <f t="shared" si="2"/>
        <v>68.852079258813504</v>
      </c>
      <c r="M50" s="114">
        <f t="shared" si="2"/>
        <v>65.779634581105171</v>
      </c>
      <c r="N50" s="114">
        <f t="shared" si="2"/>
        <v>63.498914726073494</v>
      </c>
      <c r="O50" s="114">
        <f t="shared" si="2"/>
        <v>64.77917833800187</v>
      </c>
      <c r="P50" s="114">
        <f t="shared" si="2"/>
        <v>66.83515406162465</v>
      </c>
      <c r="Q50" s="114">
        <f t="shared" si="2"/>
        <v>64.812226365825424</v>
      </c>
      <c r="R50" s="114">
        <f t="shared" si="2"/>
        <v>64.664268968456938</v>
      </c>
      <c r="S50" s="114">
        <f t="shared" si="2"/>
        <v>67.241141136088302</v>
      </c>
      <c r="T50" s="114">
        <f t="shared" si="2"/>
        <v>67.639412830349528</v>
      </c>
      <c r="U50" s="114">
        <f t="shared" si="2"/>
        <v>67.080651672433703</v>
      </c>
      <c r="V50" s="114">
        <f t="shared" si="2"/>
        <v>67.441176470588232</v>
      </c>
      <c r="W50" s="114">
        <f t="shared" si="2"/>
        <v>66.687722816399301</v>
      </c>
      <c r="X50" s="114">
        <f t="shared" si="2"/>
        <v>64.467764279624873</v>
      </c>
      <c r="Y50" s="114">
        <f t="shared" si="2"/>
        <v>62.738384484228483</v>
      </c>
      <c r="Z50" s="114">
        <f t="shared" si="2"/>
        <v>65.784671477286565</v>
      </c>
      <c r="AA50" s="114">
        <f t="shared" si="2"/>
        <v>65.986618560467676</v>
      </c>
      <c r="AB50" s="114">
        <f t="shared" si="2"/>
        <v>67.132158495809392</v>
      </c>
      <c r="AC50" s="114">
        <f t="shared" si="2"/>
        <v>87.390864527629233</v>
      </c>
      <c r="AD50" s="114">
        <f t="shared" si="2"/>
        <v>87.485629956857579</v>
      </c>
      <c r="AE50" s="114">
        <f t="shared" si="2"/>
        <v>92.58885768439545</v>
      </c>
      <c r="AF50" s="114">
        <f t="shared" ref="AF50" si="3">AVERAGE(AF5:AF49)</f>
        <v>87.204966329966339</v>
      </c>
      <c r="AG50" s="124">
        <f>AVERAGE(AG5:AG49)</f>
        <v>72.972026377979645</v>
      </c>
      <c r="AI50" s="5" t="s">
        <v>35</v>
      </c>
    </row>
    <row r="51" spans="1:37" x14ac:dyDescent="0.2">
      <c r="A51" s="97" t="s">
        <v>215</v>
      </c>
      <c r="B51" s="43"/>
      <c r="C51" s="43"/>
      <c r="D51" s="43"/>
      <c r="E51" s="43"/>
      <c r="F51" s="43"/>
      <c r="G51" s="43"/>
      <c r="H51" s="118"/>
      <c r="I51" s="118"/>
      <c r="J51" s="118"/>
      <c r="K51" s="118"/>
      <c r="L51" s="118"/>
      <c r="M51" s="118"/>
      <c r="N51" s="118"/>
      <c r="O51" s="118"/>
      <c r="P51" s="118"/>
      <c r="Q51" s="118"/>
      <c r="R51" s="118"/>
      <c r="S51" s="118"/>
      <c r="T51" s="118"/>
      <c r="U51" s="118"/>
      <c r="V51" s="118"/>
      <c r="W51" s="118"/>
      <c r="X51" s="118"/>
      <c r="Y51" s="118"/>
      <c r="Z51" s="118"/>
      <c r="AA51" s="118"/>
      <c r="AB51" s="118"/>
      <c r="AC51" s="118"/>
      <c r="AD51" s="49"/>
      <c r="AE51" s="53"/>
      <c r="AF51" s="53"/>
      <c r="AG51" s="73"/>
    </row>
    <row r="52" spans="1:37" x14ac:dyDescent="0.2">
      <c r="A52" s="97" t="s">
        <v>216</v>
      </c>
      <c r="B52" s="44"/>
      <c r="C52" s="44"/>
      <c r="D52" s="44"/>
      <c r="E52" s="44"/>
      <c r="F52" s="44"/>
      <c r="G52" s="44"/>
      <c r="H52" s="44"/>
      <c r="I52" s="44"/>
      <c r="J52" s="118"/>
      <c r="K52" s="118"/>
      <c r="L52" s="118"/>
      <c r="M52" s="118"/>
      <c r="N52" s="118"/>
      <c r="O52" s="118"/>
      <c r="P52" s="118"/>
      <c r="Q52" s="118"/>
      <c r="R52" s="118"/>
      <c r="S52" s="118"/>
      <c r="T52" s="129"/>
      <c r="U52" s="129"/>
      <c r="V52" s="129"/>
      <c r="W52" s="129"/>
      <c r="X52" s="129"/>
      <c r="Y52" s="118"/>
      <c r="Z52" s="118"/>
      <c r="AA52" s="118"/>
      <c r="AB52" s="118"/>
      <c r="AC52" s="118"/>
      <c r="AD52" s="118"/>
      <c r="AE52" s="118"/>
      <c r="AF52" s="118"/>
      <c r="AG52" s="73"/>
      <c r="AJ52" t="s">
        <v>35</v>
      </c>
      <c r="AK52" t="s">
        <v>35</v>
      </c>
    </row>
    <row r="53" spans="1:37" x14ac:dyDescent="0.2">
      <c r="A53" s="45"/>
      <c r="B53" s="118"/>
      <c r="C53" s="118"/>
      <c r="D53" s="118"/>
      <c r="E53" s="118"/>
      <c r="F53" s="118"/>
      <c r="G53" s="118"/>
      <c r="H53" s="118"/>
      <c r="I53" s="118"/>
      <c r="J53" s="119"/>
      <c r="K53" s="119"/>
      <c r="L53" s="119"/>
      <c r="M53" s="119"/>
      <c r="N53" s="119"/>
      <c r="O53" s="119"/>
      <c r="P53" s="119"/>
      <c r="Q53" s="118"/>
      <c r="R53" s="118"/>
      <c r="S53" s="118"/>
      <c r="T53" s="130"/>
      <c r="U53" s="130"/>
      <c r="V53" s="130"/>
      <c r="W53" s="130"/>
      <c r="X53" s="130"/>
      <c r="Y53" s="118"/>
      <c r="Z53" s="118"/>
      <c r="AA53" s="118"/>
      <c r="AB53" s="118"/>
      <c r="AC53" s="118"/>
      <c r="AD53" s="49"/>
      <c r="AE53" s="49"/>
      <c r="AF53" s="49"/>
      <c r="AG53" s="73"/>
    </row>
    <row r="54" spans="1:37" x14ac:dyDescent="0.2">
      <c r="A54" s="42"/>
      <c r="B54" s="43"/>
      <c r="C54" s="43"/>
      <c r="D54" s="43"/>
      <c r="E54" s="43"/>
      <c r="F54" s="43"/>
      <c r="G54" s="43"/>
      <c r="H54" s="43"/>
      <c r="I54" s="43"/>
      <c r="J54" s="43"/>
      <c r="K54" s="118"/>
      <c r="L54" s="118"/>
      <c r="M54" s="118"/>
      <c r="N54" s="118"/>
      <c r="O54" s="118"/>
      <c r="P54" s="118"/>
      <c r="Q54" s="118"/>
      <c r="R54" s="118"/>
      <c r="S54" s="118"/>
      <c r="T54" s="118"/>
      <c r="U54" s="118"/>
      <c r="V54" s="118"/>
      <c r="W54" s="118"/>
      <c r="X54" s="118"/>
      <c r="Y54" s="118"/>
      <c r="Z54" s="118"/>
      <c r="AA54" s="118"/>
      <c r="AB54" s="118"/>
      <c r="AC54" s="118"/>
      <c r="AD54" s="49"/>
      <c r="AE54" s="49"/>
      <c r="AF54" s="49"/>
      <c r="AG54" s="73"/>
    </row>
    <row r="55" spans="1:37" x14ac:dyDescent="0.2">
      <c r="A55" s="45"/>
      <c r="B55" s="118"/>
      <c r="C55" s="118"/>
      <c r="D55" s="118"/>
      <c r="E55" s="118"/>
      <c r="F55" s="118"/>
      <c r="G55" s="118"/>
      <c r="H55" s="118"/>
      <c r="I55" s="118"/>
      <c r="J55" s="118"/>
      <c r="K55" s="118"/>
      <c r="L55" s="118"/>
      <c r="M55" s="118"/>
      <c r="N55" s="118"/>
      <c r="O55" s="118"/>
      <c r="P55" s="118"/>
      <c r="Q55" s="118"/>
      <c r="R55" s="118"/>
      <c r="S55" s="118"/>
      <c r="T55" s="118"/>
      <c r="U55" s="118"/>
      <c r="V55" s="118"/>
      <c r="W55" s="118"/>
      <c r="X55" s="118"/>
      <c r="Y55" s="118"/>
      <c r="Z55" s="118"/>
      <c r="AA55" s="118"/>
      <c r="AB55" s="118"/>
      <c r="AC55" s="118"/>
      <c r="AD55" s="118"/>
      <c r="AE55" s="49"/>
      <c r="AF55" s="49"/>
      <c r="AG55" s="73"/>
    </row>
    <row r="56" spans="1:37" x14ac:dyDescent="0.2">
      <c r="A56" s="45"/>
      <c r="B56" s="118"/>
      <c r="C56" s="118"/>
      <c r="D56" s="118"/>
      <c r="E56" s="118"/>
      <c r="F56" s="118"/>
      <c r="G56" s="118"/>
      <c r="H56" s="118"/>
      <c r="I56" s="118"/>
      <c r="J56" s="118"/>
      <c r="K56" s="118"/>
      <c r="L56" s="118"/>
      <c r="M56" s="118"/>
      <c r="N56" s="118"/>
      <c r="O56" s="118"/>
      <c r="P56" s="118"/>
      <c r="Q56" s="118"/>
      <c r="R56" s="118"/>
      <c r="S56" s="118"/>
      <c r="T56" s="118"/>
      <c r="U56" s="118"/>
      <c r="V56" s="118"/>
      <c r="W56" s="118"/>
      <c r="X56" s="118"/>
      <c r="Y56" s="118"/>
      <c r="Z56" s="118"/>
      <c r="AA56" s="118"/>
      <c r="AB56" s="118"/>
      <c r="AC56" s="118"/>
      <c r="AD56" s="118"/>
      <c r="AE56" s="50"/>
      <c r="AF56" s="50"/>
      <c r="AG56" s="73"/>
    </row>
    <row r="57" spans="1:37" ht="13.5" thickBot="1" x14ac:dyDescent="0.25">
      <c r="A57" s="54"/>
      <c r="B57" s="55"/>
      <c r="C57" s="55"/>
      <c r="D57" s="55"/>
      <c r="E57" s="55"/>
      <c r="F57" s="55"/>
      <c r="G57" s="55" t="s">
        <v>35</v>
      </c>
      <c r="H57" s="55"/>
      <c r="I57" s="55"/>
      <c r="J57" s="55"/>
      <c r="K57" s="55"/>
      <c r="L57" s="55" t="s">
        <v>35</v>
      </c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55"/>
      <c r="AG57" s="74"/>
      <c r="AI57" t="s">
        <v>35</v>
      </c>
    </row>
    <row r="59" spans="1:37" x14ac:dyDescent="0.2">
      <c r="AI59" t="s">
        <v>35</v>
      </c>
    </row>
    <row r="60" spans="1:37" x14ac:dyDescent="0.2">
      <c r="K60" s="2" t="s">
        <v>35</v>
      </c>
      <c r="AE60" s="2" t="s">
        <v>35</v>
      </c>
    </row>
    <row r="62" spans="1:37" x14ac:dyDescent="0.2">
      <c r="M62" s="2" t="s">
        <v>35</v>
      </c>
      <c r="T62" s="2" t="s">
        <v>35</v>
      </c>
    </row>
    <row r="63" spans="1:37" x14ac:dyDescent="0.2">
      <c r="AB63" s="2" t="s">
        <v>35</v>
      </c>
      <c r="AC63" s="2" t="s">
        <v>35</v>
      </c>
      <c r="AG63" s="7" t="s">
        <v>35</v>
      </c>
    </row>
    <row r="64" spans="1:37" x14ac:dyDescent="0.2">
      <c r="P64" s="2" t="s">
        <v>35</v>
      </c>
      <c r="R64" s="2" t="s">
        <v>35</v>
      </c>
    </row>
    <row r="66" spans="11:34" x14ac:dyDescent="0.2">
      <c r="AH66" t="s">
        <v>35</v>
      </c>
    </row>
    <row r="69" spans="11:34" x14ac:dyDescent="0.2">
      <c r="T69" s="2" t="s">
        <v>35</v>
      </c>
    </row>
    <row r="72" spans="11:34" x14ac:dyDescent="0.2">
      <c r="K72" s="2" t="s">
        <v>35</v>
      </c>
    </row>
  </sheetData>
  <mergeCells count="37">
    <mergeCell ref="B2:AG2"/>
    <mergeCell ref="M3:M4"/>
    <mergeCell ref="A1:AG1"/>
    <mergeCell ref="A2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S3:S4"/>
    <mergeCell ref="N3:N4"/>
    <mergeCell ref="O3:O4"/>
    <mergeCell ref="P3:P4"/>
    <mergeCell ref="Q3:Q4"/>
    <mergeCell ref="R3:R4"/>
    <mergeCell ref="AE3:AE4"/>
    <mergeCell ref="AG3:AG4"/>
    <mergeCell ref="T52:X52"/>
    <mergeCell ref="T53:X53"/>
    <mergeCell ref="Z3:Z4"/>
    <mergeCell ref="AA3:AA4"/>
    <mergeCell ref="AB3:AB4"/>
    <mergeCell ref="AC3:AC4"/>
    <mergeCell ref="AD3:AD4"/>
    <mergeCell ref="Y3:Y4"/>
    <mergeCell ref="X3:X4"/>
    <mergeCell ref="T3:T4"/>
    <mergeCell ref="U3:U4"/>
    <mergeCell ref="V3:V4"/>
    <mergeCell ref="W3:W4"/>
    <mergeCell ref="AF3:AF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6"/>
  <sheetViews>
    <sheetView showGridLines="0" zoomScale="90" zoomScaleNormal="90" workbookViewId="0">
      <selection activeCell="AF39" sqref="AF39"/>
    </sheetView>
  </sheetViews>
  <sheetFormatPr defaultRowHeight="12.75" x14ac:dyDescent="0.2"/>
  <cols>
    <col min="1" max="1" width="18.85546875" style="2" customWidth="1"/>
    <col min="2" max="2" width="6.28515625" style="2" customWidth="1"/>
    <col min="3" max="3" width="6" style="2" customWidth="1"/>
    <col min="4" max="4" width="6.42578125" style="2" customWidth="1"/>
    <col min="5" max="5" width="6" style="2" customWidth="1"/>
    <col min="6" max="6" width="6.140625" style="2" customWidth="1"/>
    <col min="7" max="8" width="6" style="2" customWidth="1"/>
    <col min="9" max="9" width="6.140625" style="2" customWidth="1"/>
    <col min="10" max="12" width="6" style="2" customWidth="1"/>
    <col min="13" max="13" width="6.28515625" style="2" customWidth="1"/>
    <col min="14" max="14" width="6.140625" style="2" customWidth="1"/>
    <col min="15" max="15" width="6" style="2" customWidth="1"/>
    <col min="16" max="16" width="6.28515625" style="2" customWidth="1"/>
    <col min="17" max="17" width="6.140625" style="2" customWidth="1"/>
    <col min="18" max="18" width="6.28515625" style="2" customWidth="1"/>
    <col min="19" max="19" width="6.42578125" style="2" customWidth="1"/>
    <col min="20" max="20" width="6.7109375" style="2" customWidth="1"/>
    <col min="21" max="21" width="6.140625" style="2" customWidth="1"/>
    <col min="22" max="22" width="6" style="2" customWidth="1"/>
    <col min="23" max="24" width="6.140625" style="2" customWidth="1"/>
    <col min="25" max="26" width="6.42578125" style="2" customWidth="1"/>
    <col min="27" max="27" width="6" style="2" customWidth="1"/>
    <col min="28" max="28" width="6.140625" style="2" customWidth="1"/>
    <col min="29" max="30" width="6" style="2" customWidth="1"/>
    <col min="31" max="32" width="6.28515625" style="2" customWidth="1"/>
    <col min="33" max="33" width="7.5703125" style="7" bestFit="1" customWidth="1"/>
    <col min="34" max="34" width="7.7109375" style="1" customWidth="1"/>
  </cols>
  <sheetData>
    <row r="1" spans="1:36" ht="20.100000000000001" customHeight="1" x14ac:dyDescent="0.2">
      <c r="A1" s="135" t="s">
        <v>224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7"/>
    </row>
    <row r="2" spans="1:36" s="4" customFormat="1" ht="20.100000000000001" customHeight="1" x14ac:dyDescent="0.2">
      <c r="A2" s="138" t="s">
        <v>21</v>
      </c>
      <c r="B2" s="133" t="s">
        <v>219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4"/>
    </row>
    <row r="3" spans="1:36" s="5" customFormat="1" ht="20.100000000000001" customHeight="1" x14ac:dyDescent="0.2">
      <c r="A3" s="138"/>
      <c r="B3" s="131">
        <v>1</v>
      </c>
      <c r="C3" s="131">
        <f>SUM(B3+1)</f>
        <v>2</v>
      </c>
      <c r="D3" s="131">
        <f t="shared" ref="D3:AD3" si="0">SUM(C3+1)</f>
        <v>3</v>
      </c>
      <c r="E3" s="131">
        <f t="shared" si="0"/>
        <v>4</v>
      </c>
      <c r="F3" s="131">
        <f t="shared" si="0"/>
        <v>5</v>
      </c>
      <c r="G3" s="131">
        <f t="shared" si="0"/>
        <v>6</v>
      </c>
      <c r="H3" s="131">
        <f t="shared" si="0"/>
        <v>7</v>
      </c>
      <c r="I3" s="131">
        <f t="shared" si="0"/>
        <v>8</v>
      </c>
      <c r="J3" s="131">
        <f t="shared" si="0"/>
        <v>9</v>
      </c>
      <c r="K3" s="131">
        <f t="shared" si="0"/>
        <v>10</v>
      </c>
      <c r="L3" s="131">
        <f t="shared" si="0"/>
        <v>11</v>
      </c>
      <c r="M3" s="131">
        <f t="shared" si="0"/>
        <v>12</v>
      </c>
      <c r="N3" s="131">
        <f t="shared" si="0"/>
        <v>13</v>
      </c>
      <c r="O3" s="131">
        <f t="shared" si="0"/>
        <v>14</v>
      </c>
      <c r="P3" s="131">
        <f t="shared" si="0"/>
        <v>15</v>
      </c>
      <c r="Q3" s="131">
        <f t="shared" si="0"/>
        <v>16</v>
      </c>
      <c r="R3" s="131">
        <f t="shared" si="0"/>
        <v>17</v>
      </c>
      <c r="S3" s="131">
        <f t="shared" si="0"/>
        <v>18</v>
      </c>
      <c r="T3" s="131">
        <f t="shared" si="0"/>
        <v>19</v>
      </c>
      <c r="U3" s="131">
        <f t="shared" si="0"/>
        <v>20</v>
      </c>
      <c r="V3" s="131">
        <f t="shared" si="0"/>
        <v>21</v>
      </c>
      <c r="W3" s="131">
        <f t="shared" si="0"/>
        <v>22</v>
      </c>
      <c r="X3" s="131">
        <f t="shared" si="0"/>
        <v>23</v>
      </c>
      <c r="Y3" s="131">
        <f t="shared" si="0"/>
        <v>24</v>
      </c>
      <c r="Z3" s="131">
        <f t="shared" si="0"/>
        <v>25</v>
      </c>
      <c r="AA3" s="131">
        <f t="shared" si="0"/>
        <v>26</v>
      </c>
      <c r="AB3" s="131">
        <f t="shared" si="0"/>
        <v>27</v>
      </c>
      <c r="AC3" s="131">
        <f t="shared" si="0"/>
        <v>28</v>
      </c>
      <c r="AD3" s="131">
        <f t="shared" si="0"/>
        <v>29</v>
      </c>
      <c r="AE3" s="131">
        <v>30</v>
      </c>
      <c r="AF3" s="131">
        <v>31</v>
      </c>
      <c r="AG3" s="98" t="s">
        <v>27</v>
      </c>
      <c r="AH3" s="99" t="s">
        <v>26</v>
      </c>
    </row>
    <row r="4" spans="1:36" s="5" customFormat="1" ht="20.100000000000001" customHeight="1" x14ac:dyDescent="0.2">
      <c r="A4" s="138"/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  <c r="AA4" s="131"/>
      <c r="AB4" s="131"/>
      <c r="AC4" s="131"/>
      <c r="AD4" s="131"/>
      <c r="AE4" s="131"/>
      <c r="AF4" s="131"/>
      <c r="AG4" s="98" t="s">
        <v>25</v>
      </c>
      <c r="AH4" s="99" t="s">
        <v>25</v>
      </c>
    </row>
    <row r="5" spans="1:36" s="5" customFormat="1" x14ac:dyDescent="0.2">
      <c r="A5" s="51" t="s">
        <v>30</v>
      </c>
      <c r="B5" s="110">
        <f>[1]Maio!$F$5</f>
        <v>100</v>
      </c>
      <c r="C5" s="110">
        <f>[1]Maio!$F$6</f>
        <v>100</v>
      </c>
      <c r="D5" s="110">
        <f>[1]Maio!$F$7</f>
        <v>100</v>
      </c>
      <c r="E5" s="110">
        <f>[1]Maio!$F$8</f>
        <v>100</v>
      </c>
      <c r="F5" s="110">
        <f>[1]Maio!$F$9</f>
        <v>100</v>
      </c>
      <c r="G5" s="110">
        <f>[1]Maio!$F$10</f>
        <v>100</v>
      </c>
      <c r="H5" s="110">
        <f>[1]Maio!$F$11</f>
        <v>99</v>
      </c>
      <c r="I5" s="110">
        <f>[1]Maio!$F$12</f>
        <v>100</v>
      </c>
      <c r="J5" s="110">
        <f>[1]Maio!$F$13</f>
        <v>100</v>
      </c>
      <c r="K5" s="110">
        <f>[1]Maio!$F$14</f>
        <v>100</v>
      </c>
      <c r="L5" s="110">
        <f>[1]Maio!$F$15</f>
        <v>100</v>
      </c>
      <c r="M5" s="110">
        <f>[1]Maio!$F$16</f>
        <v>100</v>
      </c>
      <c r="N5" s="110">
        <f>[1]Maio!$F$17</f>
        <v>100</v>
      </c>
      <c r="O5" s="110">
        <f>[1]Maio!$F$18</f>
        <v>100</v>
      </c>
      <c r="P5" s="110">
        <f>[1]Maio!$F$19</f>
        <v>100</v>
      </c>
      <c r="Q5" s="110">
        <f>[1]Maio!$F$20</f>
        <v>100</v>
      </c>
      <c r="R5" s="110">
        <f>[1]Maio!$F$21</f>
        <v>100</v>
      </c>
      <c r="S5" s="110">
        <f>[1]Maio!$F$22</f>
        <v>100</v>
      </c>
      <c r="T5" s="110">
        <f>[1]Maio!$F$23</f>
        <v>100</v>
      </c>
      <c r="U5" s="110">
        <f>[1]Maio!$F$24</f>
        <v>100</v>
      </c>
      <c r="V5" s="110">
        <f>[1]Maio!$F$25</f>
        <v>100</v>
      </c>
      <c r="W5" s="110">
        <f>[1]Maio!$F$26</f>
        <v>100</v>
      </c>
      <c r="X5" s="110">
        <f>[1]Maio!$F$27</f>
        <v>100</v>
      </c>
      <c r="Y5" s="110">
        <f>[1]Maio!$F$28</f>
        <v>100</v>
      </c>
      <c r="Z5" s="110">
        <f>[1]Maio!$F$29</f>
        <v>100</v>
      </c>
      <c r="AA5" s="110">
        <f>[1]Maio!$F$30</f>
        <v>98</v>
      </c>
      <c r="AB5" s="110">
        <f>[1]Maio!$F$31</f>
        <v>100</v>
      </c>
      <c r="AC5" s="110">
        <f>[1]Maio!$F$32</f>
        <v>100</v>
      </c>
      <c r="AD5" s="110">
        <f>[1]Maio!$F$33</f>
        <v>100</v>
      </c>
      <c r="AE5" s="110">
        <f>[1]Maio!$F$34</f>
        <v>100</v>
      </c>
      <c r="AF5" s="110">
        <f>[1]Maio!$F$35</f>
        <v>100</v>
      </c>
      <c r="AG5" s="101">
        <f>MAX(B5:AF5)</f>
        <v>100</v>
      </c>
      <c r="AH5" s="112">
        <f t="shared" ref="AH5" si="1">AVERAGE(B5:AF5)</f>
        <v>99.903225806451616</v>
      </c>
    </row>
    <row r="6" spans="1:36" x14ac:dyDescent="0.2">
      <c r="A6" s="51" t="s">
        <v>0</v>
      </c>
      <c r="B6" s="113">
        <f>[2]Maio!$F$5</f>
        <v>100</v>
      </c>
      <c r="C6" s="113">
        <f>[2]Maio!$F$6</f>
        <v>100</v>
      </c>
      <c r="D6" s="113">
        <f>[2]Maio!$F$7</f>
        <v>100</v>
      </c>
      <c r="E6" s="113">
        <f>[2]Maio!$F$8</f>
        <v>100</v>
      </c>
      <c r="F6" s="113">
        <f>[2]Maio!$F$9</f>
        <v>100</v>
      </c>
      <c r="G6" s="113">
        <f>[2]Maio!$F$10</f>
        <v>100</v>
      </c>
      <c r="H6" s="113">
        <f>[2]Maio!$F$11</f>
        <v>100</v>
      </c>
      <c r="I6" s="113">
        <f>[2]Maio!$F$12</f>
        <v>100</v>
      </c>
      <c r="J6" s="113">
        <f>[2]Maio!$F$13</f>
        <v>93</v>
      </c>
      <c r="K6" s="113">
        <f>[2]Maio!$F$14</f>
        <v>97</v>
      </c>
      <c r="L6" s="113">
        <f>[2]Maio!$F$15</f>
        <v>92</v>
      </c>
      <c r="M6" s="113">
        <f>[2]Maio!$F$16</f>
        <v>93</v>
      </c>
      <c r="N6" s="113">
        <f>[2]Maio!$F$17</f>
        <v>92</v>
      </c>
      <c r="O6" s="113">
        <f>[2]Maio!$F$18</f>
        <v>93</v>
      </c>
      <c r="P6" s="113">
        <f>[2]Maio!$F$19</f>
        <v>94</v>
      </c>
      <c r="Q6" s="113">
        <f>[2]Maio!$F$20</f>
        <v>95</v>
      </c>
      <c r="R6" s="113">
        <f>[2]Maio!$F$21</f>
        <v>100</v>
      </c>
      <c r="S6" s="113">
        <f>[2]Maio!$F$22</f>
        <v>100</v>
      </c>
      <c r="T6" s="113">
        <f>[2]Maio!$F$23</f>
        <v>100</v>
      </c>
      <c r="U6" s="113">
        <f>[2]Maio!$F$24</f>
        <v>100</v>
      </c>
      <c r="V6" s="113">
        <f>[2]Maio!$F$25</f>
        <v>100</v>
      </c>
      <c r="W6" s="113">
        <f>[2]Maio!$F$26</f>
        <v>90</v>
      </c>
      <c r="X6" s="113">
        <f>[2]Maio!$F$27</f>
        <v>100</v>
      </c>
      <c r="Y6" s="113">
        <f>[2]Maio!$F$28</f>
        <v>92</v>
      </c>
      <c r="Z6" s="113">
        <f>[2]Maio!$F$29</f>
        <v>97</v>
      </c>
      <c r="AA6" s="113">
        <f>[2]Maio!$F$30</f>
        <v>96</v>
      </c>
      <c r="AB6" s="113">
        <f>[2]Maio!$F$31</f>
        <v>89</v>
      </c>
      <c r="AC6" s="113">
        <f>[2]Maio!$F$32</f>
        <v>100</v>
      </c>
      <c r="AD6" s="113">
        <f>[2]Maio!$F$33</f>
        <v>100</v>
      </c>
      <c r="AE6" s="113">
        <f>[2]Maio!$F$34</f>
        <v>100</v>
      </c>
      <c r="AF6" s="113">
        <f>[2]Maio!$F$35</f>
        <v>100</v>
      </c>
      <c r="AG6" s="101">
        <f t="shared" ref="AG6:AG49" si="2">MAX(B6:AF6)</f>
        <v>100</v>
      </c>
      <c r="AH6" s="112">
        <f t="shared" ref="AH6:AH49" si="3">AVERAGE(B6:AF6)</f>
        <v>97.193548387096769</v>
      </c>
    </row>
    <row r="7" spans="1:36" x14ac:dyDescent="0.2">
      <c r="A7" s="51" t="s">
        <v>88</v>
      </c>
      <c r="B7" s="113">
        <f>[3]Maio!$F$5</f>
        <v>95</v>
      </c>
      <c r="C7" s="113">
        <f>[3]Maio!$F$6</f>
        <v>91</v>
      </c>
      <c r="D7" s="113">
        <f>[3]Maio!$F$7</f>
        <v>97</v>
      </c>
      <c r="E7" s="113">
        <f>[3]Maio!$F$8</f>
        <v>98</v>
      </c>
      <c r="F7" s="113">
        <f>[3]Maio!$F$9</f>
        <v>95</v>
      </c>
      <c r="G7" s="113">
        <f>[3]Maio!$F$10</f>
        <v>93</v>
      </c>
      <c r="H7" s="113">
        <f>[3]Maio!$F$11</f>
        <v>92</v>
      </c>
      <c r="I7" s="113">
        <f>[3]Maio!$F$12</f>
        <v>98</v>
      </c>
      <c r="J7" s="113" t="str">
        <f>[3]Maio!$F$13</f>
        <v>*</v>
      </c>
      <c r="K7" s="113">
        <f>[3]Maio!$F$14</f>
        <v>97</v>
      </c>
      <c r="L7" s="113">
        <f>[3]Maio!$F$15</f>
        <v>88</v>
      </c>
      <c r="M7" s="113">
        <f>[3]Maio!$F$16</f>
        <v>87</v>
      </c>
      <c r="N7" s="113">
        <f>[3]Maio!$F$17</f>
        <v>91</v>
      </c>
      <c r="O7" s="113">
        <f>[3]Maio!$F$18</f>
        <v>91</v>
      </c>
      <c r="P7" s="113">
        <f>[3]Maio!$F$19</f>
        <v>95</v>
      </c>
      <c r="Q7" s="113">
        <f>[3]Maio!$F$20</f>
        <v>97</v>
      </c>
      <c r="R7" s="113">
        <f>[3]Maio!$F$21</f>
        <v>91</v>
      </c>
      <c r="S7" s="113">
        <f>[3]Maio!$F$22</f>
        <v>92</v>
      </c>
      <c r="T7" s="113">
        <f>[3]Maio!$F$23</f>
        <v>96</v>
      </c>
      <c r="U7" s="113">
        <f>[3]Maio!$F$24</f>
        <v>95</v>
      </c>
      <c r="V7" s="113">
        <f>[3]Maio!$F$25</f>
        <v>96</v>
      </c>
      <c r="W7" s="113">
        <f>[3]Maio!$F$26</f>
        <v>76</v>
      </c>
      <c r="X7" s="113">
        <f>[3]Maio!$F$27</f>
        <v>80</v>
      </c>
      <c r="Y7" s="113">
        <f>[3]Maio!$F$28</f>
        <v>86</v>
      </c>
      <c r="Z7" s="113">
        <f>[3]Maio!$F$29</f>
        <v>83</v>
      </c>
      <c r="AA7" s="113">
        <f>[3]Maio!$F$30</f>
        <v>80</v>
      </c>
      <c r="AB7" s="113">
        <f>[3]Maio!$F$31</f>
        <v>83</v>
      </c>
      <c r="AC7" s="113">
        <f>[3]Maio!$F$32</f>
        <v>99</v>
      </c>
      <c r="AD7" s="113">
        <f>[3]Maio!$F$33</f>
        <v>100</v>
      </c>
      <c r="AE7" s="113">
        <f>[3]Maio!$F$34</f>
        <v>99</v>
      </c>
      <c r="AF7" s="113" t="str">
        <f>[3]Maio!$F$35</f>
        <v>*</v>
      </c>
      <c r="AG7" s="101">
        <f t="shared" si="2"/>
        <v>100</v>
      </c>
      <c r="AH7" s="112">
        <f t="shared" si="3"/>
        <v>91.758620689655174</v>
      </c>
    </row>
    <row r="8" spans="1:36" x14ac:dyDescent="0.2">
      <c r="A8" s="51" t="s">
        <v>1</v>
      </c>
      <c r="B8" s="113">
        <f>[4]Maio!$F$5</f>
        <v>93</v>
      </c>
      <c r="C8" s="113">
        <f>[4]Maio!$F$6</f>
        <v>95</v>
      </c>
      <c r="D8" s="113">
        <f>[4]Maio!$F$7</f>
        <v>94</v>
      </c>
      <c r="E8" s="113">
        <f>[4]Maio!$F$8</f>
        <v>95</v>
      </c>
      <c r="F8" s="113">
        <f>[4]Maio!$F$9</f>
        <v>95</v>
      </c>
      <c r="G8" s="113">
        <f>[4]Maio!$F$10</f>
        <v>95</v>
      </c>
      <c r="H8" s="113">
        <f>[4]Maio!$F$11</f>
        <v>94</v>
      </c>
      <c r="I8" s="113">
        <f>[4]Maio!$F$12</f>
        <v>93</v>
      </c>
      <c r="J8" s="113">
        <f>[4]Maio!$F$13</f>
        <v>94</v>
      </c>
      <c r="K8" s="113">
        <f>[4]Maio!$F$14</f>
        <v>94</v>
      </c>
      <c r="L8" s="113">
        <f>[4]Maio!$F$15</f>
        <v>92</v>
      </c>
      <c r="M8" s="113">
        <f>[4]Maio!$F$16</f>
        <v>91</v>
      </c>
      <c r="N8" s="113">
        <f>[4]Maio!$F$17</f>
        <v>95</v>
      </c>
      <c r="O8" s="113">
        <f>[4]Maio!$F$18</f>
        <v>93</v>
      </c>
      <c r="P8" s="113">
        <f>[4]Maio!$F$19</f>
        <v>94</v>
      </c>
      <c r="Q8" s="113">
        <f>[4]Maio!$F$20</f>
        <v>94</v>
      </c>
      <c r="R8" s="113">
        <f>[4]Maio!$F$21</f>
        <v>94</v>
      </c>
      <c r="S8" s="113">
        <f>[4]Maio!$F$22</f>
        <v>93</v>
      </c>
      <c r="T8" s="113">
        <f>[4]Maio!$F$23</f>
        <v>93</v>
      </c>
      <c r="U8" s="113">
        <f>[4]Maio!$F$24</f>
        <v>94</v>
      </c>
      <c r="V8" s="113">
        <f>[4]Maio!$F$25</f>
        <v>94</v>
      </c>
      <c r="W8" s="113">
        <f>[4]Maio!$F$26</f>
        <v>86</v>
      </c>
      <c r="X8" s="113">
        <f>[4]Maio!$F$27</f>
        <v>91</v>
      </c>
      <c r="Y8" s="113">
        <f>[4]Maio!$F$28</f>
        <v>86</v>
      </c>
      <c r="Z8" s="113">
        <f>[4]Maio!$F$29</f>
        <v>91</v>
      </c>
      <c r="AA8" s="113">
        <f>[4]Maio!$F$30</f>
        <v>93</v>
      </c>
      <c r="AB8" s="113">
        <f>[4]Maio!$F$31</f>
        <v>88</v>
      </c>
      <c r="AC8" s="113">
        <f>[4]Maio!$F$32</f>
        <v>94</v>
      </c>
      <c r="AD8" s="113">
        <f>[4]Maio!$F$33</f>
        <v>95</v>
      </c>
      <c r="AE8" s="113">
        <f>[4]Maio!$F$34</f>
        <v>94</v>
      </c>
      <c r="AF8" s="113">
        <f>[4]Maio!$F$35</f>
        <v>96</v>
      </c>
      <c r="AG8" s="101">
        <f t="shared" si="2"/>
        <v>96</v>
      </c>
      <c r="AH8" s="112">
        <f t="shared" si="3"/>
        <v>93</v>
      </c>
    </row>
    <row r="9" spans="1:36" hidden="1" x14ac:dyDescent="0.2">
      <c r="A9" s="51" t="s">
        <v>151</v>
      </c>
      <c r="B9" s="113" t="str">
        <f>[5]Maio!$F$5</f>
        <v>*</v>
      </c>
      <c r="C9" s="113" t="str">
        <f>[5]Maio!$F$6</f>
        <v>*</v>
      </c>
      <c r="D9" s="113" t="str">
        <f>[5]Maio!$F$7</f>
        <v>*</v>
      </c>
      <c r="E9" s="113" t="str">
        <f>[5]Maio!$F$8</f>
        <v>*</v>
      </c>
      <c r="F9" s="113" t="str">
        <f>[5]Maio!$F$9</f>
        <v>*</v>
      </c>
      <c r="G9" s="113" t="str">
        <f>[5]Maio!$F$10</f>
        <v>*</v>
      </c>
      <c r="H9" s="113" t="str">
        <f>[5]Maio!$F$11</f>
        <v>*</v>
      </c>
      <c r="I9" s="113" t="str">
        <f>[5]Maio!$F$12</f>
        <v>*</v>
      </c>
      <c r="J9" s="113" t="str">
        <f>[5]Maio!$F$13</f>
        <v>*</v>
      </c>
      <c r="K9" s="113" t="str">
        <f>[5]Maio!$F$14</f>
        <v>*</v>
      </c>
      <c r="L9" s="113" t="str">
        <f>[5]Maio!$F$15</f>
        <v>*</v>
      </c>
      <c r="M9" s="113" t="str">
        <f>[5]Maio!$F$16</f>
        <v>*</v>
      </c>
      <c r="N9" s="113" t="str">
        <f>[5]Maio!$F$17</f>
        <v>*</v>
      </c>
      <c r="O9" s="113" t="str">
        <f>[5]Maio!$F$18</f>
        <v>*</v>
      </c>
      <c r="P9" s="113" t="str">
        <f>[5]Maio!$F$19</f>
        <v>*</v>
      </c>
      <c r="Q9" s="113" t="str">
        <f>[5]Maio!$F$20</f>
        <v>*</v>
      </c>
      <c r="R9" s="113" t="str">
        <f>[5]Maio!$F$21</f>
        <v>*</v>
      </c>
      <c r="S9" s="113" t="str">
        <f>[5]Maio!$F$22</f>
        <v>*</v>
      </c>
      <c r="T9" s="113" t="str">
        <f>[5]Maio!$F$23</f>
        <v>*</v>
      </c>
      <c r="U9" s="113" t="str">
        <f>[5]Maio!$F$24</f>
        <v>*</v>
      </c>
      <c r="V9" s="113" t="str">
        <f>[5]Maio!$F$25</f>
        <v>*</v>
      </c>
      <c r="W9" s="113" t="str">
        <f>[5]Maio!$F$26</f>
        <v>*</v>
      </c>
      <c r="X9" s="113" t="str">
        <f>[5]Maio!$F$27</f>
        <v>*</v>
      </c>
      <c r="Y9" s="113" t="str">
        <f>[5]Maio!$F$28</f>
        <v>*</v>
      </c>
      <c r="Z9" s="113" t="str">
        <f>[5]Maio!$F$29</f>
        <v>*</v>
      </c>
      <c r="AA9" s="113" t="str">
        <f>[5]Maio!$F$30</f>
        <v>*</v>
      </c>
      <c r="AB9" s="113" t="str">
        <f>[5]Maio!$F$31</f>
        <v>*</v>
      </c>
      <c r="AC9" s="113" t="str">
        <f>[5]Maio!$F$32</f>
        <v>*</v>
      </c>
      <c r="AD9" s="113" t="str">
        <f>[5]Maio!$F$33</f>
        <v>*</v>
      </c>
      <c r="AE9" s="113" t="str">
        <f>[5]Maio!$F$34</f>
        <v>*</v>
      </c>
      <c r="AF9" s="113" t="str">
        <f>[5]Maio!$F$35</f>
        <v>*</v>
      </c>
      <c r="AG9" s="101" t="s">
        <v>209</v>
      </c>
      <c r="AH9" s="112" t="s">
        <v>209</v>
      </c>
    </row>
    <row r="10" spans="1:36" x14ac:dyDescent="0.2">
      <c r="A10" s="51" t="s">
        <v>95</v>
      </c>
      <c r="B10" s="113">
        <f>[6]Maio!$F$5</f>
        <v>100</v>
      </c>
      <c r="C10" s="113">
        <f>[6]Maio!$F$6</f>
        <v>100</v>
      </c>
      <c r="D10" s="113">
        <f>[6]Maio!$F$7</f>
        <v>100</v>
      </c>
      <c r="E10" s="113">
        <f>[6]Maio!$F$8</f>
        <v>100</v>
      </c>
      <c r="F10" s="113">
        <f>[6]Maio!$F$9</f>
        <v>100</v>
      </c>
      <c r="G10" s="113">
        <f>[6]Maio!$F$10</f>
        <v>98</v>
      </c>
      <c r="H10" s="113">
        <f>[6]Maio!$F$11</f>
        <v>97</v>
      </c>
      <c r="I10" s="113">
        <f>[6]Maio!$F$12</f>
        <v>100</v>
      </c>
      <c r="J10" s="113">
        <f>[6]Maio!$F$13</f>
        <v>100</v>
      </c>
      <c r="K10" s="113">
        <f>[6]Maio!$F$14</f>
        <v>100</v>
      </c>
      <c r="L10" s="113">
        <f>[6]Maio!$F$15</f>
        <v>99</v>
      </c>
      <c r="M10" s="113">
        <f>[6]Maio!$F$16</f>
        <v>91</v>
      </c>
      <c r="N10" s="113">
        <f>[6]Maio!$F$17</f>
        <v>92</v>
      </c>
      <c r="O10" s="113">
        <f>[6]Maio!$F$18</f>
        <v>95</v>
      </c>
      <c r="P10" s="113">
        <f>[6]Maio!$F$19</f>
        <v>98</v>
      </c>
      <c r="Q10" s="113">
        <f>[6]Maio!$F$20</f>
        <v>99</v>
      </c>
      <c r="R10" s="113">
        <f>[6]Maio!$F$21</f>
        <v>96</v>
      </c>
      <c r="S10" s="113">
        <f>[6]Maio!$F$22</f>
        <v>98</v>
      </c>
      <c r="T10" s="113">
        <f>[6]Maio!$F$23</f>
        <v>100</v>
      </c>
      <c r="U10" s="113">
        <f>[6]Maio!$F$24</f>
        <v>99</v>
      </c>
      <c r="V10" s="113">
        <f>[6]Maio!$F$25</f>
        <v>90</v>
      </c>
      <c r="W10" s="113">
        <f>[6]Maio!$F$26</f>
        <v>93</v>
      </c>
      <c r="X10" s="113">
        <f>[6]Maio!$F$27</f>
        <v>97</v>
      </c>
      <c r="Y10" s="113">
        <f>[6]Maio!$F$28</f>
        <v>91</v>
      </c>
      <c r="Z10" s="113">
        <f>[6]Maio!$F$29</f>
        <v>97</v>
      </c>
      <c r="AA10" s="113">
        <f>[6]Maio!$F$30</f>
        <v>95</v>
      </c>
      <c r="AB10" s="113">
        <f>[6]Maio!$F$31</f>
        <v>92</v>
      </c>
      <c r="AC10" s="113">
        <f>[6]Maio!$F$32</f>
        <v>100</v>
      </c>
      <c r="AD10" s="113">
        <f>[6]Maio!$F$33</f>
        <v>100</v>
      </c>
      <c r="AE10" s="113">
        <f>[6]Maio!$F$34</f>
        <v>100</v>
      </c>
      <c r="AF10" s="113">
        <f>[6]Maio!$F$35</f>
        <v>100</v>
      </c>
      <c r="AG10" s="101">
        <f t="shared" si="2"/>
        <v>100</v>
      </c>
      <c r="AH10" s="112">
        <f t="shared" si="3"/>
        <v>97.322580645161295</v>
      </c>
    </row>
    <row r="11" spans="1:36" x14ac:dyDescent="0.2">
      <c r="A11" s="51" t="s">
        <v>52</v>
      </c>
      <c r="B11" s="113">
        <f>[7]Maio!$F$5</f>
        <v>100</v>
      </c>
      <c r="C11" s="113">
        <f>[7]Maio!$F$6</f>
        <v>99</v>
      </c>
      <c r="D11" s="113">
        <f>[7]Maio!$F$7</f>
        <v>100</v>
      </c>
      <c r="E11" s="113">
        <f>[7]Maio!$F$8</f>
        <v>100</v>
      </c>
      <c r="F11" s="113">
        <f>[7]Maio!$F$9</f>
        <v>100</v>
      </c>
      <c r="G11" s="113">
        <f>[7]Maio!$F$10</f>
        <v>100</v>
      </c>
      <c r="H11" s="113">
        <f>[7]Maio!$F$11</f>
        <v>96</v>
      </c>
      <c r="I11" s="113">
        <f>[7]Maio!$F$12</f>
        <v>100</v>
      </c>
      <c r="J11" s="113">
        <f>[7]Maio!$F$13</f>
        <v>100</v>
      </c>
      <c r="K11" s="113">
        <f>[7]Maio!$F$14</f>
        <v>100</v>
      </c>
      <c r="L11" s="113">
        <f>[7]Maio!$F$15</f>
        <v>98</v>
      </c>
      <c r="M11" s="113">
        <f>[7]Maio!$F$16</f>
        <v>100</v>
      </c>
      <c r="N11" s="113">
        <f>[7]Maio!$F$17</f>
        <v>91</v>
      </c>
      <c r="O11" s="113">
        <f>[7]Maio!$F$18</f>
        <v>100</v>
      </c>
      <c r="P11" s="113">
        <f>[7]Maio!$F$19</f>
        <v>100</v>
      </c>
      <c r="Q11" s="113">
        <f>[7]Maio!$F$20</f>
        <v>100</v>
      </c>
      <c r="R11" s="113">
        <f>[7]Maio!$F$21</f>
        <v>84</v>
      </c>
      <c r="S11" s="113">
        <f>[7]Maio!$F$22</f>
        <v>87</v>
      </c>
      <c r="T11" s="113">
        <f>[7]Maio!$F$23</f>
        <v>100</v>
      </c>
      <c r="U11" s="113">
        <f>[7]Maio!$F$24</f>
        <v>100</v>
      </c>
      <c r="V11" s="113">
        <f>[7]Maio!$F$25</f>
        <v>94</v>
      </c>
      <c r="W11" s="113">
        <f>[7]Maio!$F$26</f>
        <v>79</v>
      </c>
      <c r="X11" s="113">
        <f>[7]Maio!$F$27</f>
        <v>79</v>
      </c>
      <c r="Y11" s="113">
        <f>[7]Maio!$F$28</f>
        <v>80</v>
      </c>
      <c r="Z11" s="113">
        <f>[7]Maio!$F$29</f>
        <v>78</v>
      </c>
      <c r="AA11" s="113">
        <f>[7]Maio!$F$30</f>
        <v>75</v>
      </c>
      <c r="AB11" s="113">
        <f>[7]Maio!$F$31</f>
        <v>80</v>
      </c>
      <c r="AC11" s="113">
        <f>[7]Maio!$F$32</f>
        <v>100</v>
      </c>
      <c r="AD11" s="113">
        <f>[7]Maio!$F$33</f>
        <v>100</v>
      </c>
      <c r="AE11" s="113">
        <f>[7]Maio!$F$34</f>
        <v>100</v>
      </c>
      <c r="AF11" s="113">
        <f>[7]Maio!$F$35</f>
        <v>100</v>
      </c>
      <c r="AG11" s="101">
        <f t="shared" si="2"/>
        <v>100</v>
      </c>
      <c r="AH11" s="112">
        <f t="shared" si="3"/>
        <v>94.193548387096769</v>
      </c>
    </row>
    <row r="12" spans="1:36" hidden="1" x14ac:dyDescent="0.2">
      <c r="A12" s="51" t="s">
        <v>31</v>
      </c>
      <c r="B12" s="113" t="s">
        <v>209</v>
      </c>
      <c r="C12" s="113" t="s">
        <v>209</v>
      </c>
      <c r="D12" s="113" t="s">
        <v>209</v>
      </c>
      <c r="E12" s="113" t="s">
        <v>209</v>
      </c>
      <c r="F12" s="113" t="s">
        <v>209</v>
      </c>
      <c r="G12" s="113" t="s">
        <v>209</v>
      </c>
      <c r="H12" s="113" t="s">
        <v>209</v>
      </c>
      <c r="I12" s="113" t="s">
        <v>209</v>
      </c>
      <c r="J12" s="113" t="s">
        <v>209</v>
      </c>
      <c r="K12" s="113" t="s">
        <v>209</v>
      </c>
      <c r="L12" s="113" t="s">
        <v>209</v>
      </c>
      <c r="M12" s="113" t="s">
        <v>209</v>
      </c>
      <c r="N12" s="113" t="s">
        <v>209</v>
      </c>
      <c r="O12" s="113" t="s">
        <v>209</v>
      </c>
      <c r="P12" s="113" t="s">
        <v>209</v>
      </c>
      <c r="Q12" s="113" t="s">
        <v>209</v>
      </c>
      <c r="R12" s="113" t="s">
        <v>209</v>
      </c>
      <c r="S12" s="113" t="s">
        <v>209</v>
      </c>
      <c r="T12" s="113" t="s">
        <v>209</v>
      </c>
      <c r="U12" s="113" t="s">
        <v>209</v>
      </c>
      <c r="V12" s="113" t="s">
        <v>209</v>
      </c>
      <c r="W12" s="113" t="s">
        <v>209</v>
      </c>
      <c r="X12" s="113" t="s">
        <v>209</v>
      </c>
      <c r="Y12" s="113" t="s">
        <v>209</v>
      </c>
      <c r="Z12" s="113" t="s">
        <v>209</v>
      </c>
      <c r="AA12" s="113" t="s">
        <v>209</v>
      </c>
      <c r="AB12" s="113" t="s">
        <v>209</v>
      </c>
      <c r="AC12" s="113" t="s">
        <v>209</v>
      </c>
      <c r="AD12" s="113" t="s">
        <v>209</v>
      </c>
      <c r="AE12" s="113" t="s">
        <v>209</v>
      </c>
      <c r="AF12" s="113" t="s">
        <v>209</v>
      </c>
      <c r="AG12" s="101" t="s">
        <v>209</v>
      </c>
      <c r="AH12" s="112" t="s">
        <v>209</v>
      </c>
    </row>
    <row r="13" spans="1:36" x14ac:dyDescent="0.2">
      <c r="A13" s="51" t="s">
        <v>98</v>
      </c>
      <c r="B13" s="113">
        <f>[8]Maio!$F$5</f>
        <v>100</v>
      </c>
      <c r="C13" s="113">
        <f>[8]Maio!$F$6</f>
        <v>100</v>
      </c>
      <c r="D13" s="113">
        <f>[8]Maio!$F$7</f>
        <v>100</v>
      </c>
      <c r="E13" s="113">
        <f>[8]Maio!$F$8</f>
        <v>100</v>
      </c>
      <c r="F13" s="113">
        <f>[8]Maio!$F$9</f>
        <v>100</v>
      </c>
      <c r="G13" s="113">
        <f>[8]Maio!$F$10</f>
        <v>100</v>
      </c>
      <c r="H13" s="113">
        <f>[8]Maio!$F$11</f>
        <v>100</v>
      </c>
      <c r="I13" s="113">
        <f>[8]Maio!$F$12</f>
        <v>100</v>
      </c>
      <c r="J13" s="113">
        <f>[8]Maio!$F$13</f>
        <v>100</v>
      </c>
      <c r="K13" s="113">
        <f>[8]Maio!$F$14</f>
        <v>100</v>
      </c>
      <c r="L13" s="113">
        <f>[8]Maio!$F$15</f>
        <v>98</v>
      </c>
      <c r="M13" s="113">
        <f>[8]Maio!$F$16</f>
        <v>95</v>
      </c>
      <c r="N13" s="113">
        <f>[8]Maio!$F$17</f>
        <v>92</v>
      </c>
      <c r="O13" s="113">
        <f>[8]Maio!$F$18</f>
        <v>99</v>
      </c>
      <c r="P13" s="113">
        <f>[8]Maio!$F$19</f>
        <v>100</v>
      </c>
      <c r="Q13" s="113">
        <f>[8]Maio!$F$20</f>
        <v>100</v>
      </c>
      <c r="R13" s="113">
        <f>[8]Maio!$F$21</f>
        <v>100</v>
      </c>
      <c r="S13" s="113">
        <f>[8]Maio!$F$22</f>
        <v>99</v>
      </c>
      <c r="T13" s="113">
        <f>[8]Maio!$F$23</f>
        <v>100</v>
      </c>
      <c r="U13" s="113">
        <f>[8]Maio!$F$24</f>
        <v>100</v>
      </c>
      <c r="V13" s="113">
        <f>[8]Maio!$F$25</f>
        <v>99</v>
      </c>
      <c r="W13" s="113">
        <f>[8]Maio!$F$26</f>
        <v>98</v>
      </c>
      <c r="X13" s="113">
        <f>[8]Maio!$F$27</f>
        <v>99</v>
      </c>
      <c r="Y13" s="113">
        <f>[8]Maio!$F$28</f>
        <v>99</v>
      </c>
      <c r="Z13" s="113">
        <f>[8]Maio!$F$29</f>
        <v>99</v>
      </c>
      <c r="AA13" s="113">
        <f>[8]Maio!$F$30</f>
        <v>100</v>
      </c>
      <c r="AB13" s="113">
        <f>[8]Maio!$F$31</f>
        <v>93</v>
      </c>
      <c r="AC13" s="113">
        <f>[8]Maio!$F$32</f>
        <v>100</v>
      </c>
      <c r="AD13" s="113">
        <f>[8]Maio!$F$33</f>
        <v>100</v>
      </c>
      <c r="AE13" s="113">
        <f>[8]Maio!$F$34</f>
        <v>100</v>
      </c>
      <c r="AF13" s="113">
        <f>[8]Maio!$F$35</f>
        <v>100</v>
      </c>
      <c r="AG13" s="101">
        <f t="shared" si="2"/>
        <v>100</v>
      </c>
      <c r="AH13" s="112">
        <f t="shared" si="3"/>
        <v>99.032258064516128</v>
      </c>
    </row>
    <row r="14" spans="1:36" hidden="1" x14ac:dyDescent="0.2">
      <c r="A14" s="51" t="s">
        <v>102</v>
      </c>
      <c r="B14" s="113" t="str">
        <f>[9]Maio!$F$5</f>
        <v>*</v>
      </c>
      <c r="C14" s="113" t="str">
        <f>[9]Maio!$F$6</f>
        <v>*</v>
      </c>
      <c r="D14" s="113" t="str">
        <f>[9]Maio!$F$7</f>
        <v>*</v>
      </c>
      <c r="E14" s="113" t="str">
        <f>[9]Maio!$F$8</f>
        <v>*</v>
      </c>
      <c r="F14" s="113" t="str">
        <f>[9]Maio!$F$9</f>
        <v>*</v>
      </c>
      <c r="G14" s="113" t="str">
        <f>[9]Maio!$F$10</f>
        <v>*</v>
      </c>
      <c r="H14" s="113" t="str">
        <f>[9]Maio!$F$11</f>
        <v>*</v>
      </c>
      <c r="I14" s="113" t="str">
        <f>[9]Maio!$F$12</f>
        <v>*</v>
      </c>
      <c r="J14" s="113" t="str">
        <f>[9]Maio!$F$13</f>
        <v>*</v>
      </c>
      <c r="K14" s="113" t="str">
        <f>[9]Maio!$F$14</f>
        <v>*</v>
      </c>
      <c r="L14" s="113" t="str">
        <f>[9]Maio!$F$15</f>
        <v>*</v>
      </c>
      <c r="M14" s="113" t="str">
        <f>[9]Maio!$F$16</f>
        <v>*</v>
      </c>
      <c r="N14" s="113" t="str">
        <f>[9]Maio!$F$17</f>
        <v>*</v>
      </c>
      <c r="O14" s="113" t="str">
        <f>[9]Maio!$F$18</f>
        <v>*</v>
      </c>
      <c r="P14" s="113" t="str">
        <f>[9]Maio!$F$19</f>
        <v>*</v>
      </c>
      <c r="Q14" s="113" t="str">
        <f>[9]Maio!$F$20</f>
        <v>*</v>
      </c>
      <c r="R14" s="113" t="str">
        <f>[9]Maio!$F$21</f>
        <v>*</v>
      </c>
      <c r="S14" s="113" t="str">
        <f>[9]Maio!$F$22</f>
        <v>*</v>
      </c>
      <c r="T14" s="113" t="str">
        <f>[9]Maio!$F$23</f>
        <v>*</v>
      </c>
      <c r="U14" s="113" t="str">
        <f>[9]Maio!$F$24</f>
        <v>*</v>
      </c>
      <c r="V14" s="113" t="str">
        <f>[9]Maio!$F$25</f>
        <v>*</v>
      </c>
      <c r="W14" s="113" t="str">
        <f>[9]Maio!$F$26</f>
        <v>*</v>
      </c>
      <c r="X14" s="113" t="str">
        <f>[9]Maio!$F$27</f>
        <v>*</v>
      </c>
      <c r="Y14" s="113" t="str">
        <f>[9]Maio!$F$28</f>
        <v>*</v>
      </c>
      <c r="Z14" s="113" t="str">
        <f>[9]Maio!$F$29</f>
        <v>*</v>
      </c>
      <c r="AA14" s="113" t="str">
        <f>[9]Maio!$F$30</f>
        <v>*</v>
      </c>
      <c r="AB14" s="113" t="str">
        <f>[9]Maio!$F$31</f>
        <v>*</v>
      </c>
      <c r="AC14" s="113" t="str">
        <f>[9]Maio!$F$32</f>
        <v>*</v>
      </c>
      <c r="AD14" s="113" t="str">
        <f>[9]Maio!$F$33</f>
        <v>*</v>
      </c>
      <c r="AE14" s="113" t="str">
        <f>[9]Maio!$F$34</f>
        <v>*</v>
      </c>
      <c r="AF14" s="113" t="str">
        <f>[9]Maio!$F$35</f>
        <v>*</v>
      </c>
      <c r="AG14" s="101" t="s">
        <v>209</v>
      </c>
      <c r="AH14" s="112" t="s">
        <v>209</v>
      </c>
    </row>
    <row r="15" spans="1:36" x14ac:dyDescent="0.2">
      <c r="A15" s="51" t="s">
        <v>105</v>
      </c>
      <c r="B15" s="113">
        <f>[10]Maio!$F$5</f>
        <v>91</v>
      </c>
      <c r="C15" s="113">
        <f>[10]Maio!$F$6</f>
        <v>100</v>
      </c>
      <c r="D15" s="113">
        <f>[10]Maio!$F$7</f>
        <v>100</v>
      </c>
      <c r="E15" s="113">
        <f>[10]Maio!$F$8</f>
        <v>100</v>
      </c>
      <c r="F15" s="113">
        <f>[10]Maio!$F$9</f>
        <v>100</v>
      </c>
      <c r="G15" s="113">
        <f>[10]Maio!$F$10</f>
        <v>100</v>
      </c>
      <c r="H15" s="113">
        <f>[10]Maio!$F$11</f>
        <v>100</v>
      </c>
      <c r="I15" s="113">
        <f>[10]Maio!$F$12</f>
        <v>100</v>
      </c>
      <c r="J15" s="113">
        <f>[10]Maio!$F$13</f>
        <v>100</v>
      </c>
      <c r="K15" s="113">
        <f>[10]Maio!$F$14</f>
        <v>100</v>
      </c>
      <c r="L15" s="113">
        <f>[10]Maio!$F$15</f>
        <v>98</v>
      </c>
      <c r="M15" s="113">
        <f>[10]Maio!$F$16</f>
        <v>98</v>
      </c>
      <c r="N15" s="113">
        <f>[10]Maio!$F$17</f>
        <v>94</v>
      </c>
      <c r="O15" s="113">
        <f>[10]Maio!$F$18</f>
        <v>87</v>
      </c>
      <c r="P15" s="113">
        <f>[10]Maio!$F$19</f>
        <v>98</v>
      </c>
      <c r="Q15" s="113">
        <f>[10]Maio!$F$20</f>
        <v>94</v>
      </c>
      <c r="R15" s="113">
        <f>[10]Maio!$F$21</f>
        <v>95</v>
      </c>
      <c r="S15" s="113">
        <f>[10]Maio!$F$22</f>
        <v>95</v>
      </c>
      <c r="T15" s="113">
        <f>[10]Maio!$F$23</f>
        <v>90</v>
      </c>
      <c r="U15" s="113">
        <f>[10]Maio!$F$24</f>
        <v>98</v>
      </c>
      <c r="V15" s="113">
        <f>[10]Maio!$F$25</f>
        <v>97</v>
      </c>
      <c r="W15" s="113">
        <f>[10]Maio!$F$26</f>
        <v>93</v>
      </c>
      <c r="X15" s="113">
        <f>[10]Maio!$F$27</f>
        <v>84</v>
      </c>
      <c r="Y15" s="113">
        <f>[10]Maio!$F$28</f>
        <v>81</v>
      </c>
      <c r="Z15" s="113">
        <f>[10]Maio!$F$29</f>
        <v>88</v>
      </c>
      <c r="AA15" s="113">
        <f>[10]Maio!$F$30</f>
        <v>82</v>
      </c>
      <c r="AB15" s="113">
        <f>[10]Maio!$F$31</f>
        <v>84</v>
      </c>
      <c r="AC15" s="113">
        <f>[10]Maio!$F$32</f>
        <v>100</v>
      </c>
      <c r="AD15" s="113">
        <f>[10]Maio!$F$33</f>
        <v>100</v>
      </c>
      <c r="AE15" s="113">
        <f>[10]Maio!$F$34</f>
        <v>100</v>
      </c>
      <c r="AF15" s="113">
        <f>[10]Maio!$F$35</f>
        <v>100</v>
      </c>
      <c r="AG15" s="101">
        <f t="shared" si="2"/>
        <v>100</v>
      </c>
      <c r="AH15" s="112">
        <f t="shared" si="3"/>
        <v>95.064516129032256</v>
      </c>
      <c r="AJ15" t="s">
        <v>35</v>
      </c>
    </row>
    <row r="16" spans="1:36" x14ac:dyDescent="0.2">
      <c r="A16" s="51" t="s">
        <v>152</v>
      </c>
      <c r="B16" s="113">
        <f>[11]Maio!$F$5</f>
        <v>100</v>
      </c>
      <c r="C16" s="113">
        <f>[11]Maio!$F$6</f>
        <v>100</v>
      </c>
      <c r="D16" s="113">
        <f>[11]Maio!$F$7</f>
        <v>100</v>
      </c>
      <c r="E16" s="113">
        <f>[11]Maio!$F$8</f>
        <v>74</v>
      </c>
      <c r="F16" s="113">
        <f>[11]Maio!$F$9</f>
        <v>100</v>
      </c>
      <c r="G16" s="113">
        <f>[11]Maio!$F$10</f>
        <v>100</v>
      </c>
      <c r="H16" s="113">
        <f>[11]Maio!$F$11</f>
        <v>100</v>
      </c>
      <c r="I16" s="113">
        <f>[11]Maio!$F$12</f>
        <v>100</v>
      </c>
      <c r="J16" s="113">
        <f>[11]Maio!$F$13</f>
        <v>100</v>
      </c>
      <c r="K16" s="113">
        <f>[11]Maio!$F$14</f>
        <v>100</v>
      </c>
      <c r="L16" s="113">
        <f>[11]Maio!$F$15</f>
        <v>100</v>
      </c>
      <c r="M16" s="113">
        <f>[11]Maio!$F$16</f>
        <v>100</v>
      </c>
      <c r="N16" s="113">
        <f>[11]Maio!$F$17</f>
        <v>100</v>
      </c>
      <c r="O16" s="113">
        <f>[11]Maio!$F$18</f>
        <v>100</v>
      </c>
      <c r="P16" s="113">
        <f>[11]Maio!$F$19</f>
        <v>100</v>
      </c>
      <c r="Q16" s="113">
        <f>[11]Maio!$F$20</f>
        <v>100</v>
      </c>
      <c r="R16" s="113">
        <f>[11]Maio!$F$21</f>
        <v>100</v>
      </c>
      <c r="S16" s="113">
        <f>[11]Maio!$F$22</f>
        <v>95</v>
      </c>
      <c r="T16" s="113">
        <f>[11]Maio!$F$23</f>
        <v>100</v>
      </c>
      <c r="U16" s="113">
        <f>[11]Maio!$F$24</f>
        <v>100</v>
      </c>
      <c r="V16" s="113">
        <f>[11]Maio!$F$25</f>
        <v>100</v>
      </c>
      <c r="W16" s="113">
        <f>[11]Maio!$F$26</f>
        <v>100</v>
      </c>
      <c r="X16" s="113">
        <f>[11]Maio!$F$27</f>
        <v>100</v>
      </c>
      <c r="Y16" s="113">
        <f>[11]Maio!$F$28</f>
        <v>100</v>
      </c>
      <c r="Z16" s="113">
        <f>[11]Maio!$F$29</f>
        <v>100</v>
      </c>
      <c r="AA16" s="113">
        <f>[11]Maio!$F$30</f>
        <v>100</v>
      </c>
      <c r="AB16" s="113">
        <f>[11]Maio!$F$31</f>
        <v>100</v>
      </c>
      <c r="AC16" s="113">
        <f>[11]Maio!$F$32</f>
        <v>100</v>
      </c>
      <c r="AD16" s="113">
        <f>[11]Maio!$F$33</f>
        <v>100</v>
      </c>
      <c r="AE16" s="113">
        <f>[11]Maio!$F$34</f>
        <v>100</v>
      </c>
      <c r="AF16" s="113">
        <f>[11]Maio!$F$35</f>
        <v>100</v>
      </c>
      <c r="AG16" s="101">
        <f t="shared" si="2"/>
        <v>100</v>
      </c>
      <c r="AH16" s="112">
        <f t="shared" si="3"/>
        <v>99</v>
      </c>
    </row>
    <row r="17" spans="1:37" x14ac:dyDescent="0.2">
      <c r="A17" s="51" t="s">
        <v>2</v>
      </c>
      <c r="B17" s="113">
        <f>[12]Maio!$F$5</f>
        <v>82</v>
      </c>
      <c r="C17" s="113">
        <f>[12]Maio!$F$6</f>
        <v>83</v>
      </c>
      <c r="D17" s="113">
        <f>[12]Maio!$F$7</f>
        <v>94</v>
      </c>
      <c r="E17" s="113">
        <f>[12]Maio!$F$8</f>
        <v>95</v>
      </c>
      <c r="F17" s="113">
        <f>[12]Maio!$F$9</f>
        <v>87</v>
      </c>
      <c r="G17" s="113">
        <f>[12]Maio!$F$10</f>
        <v>81</v>
      </c>
      <c r="H17" s="113">
        <f>[12]Maio!$F$11</f>
        <v>83</v>
      </c>
      <c r="I17" s="113">
        <f>[12]Maio!$F$12</f>
        <v>85</v>
      </c>
      <c r="J17" s="113">
        <f>[12]Maio!$F$13</f>
        <v>93</v>
      </c>
      <c r="K17" s="113">
        <f>[12]Maio!$F$14</f>
        <v>93</v>
      </c>
      <c r="L17" s="113">
        <f>[12]Maio!$F$15</f>
        <v>90</v>
      </c>
      <c r="M17" s="113">
        <f>[12]Maio!$F$16</f>
        <v>74</v>
      </c>
      <c r="N17" s="113">
        <f>[12]Maio!$F$17</f>
        <v>72</v>
      </c>
      <c r="O17" s="113">
        <f>[12]Maio!$F$18</f>
        <v>74</v>
      </c>
      <c r="P17" s="113">
        <f>[12]Maio!$F$19</f>
        <v>73</v>
      </c>
      <c r="Q17" s="113">
        <f>[12]Maio!$F$20</f>
        <v>78</v>
      </c>
      <c r="R17" s="113">
        <f>[12]Maio!$F$21</f>
        <v>72</v>
      </c>
      <c r="S17" s="113">
        <f>[12]Maio!$F$22</f>
        <v>72</v>
      </c>
      <c r="T17" s="113">
        <f>[12]Maio!$F$23</f>
        <v>75</v>
      </c>
      <c r="U17" s="113">
        <f>[12]Maio!$F$24</f>
        <v>76</v>
      </c>
      <c r="V17" s="113">
        <f>[12]Maio!$F$25</f>
        <v>72</v>
      </c>
      <c r="W17" s="113">
        <f>[12]Maio!$F$26</f>
        <v>68</v>
      </c>
      <c r="X17" s="113">
        <f>[12]Maio!$F$27</f>
        <v>65</v>
      </c>
      <c r="Y17" s="113">
        <f>[12]Maio!$F$28</f>
        <v>68</v>
      </c>
      <c r="Z17" s="113">
        <f>[12]Maio!$F$29</f>
        <v>67</v>
      </c>
      <c r="AA17" s="113">
        <f>[12]Maio!$F$30</f>
        <v>69</v>
      </c>
      <c r="AB17" s="113">
        <f>[12]Maio!$F$31</f>
        <v>78</v>
      </c>
      <c r="AC17" s="113">
        <f>[12]Maio!$F$32</f>
        <v>93</v>
      </c>
      <c r="AD17" s="113">
        <f>[12]Maio!$F$33</f>
        <v>93</v>
      </c>
      <c r="AE17" s="113">
        <f>[12]Maio!$F$34</f>
        <v>94</v>
      </c>
      <c r="AF17" s="113">
        <f>[12]Maio!$F$35</f>
        <v>95</v>
      </c>
      <c r="AG17" s="101">
        <f t="shared" si="2"/>
        <v>95</v>
      </c>
      <c r="AH17" s="112">
        <f t="shared" si="3"/>
        <v>80.451612903225808</v>
      </c>
      <c r="AJ17" s="12" t="s">
        <v>35</v>
      </c>
    </row>
    <row r="18" spans="1:37" hidden="1" x14ac:dyDescent="0.2">
      <c r="A18" s="51" t="s">
        <v>3</v>
      </c>
      <c r="B18" s="113" t="s">
        <v>209</v>
      </c>
      <c r="C18" s="113" t="s">
        <v>209</v>
      </c>
      <c r="D18" s="113" t="s">
        <v>209</v>
      </c>
      <c r="E18" s="113" t="s">
        <v>209</v>
      </c>
      <c r="F18" s="113" t="s">
        <v>209</v>
      </c>
      <c r="G18" s="113" t="s">
        <v>209</v>
      </c>
      <c r="H18" s="113" t="s">
        <v>209</v>
      </c>
      <c r="I18" s="113" t="s">
        <v>209</v>
      </c>
      <c r="J18" s="113" t="s">
        <v>209</v>
      </c>
      <c r="K18" s="113" t="s">
        <v>209</v>
      </c>
      <c r="L18" s="113" t="s">
        <v>209</v>
      </c>
      <c r="M18" s="113" t="s">
        <v>209</v>
      </c>
      <c r="N18" s="113" t="s">
        <v>209</v>
      </c>
      <c r="O18" s="113" t="s">
        <v>209</v>
      </c>
      <c r="P18" s="113" t="s">
        <v>209</v>
      </c>
      <c r="Q18" s="113" t="s">
        <v>209</v>
      </c>
      <c r="R18" s="113" t="s">
        <v>209</v>
      </c>
      <c r="S18" s="113" t="s">
        <v>209</v>
      </c>
      <c r="T18" s="113" t="s">
        <v>209</v>
      </c>
      <c r="U18" s="113" t="s">
        <v>209</v>
      </c>
      <c r="V18" s="113" t="s">
        <v>209</v>
      </c>
      <c r="W18" s="113" t="s">
        <v>209</v>
      </c>
      <c r="X18" s="113" t="s">
        <v>209</v>
      </c>
      <c r="Y18" s="113" t="s">
        <v>209</v>
      </c>
      <c r="Z18" s="113" t="s">
        <v>209</v>
      </c>
      <c r="AA18" s="113" t="s">
        <v>209</v>
      </c>
      <c r="AB18" s="113" t="s">
        <v>209</v>
      </c>
      <c r="AC18" s="113" t="s">
        <v>209</v>
      </c>
      <c r="AD18" s="113" t="s">
        <v>209</v>
      </c>
      <c r="AE18" s="113" t="s">
        <v>209</v>
      </c>
      <c r="AF18" s="113" t="s">
        <v>209</v>
      </c>
      <c r="AG18" s="101" t="s">
        <v>209</v>
      </c>
      <c r="AH18" s="112" t="s">
        <v>209</v>
      </c>
      <c r="AI18" s="12" t="s">
        <v>35</v>
      </c>
      <c r="AJ18" s="12" t="s">
        <v>35</v>
      </c>
    </row>
    <row r="19" spans="1:37" x14ac:dyDescent="0.2">
      <c r="A19" s="51" t="s">
        <v>4</v>
      </c>
      <c r="B19" s="113">
        <f>[13]Maio!$F$5</f>
        <v>87</v>
      </c>
      <c r="C19" s="113">
        <f>[13]Maio!$F$6</f>
        <v>88</v>
      </c>
      <c r="D19" s="113">
        <f>[13]Maio!$F$7</f>
        <v>80</v>
      </c>
      <c r="E19" s="113">
        <f>[13]Maio!$F$8</f>
        <v>77</v>
      </c>
      <c r="F19" s="113">
        <f>[13]Maio!$F$9</f>
        <v>77</v>
      </c>
      <c r="G19" s="113">
        <f>[13]Maio!$F$10</f>
        <v>78</v>
      </c>
      <c r="H19" s="113">
        <f>[13]Maio!$F$11</f>
        <v>80</v>
      </c>
      <c r="I19" s="113">
        <f>[13]Maio!$F$12</f>
        <v>78</v>
      </c>
      <c r="J19" s="113">
        <f>[13]Maio!$F$13</f>
        <v>81</v>
      </c>
      <c r="K19" s="113">
        <f>[13]Maio!$F$14</f>
        <v>83</v>
      </c>
      <c r="L19" s="113">
        <f>[13]Maio!$F$15</f>
        <v>94</v>
      </c>
      <c r="M19" s="113">
        <f>[13]Maio!$F$16</f>
        <v>82</v>
      </c>
      <c r="N19" s="113">
        <f>[13]Maio!$F$17</f>
        <v>81</v>
      </c>
      <c r="O19" s="113">
        <f>[13]Maio!$F$18</f>
        <v>79</v>
      </c>
      <c r="P19" s="113">
        <f>[13]Maio!$F$19</f>
        <v>72</v>
      </c>
      <c r="Q19" s="113">
        <f>[13]Maio!$F$20</f>
        <v>72</v>
      </c>
      <c r="R19" s="113">
        <f>[13]Maio!$F$21</f>
        <v>61</v>
      </c>
      <c r="S19" s="113">
        <f>[13]Maio!$F$22</f>
        <v>74</v>
      </c>
      <c r="T19" s="113">
        <f>[13]Maio!$F$23</f>
        <v>78</v>
      </c>
      <c r="U19" s="113">
        <f>[13]Maio!$F$24</f>
        <v>68</v>
      </c>
      <c r="V19" s="113">
        <f>[13]Maio!$F$25</f>
        <v>65</v>
      </c>
      <c r="W19" s="113">
        <f>[13]Maio!$F$26</f>
        <v>72</v>
      </c>
      <c r="X19" s="113">
        <f>[13]Maio!$F$27</f>
        <v>72</v>
      </c>
      <c r="Y19" s="113">
        <f>[13]Maio!$F$28</f>
        <v>77</v>
      </c>
      <c r="Z19" s="113">
        <f>[13]Maio!$F$29</f>
        <v>78</v>
      </c>
      <c r="AA19" s="113">
        <f>[13]Maio!$F$30</f>
        <v>84</v>
      </c>
      <c r="AB19" s="113">
        <f>[13]Maio!$F$31</f>
        <v>73</v>
      </c>
      <c r="AC19" s="113">
        <f>[13]Maio!$F$32</f>
        <v>94</v>
      </c>
      <c r="AD19" s="113">
        <f>[13]Maio!$F$33</f>
        <v>94</v>
      </c>
      <c r="AE19" s="113">
        <f>[13]Maio!$F$34</f>
        <v>96</v>
      </c>
      <c r="AF19" s="113">
        <f>[13]Maio!$F$35</f>
        <v>97</v>
      </c>
      <c r="AG19" s="101">
        <f t="shared" si="2"/>
        <v>97</v>
      </c>
      <c r="AH19" s="112">
        <f t="shared" si="3"/>
        <v>79.741935483870961</v>
      </c>
      <c r="AJ19" t="s">
        <v>35</v>
      </c>
    </row>
    <row r="20" spans="1:37" x14ac:dyDescent="0.2">
      <c r="A20" s="51" t="s">
        <v>5</v>
      </c>
      <c r="B20" s="113">
        <f>[14]Maio!$F$5</f>
        <v>85</v>
      </c>
      <c r="C20" s="113">
        <f>[14]Maio!$F$6</f>
        <v>90</v>
      </c>
      <c r="D20" s="113">
        <f>[14]Maio!$F$7</f>
        <v>88</v>
      </c>
      <c r="E20" s="113">
        <f>[14]Maio!$F$8</f>
        <v>88</v>
      </c>
      <c r="F20" s="113">
        <f>[14]Maio!$F$9</f>
        <v>89</v>
      </c>
      <c r="G20" s="113">
        <f>[14]Maio!$F$10</f>
        <v>90</v>
      </c>
      <c r="H20" s="113">
        <f>[14]Maio!$F$11</f>
        <v>89</v>
      </c>
      <c r="I20" s="113">
        <f>[14]Maio!$F$12</f>
        <v>90</v>
      </c>
      <c r="J20" s="113">
        <f>[14]Maio!$F$13</f>
        <v>90</v>
      </c>
      <c r="K20" s="113">
        <f>[14]Maio!$F$14</f>
        <v>88</v>
      </c>
      <c r="L20" s="113">
        <f>[14]Maio!$F$15</f>
        <v>86</v>
      </c>
      <c r="M20" s="113">
        <f>[14]Maio!$F$16</f>
        <v>80</v>
      </c>
      <c r="N20" s="113">
        <f>[14]Maio!$F$17</f>
        <v>77</v>
      </c>
      <c r="O20" s="113">
        <f>[14]Maio!$F$18</f>
        <v>83</v>
      </c>
      <c r="P20" s="113">
        <f>[14]Maio!$F$19</f>
        <v>87</v>
      </c>
      <c r="Q20" s="113">
        <f>[14]Maio!$F$20</f>
        <v>86</v>
      </c>
      <c r="R20" s="113">
        <f>[14]Maio!$F$21</f>
        <v>77</v>
      </c>
      <c r="S20" s="113">
        <f>[14]Maio!$F$22</f>
        <v>64</v>
      </c>
      <c r="T20" s="113">
        <f>[14]Maio!$F$23</f>
        <v>71</v>
      </c>
      <c r="U20" s="113">
        <f>[14]Maio!$F$24</f>
        <v>85</v>
      </c>
      <c r="V20" s="113">
        <f>[14]Maio!$F$25</f>
        <v>83</v>
      </c>
      <c r="W20" s="113">
        <f>[14]Maio!$F$26</f>
        <v>71</v>
      </c>
      <c r="X20" s="113">
        <f>[14]Maio!$F$27</f>
        <v>73</v>
      </c>
      <c r="Y20" s="113">
        <f>[14]Maio!$F$28</f>
        <v>68</v>
      </c>
      <c r="Z20" s="113">
        <f>[14]Maio!$F$29</f>
        <v>66</v>
      </c>
      <c r="AA20" s="113">
        <f>[14]Maio!$F$30</f>
        <v>74</v>
      </c>
      <c r="AB20" s="113">
        <f>[14]Maio!$F$31</f>
        <v>77</v>
      </c>
      <c r="AC20" s="113">
        <f>[14]Maio!$F$32</f>
        <v>90</v>
      </c>
      <c r="AD20" s="113">
        <f>[14]Maio!$F$33</f>
        <v>88</v>
      </c>
      <c r="AE20" s="113">
        <f>[14]Maio!$F$34</f>
        <v>92</v>
      </c>
      <c r="AF20" s="113">
        <f>[14]Maio!$F$35</f>
        <v>92</v>
      </c>
      <c r="AG20" s="101">
        <f t="shared" si="2"/>
        <v>92</v>
      </c>
      <c r="AH20" s="112">
        <f t="shared" si="3"/>
        <v>82.483870967741936</v>
      </c>
      <c r="AI20" s="12" t="s">
        <v>35</v>
      </c>
      <c r="AJ20" t="s">
        <v>35</v>
      </c>
    </row>
    <row r="21" spans="1:37" x14ac:dyDescent="0.2">
      <c r="A21" s="51" t="s">
        <v>33</v>
      </c>
      <c r="B21" s="113">
        <f>[15]Maio!$F$5</f>
        <v>91</v>
      </c>
      <c r="C21" s="113">
        <f>[15]Maio!$F$6</f>
        <v>87</v>
      </c>
      <c r="D21" s="113">
        <f>[15]Maio!$F$7</f>
        <v>88</v>
      </c>
      <c r="E21" s="113">
        <f>[15]Maio!$F$8</f>
        <v>92</v>
      </c>
      <c r="F21" s="113">
        <f>[15]Maio!$F$9</f>
        <v>87</v>
      </c>
      <c r="G21" s="113">
        <f>[15]Maio!$F$10</f>
        <v>90</v>
      </c>
      <c r="H21" s="113">
        <f>[15]Maio!$F$11</f>
        <v>85</v>
      </c>
      <c r="I21" s="113">
        <f>[15]Maio!$F$12</f>
        <v>88</v>
      </c>
      <c r="J21" s="113">
        <f>[15]Maio!$F$13</f>
        <v>90</v>
      </c>
      <c r="K21" s="113">
        <f>[15]Maio!$F$14</f>
        <v>92</v>
      </c>
      <c r="L21" s="113">
        <f>[15]Maio!$F$15</f>
        <v>94</v>
      </c>
      <c r="M21" s="113">
        <f>[15]Maio!$F$16</f>
        <v>91</v>
      </c>
      <c r="N21" s="113">
        <f>[15]Maio!$F$17</f>
        <v>83</v>
      </c>
      <c r="O21" s="113">
        <f>[15]Maio!$F$18</f>
        <v>87</v>
      </c>
      <c r="P21" s="113">
        <f>[15]Maio!$F$19</f>
        <v>87</v>
      </c>
      <c r="Q21" s="113">
        <f>[15]Maio!$F$20</f>
        <v>90</v>
      </c>
      <c r="R21" s="113">
        <f>[15]Maio!$F$21</f>
        <v>81</v>
      </c>
      <c r="S21" s="113">
        <f>[15]Maio!$F$22</f>
        <v>78</v>
      </c>
      <c r="T21" s="113">
        <f>[15]Maio!$F$23</f>
        <v>84</v>
      </c>
      <c r="U21" s="113">
        <f>[15]Maio!$F$24</f>
        <v>81</v>
      </c>
      <c r="V21" s="113">
        <f>[15]Maio!$F$25</f>
        <v>78</v>
      </c>
      <c r="W21" s="113">
        <f>[15]Maio!$F$26</f>
        <v>76</v>
      </c>
      <c r="X21" s="113">
        <f>[15]Maio!$F$27</f>
        <v>79</v>
      </c>
      <c r="Y21" s="113">
        <f>[15]Maio!$F$28</f>
        <v>83</v>
      </c>
      <c r="Z21" s="113">
        <f>[15]Maio!$F$29</f>
        <v>83</v>
      </c>
      <c r="AA21" s="113">
        <f>[15]Maio!$F$30</f>
        <v>85</v>
      </c>
      <c r="AB21" s="113">
        <f>[15]Maio!$F$31</f>
        <v>87</v>
      </c>
      <c r="AC21" s="113">
        <f>[15]Maio!$F$32</f>
        <v>87</v>
      </c>
      <c r="AD21" s="113">
        <f>[15]Maio!$F$33</f>
        <v>100</v>
      </c>
      <c r="AE21" s="113">
        <f>[15]Maio!$F$34</f>
        <v>100</v>
      </c>
      <c r="AF21" s="113">
        <f>[15]Maio!$F$35</f>
        <v>100</v>
      </c>
      <c r="AG21" s="101">
        <f t="shared" si="2"/>
        <v>100</v>
      </c>
      <c r="AH21" s="112">
        <f t="shared" si="3"/>
        <v>87.225806451612897</v>
      </c>
    </row>
    <row r="22" spans="1:37" x14ac:dyDescent="0.2">
      <c r="A22" s="51" t="s">
        <v>6</v>
      </c>
      <c r="B22" s="113">
        <f>[16]Maio!$F$5</f>
        <v>99</v>
      </c>
      <c r="C22" s="113">
        <f>[16]Maio!$F$6</f>
        <v>99</v>
      </c>
      <c r="D22" s="113">
        <f>[16]Maio!$F$7</f>
        <v>99</v>
      </c>
      <c r="E22" s="113">
        <f>[16]Maio!$F$8</f>
        <v>100</v>
      </c>
      <c r="F22" s="113">
        <f>[16]Maio!$F$9</f>
        <v>100</v>
      </c>
      <c r="G22" s="113">
        <f>[16]Maio!$F$10</f>
        <v>100</v>
      </c>
      <c r="H22" s="113">
        <f>[16]Maio!$F$11</f>
        <v>100</v>
      </c>
      <c r="I22" s="113">
        <f>[16]Maio!$F$12</f>
        <v>100</v>
      </c>
      <c r="J22" s="113">
        <f>[16]Maio!$F$13</f>
        <v>99</v>
      </c>
      <c r="K22" s="113">
        <f>[16]Maio!$F$14</f>
        <v>99</v>
      </c>
      <c r="L22" s="113">
        <f>[16]Maio!$F$15</f>
        <v>98</v>
      </c>
      <c r="M22" s="113">
        <f>[16]Maio!$F$16</f>
        <v>100</v>
      </c>
      <c r="N22" s="113">
        <f>[16]Maio!$F$17</f>
        <v>100</v>
      </c>
      <c r="O22" s="113">
        <f>[16]Maio!$F$18</f>
        <v>100</v>
      </c>
      <c r="P22" s="113">
        <f>[16]Maio!$F$19</f>
        <v>100</v>
      </c>
      <c r="Q22" s="113">
        <f>[16]Maio!$F$20</f>
        <v>98</v>
      </c>
      <c r="R22" s="113">
        <f>[16]Maio!$F$21</f>
        <v>97</v>
      </c>
      <c r="S22" s="113">
        <f>[16]Maio!$F$22</f>
        <v>99</v>
      </c>
      <c r="T22" s="113">
        <f>[16]Maio!$F$23</f>
        <v>99</v>
      </c>
      <c r="U22" s="113">
        <f>[16]Maio!$F$24</f>
        <v>99</v>
      </c>
      <c r="V22" s="113">
        <f>[16]Maio!$F$25</f>
        <v>99</v>
      </c>
      <c r="W22" s="113">
        <f>[16]Maio!$F$26</f>
        <v>95</v>
      </c>
      <c r="X22" s="113">
        <f>[16]Maio!$F$27</f>
        <v>99</v>
      </c>
      <c r="Y22" s="113">
        <f>[16]Maio!$F$28</f>
        <v>98</v>
      </c>
      <c r="Z22" s="113">
        <f>[16]Maio!$F$29</f>
        <v>99</v>
      </c>
      <c r="AA22" s="113">
        <f>[16]Maio!$F$30</f>
        <v>99</v>
      </c>
      <c r="AB22" s="113">
        <f>[16]Maio!$F$31</f>
        <v>99</v>
      </c>
      <c r="AC22" s="113">
        <f>[16]Maio!$F$32</f>
        <v>99</v>
      </c>
      <c r="AD22" s="113">
        <f>[16]Maio!$F$33</f>
        <v>99</v>
      </c>
      <c r="AE22" s="113">
        <f>[16]Maio!$F$34</f>
        <v>99</v>
      </c>
      <c r="AF22" s="113">
        <f>[16]Maio!$F$35</f>
        <v>100</v>
      </c>
      <c r="AG22" s="101">
        <f t="shared" si="2"/>
        <v>100</v>
      </c>
      <c r="AH22" s="112">
        <f t="shared" si="3"/>
        <v>99.032258064516128</v>
      </c>
    </row>
    <row r="23" spans="1:37" x14ac:dyDescent="0.2">
      <c r="A23" s="51" t="s">
        <v>7</v>
      </c>
      <c r="B23" s="113">
        <f>[17]Maio!$F$5</f>
        <v>90</v>
      </c>
      <c r="C23" s="113">
        <f>[17]Maio!$F$6</f>
        <v>90</v>
      </c>
      <c r="D23" s="113">
        <f>[17]Maio!$F$7</f>
        <v>98</v>
      </c>
      <c r="E23" s="113">
        <f>[17]Maio!$F$8</f>
        <v>99</v>
      </c>
      <c r="F23" s="113">
        <f>[17]Maio!$F$9</f>
        <v>95</v>
      </c>
      <c r="G23" s="113">
        <f>[17]Maio!$F$10</f>
        <v>93</v>
      </c>
      <c r="H23" s="113">
        <f>[17]Maio!$F$11</f>
        <v>94</v>
      </c>
      <c r="I23" s="113">
        <f>[17]Maio!$F$12</f>
        <v>96</v>
      </c>
      <c r="J23" s="113">
        <f>[17]Maio!$F$13</f>
        <v>97</v>
      </c>
      <c r="K23" s="113">
        <f>[17]Maio!$F$14</f>
        <v>94</v>
      </c>
      <c r="L23" s="113">
        <f>[17]Maio!$F$15</f>
        <v>92</v>
      </c>
      <c r="M23" s="113">
        <f>[17]Maio!$F$16</f>
        <v>93</v>
      </c>
      <c r="N23" s="113">
        <f>[17]Maio!$F$17</f>
        <v>85</v>
      </c>
      <c r="O23" s="113">
        <f>[17]Maio!$F$18</f>
        <v>89</v>
      </c>
      <c r="P23" s="113">
        <f>[17]Maio!$F$19</f>
        <v>91</v>
      </c>
      <c r="Q23" s="113">
        <f>[17]Maio!$F$20</f>
        <v>74</v>
      </c>
      <c r="R23" s="113">
        <f>[17]Maio!$F$21</f>
        <v>88</v>
      </c>
      <c r="S23" s="113">
        <f>[17]Maio!$F$22</f>
        <v>90</v>
      </c>
      <c r="T23" s="113">
        <f>[17]Maio!$F$23</f>
        <v>89</v>
      </c>
      <c r="U23" s="113">
        <f>[17]Maio!$F$24</f>
        <v>95</v>
      </c>
      <c r="V23" s="113">
        <f>[17]Maio!$F$25</f>
        <v>81</v>
      </c>
      <c r="W23" s="113">
        <f>[17]Maio!$F$26</f>
        <v>88</v>
      </c>
      <c r="X23" s="113">
        <f>[17]Maio!$F$27</f>
        <v>82</v>
      </c>
      <c r="Y23" s="113">
        <f>[17]Maio!$F$28</f>
        <v>74</v>
      </c>
      <c r="Z23" s="113">
        <f>[17]Maio!$F$29</f>
        <v>79</v>
      </c>
      <c r="AA23" s="113">
        <f>[17]Maio!$F$30</f>
        <v>82</v>
      </c>
      <c r="AB23" s="113">
        <f>[17]Maio!$F$31</f>
        <v>82</v>
      </c>
      <c r="AC23" s="113">
        <f>[17]Maio!$F$32</f>
        <v>97</v>
      </c>
      <c r="AD23" s="113">
        <f>[17]Maio!$F$33</f>
        <v>98</v>
      </c>
      <c r="AE23" s="113">
        <f>[17]Maio!$F$34</f>
        <v>95</v>
      </c>
      <c r="AF23" s="113">
        <f>[17]Maio!$F$35</f>
        <v>99</v>
      </c>
      <c r="AG23" s="101">
        <f t="shared" si="2"/>
        <v>99</v>
      </c>
      <c r="AH23" s="112">
        <f t="shared" si="3"/>
        <v>89.967741935483872</v>
      </c>
      <c r="AJ23" t="s">
        <v>35</v>
      </c>
    </row>
    <row r="24" spans="1:37" hidden="1" x14ac:dyDescent="0.2">
      <c r="A24" s="51" t="s">
        <v>153</v>
      </c>
      <c r="B24" s="113" t="str">
        <f>[18]Maio!$F$5</f>
        <v>*</v>
      </c>
      <c r="C24" s="113" t="str">
        <f>[18]Maio!$F$6</f>
        <v>*</v>
      </c>
      <c r="D24" s="113" t="str">
        <f>[18]Maio!$F$7</f>
        <v>*</v>
      </c>
      <c r="E24" s="113" t="str">
        <f>[18]Maio!$F$8</f>
        <v>*</v>
      </c>
      <c r="F24" s="113" t="str">
        <f>[18]Maio!$F$9</f>
        <v>*</v>
      </c>
      <c r="G24" s="113" t="str">
        <f>[18]Maio!$F$10</f>
        <v>*</v>
      </c>
      <c r="H24" s="113" t="str">
        <f>[18]Maio!$F$11</f>
        <v>*</v>
      </c>
      <c r="I24" s="113" t="str">
        <f>[18]Maio!$F$12</f>
        <v>*</v>
      </c>
      <c r="J24" s="113" t="str">
        <f>[18]Maio!$F$13</f>
        <v>*</v>
      </c>
      <c r="K24" s="113" t="str">
        <f>[18]Maio!$F$14</f>
        <v>*</v>
      </c>
      <c r="L24" s="113" t="str">
        <f>[18]Maio!$F$15</f>
        <v>*</v>
      </c>
      <c r="M24" s="113" t="str">
        <f>[18]Maio!$F$16</f>
        <v>*</v>
      </c>
      <c r="N24" s="113" t="str">
        <f>[18]Maio!$F$17</f>
        <v>*</v>
      </c>
      <c r="O24" s="113" t="str">
        <f>[18]Maio!$F$18</f>
        <v>*</v>
      </c>
      <c r="P24" s="113" t="str">
        <f>[18]Maio!$F$19</f>
        <v>*</v>
      </c>
      <c r="Q24" s="113" t="str">
        <f>[18]Maio!$F$20</f>
        <v>*</v>
      </c>
      <c r="R24" s="113" t="str">
        <f>[18]Maio!$F$21</f>
        <v>*</v>
      </c>
      <c r="S24" s="113" t="str">
        <f>[18]Maio!$F$22</f>
        <v>*</v>
      </c>
      <c r="T24" s="113" t="str">
        <f>[18]Maio!$F$23</f>
        <v>*</v>
      </c>
      <c r="U24" s="113" t="str">
        <f>[18]Maio!$F$24</f>
        <v>*</v>
      </c>
      <c r="V24" s="113" t="str">
        <f>[18]Maio!$F$25</f>
        <v>*</v>
      </c>
      <c r="W24" s="113" t="str">
        <f>[18]Maio!$F$26</f>
        <v>*</v>
      </c>
      <c r="X24" s="113" t="str">
        <f>[18]Maio!$F$27</f>
        <v>*</v>
      </c>
      <c r="Y24" s="113" t="str">
        <f>[18]Maio!$F$28</f>
        <v>*</v>
      </c>
      <c r="Z24" s="113" t="str">
        <f>[18]Maio!$F$29</f>
        <v>*</v>
      </c>
      <c r="AA24" s="113" t="str">
        <f>[18]Maio!$F$30</f>
        <v>*</v>
      </c>
      <c r="AB24" s="113" t="str">
        <f>[18]Maio!$F$31</f>
        <v>*</v>
      </c>
      <c r="AC24" s="113" t="str">
        <f>[18]Maio!$F$32</f>
        <v>*</v>
      </c>
      <c r="AD24" s="113" t="str">
        <f>[18]Maio!$F$33</f>
        <v>*</v>
      </c>
      <c r="AE24" s="113" t="str">
        <f>[18]Maio!$F$34</f>
        <v>*</v>
      </c>
      <c r="AF24" s="113" t="str">
        <f>[18]Maio!$F$35</f>
        <v>*</v>
      </c>
      <c r="AG24" s="101" t="s">
        <v>209</v>
      </c>
      <c r="AH24" s="112" t="s">
        <v>209</v>
      </c>
    </row>
    <row r="25" spans="1:37" hidden="1" x14ac:dyDescent="0.2">
      <c r="A25" s="51" t="s">
        <v>154</v>
      </c>
      <c r="B25" s="113" t="s">
        <v>209</v>
      </c>
      <c r="C25" s="113" t="s">
        <v>209</v>
      </c>
      <c r="D25" s="113" t="s">
        <v>209</v>
      </c>
      <c r="E25" s="113" t="s">
        <v>209</v>
      </c>
      <c r="F25" s="113" t="s">
        <v>209</v>
      </c>
      <c r="G25" s="113" t="s">
        <v>209</v>
      </c>
      <c r="H25" s="113" t="s">
        <v>209</v>
      </c>
      <c r="I25" s="113" t="s">
        <v>209</v>
      </c>
      <c r="J25" s="113" t="s">
        <v>209</v>
      </c>
      <c r="K25" s="113" t="s">
        <v>209</v>
      </c>
      <c r="L25" s="113" t="s">
        <v>209</v>
      </c>
      <c r="M25" s="113" t="s">
        <v>209</v>
      </c>
      <c r="N25" s="113" t="s">
        <v>209</v>
      </c>
      <c r="O25" s="113" t="s">
        <v>209</v>
      </c>
      <c r="P25" s="113" t="s">
        <v>209</v>
      </c>
      <c r="Q25" s="113" t="s">
        <v>209</v>
      </c>
      <c r="R25" s="113" t="s">
        <v>209</v>
      </c>
      <c r="S25" s="113" t="s">
        <v>209</v>
      </c>
      <c r="T25" s="113" t="s">
        <v>209</v>
      </c>
      <c r="U25" s="113" t="s">
        <v>209</v>
      </c>
      <c r="V25" s="113" t="s">
        <v>209</v>
      </c>
      <c r="W25" s="113" t="s">
        <v>209</v>
      </c>
      <c r="X25" s="113" t="s">
        <v>209</v>
      </c>
      <c r="Y25" s="113" t="s">
        <v>209</v>
      </c>
      <c r="Z25" s="113" t="s">
        <v>209</v>
      </c>
      <c r="AA25" s="113" t="s">
        <v>209</v>
      </c>
      <c r="AB25" s="113" t="s">
        <v>209</v>
      </c>
      <c r="AC25" s="113" t="s">
        <v>209</v>
      </c>
      <c r="AD25" s="113" t="s">
        <v>209</v>
      </c>
      <c r="AE25" s="113" t="s">
        <v>209</v>
      </c>
      <c r="AF25" s="113" t="s">
        <v>209</v>
      </c>
      <c r="AG25" s="101" t="s">
        <v>209</v>
      </c>
      <c r="AH25" s="112" t="s">
        <v>209</v>
      </c>
      <c r="AI25" s="12" t="s">
        <v>35</v>
      </c>
    </row>
    <row r="26" spans="1:37" x14ac:dyDescent="0.2">
      <c r="A26" s="51" t="s">
        <v>155</v>
      </c>
      <c r="B26" s="113">
        <f>[19]Maio!$F$5</f>
        <v>99</v>
      </c>
      <c r="C26" s="113">
        <f>[19]Maio!$F$6</f>
        <v>100</v>
      </c>
      <c r="D26" s="113">
        <f>[19]Maio!$F$7</f>
        <v>100</v>
      </c>
      <c r="E26" s="113">
        <f>[19]Maio!$F$8</f>
        <v>100</v>
      </c>
      <c r="F26" s="113">
        <f>[19]Maio!$F$9</f>
        <v>100</v>
      </c>
      <c r="G26" s="113">
        <f>[19]Maio!$F$10</f>
        <v>95</v>
      </c>
      <c r="H26" s="113">
        <f>[19]Maio!$F$11</f>
        <v>100</v>
      </c>
      <c r="I26" s="113">
        <f>[19]Maio!$F$12</f>
        <v>100</v>
      </c>
      <c r="J26" s="113">
        <f>[19]Maio!$F$13</f>
        <v>100</v>
      </c>
      <c r="K26" s="113">
        <f>[19]Maio!$F$14</f>
        <v>100</v>
      </c>
      <c r="L26" s="113">
        <f>[19]Maio!$F$15</f>
        <v>92</v>
      </c>
      <c r="M26" s="113">
        <f>[19]Maio!$F$16</f>
        <v>83</v>
      </c>
      <c r="N26" s="113">
        <f>[19]Maio!$F$17</f>
        <v>99</v>
      </c>
      <c r="O26" s="113">
        <f>[19]Maio!$F$18</f>
        <v>96</v>
      </c>
      <c r="P26" s="113">
        <f>[19]Maio!$F$19</f>
        <v>100</v>
      </c>
      <c r="Q26" s="113">
        <f>[19]Maio!$F$20</f>
        <v>99</v>
      </c>
      <c r="R26" s="113">
        <f>[19]Maio!$F$21</f>
        <v>100</v>
      </c>
      <c r="S26" s="113">
        <f>[19]Maio!$F$22</f>
        <v>99</v>
      </c>
      <c r="T26" s="113">
        <f>[19]Maio!$F$23</f>
        <v>99</v>
      </c>
      <c r="U26" s="113">
        <f>[19]Maio!$F$24</f>
        <v>99</v>
      </c>
      <c r="V26" s="113">
        <f>[19]Maio!$F$25</f>
        <v>93</v>
      </c>
      <c r="W26" s="113">
        <f>[19]Maio!$F$26</f>
        <v>91</v>
      </c>
      <c r="X26" s="113">
        <f>[19]Maio!$F$27</f>
        <v>89</v>
      </c>
      <c r="Y26" s="113">
        <f>[19]Maio!$F$28</f>
        <v>83</v>
      </c>
      <c r="Z26" s="113">
        <f>[19]Maio!$F$29</f>
        <v>88</v>
      </c>
      <c r="AA26" s="113">
        <f>[19]Maio!$F$30</f>
        <v>86</v>
      </c>
      <c r="AB26" s="113">
        <f>[19]Maio!$F$31</f>
        <v>85</v>
      </c>
      <c r="AC26" s="113">
        <f>[19]Maio!$F$32</f>
        <v>100</v>
      </c>
      <c r="AD26" s="113">
        <f>[19]Maio!$F$33</f>
        <v>100</v>
      </c>
      <c r="AE26" s="113">
        <f>[19]Maio!$F$34</f>
        <v>100</v>
      </c>
      <c r="AF26" s="113">
        <f>[19]Maio!$F$35</f>
        <v>100</v>
      </c>
      <c r="AG26" s="101">
        <f t="shared" si="2"/>
        <v>100</v>
      </c>
      <c r="AH26" s="112">
        <f t="shared" si="3"/>
        <v>95.967741935483872</v>
      </c>
      <c r="AJ26" t="s">
        <v>35</v>
      </c>
    </row>
    <row r="27" spans="1:37" x14ac:dyDescent="0.2">
      <c r="A27" s="51" t="s">
        <v>8</v>
      </c>
      <c r="B27" s="113">
        <f>[20]Maio!$F$5</f>
        <v>89</v>
      </c>
      <c r="C27" s="113">
        <f>[20]Maio!$F$6</f>
        <v>100</v>
      </c>
      <c r="D27" s="113">
        <f>[20]Maio!$F$7</f>
        <v>100</v>
      </c>
      <c r="E27" s="113">
        <f>[20]Maio!$F$8</f>
        <v>89</v>
      </c>
      <c r="F27" s="113">
        <f>[20]Maio!$F$9</f>
        <v>100</v>
      </c>
      <c r="G27" s="113">
        <f>[20]Maio!$F$10</f>
        <v>100</v>
      </c>
      <c r="H27" s="113">
        <f>[20]Maio!$F$11</f>
        <v>100</v>
      </c>
      <c r="I27" s="113">
        <f>[20]Maio!$F$12</f>
        <v>100</v>
      </c>
      <c r="J27" s="113">
        <f>[20]Maio!$F$13</f>
        <v>100</v>
      </c>
      <c r="K27" s="113">
        <f>[20]Maio!$F$14</f>
        <v>100</v>
      </c>
      <c r="L27" s="113">
        <f>[20]Maio!$F$15</f>
        <v>91</v>
      </c>
      <c r="M27" s="113">
        <f>[20]Maio!$F$16</f>
        <v>92</v>
      </c>
      <c r="N27" s="113">
        <f>[20]Maio!$F$17</f>
        <v>100</v>
      </c>
      <c r="O27" s="113">
        <f>[20]Maio!$F$18</f>
        <v>100</v>
      </c>
      <c r="P27" s="113">
        <f>[20]Maio!$F$19</f>
        <v>97</v>
      </c>
      <c r="Q27" s="113">
        <f>[20]Maio!$F$20</f>
        <v>100</v>
      </c>
      <c r="R27" s="113">
        <f>[20]Maio!$F$21</f>
        <v>100</v>
      </c>
      <c r="S27" s="113">
        <f>[20]Maio!$F$22</f>
        <v>100</v>
      </c>
      <c r="T27" s="113">
        <f>[20]Maio!$F$23</f>
        <v>100</v>
      </c>
      <c r="U27" s="113">
        <f>[20]Maio!$F$24</f>
        <v>100</v>
      </c>
      <c r="V27" s="113">
        <f>[20]Maio!$F$25</f>
        <v>98</v>
      </c>
      <c r="W27" s="113">
        <f>[20]Maio!$F$26</f>
        <v>96</v>
      </c>
      <c r="X27" s="113">
        <f>[20]Maio!$F$27</f>
        <v>82</v>
      </c>
      <c r="Y27" s="113">
        <f>[20]Maio!$F$28</f>
        <v>83</v>
      </c>
      <c r="Z27" s="113">
        <f>[20]Maio!$F$29</f>
        <v>90</v>
      </c>
      <c r="AA27" s="113">
        <f>[20]Maio!$F$30</f>
        <v>89</v>
      </c>
      <c r="AB27" s="113">
        <f>[20]Maio!$F$31</f>
        <v>90</v>
      </c>
      <c r="AC27" s="113">
        <f>[20]Maio!$F$32</f>
        <v>100</v>
      </c>
      <c r="AD27" s="113">
        <f>[20]Maio!$F$33</f>
        <v>100</v>
      </c>
      <c r="AE27" s="113">
        <f>[20]Maio!$F$34</f>
        <v>100</v>
      </c>
      <c r="AF27" s="113">
        <f>[20]Maio!$F$35</f>
        <v>100</v>
      </c>
      <c r="AG27" s="101">
        <f t="shared" si="2"/>
        <v>100</v>
      </c>
      <c r="AH27" s="112">
        <f t="shared" si="3"/>
        <v>96.322580645161295</v>
      </c>
      <c r="AJ27" t="s">
        <v>35</v>
      </c>
    </row>
    <row r="28" spans="1:37" x14ac:dyDescent="0.2">
      <c r="A28" s="51" t="s">
        <v>9</v>
      </c>
      <c r="B28" s="113">
        <f>[21]Maio!$F$5</f>
        <v>89</v>
      </c>
      <c r="C28" s="113">
        <f>[21]Maio!$F$6</f>
        <v>86</v>
      </c>
      <c r="D28" s="113">
        <f>[21]Maio!$F$7</f>
        <v>94</v>
      </c>
      <c r="E28" s="113">
        <f>[21]Maio!$F$8</f>
        <v>92</v>
      </c>
      <c r="F28" s="113">
        <f>[21]Maio!$F$9</f>
        <v>82</v>
      </c>
      <c r="G28" s="113">
        <f>[21]Maio!$F$10</f>
        <v>82</v>
      </c>
      <c r="H28" s="113">
        <f>[21]Maio!$F$11</f>
        <v>83</v>
      </c>
      <c r="I28" s="113">
        <f>[21]Maio!$F$12</f>
        <v>96</v>
      </c>
      <c r="J28" s="113">
        <f>[21]Maio!$F$13</f>
        <v>92</v>
      </c>
      <c r="K28" s="113">
        <f>[21]Maio!$F$14</f>
        <v>88</v>
      </c>
      <c r="L28" s="113">
        <f>[21]Maio!$F$15</f>
        <v>82</v>
      </c>
      <c r="M28" s="113">
        <f>[21]Maio!$F$16</f>
        <v>83</v>
      </c>
      <c r="N28" s="113">
        <f>[21]Maio!$F$17</f>
        <v>76</v>
      </c>
      <c r="O28" s="113">
        <f>[21]Maio!$F$18</f>
        <v>79</v>
      </c>
      <c r="P28" s="113">
        <f>[21]Maio!$F$19</f>
        <v>86</v>
      </c>
      <c r="Q28" s="113">
        <f>[21]Maio!$F$20</f>
        <v>75</v>
      </c>
      <c r="R28" s="113">
        <f>[21]Maio!$F$21</f>
        <v>80</v>
      </c>
      <c r="S28" s="113">
        <f>[21]Maio!$F$22</f>
        <v>87</v>
      </c>
      <c r="T28" s="113">
        <f>[21]Maio!$F$23</f>
        <v>87</v>
      </c>
      <c r="U28" s="113">
        <f>[21]Maio!$F$24</f>
        <v>88</v>
      </c>
      <c r="V28" s="113">
        <f>[21]Maio!$F$25</f>
        <v>87</v>
      </c>
      <c r="W28" s="113">
        <f>[21]Maio!$F$26</f>
        <v>75</v>
      </c>
      <c r="X28" s="113">
        <f>[21]Maio!$F$27</f>
        <v>74</v>
      </c>
      <c r="Y28" s="113">
        <f>[21]Maio!$F$28</f>
        <v>77</v>
      </c>
      <c r="Z28" s="113">
        <f>[21]Maio!$F$29</f>
        <v>78</v>
      </c>
      <c r="AA28" s="113">
        <f>[21]Maio!$F$30</f>
        <v>74</v>
      </c>
      <c r="AB28" s="113">
        <f>[21]Maio!$F$31</f>
        <v>74</v>
      </c>
      <c r="AC28" s="113">
        <f>[21]Maio!$F$32</f>
        <v>96</v>
      </c>
      <c r="AD28" s="113">
        <f>[21]Maio!$F$33</f>
        <v>97</v>
      </c>
      <c r="AE28" s="113">
        <f>[21]Maio!$F$34</f>
        <v>96</v>
      </c>
      <c r="AF28" s="113">
        <f>[21]Maio!$F$35</f>
        <v>96</v>
      </c>
      <c r="AG28" s="101">
        <f t="shared" si="2"/>
        <v>97</v>
      </c>
      <c r="AH28" s="112">
        <f t="shared" si="3"/>
        <v>84.870967741935488</v>
      </c>
      <c r="AJ28" t="s">
        <v>35</v>
      </c>
    </row>
    <row r="29" spans="1:37" hidden="1" x14ac:dyDescent="0.2">
      <c r="A29" s="51" t="s">
        <v>32</v>
      </c>
      <c r="B29" s="113" t="str">
        <f>[22]Maio!$F$5</f>
        <v>*</v>
      </c>
      <c r="C29" s="113" t="str">
        <f>[22]Maio!$F$6</f>
        <v>*</v>
      </c>
      <c r="D29" s="113" t="str">
        <f>[22]Maio!$F$7</f>
        <v>*</v>
      </c>
      <c r="E29" s="113" t="str">
        <f>[22]Maio!$F$8</f>
        <v>*</v>
      </c>
      <c r="F29" s="113" t="str">
        <f>[22]Maio!$F$9</f>
        <v>*</v>
      </c>
      <c r="G29" s="113" t="str">
        <f>[22]Maio!$F$10</f>
        <v>*</v>
      </c>
      <c r="H29" s="113" t="str">
        <f>[22]Maio!$F$11</f>
        <v>*</v>
      </c>
      <c r="I29" s="113" t="str">
        <f>[22]Maio!$F$12</f>
        <v>*</v>
      </c>
      <c r="J29" s="113" t="str">
        <f>[22]Maio!$F$13</f>
        <v>*</v>
      </c>
      <c r="K29" s="113" t="str">
        <f>[22]Maio!$F$14</f>
        <v>*</v>
      </c>
      <c r="L29" s="113" t="str">
        <f>[22]Maio!$F$15</f>
        <v>*</v>
      </c>
      <c r="M29" s="113" t="str">
        <f>[22]Maio!$F$16</f>
        <v>*</v>
      </c>
      <c r="N29" s="113" t="str">
        <f>[22]Maio!$F$17</f>
        <v>*</v>
      </c>
      <c r="O29" s="113" t="str">
        <f>[22]Maio!$F$18</f>
        <v>*</v>
      </c>
      <c r="P29" s="113" t="str">
        <f>[22]Maio!$F$19</f>
        <v>*</v>
      </c>
      <c r="Q29" s="113" t="str">
        <f>[22]Maio!$F$20</f>
        <v>*</v>
      </c>
      <c r="R29" s="113" t="str">
        <f>[22]Maio!$F$21</f>
        <v>*</v>
      </c>
      <c r="S29" s="113" t="str">
        <f>[22]Maio!$F$22</f>
        <v>*</v>
      </c>
      <c r="T29" s="113" t="str">
        <f>[22]Maio!$F$23</f>
        <v>*</v>
      </c>
      <c r="U29" s="113" t="str">
        <f>[22]Maio!$F$24</f>
        <v>*</v>
      </c>
      <c r="V29" s="113" t="str">
        <f>[22]Maio!$F$25</f>
        <v>*</v>
      </c>
      <c r="W29" s="113" t="str">
        <f>[22]Maio!$F$26</f>
        <v>*</v>
      </c>
      <c r="X29" s="113" t="str">
        <f>[22]Maio!$F$27</f>
        <v>*</v>
      </c>
      <c r="Y29" s="113" t="str">
        <f>[22]Maio!$F$28</f>
        <v>*</v>
      </c>
      <c r="Z29" s="113" t="str">
        <f>[22]Maio!$F$29</f>
        <v>*</v>
      </c>
      <c r="AA29" s="113" t="str">
        <f>[22]Maio!$F$30</f>
        <v>*</v>
      </c>
      <c r="AB29" s="113" t="str">
        <f>[22]Maio!$F$31</f>
        <v>*</v>
      </c>
      <c r="AC29" s="113" t="str">
        <f>[22]Maio!$F$32</f>
        <v>*</v>
      </c>
      <c r="AD29" s="113" t="str">
        <f>[22]Maio!$F$33</f>
        <v>*</v>
      </c>
      <c r="AE29" s="113" t="str">
        <f>[22]Maio!$F$34</f>
        <v>*</v>
      </c>
      <c r="AF29" s="113" t="str">
        <f>[22]Maio!$F$35</f>
        <v>*</v>
      </c>
      <c r="AG29" s="101" t="s">
        <v>209</v>
      </c>
      <c r="AH29" s="112" t="s">
        <v>209</v>
      </c>
      <c r="AJ29" t="s">
        <v>35</v>
      </c>
    </row>
    <row r="30" spans="1:37" x14ac:dyDescent="0.2">
      <c r="A30" s="51" t="s">
        <v>10</v>
      </c>
      <c r="B30" s="113">
        <f>[23]Maio!$F$5</f>
        <v>91</v>
      </c>
      <c r="C30" s="113">
        <f>[23]Maio!$F$6</f>
        <v>92</v>
      </c>
      <c r="D30" s="113">
        <f>[23]Maio!$F$7</f>
        <v>100</v>
      </c>
      <c r="E30" s="113">
        <f>[23]Maio!$F$8</f>
        <v>100</v>
      </c>
      <c r="F30" s="113">
        <f>[23]Maio!$F$9</f>
        <v>100</v>
      </c>
      <c r="G30" s="113">
        <f>[23]Maio!$F$10</f>
        <v>95</v>
      </c>
      <c r="H30" s="113">
        <f>[23]Maio!$F$11</f>
        <v>96</v>
      </c>
      <c r="I30" s="113">
        <f>[23]Maio!$F$12</f>
        <v>95</v>
      </c>
      <c r="J30" s="113">
        <f>[23]Maio!$F$13</f>
        <v>96</v>
      </c>
      <c r="K30" s="113">
        <f>[23]Maio!$F$14</f>
        <v>96</v>
      </c>
      <c r="L30" s="113">
        <f>[23]Maio!$F$15</f>
        <v>94</v>
      </c>
      <c r="M30" s="113">
        <f>[23]Maio!$F$16</f>
        <v>94</v>
      </c>
      <c r="N30" s="113">
        <f>[23]Maio!$F$17</f>
        <v>95</v>
      </c>
      <c r="O30" s="113">
        <f>[23]Maio!$F$18</f>
        <v>96</v>
      </c>
      <c r="P30" s="113">
        <f>[23]Maio!$F$19</f>
        <v>97</v>
      </c>
      <c r="Q30" s="113">
        <f>[23]Maio!$F$20</f>
        <v>96</v>
      </c>
      <c r="R30" s="113">
        <f>[23]Maio!$F$21</f>
        <v>92</v>
      </c>
      <c r="S30" s="113">
        <f>[23]Maio!$F$22</f>
        <v>95</v>
      </c>
      <c r="T30" s="113">
        <f>[23]Maio!$F$23</f>
        <v>97</v>
      </c>
      <c r="U30" s="113">
        <f>[23]Maio!$F$24</f>
        <v>96</v>
      </c>
      <c r="V30" s="113">
        <f>[23]Maio!$F$25</f>
        <v>96</v>
      </c>
      <c r="W30" s="113">
        <f>[23]Maio!$F$26</f>
        <v>91</v>
      </c>
      <c r="X30" s="113">
        <f>[23]Maio!$F$27</f>
        <v>92</v>
      </c>
      <c r="Y30" s="113">
        <f>[23]Maio!$F$28</f>
        <v>91</v>
      </c>
      <c r="Z30" s="113">
        <f>[23]Maio!$F$29</f>
        <v>90</v>
      </c>
      <c r="AA30" s="113">
        <f>[23]Maio!$F$30</f>
        <v>89</v>
      </c>
      <c r="AB30" s="113">
        <f>[23]Maio!$F$31</f>
        <v>83</v>
      </c>
      <c r="AC30" s="113">
        <f>[23]Maio!$F$32</f>
        <v>100</v>
      </c>
      <c r="AD30" s="113">
        <f>[23]Maio!$F$33</f>
        <v>100</v>
      </c>
      <c r="AE30" s="113">
        <f>[23]Maio!$F$34</f>
        <v>97</v>
      </c>
      <c r="AF30" s="113">
        <f>[23]Maio!$F$35</f>
        <v>97</v>
      </c>
      <c r="AG30" s="101">
        <f t="shared" ref="AG30" si="4">MAX(B30:AF30)</f>
        <v>100</v>
      </c>
      <c r="AH30" s="112">
        <f t="shared" ref="AH30" si="5">AVERAGE(B30:AF30)</f>
        <v>94.806451612903231</v>
      </c>
      <c r="AJ30" t="s">
        <v>35</v>
      </c>
    </row>
    <row r="31" spans="1:37" hidden="1" x14ac:dyDescent="0.2">
      <c r="A31" s="51" t="s">
        <v>156</v>
      </c>
      <c r="B31" s="113" t="s">
        <v>209</v>
      </c>
      <c r="C31" s="113" t="s">
        <v>209</v>
      </c>
      <c r="D31" s="113" t="s">
        <v>209</v>
      </c>
      <c r="E31" s="113" t="s">
        <v>209</v>
      </c>
      <c r="F31" s="113" t="s">
        <v>209</v>
      </c>
      <c r="G31" s="113" t="s">
        <v>209</v>
      </c>
      <c r="H31" s="113" t="s">
        <v>209</v>
      </c>
      <c r="I31" s="113" t="s">
        <v>209</v>
      </c>
      <c r="J31" s="113" t="s">
        <v>209</v>
      </c>
      <c r="K31" s="113" t="s">
        <v>209</v>
      </c>
      <c r="L31" s="113" t="s">
        <v>209</v>
      </c>
      <c r="M31" s="113" t="s">
        <v>209</v>
      </c>
      <c r="N31" s="113" t="s">
        <v>209</v>
      </c>
      <c r="O31" s="113" t="s">
        <v>209</v>
      </c>
      <c r="P31" s="113" t="s">
        <v>209</v>
      </c>
      <c r="Q31" s="113" t="s">
        <v>209</v>
      </c>
      <c r="R31" s="113" t="s">
        <v>209</v>
      </c>
      <c r="S31" s="113" t="s">
        <v>209</v>
      </c>
      <c r="T31" s="113" t="s">
        <v>209</v>
      </c>
      <c r="U31" s="113" t="s">
        <v>209</v>
      </c>
      <c r="V31" s="113" t="s">
        <v>209</v>
      </c>
      <c r="W31" s="113" t="s">
        <v>209</v>
      </c>
      <c r="X31" s="113" t="s">
        <v>209</v>
      </c>
      <c r="Y31" s="113" t="s">
        <v>209</v>
      </c>
      <c r="Z31" s="113" t="s">
        <v>209</v>
      </c>
      <c r="AA31" s="113" t="s">
        <v>209</v>
      </c>
      <c r="AB31" s="113" t="s">
        <v>209</v>
      </c>
      <c r="AC31" s="113" t="s">
        <v>209</v>
      </c>
      <c r="AD31" s="113" t="s">
        <v>209</v>
      </c>
      <c r="AE31" s="113" t="s">
        <v>209</v>
      </c>
      <c r="AF31" s="113" t="s">
        <v>209</v>
      </c>
      <c r="AG31" s="101" t="s">
        <v>209</v>
      </c>
      <c r="AH31" s="112" t="s">
        <v>209</v>
      </c>
      <c r="AI31" s="12" t="s">
        <v>35</v>
      </c>
    </row>
    <row r="32" spans="1:37" x14ac:dyDescent="0.2">
      <c r="A32" s="51" t="s">
        <v>11</v>
      </c>
      <c r="B32" s="113">
        <f>[24]Maio!$F$5</f>
        <v>95</v>
      </c>
      <c r="C32" s="113">
        <f>[24]Maio!$F$6</f>
        <v>96</v>
      </c>
      <c r="D32" s="113">
        <f>[24]Maio!$F$7</f>
        <v>95</v>
      </c>
      <c r="E32" s="113">
        <f>[24]Maio!$F$8</f>
        <v>95</v>
      </c>
      <c r="F32" s="113">
        <f>[24]Maio!$F$9</f>
        <v>96</v>
      </c>
      <c r="G32" s="113">
        <f>[24]Maio!$F$10</f>
        <v>95</v>
      </c>
      <c r="H32" s="113">
        <f>[24]Maio!$F$11</f>
        <v>95</v>
      </c>
      <c r="I32" s="113">
        <f>[24]Maio!$F$12</f>
        <v>94</v>
      </c>
      <c r="J32" s="113">
        <f>[24]Maio!$F$13</f>
        <v>94</v>
      </c>
      <c r="K32" s="113">
        <f>[24]Maio!$F$14</f>
        <v>96</v>
      </c>
      <c r="L32" s="113">
        <f>[24]Maio!$F$15</f>
        <v>91</v>
      </c>
      <c r="M32" s="113">
        <f>[24]Maio!$F$16</f>
        <v>92</v>
      </c>
      <c r="N32" s="113">
        <f>[24]Maio!$F$17</f>
        <v>93</v>
      </c>
      <c r="O32" s="113">
        <f>[24]Maio!$F$18</f>
        <v>95</v>
      </c>
      <c r="P32" s="113">
        <f>[24]Maio!$F$19</f>
        <v>96</v>
      </c>
      <c r="Q32" s="113">
        <f>[24]Maio!$F$20</f>
        <v>96</v>
      </c>
      <c r="R32" s="113">
        <f>[24]Maio!$F$21</f>
        <v>95</v>
      </c>
      <c r="S32" s="113">
        <f>[24]Maio!$F$22</f>
        <v>96</v>
      </c>
      <c r="T32" s="113">
        <f>[24]Maio!$F$23</f>
        <v>96</v>
      </c>
      <c r="U32" s="113">
        <f>[24]Maio!$F$24</f>
        <v>96</v>
      </c>
      <c r="V32" s="113">
        <f>[24]Maio!$F$25</f>
        <v>95</v>
      </c>
      <c r="W32" s="113">
        <f>[24]Maio!$F$26</f>
        <v>95</v>
      </c>
      <c r="X32" s="113">
        <f>[24]Maio!$F$27</f>
        <v>95</v>
      </c>
      <c r="Y32" s="113">
        <f>[24]Maio!$F$28</f>
        <v>94</v>
      </c>
      <c r="Z32" s="113">
        <f>[24]Maio!$F$29</f>
        <v>95</v>
      </c>
      <c r="AA32" s="113">
        <f>[24]Maio!$F$30</f>
        <v>95</v>
      </c>
      <c r="AB32" s="113">
        <f>[24]Maio!$F$31</f>
        <v>93</v>
      </c>
      <c r="AC32" s="113">
        <f>[24]Maio!$F$32</f>
        <v>95</v>
      </c>
      <c r="AD32" s="113">
        <f>[24]Maio!$F$33</f>
        <v>96</v>
      </c>
      <c r="AE32" s="113">
        <f>[24]Maio!$F$34</f>
        <v>95</v>
      </c>
      <c r="AF32" s="113">
        <f>[24]Maio!$F$35</f>
        <v>96</v>
      </c>
      <c r="AG32" s="101">
        <f t="shared" si="2"/>
        <v>96</v>
      </c>
      <c r="AH32" s="112">
        <f t="shared" si="3"/>
        <v>94.870967741935488</v>
      </c>
      <c r="AJ32" t="s">
        <v>35</v>
      </c>
      <c r="AK32" t="s">
        <v>35</v>
      </c>
    </row>
    <row r="33" spans="1:36" s="5" customFormat="1" x14ac:dyDescent="0.2">
      <c r="A33" s="51" t="s">
        <v>12</v>
      </c>
      <c r="B33" s="113">
        <f>[25]Maio!$F$5</f>
        <v>93</v>
      </c>
      <c r="C33" s="113">
        <f>[25]Maio!$F$6</f>
        <v>95</v>
      </c>
      <c r="D33" s="113">
        <f>[25]Maio!$F$7</f>
        <v>93</v>
      </c>
      <c r="E33" s="113">
        <f>[25]Maio!$F$8</f>
        <v>94</v>
      </c>
      <c r="F33" s="113">
        <f>[25]Maio!$F$9</f>
        <v>95</v>
      </c>
      <c r="G33" s="113">
        <f>[25]Maio!$F$10</f>
        <v>95</v>
      </c>
      <c r="H33" s="113">
        <f>[25]Maio!$F$11</f>
        <v>93</v>
      </c>
      <c r="I33" s="113">
        <f>[25]Maio!$F$12</f>
        <v>92</v>
      </c>
      <c r="J33" s="113">
        <f>[25]Maio!$F$13</f>
        <v>95</v>
      </c>
      <c r="K33" s="113">
        <f>[25]Maio!$F$14</f>
        <v>94</v>
      </c>
      <c r="L33" s="113">
        <f>[25]Maio!$F$15</f>
        <v>91</v>
      </c>
      <c r="M33" s="113">
        <f>[25]Maio!$F$16</f>
        <v>92</v>
      </c>
      <c r="N33" s="113">
        <f>[25]Maio!$F$17</f>
        <v>92</v>
      </c>
      <c r="O33" s="113">
        <f>[25]Maio!$F$18</f>
        <v>93</v>
      </c>
      <c r="P33" s="113">
        <f>[25]Maio!$F$19</f>
        <v>90</v>
      </c>
      <c r="Q33" s="113">
        <f>[25]Maio!$F$20</f>
        <v>90</v>
      </c>
      <c r="R33" s="113">
        <f>[25]Maio!$F$21</f>
        <v>91</v>
      </c>
      <c r="S33" s="113">
        <f>[25]Maio!$F$22</f>
        <v>92</v>
      </c>
      <c r="T33" s="113">
        <f>[25]Maio!$F$23</f>
        <v>90</v>
      </c>
      <c r="U33" s="113">
        <f>[25]Maio!$F$24</f>
        <v>92</v>
      </c>
      <c r="V33" s="113">
        <f>[25]Maio!$F$25</f>
        <v>94</v>
      </c>
      <c r="W33" s="113">
        <f>[25]Maio!$F$26</f>
        <v>90</v>
      </c>
      <c r="X33" s="113">
        <f>[25]Maio!$F$27</f>
        <v>92</v>
      </c>
      <c r="Y33" s="113">
        <f>[25]Maio!$F$28</f>
        <v>90</v>
      </c>
      <c r="Z33" s="113">
        <f>[25]Maio!$F$29</f>
        <v>89</v>
      </c>
      <c r="AA33" s="113">
        <f>[25]Maio!$F$30</f>
        <v>92</v>
      </c>
      <c r="AB33" s="113">
        <f>[25]Maio!$F$31</f>
        <v>91</v>
      </c>
      <c r="AC33" s="113">
        <f>[25]Maio!$F$32</f>
        <v>94</v>
      </c>
      <c r="AD33" s="113">
        <f>[25]Maio!$F$33</f>
        <v>95</v>
      </c>
      <c r="AE33" s="113">
        <f>[25]Maio!$F$34</f>
        <v>94</v>
      </c>
      <c r="AF33" s="113">
        <f>[25]Maio!$F$35</f>
        <v>95</v>
      </c>
      <c r="AG33" s="101">
        <f t="shared" si="2"/>
        <v>95</v>
      </c>
      <c r="AH33" s="112">
        <f t="shared" si="3"/>
        <v>92.516129032258064</v>
      </c>
    </row>
    <row r="34" spans="1:36" x14ac:dyDescent="0.2">
      <c r="A34" s="51" t="s">
        <v>13</v>
      </c>
      <c r="B34" s="113">
        <f>[26]Maio!$F$5</f>
        <v>95</v>
      </c>
      <c r="C34" s="113">
        <f>[26]Maio!$F$6</f>
        <v>95</v>
      </c>
      <c r="D34" s="113">
        <f>[26]Maio!$F$7</f>
        <v>95</v>
      </c>
      <c r="E34" s="113">
        <f>[26]Maio!$F$8</f>
        <v>96</v>
      </c>
      <c r="F34" s="113">
        <f>[26]Maio!$F$9</f>
        <v>100</v>
      </c>
      <c r="G34" s="113">
        <f>[26]Maio!$F$10</f>
        <v>100</v>
      </c>
      <c r="H34" s="113">
        <f>[26]Maio!$F$11</f>
        <v>95</v>
      </c>
      <c r="I34" s="113">
        <f>[26]Maio!$F$12</f>
        <v>95</v>
      </c>
      <c r="J34" s="113">
        <f>[26]Maio!$F$13</f>
        <v>95</v>
      </c>
      <c r="K34" s="113">
        <f>[26]Maio!$F$14</f>
        <v>100</v>
      </c>
      <c r="L34" s="113">
        <f>[26]Maio!$F$15</f>
        <v>95</v>
      </c>
      <c r="M34" s="113">
        <f>[26]Maio!$F$16</f>
        <v>95</v>
      </c>
      <c r="N34" s="113">
        <f>[26]Maio!$F$17</f>
        <v>96</v>
      </c>
      <c r="O34" s="113">
        <f>[26]Maio!$F$18</f>
        <v>100</v>
      </c>
      <c r="P34" s="113">
        <f>[26]Maio!$F$19</f>
        <v>100</v>
      </c>
      <c r="Q34" s="113">
        <f>[26]Maio!$F$20</f>
        <v>100</v>
      </c>
      <c r="R34" s="113">
        <f>[26]Maio!$F$21</f>
        <v>100</v>
      </c>
      <c r="S34" s="113">
        <f>[26]Maio!$F$22</f>
        <v>95</v>
      </c>
      <c r="T34" s="113">
        <f>[26]Maio!$F$23</f>
        <v>96</v>
      </c>
      <c r="U34" s="113">
        <f>[26]Maio!$F$24</f>
        <v>97</v>
      </c>
      <c r="V34" s="113">
        <f>[26]Maio!$F$25</f>
        <v>95</v>
      </c>
      <c r="W34" s="113">
        <f>[26]Maio!$F$26</f>
        <v>93</v>
      </c>
      <c r="X34" s="113">
        <f>[26]Maio!$F$27</f>
        <v>93</v>
      </c>
      <c r="Y34" s="113">
        <f>[26]Maio!$F$28</f>
        <v>95</v>
      </c>
      <c r="Z34" s="113">
        <f>[26]Maio!$F$29</f>
        <v>95</v>
      </c>
      <c r="AA34" s="113">
        <f>[26]Maio!$F$30</f>
        <v>96</v>
      </c>
      <c r="AB34" s="113">
        <f>[26]Maio!$F$31</f>
        <v>95</v>
      </c>
      <c r="AC34" s="113">
        <f>[26]Maio!$F$32</f>
        <v>95</v>
      </c>
      <c r="AD34" s="113">
        <f>[26]Maio!$F$33</f>
        <v>96</v>
      </c>
      <c r="AE34" s="113">
        <f>[26]Maio!$F$34</f>
        <v>95</v>
      </c>
      <c r="AF34" s="113">
        <f>[26]Maio!$F$35</f>
        <v>100</v>
      </c>
      <c r="AG34" s="101">
        <f t="shared" si="2"/>
        <v>100</v>
      </c>
      <c r="AH34" s="112">
        <f t="shared" si="3"/>
        <v>96.387096774193552</v>
      </c>
      <c r="AJ34" t="s">
        <v>35</v>
      </c>
    </row>
    <row r="35" spans="1:36" x14ac:dyDescent="0.2">
      <c r="A35" s="51" t="s">
        <v>157</v>
      </c>
      <c r="B35" s="113">
        <f>[27]Maio!$F$5</f>
        <v>94</v>
      </c>
      <c r="C35" s="113">
        <f>[27]Maio!$F$6</f>
        <v>98</v>
      </c>
      <c r="D35" s="113">
        <f>[27]Maio!$F$7</f>
        <v>98</v>
      </c>
      <c r="E35" s="113">
        <f>[27]Maio!$F$8</f>
        <v>98</v>
      </c>
      <c r="F35" s="113">
        <f>[27]Maio!$F$9</f>
        <v>97</v>
      </c>
      <c r="G35" s="113">
        <f>[27]Maio!$F$10</f>
        <v>97</v>
      </c>
      <c r="H35" s="113">
        <f>[27]Maio!$F$11</f>
        <v>97</v>
      </c>
      <c r="I35" s="113">
        <f>[27]Maio!$F$12</f>
        <v>98</v>
      </c>
      <c r="J35" s="113">
        <f>[27]Maio!$F$13</f>
        <v>98</v>
      </c>
      <c r="K35" s="113">
        <f>[27]Maio!$F$14</f>
        <v>98</v>
      </c>
      <c r="L35" s="113">
        <f>[27]Maio!$F$15</f>
        <v>98</v>
      </c>
      <c r="M35" s="113">
        <f>[27]Maio!$F$16</f>
        <v>98</v>
      </c>
      <c r="N35" s="113">
        <f>[27]Maio!$F$17</f>
        <v>98</v>
      </c>
      <c r="O35" s="113">
        <f>[27]Maio!$F$18</f>
        <v>98</v>
      </c>
      <c r="P35" s="113">
        <f>[27]Maio!$F$19</f>
        <v>98</v>
      </c>
      <c r="Q35" s="113">
        <f>[27]Maio!$F$20</f>
        <v>96</v>
      </c>
      <c r="R35" s="113">
        <f>[27]Maio!$F$21</f>
        <v>96</v>
      </c>
      <c r="S35" s="113">
        <f>[27]Maio!$F$22</f>
        <v>95</v>
      </c>
      <c r="T35" s="113">
        <f>[27]Maio!$F$23</f>
        <v>97</v>
      </c>
      <c r="U35" s="113">
        <f>[27]Maio!$F$24</f>
        <v>98</v>
      </c>
      <c r="V35" s="113">
        <f>[27]Maio!$F$25</f>
        <v>95</v>
      </c>
      <c r="W35" s="113">
        <f>[27]Maio!$F$26</f>
        <v>88</v>
      </c>
      <c r="X35" s="113">
        <f>[27]Maio!$F$27</f>
        <v>83</v>
      </c>
      <c r="Y35" s="113">
        <f>[27]Maio!$F$28</f>
        <v>78</v>
      </c>
      <c r="Z35" s="113">
        <f>[27]Maio!$F$29</f>
        <v>87</v>
      </c>
      <c r="AA35" s="113">
        <f>[27]Maio!$F$30</f>
        <v>88</v>
      </c>
      <c r="AB35" s="113">
        <f>[27]Maio!$F$31</f>
        <v>82</v>
      </c>
      <c r="AC35" s="113">
        <f>[27]Maio!$F$32</f>
        <v>97</v>
      </c>
      <c r="AD35" s="113">
        <f>[27]Maio!$F$33</f>
        <v>98</v>
      </c>
      <c r="AE35" s="113">
        <f>[27]Maio!$F$34</f>
        <v>98</v>
      </c>
      <c r="AF35" s="113">
        <f>[27]Maio!$F$35</f>
        <v>96</v>
      </c>
      <c r="AG35" s="101">
        <f t="shared" si="2"/>
        <v>98</v>
      </c>
      <c r="AH35" s="112">
        <f t="shared" si="3"/>
        <v>94.677419354838705</v>
      </c>
      <c r="AJ35" t="s">
        <v>35</v>
      </c>
    </row>
    <row r="36" spans="1:36" hidden="1" x14ac:dyDescent="0.2">
      <c r="A36" s="51" t="s">
        <v>128</v>
      </c>
      <c r="B36" s="113" t="str">
        <f>[28]Maio!$F$5</f>
        <v>*</v>
      </c>
      <c r="C36" s="113" t="str">
        <f>[28]Maio!$F$6</f>
        <v>*</v>
      </c>
      <c r="D36" s="113" t="str">
        <f>[28]Maio!$F$7</f>
        <v>*</v>
      </c>
      <c r="E36" s="113" t="str">
        <f>[28]Maio!$F$8</f>
        <v>*</v>
      </c>
      <c r="F36" s="113" t="str">
        <f>[28]Maio!$F$9</f>
        <v>*</v>
      </c>
      <c r="G36" s="113" t="str">
        <f>[28]Maio!$F$10</f>
        <v>*</v>
      </c>
      <c r="H36" s="113" t="str">
        <f>[28]Maio!$F$11</f>
        <v>*</v>
      </c>
      <c r="I36" s="113" t="str">
        <f>[28]Maio!$F$12</f>
        <v>*</v>
      </c>
      <c r="J36" s="113" t="str">
        <f>[28]Maio!$F$13</f>
        <v>*</v>
      </c>
      <c r="K36" s="113" t="str">
        <f>[28]Maio!$F$14</f>
        <v>*</v>
      </c>
      <c r="L36" s="113" t="str">
        <f>[28]Maio!$F$15</f>
        <v>*</v>
      </c>
      <c r="M36" s="113" t="str">
        <f>[28]Maio!$F$16</f>
        <v>*</v>
      </c>
      <c r="N36" s="113" t="str">
        <f>[28]Maio!$F$17</f>
        <v>*</v>
      </c>
      <c r="O36" s="113" t="str">
        <f>[28]Maio!$F$18</f>
        <v>*</v>
      </c>
      <c r="P36" s="113" t="str">
        <f>[28]Maio!$F$19</f>
        <v>*</v>
      </c>
      <c r="Q36" s="113" t="str">
        <f>[28]Maio!$F$20</f>
        <v>*</v>
      </c>
      <c r="R36" s="113" t="str">
        <f>[28]Maio!$F$21</f>
        <v>*</v>
      </c>
      <c r="S36" s="113" t="str">
        <f>[28]Maio!$F$22</f>
        <v>*</v>
      </c>
      <c r="T36" s="113" t="str">
        <f>[28]Maio!$F$23</f>
        <v>*</v>
      </c>
      <c r="U36" s="113" t="str">
        <f>[28]Maio!$F$24</f>
        <v>*</v>
      </c>
      <c r="V36" s="113" t="str">
        <f>[28]Maio!$F$25</f>
        <v>*</v>
      </c>
      <c r="W36" s="113" t="str">
        <f>[28]Maio!$F$26</f>
        <v>*</v>
      </c>
      <c r="X36" s="113" t="str">
        <f>[28]Maio!$F$27</f>
        <v>*</v>
      </c>
      <c r="Y36" s="113" t="str">
        <f>[28]Maio!$F$28</f>
        <v>*</v>
      </c>
      <c r="Z36" s="113" t="str">
        <f>[28]Maio!$F$29</f>
        <v>*</v>
      </c>
      <c r="AA36" s="113" t="str">
        <f>[28]Maio!$F$30</f>
        <v>*</v>
      </c>
      <c r="AB36" s="113" t="str">
        <f>[28]Maio!$F$31</f>
        <v>*</v>
      </c>
      <c r="AC36" s="113" t="str">
        <f>[28]Maio!$F$32</f>
        <v>*</v>
      </c>
      <c r="AD36" s="113" t="str">
        <f>[28]Maio!$F$33</f>
        <v>*</v>
      </c>
      <c r="AE36" s="113" t="str">
        <f>[28]Maio!$F$34</f>
        <v>*</v>
      </c>
      <c r="AF36" s="113" t="str">
        <f>[28]Maio!$F$35</f>
        <v>*</v>
      </c>
      <c r="AG36" s="101" t="s">
        <v>209</v>
      </c>
      <c r="AH36" s="112" t="s">
        <v>209</v>
      </c>
    </row>
    <row r="37" spans="1:36" x14ac:dyDescent="0.2">
      <c r="A37" s="51" t="s">
        <v>14</v>
      </c>
      <c r="B37" s="113">
        <f>[29]Maio!$F$5</f>
        <v>94</v>
      </c>
      <c r="C37" s="113">
        <f>[29]Maio!$F$6</f>
        <v>94</v>
      </c>
      <c r="D37" s="113">
        <f>[29]Maio!$F$7</f>
        <v>93</v>
      </c>
      <c r="E37" s="113">
        <f>[29]Maio!$F$8</f>
        <v>92</v>
      </c>
      <c r="F37" s="113">
        <f>[29]Maio!$F$9</f>
        <v>93</v>
      </c>
      <c r="G37" s="113">
        <f>[29]Maio!$F$10</f>
        <v>92</v>
      </c>
      <c r="H37" s="113">
        <f>[29]Maio!$F$11</f>
        <v>92</v>
      </c>
      <c r="I37" s="113">
        <f>[29]Maio!$F$12</f>
        <v>93</v>
      </c>
      <c r="J37" s="113">
        <f>[29]Maio!$F$13</f>
        <v>91</v>
      </c>
      <c r="K37" s="113">
        <f>[29]Maio!$F$14</f>
        <v>91</v>
      </c>
      <c r="L37" s="113">
        <f>[29]Maio!$F$15</f>
        <v>93</v>
      </c>
      <c r="M37" s="113">
        <f>[29]Maio!$F$16</f>
        <v>89</v>
      </c>
      <c r="N37" s="113">
        <f>[29]Maio!$F$17</f>
        <v>91</v>
      </c>
      <c r="O37" s="113">
        <f>[29]Maio!$F$18</f>
        <v>94</v>
      </c>
      <c r="P37" s="113">
        <f>[29]Maio!$F$19</f>
        <v>93</v>
      </c>
      <c r="Q37" s="113">
        <f>[29]Maio!$F$20</f>
        <v>93</v>
      </c>
      <c r="R37" s="113">
        <f>[29]Maio!$F$21</f>
        <v>93</v>
      </c>
      <c r="S37" s="113">
        <f>[29]Maio!$F$22</f>
        <v>93</v>
      </c>
      <c r="T37" s="113">
        <f>[29]Maio!$F$23</f>
        <v>94</v>
      </c>
      <c r="U37" s="113">
        <f>[29]Maio!$F$24</f>
        <v>93</v>
      </c>
      <c r="V37" s="113">
        <f>[29]Maio!$F$25</f>
        <v>93</v>
      </c>
      <c r="W37" s="113">
        <f>[29]Maio!$F$26</f>
        <v>92</v>
      </c>
      <c r="X37" s="113">
        <f>[29]Maio!$F$27</f>
        <v>93</v>
      </c>
      <c r="Y37" s="113">
        <f>[29]Maio!$F$28</f>
        <v>92</v>
      </c>
      <c r="Z37" s="113">
        <f>[29]Maio!$F$29</f>
        <v>93</v>
      </c>
      <c r="AA37" s="113">
        <f>[29]Maio!$F$30</f>
        <v>91</v>
      </c>
      <c r="AB37" s="113">
        <f>[29]Maio!$F$31</f>
        <v>91</v>
      </c>
      <c r="AC37" s="113">
        <f>[29]Maio!$F$32</f>
        <v>89</v>
      </c>
      <c r="AD37" s="113">
        <f>[29]Maio!$F$33</f>
        <v>92</v>
      </c>
      <c r="AE37" s="113">
        <f>[29]Maio!$F$34</f>
        <v>93</v>
      </c>
      <c r="AF37" s="113">
        <f>[29]Maio!$F$35</f>
        <v>93</v>
      </c>
      <c r="AG37" s="101">
        <f t="shared" si="2"/>
        <v>94</v>
      </c>
      <c r="AH37" s="112">
        <f t="shared" si="3"/>
        <v>92.354838709677423</v>
      </c>
    </row>
    <row r="38" spans="1:36" hidden="1" x14ac:dyDescent="0.2">
      <c r="A38" s="51" t="s">
        <v>158</v>
      </c>
      <c r="B38" s="113" t="s">
        <v>209</v>
      </c>
      <c r="C38" s="113" t="s">
        <v>209</v>
      </c>
      <c r="D38" s="113" t="s">
        <v>209</v>
      </c>
      <c r="E38" s="113" t="s">
        <v>209</v>
      </c>
      <c r="F38" s="113" t="s">
        <v>209</v>
      </c>
      <c r="G38" s="113" t="s">
        <v>209</v>
      </c>
      <c r="H38" s="113" t="s">
        <v>209</v>
      </c>
      <c r="I38" s="113" t="s">
        <v>209</v>
      </c>
      <c r="J38" s="113" t="s">
        <v>209</v>
      </c>
      <c r="K38" s="113" t="s">
        <v>209</v>
      </c>
      <c r="L38" s="113" t="s">
        <v>209</v>
      </c>
      <c r="M38" s="113" t="s">
        <v>209</v>
      </c>
      <c r="N38" s="113" t="s">
        <v>209</v>
      </c>
      <c r="O38" s="113" t="s">
        <v>209</v>
      </c>
      <c r="P38" s="113" t="s">
        <v>209</v>
      </c>
      <c r="Q38" s="113" t="s">
        <v>209</v>
      </c>
      <c r="R38" s="113" t="s">
        <v>209</v>
      </c>
      <c r="S38" s="113" t="s">
        <v>209</v>
      </c>
      <c r="T38" s="113" t="s">
        <v>209</v>
      </c>
      <c r="U38" s="113" t="s">
        <v>209</v>
      </c>
      <c r="V38" s="113" t="s">
        <v>209</v>
      </c>
      <c r="W38" s="113" t="s">
        <v>209</v>
      </c>
      <c r="X38" s="113" t="s">
        <v>209</v>
      </c>
      <c r="Y38" s="113" t="s">
        <v>209</v>
      </c>
      <c r="Z38" s="113" t="s">
        <v>209</v>
      </c>
      <c r="AA38" s="113" t="s">
        <v>209</v>
      </c>
      <c r="AB38" s="113" t="s">
        <v>209</v>
      </c>
      <c r="AC38" s="113" t="s">
        <v>209</v>
      </c>
      <c r="AD38" s="113" t="s">
        <v>209</v>
      </c>
      <c r="AE38" s="113" t="s">
        <v>209</v>
      </c>
      <c r="AF38" s="113" t="s">
        <v>209</v>
      </c>
      <c r="AG38" s="101" t="s">
        <v>209</v>
      </c>
      <c r="AH38" s="112" t="s">
        <v>209</v>
      </c>
    </row>
    <row r="39" spans="1:36" x14ac:dyDescent="0.2">
      <c r="A39" s="51" t="s">
        <v>15</v>
      </c>
      <c r="B39" s="113">
        <f>[30]Maio!$F$5</f>
        <v>95</v>
      </c>
      <c r="C39" s="113">
        <f>[30]Maio!$F$6</f>
        <v>96</v>
      </c>
      <c r="D39" s="113">
        <f>[30]Maio!$F$7</f>
        <v>97</v>
      </c>
      <c r="E39" s="113">
        <f>[30]Maio!$F$8</f>
        <v>97</v>
      </c>
      <c r="F39" s="113">
        <f>[30]Maio!$F$9</f>
        <v>96</v>
      </c>
      <c r="G39" s="113">
        <f>[30]Maio!$F$10</f>
        <v>97</v>
      </c>
      <c r="H39" s="113">
        <f>[30]Maio!$F$11</f>
        <v>97</v>
      </c>
      <c r="I39" s="113">
        <f>[30]Maio!$F$12</f>
        <v>97</v>
      </c>
      <c r="J39" s="113">
        <f>[30]Maio!$F$13</f>
        <v>97</v>
      </c>
      <c r="K39" s="113">
        <f>[30]Maio!$F$14</f>
        <v>92</v>
      </c>
      <c r="L39" s="113">
        <f>[30]Maio!$F$15</f>
        <v>72</v>
      </c>
      <c r="M39" s="113">
        <f>[30]Maio!$F$16</f>
        <v>79</v>
      </c>
      <c r="N39" s="113">
        <f>[30]Maio!$F$17</f>
        <v>75</v>
      </c>
      <c r="O39" s="113">
        <f>[30]Maio!$F$18</f>
        <v>71</v>
      </c>
      <c r="P39" s="113">
        <f>[30]Maio!$F$19</f>
        <v>86</v>
      </c>
      <c r="Q39" s="113">
        <f>[30]Maio!$F$20</f>
        <v>84</v>
      </c>
      <c r="R39" s="113">
        <f>[30]Maio!$F$21</f>
        <v>81</v>
      </c>
      <c r="S39" s="113">
        <f>[30]Maio!$F$22</f>
        <v>90</v>
      </c>
      <c r="T39" s="113">
        <f>[30]Maio!$F$23</f>
        <v>90</v>
      </c>
      <c r="U39" s="113">
        <f>[30]Maio!$F$24</f>
        <v>85</v>
      </c>
      <c r="V39" s="113">
        <f>[30]Maio!$F$25</f>
        <v>85</v>
      </c>
      <c r="W39" s="113">
        <f>[30]Maio!$F$26</f>
        <v>92</v>
      </c>
      <c r="X39" s="113">
        <f>[30]Maio!$F$27</f>
        <v>89</v>
      </c>
      <c r="Y39" s="113">
        <f>[30]Maio!$F$28</f>
        <v>84</v>
      </c>
      <c r="Z39" s="113">
        <f>[30]Maio!$F$29</f>
        <v>88</v>
      </c>
      <c r="AA39" s="113">
        <f>[30]Maio!$F$30</f>
        <v>92</v>
      </c>
      <c r="AB39" s="113">
        <f>[30]Maio!$F$31</f>
        <v>89</v>
      </c>
      <c r="AC39" s="113">
        <f>[30]Maio!$F$32</f>
        <v>96</v>
      </c>
      <c r="AD39" s="113">
        <f>[30]Maio!$F$33</f>
        <v>96</v>
      </c>
      <c r="AE39" s="113">
        <f>[30]Maio!$F$34</f>
        <v>95</v>
      </c>
      <c r="AF39" s="113">
        <f>[30]Maio!$F$35</f>
        <v>97</v>
      </c>
      <c r="AG39" s="101">
        <f t="shared" si="2"/>
        <v>97</v>
      </c>
      <c r="AH39" s="112">
        <f t="shared" si="3"/>
        <v>89.58064516129032</v>
      </c>
      <c r="AI39" s="12" t="s">
        <v>35</v>
      </c>
      <c r="AJ39" t="s">
        <v>35</v>
      </c>
    </row>
    <row r="40" spans="1:36" x14ac:dyDescent="0.2">
      <c r="A40" s="51" t="s">
        <v>16</v>
      </c>
      <c r="B40" s="113">
        <f>[31]Maio!$F$5</f>
        <v>89</v>
      </c>
      <c r="C40" s="113">
        <f>[31]Maio!$F$6</f>
        <v>93</v>
      </c>
      <c r="D40" s="113">
        <f>[31]Maio!$F$7</f>
        <v>93</v>
      </c>
      <c r="E40" s="113">
        <f>[31]Maio!$F$8</f>
        <v>93</v>
      </c>
      <c r="F40" s="113">
        <f>[31]Maio!$F$9</f>
        <v>93</v>
      </c>
      <c r="G40" s="113">
        <f>[31]Maio!$F$10</f>
        <v>92</v>
      </c>
      <c r="H40" s="113">
        <f>[31]Maio!$F$11</f>
        <v>95</v>
      </c>
      <c r="I40" s="113">
        <f>[31]Maio!$F$12</f>
        <v>91</v>
      </c>
      <c r="J40" s="113">
        <f>[31]Maio!$F$13</f>
        <v>89</v>
      </c>
      <c r="K40" s="113">
        <f>[31]Maio!$F$14</f>
        <v>91</v>
      </c>
      <c r="L40" s="113">
        <f>[31]Maio!$F$15</f>
        <v>85</v>
      </c>
      <c r="M40" s="113">
        <f>[31]Maio!$F$16</f>
        <v>89</v>
      </c>
      <c r="N40" s="113">
        <f>[31]Maio!$F$17</f>
        <v>91</v>
      </c>
      <c r="O40" s="113">
        <f>[31]Maio!$F$18</f>
        <v>90</v>
      </c>
      <c r="P40" s="113">
        <f>[31]Maio!$F$19</f>
        <v>90</v>
      </c>
      <c r="Q40" s="113">
        <f>[31]Maio!$F$20</f>
        <v>91</v>
      </c>
      <c r="R40" s="113">
        <f>[31]Maio!$F$21</f>
        <v>89</v>
      </c>
      <c r="S40" s="113">
        <f>[31]Maio!$F$22</f>
        <v>88</v>
      </c>
      <c r="T40" s="113">
        <f>[31]Maio!$F$23</f>
        <v>89</v>
      </c>
      <c r="U40" s="113">
        <f>[31]Maio!$F$24</f>
        <v>88</v>
      </c>
      <c r="V40" s="113">
        <f>[31]Maio!$F$25</f>
        <v>87</v>
      </c>
      <c r="W40" s="113">
        <f>[31]Maio!$F$26</f>
        <v>91</v>
      </c>
      <c r="X40" s="113">
        <f>[31]Maio!$F$27</f>
        <v>88</v>
      </c>
      <c r="Y40" s="113">
        <f>[31]Maio!$F$28</f>
        <v>89</v>
      </c>
      <c r="Z40" s="113">
        <f>[31]Maio!$F$29</f>
        <v>90</v>
      </c>
      <c r="AA40" s="113">
        <f>[31]Maio!$F$30</f>
        <v>80</v>
      </c>
      <c r="AB40" s="113">
        <f>[31]Maio!$F$31</f>
        <v>81</v>
      </c>
      <c r="AC40" s="113">
        <f>[31]Maio!$F$32</f>
        <v>95</v>
      </c>
      <c r="AD40" s="113">
        <f>[31]Maio!$F$33</f>
        <v>95</v>
      </c>
      <c r="AE40" s="113">
        <f>[31]Maio!$F$34</f>
        <v>94</v>
      </c>
      <c r="AF40" s="113">
        <f>[31]Maio!$F$35</f>
        <v>94</v>
      </c>
      <c r="AG40" s="101">
        <f t="shared" si="2"/>
        <v>95</v>
      </c>
      <c r="AH40" s="112">
        <f t="shared" si="3"/>
        <v>90.096774193548384</v>
      </c>
    </row>
    <row r="41" spans="1:36" x14ac:dyDescent="0.2">
      <c r="A41" s="51" t="s">
        <v>159</v>
      </c>
      <c r="B41" s="113">
        <f>[32]Maio!$F$5</f>
        <v>100</v>
      </c>
      <c r="C41" s="113">
        <f>[32]Maio!$F$6</f>
        <v>100</v>
      </c>
      <c r="D41" s="113">
        <f>[32]Maio!$F$7</f>
        <v>99</v>
      </c>
      <c r="E41" s="113">
        <f>[32]Maio!$F$8</f>
        <v>100</v>
      </c>
      <c r="F41" s="113">
        <f>[32]Maio!$F$9</f>
        <v>100</v>
      </c>
      <c r="G41" s="113">
        <f>[32]Maio!$F$10</f>
        <v>100</v>
      </c>
      <c r="H41" s="113">
        <f>[32]Maio!$F$11</f>
        <v>96</v>
      </c>
      <c r="I41" s="113">
        <f>[32]Maio!$F$12</f>
        <v>100</v>
      </c>
      <c r="J41" s="113">
        <f>[32]Maio!$F$13</f>
        <v>100</v>
      </c>
      <c r="K41" s="113">
        <f>[32]Maio!$F$14</f>
        <v>100</v>
      </c>
      <c r="L41" s="113">
        <f>[32]Maio!$F$15</f>
        <v>95</v>
      </c>
      <c r="M41" s="113">
        <f>[32]Maio!$F$16</f>
        <v>94</v>
      </c>
      <c r="N41" s="113">
        <f>[32]Maio!$F$17</f>
        <v>100</v>
      </c>
      <c r="O41" s="113">
        <f>[32]Maio!$F$18</f>
        <v>99</v>
      </c>
      <c r="P41" s="113">
        <f>[32]Maio!$F$19</f>
        <v>100</v>
      </c>
      <c r="Q41" s="113">
        <f>[32]Maio!$F$20</f>
        <v>100</v>
      </c>
      <c r="R41" s="113">
        <f>[32]Maio!$F$21</f>
        <v>100</v>
      </c>
      <c r="S41" s="113">
        <f>[32]Maio!$F$22</f>
        <v>100</v>
      </c>
      <c r="T41" s="113">
        <f>[32]Maio!$F$23</f>
        <v>100</v>
      </c>
      <c r="U41" s="113">
        <f>[32]Maio!$F$24</f>
        <v>100</v>
      </c>
      <c r="V41" s="113">
        <f>[32]Maio!$F$25</f>
        <v>99</v>
      </c>
      <c r="W41" s="113">
        <f>[32]Maio!$F$26</f>
        <v>90</v>
      </c>
      <c r="X41" s="113">
        <f>[32]Maio!$F$27</f>
        <v>99</v>
      </c>
      <c r="Y41" s="113">
        <f>[32]Maio!$F$28</f>
        <v>98</v>
      </c>
      <c r="Z41" s="113">
        <f>[32]Maio!$F$29</f>
        <v>96</v>
      </c>
      <c r="AA41" s="113">
        <f>[32]Maio!$F$30</f>
        <v>92</v>
      </c>
      <c r="AB41" s="113">
        <f>[32]Maio!$F$31</f>
        <v>99</v>
      </c>
      <c r="AC41" s="113">
        <f>[32]Maio!$F$32</f>
        <v>100</v>
      </c>
      <c r="AD41" s="113">
        <f>[32]Maio!$F$33</f>
        <v>100</v>
      </c>
      <c r="AE41" s="113">
        <f>[32]Maio!$F$34</f>
        <v>100</v>
      </c>
      <c r="AF41" s="113">
        <f>[32]Maio!$F$35</f>
        <v>100</v>
      </c>
      <c r="AG41" s="101">
        <f t="shared" si="2"/>
        <v>100</v>
      </c>
      <c r="AH41" s="112">
        <f t="shared" si="3"/>
        <v>98.58064516129032</v>
      </c>
    </row>
    <row r="42" spans="1:36" x14ac:dyDescent="0.2">
      <c r="A42" s="51" t="s">
        <v>17</v>
      </c>
      <c r="B42" s="113">
        <f>[33]Maio!$F$5</f>
        <v>95</v>
      </c>
      <c r="C42" s="113">
        <f>[33]Maio!$F$6</f>
        <v>98</v>
      </c>
      <c r="D42" s="113">
        <f>[33]Maio!$F$7</f>
        <v>99</v>
      </c>
      <c r="E42" s="113">
        <f>[33]Maio!$F$8</f>
        <v>100</v>
      </c>
      <c r="F42" s="113">
        <f>[33]Maio!$F$9</f>
        <v>100</v>
      </c>
      <c r="G42" s="113">
        <f>[33]Maio!$F$10</f>
        <v>99</v>
      </c>
      <c r="H42" s="113">
        <f>[33]Maio!$F$11</f>
        <v>98</v>
      </c>
      <c r="I42" s="113">
        <f>[33]Maio!$F$12</f>
        <v>98</v>
      </c>
      <c r="J42" s="113">
        <f>[33]Maio!$F$13</f>
        <v>97</v>
      </c>
      <c r="K42" s="113">
        <f>[33]Maio!$F$14</f>
        <v>100</v>
      </c>
      <c r="L42" s="113">
        <f>[33]Maio!$F$15</f>
        <v>99</v>
      </c>
      <c r="M42" s="113">
        <f>[33]Maio!$F$16</f>
        <v>100</v>
      </c>
      <c r="N42" s="113">
        <f>[33]Maio!$F$17</f>
        <v>100</v>
      </c>
      <c r="O42" s="113">
        <f>[33]Maio!$F$18</f>
        <v>100</v>
      </c>
      <c r="P42" s="113">
        <f>[33]Maio!$F$19</f>
        <v>100</v>
      </c>
      <c r="Q42" s="113">
        <f>[33]Maio!$F$20</f>
        <v>100</v>
      </c>
      <c r="R42" s="113">
        <f>[33]Maio!$F$21</f>
        <v>99</v>
      </c>
      <c r="S42" s="113">
        <f>[33]Maio!$F$22</f>
        <v>100</v>
      </c>
      <c r="T42" s="113">
        <f>[33]Maio!$F$23</f>
        <v>100</v>
      </c>
      <c r="U42" s="113">
        <f>[33]Maio!$F$24</f>
        <v>100</v>
      </c>
      <c r="V42" s="113">
        <f>[33]Maio!$F$25</f>
        <v>100</v>
      </c>
      <c r="W42" s="113">
        <f>[33]Maio!$F$26</f>
        <v>94</v>
      </c>
      <c r="X42" s="113">
        <f>[33]Maio!$F$27</f>
        <v>99</v>
      </c>
      <c r="Y42" s="113">
        <f>[33]Maio!$F$28</f>
        <v>99</v>
      </c>
      <c r="Z42" s="113">
        <f>[33]Maio!$F$29</f>
        <v>95</v>
      </c>
      <c r="AA42" s="113">
        <f>[33]Maio!$F$30</f>
        <v>94</v>
      </c>
      <c r="AB42" s="113">
        <f>[33]Maio!$F$31</f>
        <v>92</v>
      </c>
      <c r="AC42" s="113">
        <f>[33]Maio!$F$32</f>
        <v>99</v>
      </c>
      <c r="AD42" s="113">
        <f>[33]Maio!$F$33</f>
        <v>100</v>
      </c>
      <c r="AE42" s="113">
        <f>[33]Maio!$F$34</f>
        <v>98</v>
      </c>
      <c r="AF42" s="113">
        <f>[33]Maio!$F$35</f>
        <v>100</v>
      </c>
      <c r="AG42" s="101">
        <f t="shared" si="2"/>
        <v>100</v>
      </c>
      <c r="AH42" s="112">
        <f t="shared" si="3"/>
        <v>98.451612903225808</v>
      </c>
    </row>
    <row r="43" spans="1:36" x14ac:dyDescent="0.2">
      <c r="A43" s="51" t="s">
        <v>141</v>
      </c>
      <c r="B43" s="113">
        <f>[34]Maio!$F$5</f>
        <v>100</v>
      </c>
      <c r="C43" s="113">
        <f>[34]Maio!$F$6</f>
        <v>100</v>
      </c>
      <c r="D43" s="113">
        <f>[34]Maio!$F$7</f>
        <v>100</v>
      </c>
      <c r="E43" s="113">
        <f>[34]Maio!$F$8</f>
        <v>100</v>
      </c>
      <c r="F43" s="113">
        <f>[34]Maio!$F$9</f>
        <v>100</v>
      </c>
      <c r="G43" s="113">
        <f>[34]Maio!$F$10</f>
        <v>100</v>
      </c>
      <c r="H43" s="113">
        <f>[34]Maio!$F$11</f>
        <v>100</v>
      </c>
      <c r="I43" s="113">
        <f>[34]Maio!$F$12</f>
        <v>100</v>
      </c>
      <c r="J43" s="113">
        <f>[34]Maio!$F$13</f>
        <v>100</v>
      </c>
      <c r="K43" s="113">
        <f>[34]Maio!$F$14</f>
        <v>100</v>
      </c>
      <c r="L43" s="113">
        <f>[34]Maio!$F$15</f>
        <v>100</v>
      </c>
      <c r="M43" s="113">
        <f>[34]Maio!$F$16</f>
        <v>100</v>
      </c>
      <c r="N43" s="113">
        <f>[34]Maio!$F$17</f>
        <v>100</v>
      </c>
      <c r="O43" s="113">
        <f>[34]Maio!$F$18</f>
        <v>100</v>
      </c>
      <c r="P43" s="113">
        <f>[34]Maio!$F$19</f>
        <v>100</v>
      </c>
      <c r="Q43" s="113">
        <f>[34]Maio!$F$20</f>
        <v>100</v>
      </c>
      <c r="R43" s="113">
        <f>[34]Maio!$F$21</f>
        <v>100</v>
      </c>
      <c r="S43" s="113">
        <f>[34]Maio!$F$22</f>
        <v>100</v>
      </c>
      <c r="T43" s="113">
        <f>[34]Maio!$F$23</f>
        <v>100</v>
      </c>
      <c r="U43" s="113">
        <f>[34]Maio!$F$24</f>
        <v>100</v>
      </c>
      <c r="V43" s="113">
        <f>[34]Maio!$F$25</f>
        <v>100</v>
      </c>
      <c r="W43" s="113">
        <f>[34]Maio!$F$26</f>
        <v>100</v>
      </c>
      <c r="X43" s="113">
        <f>[34]Maio!$F$27</f>
        <v>100</v>
      </c>
      <c r="Y43" s="113">
        <f>[34]Maio!$F$28</f>
        <v>100</v>
      </c>
      <c r="Z43" s="113">
        <f>[34]Maio!$F$29</f>
        <v>88</v>
      </c>
      <c r="AA43" s="113">
        <f>[34]Maio!$F$30</f>
        <v>87</v>
      </c>
      <c r="AB43" s="113">
        <f>[34]Maio!$F$31</f>
        <v>100</v>
      </c>
      <c r="AC43" s="113">
        <f>[34]Maio!$F$32</f>
        <v>100</v>
      </c>
      <c r="AD43" s="113">
        <f>[34]Maio!$F$33</f>
        <v>100</v>
      </c>
      <c r="AE43" s="113">
        <f>[34]Maio!$F$34</f>
        <v>100</v>
      </c>
      <c r="AF43" s="113">
        <f>[34]Maio!$F$35</f>
        <v>100</v>
      </c>
      <c r="AG43" s="101">
        <f t="shared" si="2"/>
        <v>100</v>
      </c>
      <c r="AH43" s="112">
        <f t="shared" si="3"/>
        <v>99.193548387096769</v>
      </c>
    </row>
    <row r="44" spans="1:36" x14ac:dyDescent="0.2">
      <c r="A44" s="51" t="s">
        <v>18</v>
      </c>
      <c r="B44" s="113">
        <f>[35]Maio!$F$5</f>
        <v>90</v>
      </c>
      <c r="C44" s="113">
        <f>[35]Maio!$F$6</f>
        <v>92</v>
      </c>
      <c r="D44" s="113">
        <f>[35]Maio!$F$7</f>
        <v>95</v>
      </c>
      <c r="E44" s="113">
        <f>[35]Maio!$F$8</f>
        <v>98</v>
      </c>
      <c r="F44" s="113">
        <f>[35]Maio!$F$9</f>
        <v>91</v>
      </c>
      <c r="G44" s="113">
        <f>[35]Maio!$F$10</f>
        <v>93</v>
      </c>
      <c r="H44" s="113">
        <f>[35]Maio!$F$11</f>
        <v>95</v>
      </c>
      <c r="I44" s="113">
        <f>[35]Maio!$F$12</f>
        <v>92</v>
      </c>
      <c r="J44" s="113">
        <f>[35]Maio!$F$13</f>
        <v>95</v>
      </c>
      <c r="K44" s="113">
        <f>[35]Maio!$F$14</f>
        <v>96</v>
      </c>
      <c r="L44" s="113">
        <f>[35]Maio!$F$15</f>
        <v>95</v>
      </c>
      <c r="M44" s="113">
        <f>[35]Maio!$F$16</f>
        <v>89</v>
      </c>
      <c r="N44" s="113">
        <f>[35]Maio!$F$17</f>
        <v>89</v>
      </c>
      <c r="O44" s="113">
        <f>[35]Maio!$F$18</f>
        <v>81</v>
      </c>
      <c r="P44" s="113">
        <f>[35]Maio!$F$19</f>
        <v>84</v>
      </c>
      <c r="Q44" s="113">
        <f>[35]Maio!$F$20</f>
        <v>90</v>
      </c>
      <c r="R44" s="113">
        <f>[35]Maio!$F$21</f>
        <v>81</v>
      </c>
      <c r="S44" s="113">
        <f>[35]Maio!$F$22</f>
        <v>84</v>
      </c>
      <c r="T44" s="113">
        <f>[35]Maio!$F$23</f>
        <v>86</v>
      </c>
      <c r="U44" s="113">
        <f>[35]Maio!$F$24</f>
        <v>89</v>
      </c>
      <c r="V44" s="113">
        <f>[35]Maio!$F$25</f>
        <v>82</v>
      </c>
      <c r="W44" s="113">
        <f>[35]Maio!$F$26</f>
        <v>80</v>
      </c>
      <c r="X44" s="113">
        <f>[35]Maio!$F$27</f>
        <v>81</v>
      </c>
      <c r="Y44" s="113">
        <f>[35]Maio!$F$28</f>
        <v>80</v>
      </c>
      <c r="Z44" s="113">
        <f>[35]Maio!$F$29</f>
        <v>87</v>
      </c>
      <c r="AA44" s="113">
        <f>[35]Maio!$F$30</f>
        <v>80</v>
      </c>
      <c r="AB44" s="113">
        <f>[35]Maio!$F$31</f>
        <v>92</v>
      </c>
      <c r="AC44" s="113">
        <f>[35]Maio!$F$32</f>
        <v>96</v>
      </c>
      <c r="AD44" s="113">
        <f>[35]Maio!$F$33</f>
        <v>97</v>
      </c>
      <c r="AE44" s="113">
        <f>[35]Maio!$F$34</f>
        <v>98</v>
      </c>
      <c r="AF44" s="113">
        <f>[35]Maio!$F$35</f>
        <v>98</v>
      </c>
      <c r="AG44" s="101">
        <f t="shared" si="2"/>
        <v>98</v>
      </c>
      <c r="AH44" s="112">
        <f t="shared" si="3"/>
        <v>89.548387096774192</v>
      </c>
      <c r="AJ44" t="s">
        <v>35</v>
      </c>
    </row>
    <row r="45" spans="1:36" hidden="1" x14ac:dyDescent="0.2">
      <c r="A45" s="51" t="s">
        <v>146</v>
      </c>
      <c r="B45" s="113" t="str">
        <f>[36]Maio!$F$5</f>
        <v>*</v>
      </c>
      <c r="C45" s="113" t="str">
        <f>[36]Maio!$F$6</f>
        <v>*</v>
      </c>
      <c r="D45" s="113" t="str">
        <f>[36]Maio!$F$7</f>
        <v>*</v>
      </c>
      <c r="E45" s="113" t="str">
        <f>[36]Maio!$F$8</f>
        <v>*</v>
      </c>
      <c r="F45" s="113" t="str">
        <f>[36]Maio!$F$9</f>
        <v>*</v>
      </c>
      <c r="G45" s="113" t="str">
        <f>[36]Maio!$F$10</f>
        <v>*</v>
      </c>
      <c r="H45" s="113" t="str">
        <f>[36]Maio!$F$11</f>
        <v>*</v>
      </c>
      <c r="I45" s="113" t="str">
        <f>[36]Maio!$F$12</f>
        <v>*</v>
      </c>
      <c r="J45" s="113" t="str">
        <f>[36]Maio!$F$13</f>
        <v>*</v>
      </c>
      <c r="K45" s="113" t="str">
        <f>[36]Maio!$F$14</f>
        <v>*</v>
      </c>
      <c r="L45" s="113" t="str">
        <f>[36]Maio!$F$15</f>
        <v>*</v>
      </c>
      <c r="M45" s="113" t="str">
        <f>[36]Maio!$F$16</f>
        <v>*</v>
      </c>
      <c r="N45" s="113" t="str">
        <f>[36]Maio!$F$17</f>
        <v>*</v>
      </c>
      <c r="O45" s="113" t="str">
        <f>[36]Maio!$F$18</f>
        <v>*</v>
      </c>
      <c r="P45" s="113" t="str">
        <f>[36]Maio!$F$19</f>
        <v>*</v>
      </c>
      <c r="Q45" s="113" t="str">
        <f>[36]Maio!$F$20</f>
        <v>*</v>
      </c>
      <c r="R45" s="113" t="str">
        <f>[36]Maio!$F$21</f>
        <v>*</v>
      </c>
      <c r="S45" s="113" t="str">
        <f>[36]Maio!$F$22</f>
        <v>*</v>
      </c>
      <c r="T45" s="113" t="str">
        <f>[36]Maio!$F$23</f>
        <v>*</v>
      </c>
      <c r="U45" s="113" t="str">
        <f>[36]Maio!$F$24</f>
        <v>*</v>
      </c>
      <c r="V45" s="113" t="str">
        <f>[36]Maio!$F$25</f>
        <v>*</v>
      </c>
      <c r="W45" s="113" t="str">
        <f>[36]Maio!$F$26</f>
        <v>*</v>
      </c>
      <c r="X45" s="113" t="str">
        <f>[36]Maio!$F$27</f>
        <v>*</v>
      </c>
      <c r="Y45" s="113" t="str">
        <f>[36]Maio!$F$28</f>
        <v>*</v>
      </c>
      <c r="Z45" s="113" t="str">
        <f>[36]Maio!$F$29</f>
        <v>*</v>
      </c>
      <c r="AA45" s="113" t="str">
        <f>[36]Maio!$F$30</f>
        <v>*</v>
      </c>
      <c r="AB45" s="113" t="str">
        <f>[36]Maio!$F$31</f>
        <v>*</v>
      </c>
      <c r="AC45" s="113" t="str">
        <f>[36]Maio!$F$32</f>
        <v>*</v>
      </c>
      <c r="AD45" s="113" t="str">
        <f>[36]Maio!$F$33</f>
        <v>*</v>
      </c>
      <c r="AE45" s="113" t="str">
        <f>[36]Maio!$F$34</f>
        <v>*</v>
      </c>
      <c r="AF45" s="113" t="str">
        <f>[36]Maio!$F$35</f>
        <v>*</v>
      </c>
      <c r="AG45" s="101" t="s">
        <v>209</v>
      </c>
      <c r="AH45" s="112" t="s">
        <v>209</v>
      </c>
      <c r="AJ45" t="s">
        <v>35</v>
      </c>
    </row>
    <row r="46" spans="1:36" x14ac:dyDescent="0.2">
      <c r="A46" s="51" t="s">
        <v>19</v>
      </c>
      <c r="B46" s="113">
        <f>[37]Maio!$F$5</f>
        <v>97</v>
      </c>
      <c r="C46" s="113">
        <f>[37]Maio!$F$6</f>
        <v>99</v>
      </c>
      <c r="D46" s="113">
        <f>[37]Maio!$F$7</f>
        <v>99</v>
      </c>
      <c r="E46" s="113">
        <f>[37]Maio!$F$8</f>
        <v>99</v>
      </c>
      <c r="F46" s="113">
        <f>[37]Maio!$F$9</f>
        <v>99</v>
      </c>
      <c r="G46" s="113">
        <f>[37]Maio!$F$10</f>
        <v>99</v>
      </c>
      <c r="H46" s="113">
        <f>[37]Maio!$F$11</f>
        <v>99</v>
      </c>
      <c r="I46" s="113">
        <f>[37]Maio!$F$12</f>
        <v>97</v>
      </c>
      <c r="J46" s="113">
        <f>[37]Maio!$F$13</f>
        <v>99</v>
      </c>
      <c r="K46" s="113">
        <f>[37]Maio!$F$14</f>
        <v>94</v>
      </c>
      <c r="L46" s="113">
        <f>[37]Maio!$F$15</f>
        <v>95</v>
      </c>
      <c r="M46" s="113">
        <f>[37]Maio!$F$16</f>
        <v>93</v>
      </c>
      <c r="N46" s="113">
        <f>[37]Maio!$F$17</f>
        <v>96</v>
      </c>
      <c r="O46" s="113">
        <f>[37]Maio!$F$18</f>
        <v>96</v>
      </c>
      <c r="P46" s="113">
        <f>[37]Maio!$F$19</f>
        <v>95</v>
      </c>
      <c r="Q46" s="113">
        <f>[37]Maio!$F$20</f>
        <v>91</v>
      </c>
      <c r="R46" s="113">
        <f>[37]Maio!$F$21</f>
        <v>89</v>
      </c>
      <c r="S46" s="113">
        <f>[37]Maio!$F$22</f>
        <v>94</v>
      </c>
      <c r="T46" s="113">
        <f>[37]Maio!$F$23</f>
        <v>94</v>
      </c>
      <c r="U46" s="113">
        <f>[37]Maio!$F$24</f>
        <v>93</v>
      </c>
      <c r="V46" s="113">
        <f>[37]Maio!$F$25</f>
        <v>95</v>
      </c>
      <c r="W46" s="113">
        <f>[37]Maio!$F$26</f>
        <v>99</v>
      </c>
      <c r="X46" s="113">
        <f>[37]Maio!$F$27</f>
        <v>95</v>
      </c>
      <c r="Y46" s="113">
        <f>[37]Maio!$F$28</f>
        <v>83</v>
      </c>
      <c r="Z46" s="113">
        <f>[37]Maio!$F$29</f>
        <v>87</v>
      </c>
      <c r="AA46" s="113">
        <f>[37]Maio!$F$30</f>
        <v>90</v>
      </c>
      <c r="AB46" s="113">
        <f>[37]Maio!$F$31</f>
        <v>98</v>
      </c>
      <c r="AC46" s="113">
        <f>[37]Maio!$F$32</f>
        <v>99</v>
      </c>
      <c r="AD46" s="113">
        <f>[37]Maio!$F$33</f>
        <v>99</v>
      </c>
      <c r="AE46" s="113">
        <f>[37]Maio!$F$34</f>
        <v>99</v>
      </c>
      <c r="AF46" s="113">
        <f>[37]Maio!$F$35</f>
        <v>98</v>
      </c>
      <c r="AG46" s="101">
        <f t="shared" si="2"/>
        <v>99</v>
      </c>
      <c r="AH46" s="112">
        <f t="shared" si="3"/>
        <v>95.451612903225808</v>
      </c>
      <c r="AI46" s="12" t="s">
        <v>35</v>
      </c>
      <c r="AJ46" t="s">
        <v>35</v>
      </c>
    </row>
    <row r="47" spans="1:36" x14ac:dyDescent="0.2">
      <c r="A47" s="51" t="s">
        <v>23</v>
      </c>
      <c r="B47" s="113">
        <f>[38]Maio!$F$5</f>
        <v>85</v>
      </c>
      <c r="C47" s="113">
        <f>[38]Maio!$F$6</f>
        <v>91</v>
      </c>
      <c r="D47" s="113">
        <f>[38]Maio!$F$7</f>
        <v>95</v>
      </c>
      <c r="E47" s="113">
        <f>[38]Maio!$F$8</f>
        <v>96</v>
      </c>
      <c r="F47" s="113">
        <f>[38]Maio!$F$9</f>
        <v>91</v>
      </c>
      <c r="G47" s="113">
        <f>[38]Maio!$F$10</f>
        <v>88</v>
      </c>
      <c r="H47" s="113">
        <f>[38]Maio!$F$11</f>
        <v>89</v>
      </c>
      <c r="I47" s="113">
        <f>[38]Maio!$F$12</f>
        <v>91</v>
      </c>
      <c r="J47" s="113">
        <f>[38]Maio!$F$13</f>
        <v>94</v>
      </c>
      <c r="K47" s="113">
        <f>[38]Maio!$F$14</f>
        <v>95</v>
      </c>
      <c r="L47" s="113">
        <f>[38]Maio!$F$15</f>
        <v>89</v>
      </c>
      <c r="M47" s="113">
        <f>[38]Maio!$F$16</f>
        <v>90</v>
      </c>
      <c r="N47" s="113">
        <f>[38]Maio!$F$17</f>
        <v>89</v>
      </c>
      <c r="O47" s="113">
        <f>[38]Maio!$F$18</f>
        <v>82</v>
      </c>
      <c r="P47" s="113">
        <f>[38]Maio!$F$19</f>
        <v>88</v>
      </c>
      <c r="Q47" s="113">
        <f>[38]Maio!$F$20</f>
        <v>88</v>
      </c>
      <c r="R47" s="113">
        <f>[38]Maio!$F$21</f>
        <v>76</v>
      </c>
      <c r="S47" s="113">
        <f>[38]Maio!$F$22</f>
        <v>77</v>
      </c>
      <c r="T47" s="113">
        <f>[38]Maio!$F$23</f>
        <v>90</v>
      </c>
      <c r="U47" s="113">
        <f>[38]Maio!$F$24</f>
        <v>91</v>
      </c>
      <c r="V47" s="113">
        <f>[38]Maio!$F$25</f>
        <v>85</v>
      </c>
      <c r="W47" s="113">
        <f>[38]Maio!$F$26</f>
        <v>89</v>
      </c>
      <c r="X47" s="113">
        <f>[38]Maio!$F$27</f>
        <v>75</v>
      </c>
      <c r="Y47" s="113">
        <f>[38]Maio!$F$28</f>
        <v>78</v>
      </c>
      <c r="Z47" s="113">
        <f>[38]Maio!$F$29</f>
        <v>70</v>
      </c>
      <c r="AA47" s="113">
        <f>[38]Maio!$F$30</f>
        <v>72</v>
      </c>
      <c r="AB47" s="113">
        <f>[38]Maio!$F$31</f>
        <v>86</v>
      </c>
      <c r="AC47" s="113">
        <f>[38]Maio!$F$32</f>
        <v>95</v>
      </c>
      <c r="AD47" s="113">
        <f>[38]Maio!$F$33</f>
        <v>96</v>
      </c>
      <c r="AE47" s="113">
        <f>[38]Maio!$F$34</f>
        <v>95</v>
      </c>
      <c r="AF47" s="113">
        <f>[38]Maio!$F$35</f>
        <v>96</v>
      </c>
      <c r="AG47" s="101">
        <f t="shared" si="2"/>
        <v>96</v>
      </c>
      <c r="AH47" s="112">
        <f t="shared" si="3"/>
        <v>87.483870967741936</v>
      </c>
      <c r="AJ47" t="s">
        <v>35</v>
      </c>
    </row>
    <row r="48" spans="1:36" x14ac:dyDescent="0.2">
      <c r="A48" s="51" t="s">
        <v>34</v>
      </c>
      <c r="B48" s="113">
        <f>[39]Maio!$F$5</f>
        <v>91</v>
      </c>
      <c r="C48" s="113">
        <f>[39]Maio!$F$6</f>
        <v>100</v>
      </c>
      <c r="D48" s="113">
        <f>[39]Maio!$F$7</f>
        <v>100</v>
      </c>
      <c r="E48" s="113">
        <f>[39]Maio!$F$8</f>
        <v>96</v>
      </c>
      <c r="F48" s="113">
        <f>[39]Maio!$F$9</f>
        <v>100</v>
      </c>
      <c r="G48" s="113">
        <f>[39]Maio!$F$10</f>
        <v>100</v>
      </c>
      <c r="H48" s="113">
        <f>[39]Maio!$F$11</f>
        <v>100</v>
      </c>
      <c r="I48" s="113">
        <f>[39]Maio!$F$12</f>
        <v>100</v>
      </c>
      <c r="J48" s="113">
        <f>[39]Maio!$F$13</f>
        <v>100</v>
      </c>
      <c r="K48" s="113">
        <f>[39]Maio!$F$14</f>
        <v>100</v>
      </c>
      <c r="L48" s="113">
        <f>[39]Maio!$F$15</f>
        <v>100</v>
      </c>
      <c r="M48" s="113">
        <f>[39]Maio!$F$16</f>
        <v>100</v>
      </c>
      <c r="N48" s="113">
        <f>[39]Maio!$F$17</f>
        <v>80</v>
      </c>
      <c r="O48" s="113">
        <f>[39]Maio!$F$18</f>
        <v>75</v>
      </c>
      <c r="P48" s="113">
        <f>[39]Maio!$F$19</f>
        <v>92</v>
      </c>
      <c r="Q48" s="113">
        <f>[39]Maio!$F$20</f>
        <v>88</v>
      </c>
      <c r="R48" s="113">
        <f>[39]Maio!$F$21</f>
        <v>80</v>
      </c>
      <c r="S48" s="113">
        <f>[39]Maio!$F$22</f>
        <v>79</v>
      </c>
      <c r="T48" s="113">
        <f>[39]Maio!$F$23</f>
        <v>83</v>
      </c>
      <c r="U48" s="113">
        <f>[39]Maio!$F$24</f>
        <v>79</v>
      </c>
      <c r="V48" s="113">
        <f>[39]Maio!$F$25</f>
        <v>76</v>
      </c>
      <c r="W48" s="113">
        <f>[39]Maio!$F$26</f>
        <v>63</v>
      </c>
      <c r="X48" s="113">
        <f>[39]Maio!$F$27</f>
        <v>75</v>
      </c>
      <c r="Y48" s="113">
        <f>[39]Maio!$F$28</f>
        <v>69</v>
      </c>
      <c r="Z48" s="113">
        <f>[39]Maio!$F$29</f>
        <v>79</v>
      </c>
      <c r="AA48" s="113">
        <f>[39]Maio!$F$30</f>
        <v>77</v>
      </c>
      <c r="AB48" s="113">
        <f>[39]Maio!$F$31</f>
        <v>78</v>
      </c>
      <c r="AC48" s="113">
        <f>[39]Maio!$F$32</f>
        <v>96</v>
      </c>
      <c r="AD48" s="113">
        <f>[39]Maio!$F$33</f>
        <v>100</v>
      </c>
      <c r="AE48" s="113">
        <f>[39]Maio!$F$34</f>
        <v>100</v>
      </c>
      <c r="AF48" s="113">
        <f>[39]Maio!$F$35</f>
        <v>100</v>
      </c>
      <c r="AG48" s="101">
        <f t="shared" si="2"/>
        <v>100</v>
      </c>
      <c r="AH48" s="112">
        <f t="shared" si="3"/>
        <v>88.903225806451616</v>
      </c>
      <c r="AI48" s="12" t="s">
        <v>35</v>
      </c>
      <c r="AJ48" t="s">
        <v>35</v>
      </c>
    </row>
    <row r="49" spans="1:36" x14ac:dyDescent="0.2">
      <c r="A49" s="51" t="s">
        <v>20</v>
      </c>
      <c r="B49" s="113">
        <f>[40]Maio!$F$5</f>
        <v>89</v>
      </c>
      <c r="C49" s="113">
        <f>[40]Maio!$F$6</f>
        <v>91</v>
      </c>
      <c r="D49" s="113">
        <f>[40]Maio!$F$7</f>
        <v>94</v>
      </c>
      <c r="E49" s="113">
        <f>[40]Maio!$F$8</f>
        <v>90</v>
      </c>
      <c r="F49" s="113">
        <f>[40]Maio!$F$9</f>
        <v>95</v>
      </c>
      <c r="G49" s="113">
        <f>[40]Maio!$F$10</f>
        <v>88</v>
      </c>
      <c r="H49" s="113">
        <f>[40]Maio!$F$11</f>
        <v>84</v>
      </c>
      <c r="I49" s="113">
        <f>[40]Maio!$F$12</f>
        <v>91</v>
      </c>
      <c r="J49" s="113">
        <f>[40]Maio!$F$13</f>
        <v>92</v>
      </c>
      <c r="K49" s="113">
        <f>[40]Maio!$F$14</f>
        <v>90</v>
      </c>
      <c r="L49" s="113">
        <f>[40]Maio!$F$15</f>
        <v>82</v>
      </c>
      <c r="M49" s="113">
        <f>[40]Maio!$F$16</f>
        <v>84</v>
      </c>
      <c r="N49" s="113">
        <f>[40]Maio!$F$17</f>
        <v>87</v>
      </c>
      <c r="O49" s="113">
        <f>[40]Maio!$F$18</f>
        <v>88</v>
      </c>
      <c r="P49" s="113">
        <f>[40]Maio!$F$19</f>
        <v>89</v>
      </c>
      <c r="Q49" s="113">
        <f>[40]Maio!$F$20</f>
        <v>87</v>
      </c>
      <c r="R49" s="113">
        <f>[40]Maio!$F$21</f>
        <v>87</v>
      </c>
      <c r="S49" s="113">
        <f>[40]Maio!$F$22</f>
        <v>89</v>
      </c>
      <c r="T49" s="113">
        <f>[40]Maio!$F$23</f>
        <v>95</v>
      </c>
      <c r="U49" s="113">
        <f>[40]Maio!$F$24</f>
        <v>91</v>
      </c>
      <c r="V49" s="113">
        <f>[40]Maio!$F$25</f>
        <v>93</v>
      </c>
      <c r="W49" s="113">
        <f>[40]Maio!$F$26</f>
        <v>80</v>
      </c>
      <c r="X49" s="113">
        <f>[40]Maio!$F$27</f>
        <v>85</v>
      </c>
      <c r="Y49" s="113">
        <f>[40]Maio!$F$28</f>
        <v>82</v>
      </c>
      <c r="Z49" s="113">
        <f>[40]Maio!$F$29</f>
        <v>81</v>
      </c>
      <c r="AA49" s="113">
        <f>[40]Maio!$F$30</f>
        <v>79</v>
      </c>
      <c r="AB49" s="113">
        <f>[40]Maio!$F$31</f>
        <v>85</v>
      </c>
      <c r="AC49" s="113">
        <f>[40]Maio!$F$32</f>
        <v>93</v>
      </c>
      <c r="AD49" s="113">
        <f>[40]Maio!$F$33</f>
        <v>95</v>
      </c>
      <c r="AE49" s="113">
        <f>[40]Maio!$F$34</f>
        <v>96</v>
      </c>
      <c r="AF49" s="113">
        <f>[40]Maio!$F$35</f>
        <v>96</v>
      </c>
      <c r="AG49" s="101">
        <f t="shared" si="2"/>
        <v>96</v>
      </c>
      <c r="AH49" s="112">
        <f t="shared" si="3"/>
        <v>88.645161290322577</v>
      </c>
    </row>
    <row r="50" spans="1:36" s="5" customFormat="1" ht="17.100000000000001" customHeight="1" x14ac:dyDescent="0.2">
      <c r="A50" s="52" t="s">
        <v>24</v>
      </c>
      <c r="B50" s="114">
        <f t="shared" ref="B50:AE50" si="6">MAX(B5:B49)</f>
        <v>100</v>
      </c>
      <c r="C50" s="114">
        <f t="shared" si="6"/>
        <v>100</v>
      </c>
      <c r="D50" s="114">
        <f t="shared" si="6"/>
        <v>100</v>
      </c>
      <c r="E50" s="114">
        <f t="shared" si="6"/>
        <v>100</v>
      </c>
      <c r="F50" s="114">
        <f t="shared" si="6"/>
        <v>100</v>
      </c>
      <c r="G50" s="114">
        <f t="shared" si="6"/>
        <v>100</v>
      </c>
      <c r="H50" s="114">
        <f t="shared" si="6"/>
        <v>100</v>
      </c>
      <c r="I50" s="114">
        <f t="shared" si="6"/>
        <v>100</v>
      </c>
      <c r="J50" s="114">
        <f t="shared" si="6"/>
        <v>100</v>
      </c>
      <c r="K50" s="114">
        <f t="shared" si="6"/>
        <v>100</v>
      </c>
      <c r="L50" s="114">
        <f t="shared" si="6"/>
        <v>100</v>
      </c>
      <c r="M50" s="114">
        <f t="shared" si="6"/>
        <v>100</v>
      </c>
      <c r="N50" s="114">
        <f t="shared" si="6"/>
        <v>100</v>
      </c>
      <c r="O50" s="114">
        <f t="shared" si="6"/>
        <v>100</v>
      </c>
      <c r="P50" s="114">
        <f t="shared" si="6"/>
        <v>100</v>
      </c>
      <c r="Q50" s="114">
        <f t="shared" si="6"/>
        <v>100</v>
      </c>
      <c r="R50" s="114">
        <f t="shared" si="6"/>
        <v>100</v>
      </c>
      <c r="S50" s="114">
        <f t="shared" si="6"/>
        <v>100</v>
      </c>
      <c r="T50" s="114">
        <f t="shared" si="6"/>
        <v>100</v>
      </c>
      <c r="U50" s="114">
        <f t="shared" si="6"/>
        <v>100</v>
      </c>
      <c r="V50" s="114">
        <f t="shared" si="6"/>
        <v>100</v>
      </c>
      <c r="W50" s="114">
        <f t="shared" si="6"/>
        <v>100</v>
      </c>
      <c r="X50" s="114">
        <f t="shared" si="6"/>
        <v>100</v>
      </c>
      <c r="Y50" s="114">
        <f t="shared" si="6"/>
        <v>100</v>
      </c>
      <c r="Z50" s="114">
        <f t="shared" si="6"/>
        <v>100</v>
      </c>
      <c r="AA50" s="114">
        <f t="shared" si="6"/>
        <v>100</v>
      </c>
      <c r="AB50" s="114">
        <f t="shared" si="6"/>
        <v>100</v>
      </c>
      <c r="AC50" s="114">
        <f t="shared" si="6"/>
        <v>100</v>
      </c>
      <c r="AD50" s="114">
        <f t="shared" si="6"/>
        <v>100</v>
      </c>
      <c r="AE50" s="114">
        <f t="shared" si="6"/>
        <v>100</v>
      </c>
      <c r="AF50" s="114">
        <f t="shared" ref="AF50" si="7">MAX(AF5:AF49)</f>
        <v>100</v>
      </c>
      <c r="AG50" s="101">
        <f>MAX(AG5:AG49)</f>
        <v>100</v>
      </c>
      <c r="AH50" s="121"/>
      <c r="AJ50" s="5" t="s">
        <v>35</v>
      </c>
    </row>
    <row r="51" spans="1:36" x14ac:dyDescent="0.2">
      <c r="A51" s="97" t="s">
        <v>215</v>
      </c>
      <c r="B51" s="43"/>
      <c r="C51" s="43"/>
      <c r="D51" s="43"/>
      <c r="E51" s="43"/>
      <c r="F51" s="43"/>
      <c r="G51" s="43"/>
      <c r="H51" s="118"/>
      <c r="I51" s="118"/>
      <c r="J51" s="118"/>
      <c r="K51" s="118"/>
      <c r="L51" s="118"/>
      <c r="M51" s="118"/>
      <c r="N51" s="118"/>
      <c r="O51" s="118"/>
      <c r="P51" s="118"/>
      <c r="Q51" s="118"/>
      <c r="R51" s="118"/>
      <c r="S51" s="118"/>
      <c r="T51" s="118"/>
      <c r="U51" s="118"/>
      <c r="V51" s="118"/>
      <c r="W51" s="118"/>
      <c r="X51" s="118"/>
      <c r="Y51" s="118"/>
      <c r="Z51" s="118"/>
      <c r="AA51" s="118"/>
      <c r="AB51" s="118"/>
      <c r="AC51" s="118"/>
      <c r="AD51" s="49"/>
      <c r="AE51" s="53"/>
      <c r="AF51" s="53"/>
      <c r="AG51" s="47"/>
      <c r="AH51" s="48"/>
    </row>
    <row r="52" spans="1:36" x14ac:dyDescent="0.2">
      <c r="A52" s="97" t="s">
        <v>216</v>
      </c>
      <c r="B52" s="44"/>
      <c r="C52" s="44"/>
      <c r="D52" s="44"/>
      <c r="E52" s="44"/>
      <c r="F52" s="44"/>
      <c r="G52" s="44"/>
      <c r="H52" s="44"/>
      <c r="I52" s="44"/>
      <c r="J52" s="118"/>
      <c r="K52" s="118"/>
      <c r="L52" s="118"/>
      <c r="M52" s="118"/>
      <c r="N52" s="118"/>
      <c r="O52" s="118"/>
      <c r="P52" s="118"/>
      <c r="Q52" s="118"/>
      <c r="R52" s="118"/>
      <c r="S52" s="118"/>
      <c r="T52" s="129"/>
      <c r="U52" s="129"/>
      <c r="V52" s="129"/>
      <c r="W52" s="129"/>
      <c r="X52" s="129"/>
      <c r="Y52" s="118"/>
      <c r="Z52" s="118"/>
      <c r="AA52" s="118"/>
      <c r="AB52" s="118"/>
      <c r="AC52" s="118"/>
      <c r="AD52" s="118"/>
      <c r="AE52" s="118"/>
      <c r="AF52" s="118"/>
      <c r="AG52" s="47"/>
      <c r="AH52" s="46"/>
    </row>
    <row r="53" spans="1:36" x14ac:dyDescent="0.2">
      <c r="A53" s="45"/>
      <c r="B53" s="118"/>
      <c r="C53" s="118"/>
      <c r="D53" s="118"/>
      <c r="E53" s="118"/>
      <c r="F53" s="118"/>
      <c r="G53" s="118"/>
      <c r="H53" s="118"/>
      <c r="I53" s="118"/>
      <c r="J53" s="119"/>
      <c r="K53" s="119"/>
      <c r="L53" s="119"/>
      <c r="M53" s="119"/>
      <c r="N53" s="119"/>
      <c r="O53" s="119"/>
      <c r="P53" s="119"/>
      <c r="Q53" s="118"/>
      <c r="R53" s="118"/>
      <c r="S53" s="118"/>
      <c r="T53" s="130"/>
      <c r="U53" s="130"/>
      <c r="V53" s="130"/>
      <c r="W53" s="130"/>
      <c r="X53" s="130"/>
      <c r="Y53" s="118"/>
      <c r="Z53" s="118"/>
      <c r="AA53" s="118"/>
      <c r="AB53" s="118"/>
      <c r="AC53" s="118"/>
      <c r="AD53" s="49"/>
      <c r="AE53" s="49"/>
      <c r="AF53" s="49"/>
      <c r="AG53" s="47"/>
      <c r="AH53" s="46"/>
      <c r="AI53" s="12" t="s">
        <v>35</v>
      </c>
    </row>
    <row r="54" spans="1:36" x14ac:dyDescent="0.2">
      <c r="A54" s="42"/>
      <c r="B54" s="43"/>
      <c r="C54" s="43"/>
      <c r="D54" s="43"/>
      <c r="E54" s="43"/>
      <c r="F54" s="43"/>
      <c r="G54" s="43"/>
      <c r="H54" s="43"/>
      <c r="I54" s="43"/>
      <c r="J54" s="43"/>
      <c r="K54" s="118"/>
      <c r="L54" s="118"/>
      <c r="M54" s="118"/>
      <c r="N54" s="118"/>
      <c r="O54" s="118"/>
      <c r="P54" s="118"/>
      <c r="Q54" s="118"/>
      <c r="R54" s="118"/>
      <c r="S54" s="118"/>
      <c r="T54" s="118"/>
      <c r="U54" s="118"/>
      <c r="V54" s="118"/>
      <c r="W54" s="118"/>
      <c r="X54" s="118"/>
      <c r="Y54" s="118"/>
      <c r="Z54" s="118"/>
      <c r="AA54" s="118"/>
      <c r="AB54" s="118"/>
      <c r="AC54" s="118"/>
      <c r="AD54" s="49"/>
      <c r="AE54" s="49"/>
      <c r="AF54" s="49"/>
      <c r="AG54" s="47"/>
      <c r="AH54" s="75"/>
    </row>
    <row r="55" spans="1:36" x14ac:dyDescent="0.2">
      <c r="A55" s="45"/>
      <c r="B55" s="118"/>
      <c r="C55" s="118"/>
      <c r="D55" s="118"/>
      <c r="E55" s="118"/>
      <c r="F55" s="118"/>
      <c r="G55" s="118"/>
      <c r="H55" s="118"/>
      <c r="I55" s="118"/>
      <c r="J55" s="118"/>
      <c r="K55" s="118"/>
      <c r="L55" s="118"/>
      <c r="M55" s="118"/>
      <c r="N55" s="118"/>
      <c r="O55" s="118"/>
      <c r="P55" s="118"/>
      <c r="Q55" s="118"/>
      <c r="R55" s="118"/>
      <c r="S55" s="118"/>
      <c r="T55" s="118"/>
      <c r="U55" s="118"/>
      <c r="V55" s="118"/>
      <c r="W55" s="118"/>
      <c r="X55" s="118"/>
      <c r="Y55" s="118"/>
      <c r="Z55" s="118"/>
      <c r="AA55" s="118"/>
      <c r="AB55" s="118"/>
      <c r="AC55" s="118"/>
      <c r="AD55" s="118"/>
      <c r="AE55" s="49"/>
      <c r="AF55" s="49"/>
      <c r="AG55" s="47"/>
      <c r="AH55" s="48"/>
      <c r="AJ55" t="s">
        <v>35</v>
      </c>
    </row>
    <row r="56" spans="1:36" x14ac:dyDescent="0.2">
      <c r="A56" s="45"/>
      <c r="B56" s="118"/>
      <c r="C56" s="118"/>
      <c r="D56" s="118"/>
      <c r="E56" s="118"/>
      <c r="F56" s="118"/>
      <c r="G56" s="118"/>
      <c r="H56" s="118"/>
      <c r="I56" s="118"/>
      <c r="J56" s="118"/>
      <c r="K56" s="118"/>
      <c r="L56" s="118"/>
      <c r="M56" s="118"/>
      <c r="N56" s="118"/>
      <c r="O56" s="118"/>
      <c r="P56" s="118"/>
      <c r="Q56" s="118"/>
      <c r="R56" s="118"/>
      <c r="S56" s="118"/>
      <c r="T56" s="118"/>
      <c r="U56" s="118"/>
      <c r="V56" s="118"/>
      <c r="W56" s="118"/>
      <c r="X56" s="118"/>
      <c r="Y56" s="118"/>
      <c r="Z56" s="118"/>
      <c r="AA56" s="118"/>
      <c r="AB56" s="118"/>
      <c r="AC56" s="118"/>
      <c r="AD56" s="118"/>
      <c r="AE56" s="50"/>
      <c r="AF56" s="50"/>
      <c r="AG56" s="47"/>
      <c r="AH56" s="48"/>
    </row>
    <row r="57" spans="1:36" ht="13.5" thickBot="1" x14ac:dyDescent="0.25">
      <c r="A57" s="54"/>
      <c r="B57" s="55"/>
      <c r="C57" s="55"/>
      <c r="D57" s="55"/>
      <c r="E57" s="55"/>
      <c r="F57" s="55"/>
      <c r="G57" s="55" t="s">
        <v>35</v>
      </c>
      <c r="H57" s="55"/>
      <c r="I57" s="55"/>
      <c r="J57" s="55"/>
      <c r="K57" s="55"/>
      <c r="L57" s="55" t="s">
        <v>35</v>
      </c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55"/>
      <c r="AG57" s="56"/>
      <c r="AH57" s="76"/>
    </row>
    <row r="58" spans="1:36" x14ac:dyDescent="0.2">
      <c r="AJ58" t="s">
        <v>35</v>
      </c>
    </row>
    <row r="59" spans="1:36" x14ac:dyDescent="0.2">
      <c r="U59" s="2" t="s">
        <v>35</v>
      </c>
      <c r="Y59" s="2" t="s">
        <v>35</v>
      </c>
      <c r="AJ59" t="s">
        <v>35</v>
      </c>
    </row>
    <row r="60" spans="1:36" x14ac:dyDescent="0.2">
      <c r="L60" s="2" t="s">
        <v>35</v>
      </c>
      <c r="Q60" s="2" t="s">
        <v>35</v>
      </c>
      <c r="U60" s="2" t="s">
        <v>35</v>
      </c>
      <c r="AD60" s="2" t="s">
        <v>35</v>
      </c>
      <c r="AJ60" t="s">
        <v>35</v>
      </c>
    </row>
    <row r="61" spans="1:36" x14ac:dyDescent="0.2">
      <c r="O61" s="2" t="s">
        <v>35</v>
      </c>
      <c r="AB61" s="2" t="s">
        <v>35</v>
      </c>
      <c r="AG61" s="7" t="s">
        <v>35</v>
      </c>
    </row>
    <row r="62" spans="1:36" x14ac:dyDescent="0.2">
      <c r="G62" s="2" t="s">
        <v>35</v>
      </c>
      <c r="L62" s="2" t="s">
        <v>35</v>
      </c>
      <c r="AF62" s="2" t="s">
        <v>35</v>
      </c>
    </row>
    <row r="63" spans="1:36" x14ac:dyDescent="0.2">
      <c r="P63" s="2" t="s">
        <v>212</v>
      </c>
      <c r="S63" s="2" t="s">
        <v>35</v>
      </c>
      <c r="U63" s="2" t="s">
        <v>35</v>
      </c>
      <c r="V63" s="2" t="s">
        <v>35</v>
      </c>
      <c r="Y63" s="2" t="s">
        <v>35</v>
      </c>
      <c r="AD63" s="2" t="s">
        <v>35</v>
      </c>
      <c r="AJ63" t="s">
        <v>35</v>
      </c>
    </row>
    <row r="64" spans="1:36" x14ac:dyDescent="0.2">
      <c r="L64" s="2" t="s">
        <v>35</v>
      </c>
      <c r="S64" s="2" t="s">
        <v>35</v>
      </c>
      <c r="T64" s="2" t="s">
        <v>35</v>
      </c>
      <c r="Z64" s="2" t="s">
        <v>35</v>
      </c>
      <c r="AA64" s="2" t="s">
        <v>35</v>
      </c>
      <c r="AB64" s="2" t="s">
        <v>35</v>
      </c>
      <c r="AE64" s="2" t="s">
        <v>35</v>
      </c>
    </row>
    <row r="65" spans="7:33" x14ac:dyDescent="0.2">
      <c r="V65" s="2" t="s">
        <v>35</v>
      </c>
      <c r="W65" s="2" t="s">
        <v>35</v>
      </c>
      <c r="X65" s="2" t="s">
        <v>35</v>
      </c>
      <c r="Y65" s="2" t="s">
        <v>35</v>
      </c>
      <c r="AG65" s="7" t="s">
        <v>35</v>
      </c>
    </row>
    <row r="66" spans="7:33" x14ac:dyDescent="0.2">
      <c r="G66" s="2" t="s">
        <v>35</v>
      </c>
      <c r="P66" s="2" t="s">
        <v>35</v>
      </c>
      <c r="V66" s="2" t="s">
        <v>35</v>
      </c>
      <c r="Y66" s="2" t="s">
        <v>35</v>
      </c>
      <c r="AE66" s="2" t="s">
        <v>35</v>
      </c>
    </row>
    <row r="67" spans="7:33" x14ac:dyDescent="0.2">
      <c r="R67" s="2" t="s">
        <v>35</v>
      </c>
      <c r="U67" s="2" t="s">
        <v>35</v>
      </c>
    </row>
    <row r="68" spans="7:33" x14ac:dyDescent="0.2">
      <c r="L68" s="2" t="s">
        <v>35</v>
      </c>
      <c r="Y68" s="2" t="s">
        <v>35</v>
      </c>
      <c r="AC68" s="2" t="s">
        <v>35</v>
      </c>
      <c r="AD68" s="2" t="s">
        <v>35</v>
      </c>
    </row>
    <row r="70" spans="7:33" x14ac:dyDescent="0.2">
      <c r="N70" s="2" t="s">
        <v>35</v>
      </c>
    </row>
    <row r="71" spans="7:33" x14ac:dyDescent="0.2">
      <c r="U71" s="2" t="s">
        <v>35</v>
      </c>
    </row>
    <row r="76" spans="7:33" x14ac:dyDescent="0.2">
      <c r="W76" s="2" t="s">
        <v>35</v>
      </c>
    </row>
  </sheetData>
  <mergeCells count="36">
    <mergeCell ref="Z3:Z4"/>
    <mergeCell ref="A1:AH1"/>
    <mergeCell ref="T52:X52"/>
    <mergeCell ref="AF3:AF4"/>
    <mergeCell ref="A2:A4"/>
    <mergeCell ref="S3:S4"/>
    <mergeCell ref="V3:V4"/>
    <mergeCell ref="B2:AH2"/>
    <mergeCell ref="AE3:AE4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T53:X53"/>
    <mergeCell ref="U3:U4"/>
    <mergeCell ref="T3:T4"/>
    <mergeCell ref="P3:P4"/>
    <mergeCell ref="Q3:Q4"/>
    <mergeCell ref="B3:B4"/>
    <mergeCell ref="C3:C4"/>
    <mergeCell ref="D3:D4"/>
    <mergeCell ref="N3:N4"/>
    <mergeCell ref="E3:E4"/>
    <mergeCell ref="F3:F4"/>
    <mergeCell ref="M3:M4"/>
    <mergeCell ref="K3:K4"/>
    <mergeCell ref="L3:L4"/>
    <mergeCell ref="G3:G4"/>
    <mergeCell ref="H3:H4"/>
    <mergeCell ref="J3:J4"/>
    <mergeCell ref="I3:I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69"/>
  <sheetViews>
    <sheetView showGridLines="0" zoomScale="90" zoomScaleNormal="90" workbookViewId="0">
      <selection activeCell="AD37" sqref="AD37"/>
    </sheetView>
  </sheetViews>
  <sheetFormatPr defaultRowHeight="12.75" x14ac:dyDescent="0.2"/>
  <cols>
    <col min="1" max="1" width="19" style="2" customWidth="1"/>
    <col min="2" max="4" width="5" style="2" customWidth="1"/>
    <col min="5" max="5" width="5.140625" style="2" customWidth="1"/>
    <col min="6" max="6" width="5" style="2" customWidth="1"/>
    <col min="7" max="7" width="5.140625" style="2" customWidth="1"/>
    <col min="8" max="9" width="5" style="2" customWidth="1"/>
    <col min="10" max="10" width="5.42578125" style="2" customWidth="1"/>
    <col min="11" max="11" width="5.140625" style="2" customWidth="1"/>
    <col min="12" max="12" width="5" style="2" customWidth="1"/>
    <col min="13" max="13" width="5.140625" style="2" customWidth="1"/>
    <col min="14" max="14" width="5" style="2" customWidth="1"/>
    <col min="15" max="15" width="5.28515625" style="2" customWidth="1"/>
    <col min="16" max="16" width="5" style="2" customWidth="1"/>
    <col min="17" max="17" width="5.28515625" style="2" customWidth="1"/>
    <col min="18" max="22" width="5.140625" style="2" customWidth="1"/>
    <col min="23" max="24" width="5.28515625" style="2" customWidth="1"/>
    <col min="25" max="25" width="5.42578125" style="2" customWidth="1"/>
    <col min="26" max="27" width="5.140625" style="2" customWidth="1"/>
    <col min="28" max="28" width="5" style="2" customWidth="1"/>
    <col min="29" max="29" width="5.28515625" style="2" customWidth="1"/>
    <col min="30" max="30" width="5.140625" style="2" customWidth="1"/>
    <col min="31" max="31" width="6.42578125" style="2" bestFit="1" customWidth="1"/>
    <col min="32" max="32" width="5.7109375" style="2" customWidth="1"/>
    <col min="33" max="33" width="7" style="6" bestFit="1" customWidth="1"/>
    <col min="34" max="34" width="6.85546875" style="1" customWidth="1"/>
  </cols>
  <sheetData>
    <row r="1" spans="1:34" ht="20.100000000000001" customHeight="1" x14ac:dyDescent="0.2">
      <c r="A1" s="135" t="s">
        <v>225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7"/>
    </row>
    <row r="2" spans="1:34" s="4" customFormat="1" ht="20.100000000000001" customHeight="1" x14ac:dyDescent="0.2">
      <c r="A2" s="138" t="s">
        <v>21</v>
      </c>
      <c r="B2" s="133" t="s">
        <v>219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4"/>
    </row>
    <row r="3" spans="1:34" s="5" customFormat="1" ht="20.100000000000001" customHeight="1" x14ac:dyDescent="0.2">
      <c r="A3" s="138"/>
      <c r="B3" s="131">
        <v>1</v>
      </c>
      <c r="C3" s="131">
        <f>SUM(B3+1)</f>
        <v>2</v>
      </c>
      <c r="D3" s="131">
        <f t="shared" ref="D3:AD3" si="0">SUM(C3+1)</f>
        <v>3</v>
      </c>
      <c r="E3" s="131">
        <f t="shared" si="0"/>
        <v>4</v>
      </c>
      <c r="F3" s="131">
        <f t="shared" si="0"/>
        <v>5</v>
      </c>
      <c r="G3" s="131">
        <f t="shared" si="0"/>
        <v>6</v>
      </c>
      <c r="H3" s="131">
        <f t="shared" si="0"/>
        <v>7</v>
      </c>
      <c r="I3" s="131">
        <f t="shared" si="0"/>
        <v>8</v>
      </c>
      <c r="J3" s="131">
        <f t="shared" si="0"/>
        <v>9</v>
      </c>
      <c r="K3" s="131">
        <f t="shared" si="0"/>
        <v>10</v>
      </c>
      <c r="L3" s="131">
        <f t="shared" si="0"/>
        <v>11</v>
      </c>
      <c r="M3" s="131">
        <f t="shared" si="0"/>
        <v>12</v>
      </c>
      <c r="N3" s="131">
        <f t="shared" si="0"/>
        <v>13</v>
      </c>
      <c r="O3" s="131">
        <f t="shared" si="0"/>
        <v>14</v>
      </c>
      <c r="P3" s="131">
        <f t="shared" si="0"/>
        <v>15</v>
      </c>
      <c r="Q3" s="131">
        <f t="shared" si="0"/>
        <v>16</v>
      </c>
      <c r="R3" s="131">
        <f t="shared" si="0"/>
        <v>17</v>
      </c>
      <c r="S3" s="131">
        <f t="shared" si="0"/>
        <v>18</v>
      </c>
      <c r="T3" s="131">
        <f t="shared" si="0"/>
        <v>19</v>
      </c>
      <c r="U3" s="131">
        <f t="shared" si="0"/>
        <v>20</v>
      </c>
      <c r="V3" s="131">
        <f t="shared" si="0"/>
        <v>21</v>
      </c>
      <c r="W3" s="131">
        <f t="shared" si="0"/>
        <v>22</v>
      </c>
      <c r="X3" s="131">
        <f t="shared" si="0"/>
        <v>23</v>
      </c>
      <c r="Y3" s="131">
        <f t="shared" si="0"/>
        <v>24</v>
      </c>
      <c r="Z3" s="131">
        <f t="shared" si="0"/>
        <v>25</v>
      </c>
      <c r="AA3" s="131">
        <f t="shared" si="0"/>
        <v>26</v>
      </c>
      <c r="AB3" s="131">
        <f t="shared" si="0"/>
        <v>27</v>
      </c>
      <c r="AC3" s="131">
        <f t="shared" si="0"/>
        <v>28</v>
      </c>
      <c r="AD3" s="131">
        <f t="shared" si="0"/>
        <v>29</v>
      </c>
      <c r="AE3" s="131">
        <v>30</v>
      </c>
      <c r="AF3" s="131">
        <v>31</v>
      </c>
      <c r="AG3" s="98" t="s">
        <v>28</v>
      </c>
      <c r="AH3" s="99" t="s">
        <v>26</v>
      </c>
    </row>
    <row r="4" spans="1:34" s="5" customFormat="1" ht="20.100000000000001" customHeight="1" x14ac:dyDescent="0.2">
      <c r="A4" s="138"/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  <c r="AA4" s="131"/>
      <c r="AB4" s="131"/>
      <c r="AC4" s="131"/>
      <c r="AD4" s="131"/>
      <c r="AE4" s="131"/>
      <c r="AF4" s="131"/>
      <c r="AG4" s="98" t="s">
        <v>25</v>
      </c>
      <c r="AH4" s="99" t="s">
        <v>25</v>
      </c>
    </row>
    <row r="5" spans="1:34" s="5" customFormat="1" x14ac:dyDescent="0.2">
      <c r="A5" s="51" t="s">
        <v>30</v>
      </c>
      <c r="B5" s="110">
        <f>[1]Maio!$G$5</f>
        <v>41</v>
      </c>
      <c r="C5" s="110">
        <f>[1]Maio!$G$6</f>
        <v>34</v>
      </c>
      <c r="D5" s="110">
        <f>[1]Maio!$G$7</f>
        <v>44</v>
      </c>
      <c r="E5" s="110">
        <f>[1]Maio!$G$8</f>
        <v>36</v>
      </c>
      <c r="F5" s="110">
        <f>[1]Maio!$G$9</f>
        <v>34</v>
      </c>
      <c r="G5" s="110">
        <f>[1]Maio!$G$10</f>
        <v>35</v>
      </c>
      <c r="H5" s="110">
        <f>[1]Maio!$G$11</f>
        <v>36</v>
      </c>
      <c r="I5" s="110">
        <f>[1]Maio!$G$12</f>
        <v>39</v>
      </c>
      <c r="J5" s="110">
        <f>[1]Maio!$G$13</f>
        <v>44</v>
      </c>
      <c r="K5" s="110">
        <f>[1]Maio!$G$14</f>
        <v>53</v>
      </c>
      <c r="L5" s="110">
        <f>[1]Maio!$G$15</f>
        <v>23</v>
      </c>
      <c r="M5" s="110">
        <f>[1]Maio!$G$16</f>
        <v>24</v>
      </c>
      <c r="N5" s="110">
        <f>[1]Maio!$G$17</f>
        <v>30</v>
      </c>
      <c r="O5" s="110">
        <f>[1]Maio!$G$18</f>
        <v>27</v>
      </c>
      <c r="P5" s="110">
        <f>[1]Maio!$G$19</f>
        <v>34</v>
      </c>
      <c r="Q5" s="110">
        <f>[1]Maio!$G$20</f>
        <v>25</v>
      </c>
      <c r="R5" s="110">
        <f>[1]Maio!$G$21</f>
        <v>28</v>
      </c>
      <c r="S5" s="110">
        <f>[1]Maio!$G$22</f>
        <v>29</v>
      </c>
      <c r="T5" s="110">
        <f>[1]Maio!$G$23</f>
        <v>30</v>
      </c>
      <c r="U5" s="110">
        <f>[1]Maio!$G$24</f>
        <v>23</v>
      </c>
      <c r="V5" s="110">
        <f>[1]Maio!$G$25</f>
        <v>26</v>
      </c>
      <c r="W5" s="110">
        <f>[1]Maio!$G$26</f>
        <v>28</v>
      </c>
      <c r="X5" s="110">
        <f>[1]Maio!$G$27</f>
        <v>28</v>
      </c>
      <c r="Y5" s="110">
        <f>[1]Maio!$G$28</f>
        <v>32</v>
      </c>
      <c r="Z5" s="110">
        <f>[1]Maio!$G$29</f>
        <v>30</v>
      </c>
      <c r="AA5" s="110">
        <f>[1]Maio!$G$30</f>
        <v>32</v>
      </c>
      <c r="AB5" s="110">
        <f>[1]Maio!$G$31</f>
        <v>31</v>
      </c>
      <c r="AC5" s="110">
        <f>[1]Maio!$G$32</f>
        <v>76</v>
      </c>
      <c r="AD5" s="110">
        <f>[1]Maio!$G$33</f>
        <v>69</v>
      </c>
      <c r="AE5" s="110">
        <f>[1]Maio!$G$34</f>
        <v>92</v>
      </c>
      <c r="AF5" s="110">
        <f>[1]Maio!$G$35</f>
        <v>67</v>
      </c>
      <c r="AG5" s="101">
        <f t="shared" ref="AG5" si="1">MIN(B5:AF5)</f>
        <v>23</v>
      </c>
      <c r="AH5" s="112">
        <f t="shared" ref="AH5" si="2">AVERAGE(B5:AF5)</f>
        <v>38.064516129032256</v>
      </c>
    </row>
    <row r="6" spans="1:34" x14ac:dyDescent="0.2">
      <c r="A6" s="51" t="s">
        <v>0</v>
      </c>
      <c r="B6" s="113">
        <f>[2]Maio!$G$5</f>
        <v>59</v>
      </c>
      <c r="C6" s="113">
        <f>[2]Maio!$G$6</f>
        <v>49</v>
      </c>
      <c r="D6" s="113">
        <f>[2]Maio!$G$7</f>
        <v>70</v>
      </c>
      <c r="E6" s="113">
        <f>[2]Maio!$G$8</f>
        <v>66</v>
      </c>
      <c r="F6" s="113">
        <f>[2]Maio!$G$9</f>
        <v>50</v>
      </c>
      <c r="G6" s="113">
        <f>[2]Maio!$G$10</f>
        <v>56</v>
      </c>
      <c r="H6" s="113">
        <f>[2]Maio!$G$11</f>
        <v>46</v>
      </c>
      <c r="I6" s="113">
        <f>[2]Maio!$G$12</f>
        <v>64</v>
      </c>
      <c r="J6" s="113">
        <f>[2]Maio!$G$13</f>
        <v>54</v>
      </c>
      <c r="K6" s="113">
        <f>[2]Maio!$G$14</f>
        <v>47</v>
      </c>
      <c r="L6" s="113">
        <f>[2]Maio!$G$15</f>
        <v>18</v>
      </c>
      <c r="M6" s="113">
        <f>[2]Maio!$G$16</f>
        <v>26</v>
      </c>
      <c r="N6" s="113">
        <f>[2]Maio!$G$17</f>
        <v>20</v>
      </c>
      <c r="O6" s="113">
        <f>[2]Maio!$G$18</f>
        <v>30</v>
      </c>
      <c r="P6" s="113">
        <f>[2]Maio!$G$19</f>
        <v>29</v>
      </c>
      <c r="Q6" s="113">
        <f>[2]Maio!$G$20</f>
        <v>32</v>
      </c>
      <c r="R6" s="113">
        <f>[2]Maio!$G$21</f>
        <v>35</v>
      </c>
      <c r="S6" s="113">
        <f>[2]Maio!$G$22</f>
        <v>42</v>
      </c>
      <c r="T6" s="113">
        <f>[2]Maio!$G$23</f>
        <v>42</v>
      </c>
      <c r="U6" s="113">
        <f>[2]Maio!$G$24</f>
        <v>42</v>
      </c>
      <c r="V6" s="113">
        <f>[2]Maio!$G$25</f>
        <v>52</v>
      </c>
      <c r="W6" s="113">
        <f>[2]Maio!$G$26</f>
        <v>51</v>
      </c>
      <c r="X6" s="113">
        <f>[2]Maio!$G$27</f>
        <v>39</v>
      </c>
      <c r="Y6" s="113">
        <f>[2]Maio!$G$28</f>
        <v>37</v>
      </c>
      <c r="Z6" s="113">
        <f>[2]Maio!$G$29</f>
        <v>43</v>
      </c>
      <c r="AA6" s="113">
        <f>[2]Maio!$G$30</f>
        <v>45</v>
      </c>
      <c r="AB6" s="113">
        <f>[2]Maio!$G$31</f>
        <v>42</v>
      </c>
      <c r="AC6" s="113">
        <f>[2]Maio!$G$32</f>
        <v>71</v>
      </c>
      <c r="AD6" s="113">
        <f>[2]Maio!$G$33</f>
        <v>75</v>
      </c>
      <c r="AE6" s="113">
        <f>[2]Maio!$G$34</f>
        <v>80</v>
      </c>
      <c r="AF6" s="113">
        <f>[2]Maio!$G$35</f>
        <v>75</v>
      </c>
      <c r="AG6" s="101">
        <f t="shared" ref="AG6:AG49" si="3">MIN(B6:AF6)</f>
        <v>18</v>
      </c>
      <c r="AH6" s="112">
        <f t="shared" ref="AH6:AH49" si="4">AVERAGE(B6:AF6)</f>
        <v>47.967741935483872</v>
      </c>
    </row>
    <row r="7" spans="1:34" x14ac:dyDescent="0.2">
      <c r="A7" s="51" t="s">
        <v>88</v>
      </c>
      <c r="B7" s="113">
        <f>[3]Maio!$G$5</f>
        <v>49</v>
      </c>
      <c r="C7" s="113">
        <f>[3]Maio!$G$6</f>
        <v>45</v>
      </c>
      <c r="D7" s="113">
        <f>[3]Maio!$G$7</f>
        <v>55</v>
      </c>
      <c r="E7" s="113">
        <f>[3]Maio!$G$8</f>
        <v>51</v>
      </c>
      <c r="F7" s="113">
        <f>[3]Maio!$G$9</f>
        <v>45</v>
      </c>
      <c r="G7" s="113">
        <f>[3]Maio!$G$10</f>
        <v>44</v>
      </c>
      <c r="H7" s="113">
        <f>[3]Maio!$G$11</f>
        <v>46</v>
      </c>
      <c r="I7" s="113">
        <f>[3]Maio!$G$12</f>
        <v>59</v>
      </c>
      <c r="J7" s="113" t="str">
        <f>[3]Maio!$G$13</f>
        <v>*</v>
      </c>
      <c r="K7" s="113">
        <f>[3]Maio!$G$14</f>
        <v>54</v>
      </c>
      <c r="L7" s="113">
        <f>[3]Maio!$G$15</f>
        <v>21</v>
      </c>
      <c r="M7" s="113">
        <f>[3]Maio!$G$16</f>
        <v>22</v>
      </c>
      <c r="N7" s="113">
        <f>[3]Maio!$G$17</f>
        <v>28</v>
      </c>
      <c r="O7" s="113">
        <f>[3]Maio!$G$18</f>
        <v>35</v>
      </c>
      <c r="P7" s="113">
        <f>[3]Maio!$G$19</f>
        <v>31</v>
      </c>
      <c r="Q7" s="113">
        <f>[3]Maio!$G$20</f>
        <v>31</v>
      </c>
      <c r="R7" s="113">
        <f>[3]Maio!$G$21</f>
        <v>37</v>
      </c>
      <c r="S7" s="113">
        <f>[3]Maio!$G$22</f>
        <v>40</v>
      </c>
      <c r="T7" s="113">
        <f>[3]Maio!$G$23</f>
        <v>33</v>
      </c>
      <c r="U7" s="113">
        <f>[3]Maio!$G$24</f>
        <v>33</v>
      </c>
      <c r="V7" s="113">
        <f>[3]Maio!$G$25</f>
        <v>40</v>
      </c>
      <c r="W7" s="113">
        <f>[3]Maio!$G$26</f>
        <v>36</v>
      </c>
      <c r="X7" s="113">
        <f>[3]Maio!$G$27</f>
        <v>33</v>
      </c>
      <c r="Y7" s="113">
        <f>[3]Maio!$G$28</f>
        <v>35</v>
      </c>
      <c r="Z7" s="113">
        <f>[3]Maio!$G$29</f>
        <v>38</v>
      </c>
      <c r="AA7" s="113">
        <f>[3]Maio!$G$30</f>
        <v>40</v>
      </c>
      <c r="AB7" s="113">
        <f>[3]Maio!$G$31</f>
        <v>40</v>
      </c>
      <c r="AC7" s="113">
        <f>[3]Maio!$G$32</f>
        <v>62</v>
      </c>
      <c r="AD7" s="113">
        <f>[3]Maio!$G$33</f>
        <v>65</v>
      </c>
      <c r="AE7" s="113">
        <f>[3]Maio!$G$34</f>
        <v>79</v>
      </c>
      <c r="AF7" s="113" t="str">
        <f>[3]Maio!$G$35</f>
        <v>*</v>
      </c>
      <c r="AG7" s="101">
        <f t="shared" si="3"/>
        <v>21</v>
      </c>
      <c r="AH7" s="112">
        <f t="shared" si="4"/>
        <v>42.310344827586206</v>
      </c>
    </row>
    <row r="8" spans="1:34" x14ac:dyDescent="0.2">
      <c r="A8" s="51" t="s">
        <v>1</v>
      </c>
      <c r="B8" s="113">
        <f>[4]Maio!$G$5</f>
        <v>51</v>
      </c>
      <c r="C8" s="113">
        <f>[4]Maio!$G$6</f>
        <v>60</v>
      </c>
      <c r="D8" s="113">
        <f>[4]Maio!$G$7</f>
        <v>65</v>
      </c>
      <c r="E8" s="113">
        <f>[4]Maio!$G$8</f>
        <v>58</v>
      </c>
      <c r="F8" s="113">
        <f>[4]Maio!$G$9</f>
        <v>40</v>
      </c>
      <c r="G8" s="113">
        <f>[4]Maio!$G$10</f>
        <v>60</v>
      </c>
      <c r="H8" s="113">
        <f>[4]Maio!$G$11</f>
        <v>46</v>
      </c>
      <c r="I8" s="113">
        <f>[4]Maio!$G$12</f>
        <v>69</v>
      </c>
      <c r="J8" s="113">
        <f>[4]Maio!$G$13</f>
        <v>70</v>
      </c>
      <c r="K8" s="113">
        <f>[4]Maio!$G$14</f>
        <v>57</v>
      </c>
      <c r="L8" s="113">
        <f>[4]Maio!$G$15</f>
        <v>43</v>
      </c>
      <c r="M8" s="113">
        <f>[4]Maio!$G$16</f>
        <v>36</v>
      </c>
      <c r="N8" s="113">
        <f>[4]Maio!$G$17</f>
        <v>33</v>
      </c>
      <c r="O8" s="113">
        <f>[4]Maio!$G$18</f>
        <v>27</v>
      </c>
      <c r="P8" s="113">
        <f>[4]Maio!$G$19</f>
        <v>31</v>
      </c>
      <c r="Q8" s="113">
        <f>[4]Maio!$G$20</f>
        <v>31</v>
      </c>
      <c r="R8" s="113">
        <f>[4]Maio!$G$21</f>
        <v>29</v>
      </c>
      <c r="S8" s="113">
        <f>[4]Maio!$G$22</f>
        <v>30</v>
      </c>
      <c r="T8" s="113">
        <f>[4]Maio!$G$23</f>
        <v>22</v>
      </c>
      <c r="U8" s="113">
        <f>[4]Maio!$G$24</f>
        <v>28</v>
      </c>
      <c r="V8" s="113">
        <f>[4]Maio!$G$25</f>
        <v>30</v>
      </c>
      <c r="W8" s="113">
        <f>[4]Maio!$G$26</f>
        <v>34</v>
      </c>
      <c r="X8" s="113">
        <f>[4]Maio!$G$27</f>
        <v>33</v>
      </c>
      <c r="Y8" s="113">
        <f>[4]Maio!$G$28</f>
        <v>31</v>
      </c>
      <c r="Z8" s="113">
        <f>[4]Maio!$G$29</f>
        <v>36</v>
      </c>
      <c r="AA8" s="113">
        <f>[4]Maio!$G$30</f>
        <v>37</v>
      </c>
      <c r="AB8" s="113">
        <f>[4]Maio!$G$31</f>
        <v>36</v>
      </c>
      <c r="AC8" s="113">
        <f>[4]Maio!$G$32</f>
        <v>71</v>
      </c>
      <c r="AD8" s="113">
        <f>[4]Maio!$G$33</f>
        <v>60</v>
      </c>
      <c r="AE8" s="113">
        <f>[4]Maio!$G$34</f>
        <v>84</v>
      </c>
      <c r="AF8" s="113">
        <f>[4]Maio!$G$35</f>
        <v>69</v>
      </c>
      <c r="AG8" s="101">
        <f t="shared" si="3"/>
        <v>22</v>
      </c>
      <c r="AH8" s="112">
        <f t="shared" si="4"/>
        <v>45.387096774193552</v>
      </c>
    </row>
    <row r="9" spans="1:34" hidden="1" x14ac:dyDescent="0.2">
      <c r="A9" s="51" t="s">
        <v>151</v>
      </c>
      <c r="B9" s="113" t="str">
        <f>[5]Maio!$G$5</f>
        <v>*</v>
      </c>
      <c r="C9" s="113" t="str">
        <f>[5]Maio!$G$6</f>
        <v>*</v>
      </c>
      <c r="D9" s="113" t="str">
        <f>[5]Maio!$G$7</f>
        <v>*</v>
      </c>
      <c r="E9" s="113" t="str">
        <f>[5]Maio!$G$8</f>
        <v>*</v>
      </c>
      <c r="F9" s="113" t="str">
        <f>[5]Maio!$G$9</f>
        <v>*</v>
      </c>
      <c r="G9" s="113" t="str">
        <f>[5]Maio!$G$10</f>
        <v>*</v>
      </c>
      <c r="H9" s="113" t="str">
        <f>[5]Maio!$G$11</f>
        <v>*</v>
      </c>
      <c r="I9" s="113" t="str">
        <f>[5]Maio!$G$12</f>
        <v>*</v>
      </c>
      <c r="J9" s="113" t="str">
        <f>[5]Maio!$G$13</f>
        <v>*</v>
      </c>
      <c r="K9" s="113" t="str">
        <f>[5]Maio!$G$14</f>
        <v>*</v>
      </c>
      <c r="L9" s="113" t="str">
        <f>[5]Maio!$G$15</f>
        <v>*</v>
      </c>
      <c r="M9" s="113" t="str">
        <f>[5]Maio!$G$16</f>
        <v>*</v>
      </c>
      <c r="N9" s="113" t="str">
        <f>[5]Maio!$G$17</f>
        <v>*</v>
      </c>
      <c r="O9" s="113" t="str">
        <f>[5]Maio!$G$18</f>
        <v>*</v>
      </c>
      <c r="P9" s="113" t="str">
        <f>[5]Maio!$G$19</f>
        <v>*</v>
      </c>
      <c r="Q9" s="113" t="str">
        <f>[5]Maio!$G$20</f>
        <v>*</v>
      </c>
      <c r="R9" s="113" t="str">
        <f>[5]Maio!$G$21</f>
        <v>*</v>
      </c>
      <c r="S9" s="113" t="str">
        <f>[5]Maio!$G$22</f>
        <v>*</v>
      </c>
      <c r="T9" s="113" t="str">
        <f>[5]Maio!$G$23</f>
        <v>*</v>
      </c>
      <c r="U9" s="113" t="str">
        <f>[5]Maio!$G$24</f>
        <v>*</v>
      </c>
      <c r="V9" s="113" t="str">
        <f>[5]Maio!$G$25</f>
        <v>*</v>
      </c>
      <c r="W9" s="113" t="str">
        <f>[5]Maio!$G$26</f>
        <v>*</v>
      </c>
      <c r="X9" s="113" t="str">
        <f>[5]Maio!$G$27</f>
        <v>*</v>
      </c>
      <c r="Y9" s="113" t="str">
        <f>[5]Maio!$G$28</f>
        <v>*</v>
      </c>
      <c r="Z9" s="113" t="str">
        <f>[5]Maio!$G$29</f>
        <v>*</v>
      </c>
      <c r="AA9" s="113" t="str">
        <f>[5]Maio!$G$30</f>
        <v>*</v>
      </c>
      <c r="AB9" s="113" t="str">
        <f>[5]Maio!$G$31</f>
        <v>*</v>
      </c>
      <c r="AC9" s="113" t="str">
        <f>[5]Maio!$G$32</f>
        <v>*</v>
      </c>
      <c r="AD9" s="113" t="str">
        <f>[5]Maio!$G$33</f>
        <v>*</v>
      </c>
      <c r="AE9" s="113" t="str">
        <f>[5]Maio!$G$34</f>
        <v>*</v>
      </c>
      <c r="AF9" s="113" t="str">
        <f>[5]Maio!$G$35</f>
        <v>*</v>
      </c>
      <c r="AG9" s="101" t="s">
        <v>209</v>
      </c>
      <c r="AH9" s="112" t="s">
        <v>209</v>
      </c>
    </row>
    <row r="10" spans="1:34" x14ac:dyDescent="0.2">
      <c r="A10" s="51" t="s">
        <v>95</v>
      </c>
      <c r="B10" s="113">
        <f>[6]Maio!$G$5</f>
        <v>48</v>
      </c>
      <c r="C10" s="113">
        <f>[6]Maio!$G$6</f>
        <v>37</v>
      </c>
      <c r="D10" s="113">
        <f>[6]Maio!$G$7</f>
        <v>54</v>
      </c>
      <c r="E10" s="113">
        <f>[6]Maio!$G$8</f>
        <v>50</v>
      </c>
      <c r="F10" s="113">
        <f>[6]Maio!$G$9</f>
        <v>39</v>
      </c>
      <c r="G10" s="113">
        <f>[6]Maio!$G$10</f>
        <v>46</v>
      </c>
      <c r="H10" s="113">
        <f>[6]Maio!$G$11</f>
        <v>45</v>
      </c>
      <c r="I10" s="113">
        <f>[6]Maio!$G$12</f>
        <v>44</v>
      </c>
      <c r="J10" s="113">
        <f>[6]Maio!$G$13</f>
        <v>56</v>
      </c>
      <c r="K10" s="113">
        <f>[6]Maio!$G$14</f>
        <v>61</v>
      </c>
      <c r="L10" s="113">
        <f>[6]Maio!$G$15</f>
        <v>53</v>
      </c>
      <c r="M10" s="113">
        <f>[6]Maio!$G$16</f>
        <v>24</v>
      </c>
      <c r="N10" s="113">
        <f>[6]Maio!$G$17</f>
        <v>28</v>
      </c>
      <c r="O10" s="113">
        <f>[6]Maio!$G$18</f>
        <v>29</v>
      </c>
      <c r="P10" s="113">
        <f>[6]Maio!$G$19</f>
        <v>36</v>
      </c>
      <c r="Q10" s="113">
        <f>[6]Maio!$G$20</f>
        <v>29</v>
      </c>
      <c r="R10" s="113">
        <f>[6]Maio!$G$21</f>
        <v>23</v>
      </c>
      <c r="S10" s="113">
        <f>[6]Maio!$G$22</f>
        <v>27</v>
      </c>
      <c r="T10" s="113">
        <f>[6]Maio!$G$23</f>
        <v>28</v>
      </c>
      <c r="U10" s="113">
        <f>[6]Maio!$G$24</f>
        <v>29</v>
      </c>
      <c r="V10" s="113">
        <f>[6]Maio!$G$25</f>
        <v>37</v>
      </c>
      <c r="W10" s="113">
        <f>[6]Maio!$G$26</f>
        <v>36</v>
      </c>
      <c r="X10" s="113">
        <f>[6]Maio!$G$27</f>
        <v>33</v>
      </c>
      <c r="Y10" s="113">
        <f>[6]Maio!$G$28</f>
        <v>33</v>
      </c>
      <c r="Z10" s="113">
        <f>[6]Maio!$G$29</f>
        <v>42</v>
      </c>
      <c r="AA10" s="113">
        <f>[6]Maio!$G$30</f>
        <v>42</v>
      </c>
      <c r="AB10" s="113">
        <f>[6]Maio!$G$31</f>
        <v>42</v>
      </c>
      <c r="AC10" s="113">
        <f>[6]Maio!$G$32</f>
        <v>76</v>
      </c>
      <c r="AD10" s="113">
        <f>[6]Maio!$G$33</f>
        <v>67</v>
      </c>
      <c r="AE10" s="113">
        <f>[6]Maio!$G$34</f>
        <v>92</v>
      </c>
      <c r="AF10" s="113">
        <f>[6]Maio!$G$35</f>
        <v>72</v>
      </c>
      <c r="AG10" s="101">
        <f t="shared" si="3"/>
        <v>23</v>
      </c>
      <c r="AH10" s="112">
        <f t="shared" si="4"/>
        <v>43.806451612903224</v>
      </c>
    </row>
    <row r="11" spans="1:34" x14ac:dyDescent="0.2">
      <c r="A11" s="51" t="s">
        <v>52</v>
      </c>
      <c r="B11" s="113">
        <f>[7]Maio!$G$5</f>
        <v>40</v>
      </c>
      <c r="C11" s="113">
        <f>[7]Maio!$G$6</f>
        <v>38</v>
      </c>
      <c r="D11" s="113">
        <f>[7]Maio!$G$7</f>
        <v>43</v>
      </c>
      <c r="E11" s="113">
        <f>[7]Maio!$G$8</f>
        <v>41</v>
      </c>
      <c r="F11" s="113">
        <f>[7]Maio!$G$9</f>
        <v>38</v>
      </c>
      <c r="G11" s="113">
        <f>[7]Maio!$G$10</f>
        <v>35</v>
      </c>
      <c r="H11" s="113">
        <f>[7]Maio!$G$11</f>
        <v>41</v>
      </c>
      <c r="I11" s="113">
        <f>[7]Maio!$G$12</f>
        <v>39</v>
      </c>
      <c r="J11" s="113">
        <f>[7]Maio!$G$13</f>
        <v>54</v>
      </c>
      <c r="K11" s="113">
        <f>[7]Maio!$G$14</f>
        <v>53</v>
      </c>
      <c r="L11" s="113">
        <f>[7]Maio!$G$15</f>
        <v>21</v>
      </c>
      <c r="M11" s="113">
        <f>[7]Maio!$G$16</f>
        <v>24</v>
      </c>
      <c r="N11" s="113">
        <f>[7]Maio!$G$17</f>
        <v>33</v>
      </c>
      <c r="O11" s="113">
        <f>[7]Maio!$G$18</f>
        <v>28</v>
      </c>
      <c r="P11" s="113">
        <f>[7]Maio!$G$19</f>
        <v>29</v>
      </c>
      <c r="Q11" s="113">
        <f>[7]Maio!$G$20</f>
        <v>26</v>
      </c>
      <c r="R11" s="113">
        <f>[7]Maio!$G$21</f>
        <v>35</v>
      </c>
      <c r="S11" s="113">
        <f>[7]Maio!$G$22</f>
        <v>39</v>
      </c>
      <c r="T11" s="113">
        <f>[7]Maio!$G$23</f>
        <v>31</v>
      </c>
      <c r="U11" s="113">
        <f>[7]Maio!$G$24</f>
        <v>30</v>
      </c>
      <c r="V11" s="113">
        <f>[7]Maio!$G$25</f>
        <v>34</v>
      </c>
      <c r="W11" s="113">
        <f>[7]Maio!$G$26</f>
        <v>39</v>
      </c>
      <c r="X11" s="113">
        <f>[7]Maio!$G$27</f>
        <v>29</v>
      </c>
      <c r="Y11" s="113">
        <f>[7]Maio!$G$28</f>
        <v>36</v>
      </c>
      <c r="Z11" s="113">
        <f>[7]Maio!$G$29</f>
        <v>40</v>
      </c>
      <c r="AA11" s="113">
        <f>[7]Maio!$G$30</f>
        <v>37</v>
      </c>
      <c r="AB11" s="113">
        <f>[7]Maio!$G$31</f>
        <v>34</v>
      </c>
      <c r="AC11" s="113">
        <f>[7]Maio!$G$32</f>
        <v>58</v>
      </c>
      <c r="AD11" s="113">
        <f>[7]Maio!$G$33</f>
        <v>55</v>
      </c>
      <c r="AE11" s="113">
        <f>[7]Maio!$G$34</f>
        <v>70</v>
      </c>
      <c r="AF11" s="113">
        <f>[7]Maio!$G$35</f>
        <v>62</v>
      </c>
      <c r="AG11" s="101">
        <f t="shared" si="3"/>
        <v>21</v>
      </c>
      <c r="AH11" s="112">
        <f t="shared" si="4"/>
        <v>39.096774193548384</v>
      </c>
    </row>
    <row r="12" spans="1:34" hidden="1" x14ac:dyDescent="0.2">
      <c r="A12" s="51" t="s">
        <v>31</v>
      </c>
      <c r="B12" s="113" t="s">
        <v>209</v>
      </c>
      <c r="C12" s="113" t="s">
        <v>209</v>
      </c>
      <c r="D12" s="113" t="s">
        <v>209</v>
      </c>
      <c r="E12" s="113" t="s">
        <v>209</v>
      </c>
      <c r="F12" s="113" t="s">
        <v>209</v>
      </c>
      <c r="G12" s="113" t="s">
        <v>209</v>
      </c>
      <c r="H12" s="113" t="s">
        <v>209</v>
      </c>
      <c r="I12" s="113" t="s">
        <v>209</v>
      </c>
      <c r="J12" s="113" t="s">
        <v>209</v>
      </c>
      <c r="K12" s="113" t="s">
        <v>209</v>
      </c>
      <c r="L12" s="113" t="s">
        <v>209</v>
      </c>
      <c r="M12" s="113" t="s">
        <v>209</v>
      </c>
      <c r="N12" s="113" t="s">
        <v>209</v>
      </c>
      <c r="O12" s="113" t="s">
        <v>209</v>
      </c>
      <c r="P12" s="113" t="s">
        <v>209</v>
      </c>
      <c r="Q12" s="113" t="s">
        <v>209</v>
      </c>
      <c r="R12" s="113" t="s">
        <v>209</v>
      </c>
      <c r="S12" s="113" t="s">
        <v>209</v>
      </c>
      <c r="T12" s="113" t="s">
        <v>209</v>
      </c>
      <c r="U12" s="113" t="s">
        <v>209</v>
      </c>
      <c r="V12" s="113" t="s">
        <v>209</v>
      </c>
      <c r="W12" s="113" t="s">
        <v>209</v>
      </c>
      <c r="X12" s="113" t="s">
        <v>209</v>
      </c>
      <c r="Y12" s="113" t="s">
        <v>209</v>
      </c>
      <c r="Z12" s="113" t="s">
        <v>209</v>
      </c>
      <c r="AA12" s="113" t="s">
        <v>209</v>
      </c>
      <c r="AB12" s="113" t="s">
        <v>209</v>
      </c>
      <c r="AC12" s="113" t="s">
        <v>209</v>
      </c>
      <c r="AD12" s="113" t="s">
        <v>209</v>
      </c>
      <c r="AE12" s="113" t="s">
        <v>209</v>
      </c>
      <c r="AF12" s="113" t="s">
        <v>209</v>
      </c>
      <c r="AG12" s="101" t="s">
        <v>209</v>
      </c>
      <c r="AH12" s="112" t="s">
        <v>209</v>
      </c>
    </row>
    <row r="13" spans="1:34" x14ac:dyDescent="0.2">
      <c r="A13" s="51" t="s">
        <v>98</v>
      </c>
      <c r="B13" s="113">
        <f>[8]Maio!$G$5</f>
        <v>59</v>
      </c>
      <c r="C13" s="113">
        <f>[8]Maio!$G$6</f>
        <v>61</v>
      </c>
      <c r="D13" s="113">
        <f>[8]Maio!$G$7</f>
        <v>74</v>
      </c>
      <c r="E13" s="113">
        <f>[8]Maio!$G$8</f>
        <v>67</v>
      </c>
      <c r="F13" s="113">
        <f>[8]Maio!$G$9</f>
        <v>50</v>
      </c>
      <c r="G13" s="113">
        <f>[8]Maio!$G$10</f>
        <v>59</v>
      </c>
      <c r="H13" s="113">
        <f>[8]Maio!$G$11</f>
        <v>59</v>
      </c>
      <c r="I13" s="113">
        <f>[8]Maio!$G$12</f>
        <v>72</v>
      </c>
      <c r="J13" s="113">
        <f>[8]Maio!$G$13</f>
        <v>77</v>
      </c>
      <c r="K13" s="113">
        <f>[8]Maio!$G$14</f>
        <v>61</v>
      </c>
      <c r="L13" s="113">
        <f>[8]Maio!$G$15</f>
        <v>33</v>
      </c>
      <c r="M13" s="113">
        <f>[8]Maio!$G$16</f>
        <v>32</v>
      </c>
      <c r="N13" s="113">
        <f>[8]Maio!$G$17</f>
        <v>36</v>
      </c>
      <c r="O13" s="113">
        <f>[8]Maio!$G$18</f>
        <v>31</v>
      </c>
      <c r="P13" s="113">
        <f>[8]Maio!$G$19</f>
        <v>40</v>
      </c>
      <c r="Q13" s="113">
        <f>[8]Maio!$G$20</f>
        <v>31</v>
      </c>
      <c r="R13" s="113">
        <f>[8]Maio!$G$21</f>
        <v>40</v>
      </c>
      <c r="S13" s="113">
        <f>[8]Maio!$G$22</f>
        <v>38</v>
      </c>
      <c r="T13" s="113">
        <f>[8]Maio!$G$23</f>
        <v>44</v>
      </c>
      <c r="U13" s="113">
        <f>[8]Maio!$G$24</f>
        <v>39</v>
      </c>
      <c r="V13" s="113">
        <f>[8]Maio!$G$25</f>
        <v>53</v>
      </c>
      <c r="W13" s="113">
        <f>[8]Maio!$G$26</f>
        <v>44</v>
      </c>
      <c r="X13" s="113">
        <f>[8]Maio!$G$27</f>
        <v>44</v>
      </c>
      <c r="Y13" s="113">
        <f>[8]Maio!$G$28</f>
        <v>41</v>
      </c>
      <c r="Z13" s="113">
        <f>[8]Maio!$G$29</f>
        <v>45</v>
      </c>
      <c r="AA13" s="113">
        <f>[8]Maio!$G$30</f>
        <v>48</v>
      </c>
      <c r="AB13" s="113">
        <f>[8]Maio!$G$31</f>
        <v>48</v>
      </c>
      <c r="AC13" s="113">
        <f>[8]Maio!$G$32</f>
        <v>74</v>
      </c>
      <c r="AD13" s="113">
        <f>[8]Maio!$G$33</f>
        <v>69</v>
      </c>
      <c r="AE13" s="113">
        <f>[8]Maio!$G$34</f>
        <v>91</v>
      </c>
      <c r="AF13" s="113">
        <f>[8]Maio!$G$35</f>
        <v>74</v>
      </c>
      <c r="AG13" s="101">
        <f t="shared" si="3"/>
        <v>31</v>
      </c>
      <c r="AH13" s="112">
        <f t="shared" si="4"/>
        <v>52.70967741935484</v>
      </c>
    </row>
    <row r="14" spans="1:34" hidden="1" x14ac:dyDescent="0.2">
      <c r="A14" s="51" t="s">
        <v>102</v>
      </c>
      <c r="B14" s="113" t="str">
        <f>[9]Maio!$G$5</f>
        <v>*</v>
      </c>
      <c r="C14" s="113" t="str">
        <f>[9]Maio!$G$6</f>
        <v>*</v>
      </c>
      <c r="D14" s="113" t="str">
        <f>[9]Maio!$G$7</f>
        <v>*</v>
      </c>
      <c r="E14" s="113" t="str">
        <f>[9]Maio!$G$8</f>
        <v>*</v>
      </c>
      <c r="F14" s="113" t="str">
        <f>[9]Maio!$G$9</f>
        <v>*</v>
      </c>
      <c r="G14" s="113" t="str">
        <f>[9]Maio!$G$10</f>
        <v>*</v>
      </c>
      <c r="H14" s="113" t="str">
        <f>[9]Maio!$G$11</f>
        <v>*</v>
      </c>
      <c r="I14" s="113" t="str">
        <f>[9]Maio!$G$12</f>
        <v>*</v>
      </c>
      <c r="J14" s="113" t="str">
        <f>[9]Maio!$G$13</f>
        <v>*</v>
      </c>
      <c r="K14" s="113" t="str">
        <f>[9]Maio!$G$14</f>
        <v>*</v>
      </c>
      <c r="L14" s="113" t="str">
        <f>[9]Maio!$G$15</f>
        <v>*</v>
      </c>
      <c r="M14" s="113" t="str">
        <f>[9]Maio!$G$16</f>
        <v>*</v>
      </c>
      <c r="N14" s="113" t="str">
        <f>[9]Maio!$G$17</f>
        <v>*</v>
      </c>
      <c r="O14" s="113" t="str">
        <f>[9]Maio!$G$18</f>
        <v>*</v>
      </c>
      <c r="P14" s="113" t="str">
        <f>[9]Maio!$G$19</f>
        <v>*</v>
      </c>
      <c r="Q14" s="113" t="str">
        <f>[9]Maio!$G$20</f>
        <v>*</v>
      </c>
      <c r="R14" s="113" t="str">
        <f>[9]Maio!$G$21</f>
        <v>*</v>
      </c>
      <c r="S14" s="113" t="str">
        <f>[9]Maio!$G$22</f>
        <v>*</v>
      </c>
      <c r="T14" s="113" t="str">
        <f>[9]Maio!$G$23</f>
        <v>*</v>
      </c>
      <c r="U14" s="113" t="str">
        <f>[9]Maio!$G$24</f>
        <v>*</v>
      </c>
      <c r="V14" s="113" t="str">
        <f>[9]Maio!$G$25</f>
        <v>*</v>
      </c>
      <c r="W14" s="113" t="str">
        <f>[9]Maio!$G$26</f>
        <v>*</v>
      </c>
      <c r="X14" s="113" t="str">
        <f>[9]Maio!$G$27</f>
        <v>*</v>
      </c>
      <c r="Y14" s="113" t="str">
        <f>[9]Maio!$G$28</f>
        <v>*</v>
      </c>
      <c r="Z14" s="113" t="str">
        <f>[9]Maio!$G$29</f>
        <v>*</v>
      </c>
      <c r="AA14" s="113" t="str">
        <f>[9]Maio!$G$30</f>
        <v>*</v>
      </c>
      <c r="AB14" s="113" t="str">
        <f>[9]Maio!$G$31</f>
        <v>*</v>
      </c>
      <c r="AC14" s="113" t="str">
        <f>[9]Maio!$G$32</f>
        <v>*</v>
      </c>
      <c r="AD14" s="113" t="str">
        <f>[9]Maio!$G$33</f>
        <v>*</v>
      </c>
      <c r="AE14" s="113" t="str">
        <f>[9]Maio!$G$34</f>
        <v>*</v>
      </c>
      <c r="AF14" s="113" t="str">
        <f>[9]Maio!$G$35</f>
        <v>*</v>
      </c>
      <c r="AG14" s="101" t="s">
        <v>209</v>
      </c>
      <c r="AH14" s="112" t="s">
        <v>209</v>
      </c>
    </row>
    <row r="15" spans="1:34" x14ac:dyDescent="0.2">
      <c r="A15" s="51" t="s">
        <v>105</v>
      </c>
      <c r="B15" s="113">
        <f>[10]Maio!$G$5</f>
        <v>55</v>
      </c>
      <c r="C15" s="113">
        <f>[10]Maio!$G$6</f>
        <v>54</v>
      </c>
      <c r="D15" s="113">
        <f>[10]Maio!$G$7</f>
        <v>73</v>
      </c>
      <c r="E15" s="113">
        <f>[10]Maio!$G$8</f>
        <v>66</v>
      </c>
      <c r="F15" s="113">
        <f>[10]Maio!$G$9</f>
        <v>51</v>
      </c>
      <c r="G15" s="113">
        <f>[10]Maio!$G$10</f>
        <v>54</v>
      </c>
      <c r="H15" s="113">
        <f>[10]Maio!$G$11</f>
        <v>57</v>
      </c>
      <c r="I15" s="113">
        <f>[10]Maio!$G$12</f>
        <v>74</v>
      </c>
      <c r="J15" s="113">
        <f>[10]Maio!$G$13</f>
        <v>67</v>
      </c>
      <c r="K15" s="113">
        <f>[10]Maio!$G$14</f>
        <v>61</v>
      </c>
      <c r="L15" s="113">
        <f>[10]Maio!$G$15</f>
        <v>34</v>
      </c>
      <c r="M15" s="113">
        <f>[10]Maio!$G$16</f>
        <v>33</v>
      </c>
      <c r="N15" s="113">
        <f>[10]Maio!$G$17</f>
        <v>27</v>
      </c>
      <c r="O15" s="113">
        <f>[10]Maio!$G$18</f>
        <v>31</v>
      </c>
      <c r="P15" s="113">
        <f>[10]Maio!$G$19</f>
        <v>34</v>
      </c>
      <c r="Q15" s="113">
        <f>[10]Maio!$G$20</f>
        <v>38</v>
      </c>
      <c r="R15" s="113">
        <f>[10]Maio!$G$21</f>
        <v>40</v>
      </c>
      <c r="S15" s="113">
        <f>[10]Maio!$G$22</f>
        <v>40</v>
      </c>
      <c r="T15" s="113">
        <f>[10]Maio!$G$23</f>
        <v>44</v>
      </c>
      <c r="U15" s="113">
        <f>[10]Maio!$G$24</f>
        <v>42</v>
      </c>
      <c r="V15" s="113">
        <f>[10]Maio!$G$25</f>
        <v>49</v>
      </c>
      <c r="W15" s="113">
        <f>[10]Maio!$G$26</f>
        <v>50</v>
      </c>
      <c r="X15" s="113">
        <f>[10]Maio!$G$27</f>
        <v>38</v>
      </c>
      <c r="Y15" s="113">
        <f>[10]Maio!$G$28</f>
        <v>39</v>
      </c>
      <c r="Z15" s="113">
        <f>[10]Maio!$G$29</f>
        <v>45</v>
      </c>
      <c r="AA15" s="113">
        <f>[10]Maio!$G$30</f>
        <v>49</v>
      </c>
      <c r="AB15" s="113">
        <f>[10]Maio!$G$31</f>
        <v>48</v>
      </c>
      <c r="AC15" s="113">
        <f>[10]Maio!$G$32</f>
        <v>71</v>
      </c>
      <c r="AD15" s="113">
        <f>[10]Maio!$G$33</f>
        <v>73</v>
      </c>
      <c r="AE15" s="113">
        <f>[10]Maio!$G$34</f>
        <v>86</v>
      </c>
      <c r="AF15" s="113">
        <f>[10]Maio!$G$35</f>
        <v>69</v>
      </c>
      <c r="AG15" s="101">
        <f t="shared" si="3"/>
        <v>27</v>
      </c>
      <c r="AH15" s="112">
        <f t="shared" si="4"/>
        <v>51.354838709677416</v>
      </c>
    </row>
    <row r="16" spans="1:34" x14ac:dyDescent="0.2">
      <c r="A16" s="51" t="s">
        <v>152</v>
      </c>
      <c r="B16" s="113">
        <f>[11]Maio!$G$5</f>
        <v>47</v>
      </c>
      <c r="C16" s="113">
        <f>[11]Maio!$G$6</f>
        <v>37</v>
      </c>
      <c r="D16" s="113">
        <f>[11]Maio!$G$7</f>
        <v>52</v>
      </c>
      <c r="E16" s="113">
        <f>[11]Maio!$G$8</f>
        <v>50</v>
      </c>
      <c r="F16" s="113">
        <f>[11]Maio!$G$9</f>
        <v>43</v>
      </c>
      <c r="G16" s="113">
        <f>[11]Maio!$G$10</f>
        <v>44</v>
      </c>
      <c r="H16" s="113">
        <f>[11]Maio!$G$11</f>
        <v>44</v>
      </c>
      <c r="I16" s="113">
        <f>[11]Maio!$G$12</f>
        <v>45</v>
      </c>
      <c r="J16" s="113">
        <f>[11]Maio!$G$13</f>
        <v>50</v>
      </c>
      <c r="K16" s="113">
        <f>[11]Maio!$G$14</f>
        <v>57</v>
      </c>
      <c r="L16" s="113">
        <f>[11]Maio!$G$15</f>
        <v>51</v>
      </c>
      <c r="M16" s="113">
        <f>[11]Maio!$G$16</f>
        <v>16</v>
      </c>
      <c r="N16" s="113">
        <f>[11]Maio!$G$17</f>
        <v>23</v>
      </c>
      <c r="O16" s="113">
        <f>[11]Maio!$G$18</f>
        <v>32</v>
      </c>
      <c r="P16" s="113">
        <f>[11]Maio!$G$19</f>
        <v>33</v>
      </c>
      <c r="Q16" s="113">
        <f>[11]Maio!$G$20</f>
        <v>25</v>
      </c>
      <c r="R16" s="113">
        <f>[11]Maio!$G$21</f>
        <v>26</v>
      </c>
      <c r="S16" s="113">
        <f>[11]Maio!$G$22</f>
        <v>30</v>
      </c>
      <c r="T16" s="113">
        <f>[11]Maio!$G$23</f>
        <v>29</v>
      </c>
      <c r="U16" s="113">
        <f>[11]Maio!$G$24</f>
        <v>33</v>
      </c>
      <c r="V16" s="113">
        <f>[11]Maio!$G$25</f>
        <v>40</v>
      </c>
      <c r="W16" s="113">
        <f>[11]Maio!$G$26</f>
        <v>47</v>
      </c>
      <c r="X16" s="113">
        <f>[11]Maio!$G$27</f>
        <v>30</v>
      </c>
      <c r="Y16" s="113">
        <f>[11]Maio!$G$28</f>
        <v>33</v>
      </c>
      <c r="Z16" s="113">
        <f>[11]Maio!$G$29</f>
        <v>39</v>
      </c>
      <c r="AA16" s="113">
        <f>[11]Maio!$G$30</f>
        <v>41</v>
      </c>
      <c r="AB16" s="113">
        <f>[11]Maio!$G$31</f>
        <v>44</v>
      </c>
      <c r="AC16" s="113">
        <f>[11]Maio!$G$32</f>
        <v>78</v>
      </c>
      <c r="AD16" s="113">
        <f>[11]Maio!$G$33</f>
        <v>65</v>
      </c>
      <c r="AE16" s="113">
        <f>[11]Maio!$G$34</f>
        <v>100</v>
      </c>
      <c r="AF16" s="113">
        <f>[11]Maio!$G$35</f>
        <v>63</v>
      </c>
      <c r="AG16" s="101">
        <f t="shared" si="3"/>
        <v>16</v>
      </c>
      <c r="AH16" s="112">
        <f t="shared" si="4"/>
        <v>43.451612903225808</v>
      </c>
    </row>
    <row r="17" spans="1:39" x14ac:dyDescent="0.2">
      <c r="A17" s="51" t="s">
        <v>2</v>
      </c>
      <c r="B17" s="113">
        <f>[12]Maio!$G$5</f>
        <v>53</v>
      </c>
      <c r="C17" s="113">
        <f>[12]Maio!$G$6</f>
        <v>41</v>
      </c>
      <c r="D17" s="113">
        <f>[12]Maio!$G$7</f>
        <v>60</v>
      </c>
      <c r="E17" s="113">
        <f>[12]Maio!$G$8</f>
        <v>46</v>
      </c>
      <c r="F17" s="113">
        <f>[12]Maio!$G$9</f>
        <v>40</v>
      </c>
      <c r="G17" s="113">
        <f>[12]Maio!$G$10</f>
        <v>45</v>
      </c>
      <c r="H17" s="113">
        <f>[12]Maio!$G$11</f>
        <v>43</v>
      </c>
      <c r="I17" s="113">
        <f>[12]Maio!$G$12</f>
        <v>46</v>
      </c>
      <c r="J17" s="113">
        <f>[12]Maio!$G$13</f>
        <v>59</v>
      </c>
      <c r="K17" s="113">
        <f>[12]Maio!$G$14</f>
        <v>56</v>
      </c>
      <c r="L17" s="113">
        <f>[12]Maio!$G$15</f>
        <v>43</v>
      </c>
      <c r="M17" s="113">
        <f>[12]Maio!$G$16</f>
        <v>33</v>
      </c>
      <c r="N17" s="113">
        <f>[12]Maio!$G$17</f>
        <v>25</v>
      </c>
      <c r="O17" s="113">
        <f>[12]Maio!$G$18</f>
        <v>25</v>
      </c>
      <c r="P17" s="113">
        <f>[12]Maio!$G$19</f>
        <v>26</v>
      </c>
      <c r="Q17" s="113">
        <f>[12]Maio!$G$20</f>
        <v>24</v>
      </c>
      <c r="R17" s="113">
        <f>[12]Maio!$G$21</f>
        <v>25</v>
      </c>
      <c r="S17" s="113">
        <f>[12]Maio!$G$22</f>
        <v>28</v>
      </c>
      <c r="T17" s="113">
        <f>[12]Maio!$G$23</f>
        <v>23</v>
      </c>
      <c r="U17" s="113">
        <f>[12]Maio!$G$24</f>
        <v>26</v>
      </c>
      <c r="V17" s="113">
        <f>[12]Maio!$G$25</f>
        <v>33</v>
      </c>
      <c r="W17" s="113">
        <f>[12]Maio!$G$26</f>
        <v>36</v>
      </c>
      <c r="X17" s="113">
        <f>[12]Maio!$G$27</f>
        <v>31</v>
      </c>
      <c r="Y17" s="113">
        <f>[12]Maio!$G$28</f>
        <v>30</v>
      </c>
      <c r="Z17" s="113">
        <f>[12]Maio!$G$29</f>
        <v>38</v>
      </c>
      <c r="AA17" s="113">
        <f>[12]Maio!$G$30</f>
        <v>40</v>
      </c>
      <c r="AB17" s="113">
        <f>[12]Maio!$G$31</f>
        <v>41</v>
      </c>
      <c r="AC17" s="113">
        <f>[12]Maio!$G$32</f>
        <v>67</v>
      </c>
      <c r="AD17" s="113">
        <f>[12]Maio!$G$33</f>
        <v>64</v>
      </c>
      <c r="AE17" s="113">
        <f>[12]Maio!$G$34</f>
        <v>77</v>
      </c>
      <c r="AF17" s="113">
        <f>[12]Maio!$G$35</f>
        <v>64</v>
      </c>
      <c r="AG17" s="101">
        <f t="shared" si="3"/>
        <v>23</v>
      </c>
      <c r="AH17" s="112">
        <f t="shared" si="4"/>
        <v>41.548387096774192</v>
      </c>
      <c r="AJ17" s="12" t="s">
        <v>35</v>
      </c>
    </row>
    <row r="18" spans="1:39" hidden="1" x14ac:dyDescent="0.2">
      <c r="A18" s="51" t="s">
        <v>3</v>
      </c>
      <c r="B18" s="113" t="s">
        <v>209</v>
      </c>
      <c r="C18" s="113" t="s">
        <v>209</v>
      </c>
      <c r="D18" s="113" t="s">
        <v>209</v>
      </c>
      <c r="E18" s="113" t="s">
        <v>209</v>
      </c>
      <c r="F18" s="113" t="s">
        <v>209</v>
      </c>
      <c r="G18" s="113" t="s">
        <v>209</v>
      </c>
      <c r="H18" s="113" t="s">
        <v>209</v>
      </c>
      <c r="I18" s="113" t="s">
        <v>209</v>
      </c>
      <c r="J18" s="113" t="s">
        <v>209</v>
      </c>
      <c r="K18" s="113" t="s">
        <v>209</v>
      </c>
      <c r="L18" s="113" t="s">
        <v>209</v>
      </c>
      <c r="M18" s="113" t="s">
        <v>209</v>
      </c>
      <c r="N18" s="113" t="s">
        <v>209</v>
      </c>
      <c r="O18" s="113" t="s">
        <v>209</v>
      </c>
      <c r="P18" s="113" t="s">
        <v>209</v>
      </c>
      <c r="Q18" s="113" t="s">
        <v>209</v>
      </c>
      <c r="R18" s="113" t="s">
        <v>209</v>
      </c>
      <c r="S18" s="113" t="s">
        <v>209</v>
      </c>
      <c r="T18" s="113" t="s">
        <v>209</v>
      </c>
      <c r="U18" s="113" t="s">
        <v>209</v>
      </c>
      <c r="V18" s="113" t="s">
        <v>209</v>
      </c>
      <c r="W18" s="113" t="s">
        <v>209</v>
      </c>
      <c r="X18" s="113" t="s">
        <v>209</v>
      </c>
      <c r="Y18" s="113" t="s">
        <v>209</v>
      </c>
      <c r="Z18" s="113" t="s">
        <v>209</v>
      </c>
      <c r="AA18" s="113" t="s">
        <v>209</v>
      </c>
      <c r="AB18" s="113" t="s">
        <v>209</v>
      </c>
      <c r="AC18" s="113" t="s">
        <v>209</v>
      </c>
      <c r="AD18" s="113" t="s">
        <v>209</v>
      </c>
      <c r="AE18" s="113" t="s">
        <v>209</v>
      </c>
      <c r="AF18" s="113" t="s">
        <v>209</v>
      </c>
      <c r="AG18" s="101" t="s">
        <v>209</v>
      </c>
      <c r="AH18" s="112" t="s">
        <v>209</v>
      </c>
      <c r="AI18" s="12" t="s">
        <v>35</v>
      </c>
      <c r="AJ18" s="12" t="s">
        <v>35</v>
      </c>
    </row>
    <row r="19" spans="1:39" x14ac:dyDescent="0.2">
      <c r="A19" s="51" t="s">
        <v>4</v>
      </c>
      <c r="B19" s="113">
        <f>[13]Maio!$G$5</f>
        <v>42</v>
      </c>
      <c r="C19" s="113">
        <f>[13]Maio!$G$6</f>
        <v>34</v>
      </c>
      <c r="D19" s="113">
        <f>[13]Maio!$G$7</f>
        <v>44</v>
      </c>
      <c r="E19" s="113">
        <f>[13]Maio!$G$8</f>
        <v>27</v>
      </c>
      <c r="F19" s="113">
        <f>[13]Maio!$G$9</f>
        <v>41</v>
      </c>
      <c r="G19" s="113">
        <f>[13]Maio!$G$10</f>
        <v>35</v>
      </c>
      <c r="H19" s="113">
        <f>[13]Maio!$G$11</f>
        <v>42</v>
      </c>
      <c r="I19" s="113">
        <f>[13]Maio!$G$12</f>
        <v>41</v>
      </c>
      <c r="J19" s="113">
        <f>[13]Maio!$G$13</f>
        <v>48</v>
      </c>
      <c r="K19" s="113">
        <f>[13]Maio!$G$14</f>
        <v>52</v>
      </c>
      <c r="L19" s="113">
        <f>[13]Maio!$G$15</f>
        <v>47</v>
      </c>
      <c r="M19" s="113">
        <f>[13]Maio!$G$16</f>
        <v>28</v>
      </c>
      <c r="N19" s="113">
        <f>[13]Maio!$G$17</f>
        <v>23</v>
      </c>
      <c r="O19" s="113">
        <f>[13]Maio!$G$18</f>
        <v>33</v>
      </c>
      <c r="P19" s="113">
        <f>[13]Maio!$G$19</f>
        <v>28</v>
      </c>
      <c r="Q19" s="113">
        <f>[13]Maio!$G$20</f>
        <v>28</v>
      </c>
      <c r="R19" s="113">
        <f>[13]Maio!$G$21</f>
        <v>22</v>
      </c>
      <c r="S19" s="113">
        <f>[13]Maio!$G$22</f>
        <v>28</v>
      </c>
      <c r="T19" s="113">
        <f>[13]Maio!$G$23</f>
        <v>29</v>
      </c>
      <c r="U19" s="113">
        <f>[13]Maio!$G$24</f>
        <v>29</v>
      </c>
      <c r="V19" s="113">
        <f>[13]Maio!$G$25</f>
        <v>30</v>
      </c>
      <c r="W19" s="113">
        <f>[13]Maio!$G$26</f>
        <v>33</v>
      </c>
      <c r="X19" s="113">
        <f>[13]Maio!$G$27</f>
        <v>32</v>
      </c>
      <c r="Y19" s="113">
        <f>[13]Maio!$G$28</f>
        <v>35</v>
      </c>
      <c r="Z19" s="113">
        <f>[13]Maio!$G$29</f>
        <v>37</v>
      </c>
      <c r="AA19" s="113">
        <f>[13]Maio!$G$30</f>
        <v>38</v>
      </c>
      <c r="AB19" s="113">
        <f>[13]Maio!$G$31</f>
        <v>35</v>
      </c>
      <c r="AC19" s="113">
        <f>[13]Maio!$G$32</f>
        <v>49</v>
      </c>
      <c r="AD19" s="113">
        <f>[13]Maio!$G$33</f>
        <v>65</v>
      </c>
      <c r="AE19" s="113">
        <f>[13]Maio!$G$34</f>
        <v>78</v>
      </c>
      <c r="AF19" s="113">
        <f>[13]Maio!$G$35</f>
        <v>59</v>
      </c>
      <c r="AG19" s="101">
        <f t="shared" si="3"/>
        <v>22</v>
      </c>
      <c r="AH19" s="112">
        <f t="shared" si="4"/>
        <v>38.451612903225808</v>
      </c>
      <c r="AL19" t="s">
        <v>35</v>
      </c>
    </row>
    <row r="20" spans="1:39" x14ac:dyDescent="0.2">
      <c r="A20" s="51" t="s">
        <v>5</v>
      </c>
      <c r="B20" s="113">
        <f>[14]Maio!$G$5</f>
        <v>51</v>
      </c>
      <c r="C20" s="113">
        <f>[14]Maio!$G$6</f>
        <v>72</v>
      </c>
      <c r="D20" s="113">
        <f>[14]Maio!$G$7</f>
        <v>74</v>
      </c>
      <c r="E20" s="113">
        <f>[14]Maio!$G$8</f>
        <v>71</v>
      </c>
      <c r="F20" s="113">
        <f>[14]Maio!$G$9</f>
        <v>64</v>
      </c>
      <c r="G20" s="113">
        <f>[14]Maio!$G$10</f>
        <v>69</v>
      </c>
      <c r="H20" s="113">
        <f>[14]Maio!$G$11</f>
        <v>66</v>
      </c>
      <c r="I20" s="113">
        <f>[14]Maio!$G$12</f>
        <v>74</v>
      </c>
      <c r="J20" s="113">
        <f>[14]Maio!$G$13</f>
        <v>72</v>
      </c>
      <c r="K20" s="113">
        <f>[14]Maio!$G$14</f>
        <v>69</v>
      </c>
      <c r="L20" s="113">
        <f>[14]Maio!$G$15</f>
        <v>55</v>
      </c>
      <c r="M20" s="113">
        <f>[14]Maio!$G$16</f>
        <v>46</v>
      </c>
      <c r="N20" s="113">
        <f>[14]Maio!$G$17</f>
        <v>37</v>
      </c>
      <c r="O20" s="113">
        <f>[14]Maio!$G$18</f>
        <v>30</v>
      </c>
      <c r="P20" s="113">
        <f>[14]Maio!$G$19</f>
        <v>32</v>
      </c>
      <c r="Q20" s="113">
        <f>[14]Maio!$G$20</f>
        <v>37</v>
      </c>
      <c r="R20" s="113">
        <f>[14]Maio!$G$21</f>
        <v>37</v>
      </c>
      <c r="S20" s="113">
        <f>[14]Maio!$G$22</f>
        <v>36</v>
      </c>
      <c r="T20" s="113">
        <f>[14]Maio!$G$23</f>
        <v>32</v>
      </c>
      <c r="U20" s="113">
        <f>[14]Maio!$G$24</f>
        <v>33</v>
      </c>
      <c r="V20" s="113">
        <f>[14]Maio!$G$25</f>
        <v>41</v>
      </c>
      <c r="W20" s="113">
        <f>[14]Maio!$G$26</f>
        <v>40</v>
      </c>
      <c r="X20" s="113">
        <f>[14]Maio!$G$27</f>
        <v>35</v>
      </c>
      <c r="Y20" s="113">
        <f>[14]Maio!$G$28</f>
        <v>38</v>
      </c>
      <c r="Z20" s="113">
        <f>[14]Maio!$G$29</f>
        <v>38</v>
      </c>
      <c r="AA20" s="113">
        <f>[14]Maio!$G$30</f>
        <v>42</v>
      </c>
      <c r="AB20" s="113">
        <f>[14]Maio!$G$31</f>
        <v>46</v>
      </c>
      <c r="AC20" s="113">
        <f>[14]Maio!$G$32</f>
        <v>65</v>
      </c>
      <c r="AD20" s="113">
        <f>[14]Maio!$G$33</f>
        <v>69</v>
      </c>
      <c r="AE20" s="113">
        <f>[14]Maio!$G$34</f>
        <v>83</v>
      </c>
      <c r="AF20" s="113">
        <f>[14]Maio!$G$35</f>
        <v>61</v>
      </c>
      <c r="AG20" s="101">
        <f t="shared" si="3"/>
        <v>30</v>
      </c>
      <c r="AH20" s="112">
        <f t="shared" si="4"/>
        <v>52.096774193548384</v>
      </c>
      <c r="AI20" s="12" t="s">
        <v>35</v>
      </c>
    </row>
    <row r="21" spans="1:39" x14ac:dyDescent="0.2">
      <c r="A21" s="51" t="s">
        <v>33</v>
      </c>
      <c r="B21" s="113">
        <f>[15]Maio!$G$5</f>
        <v>31</v>
      </c>
      <c r="C21" s="113">
        <f>[15]Maio!$G$6</f>
        <v>26</v>
      </c>
      <c r="D21" s="113">
        <f>[15]Maio!$G$7</f>
        <v>43</v>
      </c>
      <c r="E21" s="113">
        <f>[15]Maio!$G$8</f>
        <v>29</v>
      </c>
      <c r="F21" s="113">
        <f>[15]Maio!$G$9</f>
        <v>36</v>
      </c>
      <c r="G21" s="113">
        <f>[15]Maio!$G$10</f>
        <v>35</v>
      </c>
      <c r="H21" s="113">
        <f>[15]Maio!$G$11</f>
        <v>28</v>
      </c>
      <c r="I21" s="113">
        <f>[15]Maio!$G$12</f>
        <v>37</v>
      </c>
      <c r="J21" s="113">
        <f>[15]Maio!$G$13</f>
        <v>47</v>
      </c>
      <c r="K21" s="113">
        <f>[15]Maio!$G$14</f>
        <v>49</v>
      </c>
      <c r="L21" s="113">
        <f>[15]Maio!$G$15</f>
        <v>46</v>
      </c>
      <c r="M21" s="113">
        <f>[15]Maio!$G$16</f>
        <v>35</v>
      </c>
      <c r="N21" s="113">
        <f>[15]Maio!$G$17</f>
        <v>14</v>
      </c>
      <c r="O21" s="113">
        <f>[15]Maio!$G$18</f>
        <v>29</v>
      </c>
      <c r="P21" s="113">
        <f>[15]Maio!$G$19</f>
        <v>27</v>
      </c>
      <c r="Q21" s="113">
        <f>[15]Maio!$G$20</f>
        <v>26</v>
      </c>
      <c r="R21" s="113">
        <f>[15]Maio!$G$21</f>
        <v>26</v>
      </c>
      <c r="S21" s="113">
        <f>[15]Maio!$G$22</f>
        <v>22</v>
      </c>
      <c r="T21" s="113">
        <f>[15]Maio!$G$23</f>
        <v>21</v>
      </c>
      <c r="U21" s="113">
        <f>[15]Maio!$G$24</f>
        <v>24</v>
      </c>
      <c r="V21" s="113">
        <f>[15]Maio!$G$25</f>
        <v>22</v>
      </c>
      <c r="W21" s="113">
        <f>[15]Maio!$G$26</f>
        <v>31</v>
      </c>
      <c r="X21" s="113">
        <f>[15]Maio!$G$27</f>
        <v>28</v>
      </c>
      <c r="Y21" s="113">
        <f>[15]Maio!$G$28</f>
        <v>31</v>
      </c>
      <c r="Z21" s="113">
        <f>[15]Maio!$G$29</f>
        <v>30</v>
      </c>
      <c r="AA21" s="113">
        <f>[15]Maio!$G$30</f>
        <v>33</v>
      </c>
      <c r="AB21" s="113">
        <f>[15]Maio!$G$31</f>
        <v>33</v>
      </c>
      <c r="AC21" s="113">
        <f>[15]Maio!$G$32</f>
        <v>38</v>
      </c>
      <c r="AD21" s="113">
        <f>[15]Maio!$G$33</f>
        <v>57</v>
      </c>
      <c r="AE21" s="113">
        <f>[15]Maio!$G$34</f>
        <v>87</v>
      </c>
      <c r="AF21" s="113">
        <f>[15]Maio!$G$35</f>
        <v>55</v>
      </c>
      <c r="AG21" s="101">
        <f t="shared" si="3"/>
        <v>14</v>
      </c>
      <c r="AH21" s="112">
        <f t="shared" si="4"/>
        <v>34.70967741935484</v>
      </c>
      <c r="AJ21" t="s">
        <v>35</v>
      </c>
      <c r="AL21" t="s">
        <v>35</v>
      </c>
    </row>
    <row r="22" spans="1:39" x14ac:dyDescent="0.2">
      <c r="A22" s="51" t="s">
        <v>6</v>
      </c>
      <c r="B22" s="113">
        <f>[16]Maio!$G$5</f>
        <v>43</v>
      </c>
      <c r="C22" s="113">
        <f>[16]Maio!$G$6</f>
        <v>51</v>
      </c>
      <c r="D22" s="113">
        <f>[16]Maio!$G$7</f>
        <v>55</v>
      </c>
      <c r="E22" s="113">
        <f>[16]Maio!$G$8</f>
        <v>49</v>
      </c>
      <c r="F22" s="113">
        <f>[16]Maio!$G$9</f>
        <v>38</v>
      </c>
      <c r="G22" s="113">
        <f>[16]Maio!$G$10</f>
        <v>50</v>
      </c>
      <c r="H22" s="113">
        <f>[16]Maio!$G$11</f>
        <v>42</v>
      </c>
      <c r="I22" s="113">
        <f>[16]Maio!$G$12</f>
        <v>48</v>
      </c>
      <c r="J22" s="113">
        <f>[16]Maio!$G$13</f>
        <v>44</v>
      </c>
      <c r="K22" s="113">
        <f>[16]Maio!$G$14</f>
        <v>47</v>
      </c>
      <c r="L22" s="113">
        <f>[16]Maio!$G$15</f>
        <v>45</v>
      </c>
      <c r="M22" s="113">
        <f>[16]Maio!$G$16</f>
        <v>29</v>
      </c>
      <c r="N22" s="113">
        <f>[16]Maio!$G$17</f>
        <v>25</v>
      </c>
      <c r="O22" s="113">
        <f>[16]Maio!$G$18</f>
        <v>29</v>
      </c>
      <c r="P22" s="113">
        <f>[16]Maio!$G$19</f>
        <v>33</v>
      </c>
      <c r="Q22" s="113">
        <f>[16]Maio!$G$20</f>
        <v>31</v>
      </c>
      <c r="R22" s="113">
        <f>[16]Maio!$G$21</f>
        <v>25</v>
      </c>
      <c r="S22" s="113">
        <f>[16]Maio!$G$22</f>
        <v>27</v>
      </c>
      <c r="T22" s="113">
        <f>[16]Maio!$G$23</f>
        <v>28</v>
      </c>
      <c r="U22" s="113">
        <f>[16]Maio!$G$24</f>
        <v>27</v>
      </c>
      <c r="V22" s="113">
        <f>[16]Maio!$G$25</f>
        <v>30</v>
      </c>
      <c r="W22" s="113">
        <f>[16]Maio!$G$26</f>
        <v>42</v>
      </c>
      <c r="X22" s="113">
        <f>[16]Maio!$G$27</f>
        <v>31</v>
      </c>
      <c r="Y22" s="113">
        <f>[16]Maio!$G$28</f>
        <v>31</v>
      </c>
      <c r="Z22" s="113">
        <f>[16]Maio!$G$29</f>
        <v>36</v>
      </c>
      <c r="AA22" s="113">
        <f>[16]Maio!$G$30</f>
        <v>32</v>
      </c>
      <c r="AB22" s="113">
        <f>[16]Maio!$G$31</f>
        <v>33</v>
      </c>
      <c r="AC22" s="113">
        <f>[16]Maio!$G$32</f>
        <v>56</v>
      </c>
      <c r="AD22" s="113">
        <f>[16]Maio!$G$33</f>
        <v>63</v>
      </c>
      <c r="AE22" s="113">
        <f>[16]Maio!$G$34</f>
        <v>86</v>
      </c>
      <c r="AF22" s="113">
        <f>[16]Maio!$G$35</f>
        <v>51</v>
      </c>
      <c r="AG22" s="101">
        <f t="shared" si="3"/>
        <v>25</v>
      </c>
      <c r="AH22" s="112">
        <f t="shared" si="4"/>
        <v>40.548387096774192</v>
      </c>
      <c r="AK22" t="s">
        <v>35</v>
      </c>
      <c r="AL22" t="s">
        <v>35</v>
      </c>
    </row>
    <row r="23" spans="1:39" x14ac:dyDescent="0.2">
      <c r="A23" s="51" t="s">
        <v>7</v>
      </c>
      <c r="B23" s="113">
        <f>[17]Maio!$G$5</f>
        <v>61</v>
      </c>
      <c r="C23" s="113">
        <f>[17]Maio!$G$6</f>
        <v>58</v>
      </c>
      <c r="D23" s="113">
        <f>[17]Maio!$G$7</f>
        <v>76</v>
      </c>
      <c r="E23" s="113">
        <f>[17]Maio!$G$8</f>
        <v>64</v>
      </c>
      <c r="F23" s="113">
        <f>[17]Maio!$G$9</f>
        <v>52</v>
      </c>
      <c r="G23" s="113">
        <f>[17]Maio!$G$10</f>
        <v>56</v>
      </c>
      <c r="H23" s="113">
        <f>[17]Maio!$G$11</f>
        <v>55</v>
      </c>
      <c r="I23" s="113">
        <f>[17]Maio!$G$12</f>
        <v>69</v>
      </c>
      <c r="J23" s="113">
        <f>[17]Maio!$G$13</f>
        <v>71</v>
      </c>
      <c r="K23" s="113">
        <f>[17]Maio!$G$14</f>
        <v>63</v>
      </c>
      <c r="L23" s="113">
        <f>[17]Maio!$G$15</f>
        <v>31</v>
      </c>
      <c r="M23" s="113">
        <f>[17]Maio!$G$16</f>
        <v>31</v>
      </c>
      <c r="N23" s="113">
        <f>[17]Maio!$G$17</f>
        <v>30</v>
      </c>
      <c r="O23" s="113">
        <f>[17]Maio!$G$18</f>
        <v>35</v>
      </c>
      <c r="P23" s="113">
        <f>[17]Maio!$G$19</f>
        <v>35</v>
      </c>
      <c r="Q23" s="113">
        <f>[17]Maio!$G$20</f>
        <v>35</v>
      </c>
      <c r="R23" s="113">
        <f>[17]Maio!$G$21</f>
        <v>43</v>
      </c>
      <c r="S23" s="113">
        <f>[17]Maio!$G$22</f>
        <v>48</v>
      </c>
      <c r="T23" s="113">
        <f>[17]Maio!$G$23</f>
        <v>45</v>
      </c>
      <c r="U23" s="113">
        <f>[17]Maio!$G$24</f>
        <v>46</v>
      </c>
      <c r="V23" s="113">
        <f>[17]Maio!$G$25</f>
        <v>49</v>
      </c>
      <c r="W23" s="113">
        <f>[17]Maio!$G$26</f>
        <v>54</v>
      </c>
      <c r="X23" s="113">
        <f>[17]Maio!$G$27</f>
        <v>42</v>
      </c>
      <c r="Y23" s="113">
        <f>[17]Maio!$G$28</f>
        <v>40</v>
      </c>
      <c r="Z23" s="113">
        <f>[17]Maio!$G$29</f>
        <v>46</v>
      </c>
      <c r="AA23" s="113">
        <f>[17]Maio!$G$30</f>
        <v>45</v>
      </c>
      <c r="AB23" s="113">
        <f>[17]Maio!$G$31</f>
        <v>53</v>
      </c>
      <c r="AC23" s="113">
        <f>[17]Maio!$G$32</f>
        <v>70</v>
      </c>
      <c r="AD23" s="113">
        <f>[17]Maio!$G$33</f>
        <v>75</v>
      </c>
      <c r="AE23" s="113">
        <f>[17]Maio!$G$34</f>
        <v>85</v>
      </c>
      <c r="AF23" s="113">
        <f>[17]Maio!$G$35</f>
        <v>76</v>
      </c>
      <c r="AG23" s="101">
        <f t="shared" si="3"/>
        <v>30</v>
      </c>
      <c r="AH23" s="112">
        <f t="shared" si="4"/>
        <v>52.87096774193548</v>
      </c>
      <c r="AJ23" t="s">
        <v>35</v>
      </c>
      <c r="AK23" t="s">
        <v>35</v>
      </c>
    </row>
    <row r="24" spans="1:39" hidden="1" x14ac:dyDescent="0.2">
      <c r="A24" s="51" t="s">
        <v>153</v>
      </c>
      <c r="B24" s="113" t="str">
        <f>[18]Maio!$G$5</f>
        <v>*</v>
      </c>
      <c r="C24" s="113" t="str">
        <f>[18]Maio!$G$6</f>
        <v>*</v>
      </c>
      <c r="D24" s="113" t="str">
        <f>[18]Maio!$G$7</f>
        <v>*</v>
      </c>
      <c r="E24" s="113" t="str">
        <f>[18]Maio!$G$8</f>
        <v>*</v>
      </c>
      <c r="F24" s="113" t="str">
        <f>[18]Maio!$G$9</f>
        <v>*</v>
      </c>
      <c r="G24" s="113" t="str">
        <f>[18]Maio!$G$10</f>
        <v>*</v>
      </c>
      <c r="H24" s="113" t="str">
        <f>[18]Maio!$G$11</f>
        <v>*</v>
      </c>
      <c r="I24" s="113" t="str">
        <f>[18]Maio!$G$12</f>
        <v>*</v>
      </c>
      <c r="J24" s="113" t="str">
        <f>[18]Maio!$G$13</f>
        <v>*</v>
      </c>
      <c r="K24" s="113" t="str">
        <f>[18]Maio!$G$14</f>
        <v>*</v>
      </c>
      <c r="L24" s="113" t="str">
        <f>[18]Maio!$G$15</f>
        <v>*</v>
      </c>
      <c r="M24" s="113" t="str">
        <f>[18]Maio!$G$16</f>
        <v>*</v>
      </c>
      <c r="N24" s="113" t="str">
        <f>[18]Maio!$G$17</f>
        <v>*</v>
      </c>
      <c r="O24" s="113" t="str">
        <f>[18]Maio!$G$18</f>
        <v>*</v>
      </c>
      <c r="P24" s="113" t="str">
        <f>[18]Maio!$G$19</f>
        <v>*</v>
      </c>
      <c r="Q24" s="113" t="str">
        <f>[18]Maio!$G$20</f>
        <v>*</v>
      </c>
      <c r="R24" s="113" t="str">
        <f>[18]Maio!$G$21</f>
        <v>*</v>
      </c>
      <c r="S24" s="113" t="str">
        <f>[18]Maio!$G$22</f>
        <v>*</v>
      </c>
      <c r="T24" s="113" t="str">
        <f>[18]Maio!$G$23</f>
        <v>*</v>
      </c>
      <c r="U24" s="113" t="str">
        <f>[18]Maio!$G$24</f>
        <v>*</v>
      </c>
      <c r="V24" s="113" t="str">
        <f>[18]Maio!$G$25</f>
        <v>*</v>
      </c>
      <c r="W24" s="113" t="str">
        <f>[18]Maio!$G$26</f>
        <v>*</v>
      </c>
      <c r="X24" s="113" t="str">
        <f>[18]Maio!$G$27</f>
        <v>*</v>
      </c>
      <c r="Y24" s="113" t="str">
        <f>[18]Maio!$G$28</f>
        <v>*</v>
      </c>
      <c r="Z24" s="113" t="str">
        <f>[18]Maio!$G$29</f>
        <v>*</v>
      </c>
      <c r="AA24" s="113" t="str">
        <f>[18]Maio!$G$30</f>
        <v>*</v>
      </c>
      <c r="AB24" s="113" t="str">
        <f>[18]Maio!$G$31</f>
        <v>*</v>
      </c>
      <c r="AC24" s="113" t="str">
        <f>[18]Maio!$G$32</f>
        <v>*</v>
      </c>
      <c r="AD24" s="113" t="str">
        <f>[18]Maio!$G$33</f>
        <v>*</v>
      </c>
      <c r="AE24" s="113" t="str">
        <f>[18]Maio!$G$34</f>
        <v>*</v>
      </c>
      <c r="AF24" s="113" t="str">
        <f>[18]Maio!$G$35</f>
        <v>*</v>
      </c>
      <c r="AG24" s="101" t="s">
        <v>209</v>
      </c>
      <c r="AH24" s="112" t="s">
        <v>209</v>
      </c>
      <c r="AJ24" t="s">
        <v>35</v>
      </c>
    </row>
    <row r="25" spans="1:39" hidden="1" x14ac:dyDescent="0.2">
      <c r="A25" s="51" t="s">
        <v>154</v>
      </c>
      <c r="B25" s="113" t="s">
        <v>209</v>
      </c>
      <c r="C25" s="113" t="s">
        <v>209</v>
      </c>
      <c r="D25" s="113" t="s">
        <v>209</v>
      </c>
      <c r="E25" s="113" t="s">
        <v>209</v>
      </c>
      <c r="F25" s="113" t="s">
        <v>209</v>
      </c>
      <c r="G25" s="113" t="s">
        <v>209</v>
      </c>
      <c r="H25" s="113" t="s">
        <v>209</v>
      </c>
      <c r="I25" s="113" t="s">
        <v>209</v>
      </c>
      <c r="J25" s="113" t="s">
        <v>209</v>
      </c>
      <c r="K25" s="113" t="s">
        <v>209</v>
      </c>
      <c r="L25" s="113" t="s">
        <v>209</v>
      </c>
      <c r="M25" s="113" t="s">
        <v>209</v>
      </c>
      <c r="N25" s="113" t="s">
        <v>209</v>
      </c>
      <c r="O25" s="113" t="s">
        <v>209</v>
      </c>
      <c r="P25" s="113" t="s">
        <v>209</v>
      </c>
      <c r="Q25" s="113" t="s">
        <v>209</v>
      </c>
      <c r="R25" s="113" t="s">
        <v>209</v>
      </c>
      <c r="S25" s="113" t="s">
        <v>209</v>
      </c>
      <c r="T25" s="113" t="s">
        <v>209</v>
      </c>
      <c r="U25" s="113" t="s">
        <v>209</v>
      </c>
      <c r="V25" s="113" t="s">
        <v>209</v>
      </c>
      <c r="W25" s="113" t="s">
        <v>209</v>
      </c>
      <c r="X25" s="113" t="s">
        <v>209</v>
      </c>
      <c r="Y25" s="113" t="s">
        <v>209</v>
      </c>
      <c r="Z25" s="113" t="s">
        <v>209</v>
      </c>
      <c r="AA25" s="113" t="s">
        <v>209</v>
      </c>
      <c r="AB25" s="113" t="s">
        <v>209</v>
      </c>
      <c r="AC25" s="113" t="s">
        <v>209</v>
      </c>
      <c r="AD25" s="113" t="s">
        <v>209</v>
      </c>
      <c r="AE25" s="113" t="s">
        <v>209</v>
      </c>
      <c r="AF25" s="113" t="s">
        <v>209</v>
      </c>
      <c r="AG25" s="101" t="s">
        <v>209</v>
      </c>
      <c r="AH25" s="112" t="s">
        <v>209</v>
      </c>
      <c r="AI25" s="12" t="s">
        <v>35</v>
      </c>
      <c r="AJ25" t="s">
        <v>35</v>
      </c>
    </row>
    <row r="26" spans="1:39" x14ac:dyDescent="0.2">
      <c r="A26" s="51" t="s">
        <v>155</v>
      </c>
      <c r="B26" s="113">
        <f>[19]Maio!$G$5</f>
        <v>59</v>
      </c>
      <c r="C26" s="113">
        <f>[19]Maio!$G$6</f>
        <v>55</v>
      </c>
      <c r="D26" s="113">
        <f>[19]Maio!$G$7</f>
        <v>69</v>
      </c>
      <c r="E26" s="113">
        <f>[19]Maio!$G$8</f>
        <v>61</v>
      </c>
      <c r="F26" s="113">
        <f>[19]Maio!$G$9</f>
        <v>51</v>
      </c>
      <c r="G26" s="113">
        <f>[19]Maio!$G$10</f>
        <v>55</v>
      </c>
      <c r="H26" s="113">
        <f>[19]Maio!$G$11</f>
        <v>53</v>
      </c>
      <c r="I26" s="113">
        <f>[19]Maio!$G$12</f>
        <v>75</v>
      </c>
      <c r="J26" s="113">
        <f>[19]Maio!$G$13</f>
        <v>68</v>
      </c>
      <c r="K26" s="113">
        <f>[19]Maio!$G$14</f>
        <v>59</v>
      </c>
      <c r="L26" s="113">
        <f>[19]Maio!$G$15</f>
        <v>29</v>
      </c>
      <c r="M26" s="113">
        <f>[19]Maio!$G$16</f>
        <v>26</v>
      </c>
      <c r="N26" s="113">
        <f>[19]Maio!$G$17</f>
        <v>34</v>
      </c>
      <c r="O26" s="113">
        <f>[19]Maio!$G$18</f>
        <v>37</v>
      </c>
      <c r="P26" s="113">
        <f>[19]Maio!$G$19</f>
        <v>40</v>
      </c>
      <c r="Q26" s="113">
        <f>[19]Maio!$G$20</f>
        <v>36</v>
      </c>
      <c r="R26" s="113">
        <f>[19]Maio!$G$21</f>
        <v>42</v>
      </c>
      <c r="S26" s="113">
        <f>[19]Maio!$G$22</f>
        <v>51</v>
      </c>
      <c r="T26" s="113">
        <f>[19]Maio!$G$23</f>
        <v>49</v>
      </c>
      <c r="U26" s="113">
        <f>[19]Maio!$G$24</f>
        <v>44</v>
      </c>
      <c r="V26" s="113">
        <f>[19]Maio!$G$25</f>
        <v>47</v>
      </c>
      <c r="W26" s="113">
        <f>[19]Maio!$G$26</f>
        <v>54</v>
      </c>
      <c r="X26" s="113">
        <f>[19]Maio!$G$27</f>
        <v>43</v>
      </c>
      <c r="Y26" s="113">
        <f>[19]Maio!$G$28</f>
        <v>39</v>
      </c>
      <c r="Z26" s="113">
        <f>[19]Maio!$G$29</f>
        <v>43</v>
      </c>
      <c r="AA26" s="113">
        <f>[19]Maio!$G$30</f>
        <v>44</v>
      </c>
      <c r="AB26" s="113">
        <f>[19]Maio!$G$31</f>
        <v>49</v>
      </c>
      <c r="AC26" s="113">
        <f>[19]Maio!$G$32</f>
        <v>76</v>
      </c>
      <c r="AD26" s="113">
        <f>[19]Maio!$G$33</f>
        <v>76</v>
      </c>
      <c r="AE26" s="113">
        <f>[19]Maio!$G$34</f>
        <v>85</v>
      </c>
      <c r="AF26" s="113">
        <f>[19]Maio!$G$35</f>
        <v>76</v>
      </c>
      <c r="AG26" s="101">
        <f t="shared" si="3"/>
        <v>26</v>
      </c>
      <c r="AH26" s="112">
        <f t="shared" si="4"/>
        <v>52.41935483870968</v>
      </c>
      <c r="AJ26" t="s">
        <v>35</v>
      </c>
      <c r="AM26" t="s">
        <v>35</v>
      </c>
    </row>
    <row r="27" spans="1:39" x14ac:dyDescent="0.2">
      <c r="A27" s="51" t="s">
        <v>8</v>
      </c>
      <c r="B27" s="113">
        <f>[20]Maio!$G$5</f>
        <v>51</v>
      </c>
      <c r="C27" s="113">
        <f>[20]Maio!$G$6</f>
        <v>57</v>
      </c>
      <c r="D27" s="113">
        <f>[20]Maio!$G$7</f>
        <v>84</v>
      </c>
      <c r="E27" s="113">
        <f>[20]Maio!$G$8</f>
        <v>62</v>
      </c>
      <c r="F27" s="113">
        <f>[20]Maio!$G$9</f>
        <v>52</v>
      </c>
      <c r="G27" s="113">
        <f>[20]Maio!$G$10</f>
        <v>55</v>
      </c>
      <c r="H27" s="113">
        <f>[20]Maio!$G$11</f>
        <v>56</v>
      </c>
      <c r="I27" s="113">
        <f>[20]Maio!$G$12</f>
        <v>72</v>
      </c>
      <c r="J27" s="113">
        <f>[20]Maio!$G$13</f>
        <v>65</v>
      </c>
      <c r="K27" s="113">
        <f>[20]Maio!$G$14</f>
        <v>35</v>
      </c>
      <c r="L27" s="113">
        <f>[20]Maio!$G$15</f>
        <v>28</v>
      </c>
      <c r="M27" s="113">
        <f>[20]Maio!$G$16</f>
        <v>25</v>
      </c>
      <c r="N27" s="113">
        <f>[20]Maio!$G$17</f>
        <v>24</v>
      </c>
      <c r="O27" s="113">
        <f>[20]Maio!$G$18</f>
        <v>36</v>
      </c>
      <c r="P27" s="113">
        <f>[20]Maio!$G$19</f>
        <v>33</v>
      </c>
      <c r="Q27" s="113">
        <f>[20]Maio!$G$20</f>
        <v>31</v>
      </c>
      <c r="R27" s="113">
        <f>[20]Maio!$G$21</f>
        <v>43</v>
      </c>
      <c r="S27" s="113">
        <f>[20]Maio!$G$22</f>
        <v>47</v>
      </c>
      <c r="T27" s="113">
        <f>[20]Maio!$G$23</f>
        <v>43</v>
      </c>
      <c r="U27" s="113">
        <f>[20]Maio!$G$24</f>
        <v>49</v>
      </c>
      <c r="V27" s="113">
        <f>[20]Maio!$G$25</f>
        <v>51</v>
      </c>
      <c r="W27" s="113">
        <f>[20]Maio!$G$26</f>
        <v>56</v>
      </c>
      <c r="X27" s="113">
        <f>[20]Maio!$G$27</f>
        <v>39</v>
      </c>
      <c r="Y27" s="113">
        <f>[20]Maio!$G$28</f>
        <v>40</v>
      </c>
      <c r="Z27" s="113">
        <f>[20]Maio!$G$29</f>
        <v>48</v>
      </c>
      <c r="AA27" s="113">
        <f>[20]Maio!$G$30</f>
        <v>49</v>
      </c>
      <c r="AB27" s="113">
        <f>[20]Maio!$G$31</f>
        <v>46</v>
      </c>
      <c r="AC27" s="113">
        <f>[20]Maio!$G$32</f>
        <v>75</v>
      </c>
      <c r="AD27" s="113">
        <f>[20]Maio!$G$33</f>
        <v>71</v>
      </c>
      <c r="AE27" s="113">
        <f>[20]Maio!$G$34</f>
        <v>79</v>
      </c>
      <c r="AF27" s="113">
        <f>[20]Maio!$G$35</f>
        <v>64</v>
      </c>
      <c r="AG27" s="101">
        <f t="shared" si="3"/>
        <v>24</v>
      </c>
      <c r="AH27" s="112">
        <f t="shared" si="4"/>
        <v>50.516129032258064</v>
      </c>
      <c r="AJ27" t="s">
        <v>35</v>
      </c>
      <c r="AK27" t="s">
        <v>35</v>
      </c>
      <c r="AL27" t="s">
        <v>35</v>
      </c>
    </row>
    <row r="28" spans="1:39" x14ac:dyDescent="0.2">
      <c r="A28" s="51" t="s">
        <v>9</v>
      </c>
      <c r="B28" s="113">
        <f>[21]Maio!$G$5</f>
        <v>48</v>
      </c>
      <c r="C28" s="113">
        <f>[21]Maio!$G$6</f>
        <v>43</v>
      </c>
      <c r="D28" s="113">
        <f>[21]Maio!$G$7</f>
        <v>56</v>
      </c>
      <c r="E28" s="113">
        <f>[21]Maio!$G$8</f>
        <v>48</v>
      </c>
      <c r="F28" s="113">
        <f>[21]Maio!$G$9</f>
        <v>41</v>
      </c>
      <c r="G28" s="113">
        <f>[21]Maio!$G$10</f>
        <v>44</v>
      </c>
      <c r="H28" s="113">
        <f>[21]Maio!$G$11</f>
        <v>44</v>
      </c>
      <c r="I28" s="113">
        <f>[21]Maio!$G$12</f>
        <v>61</v>
      </c>
      <c r="J28" s="113">
        <f>[21]Maio!$G$13</f>
        <v>62</v>
      </c>
      <c r="K28" s="113">
        <f>[21]Maio!$G$14</f>
        <v>48</v>
      </c>
      <c r="L28" s="113">
        <f>[21]Maio!$G$15</f>
        <v>21</v>
      </c>
      <c r="M28" s="113">
        <f>[21]Maio!$G$16</f>
        <v>22</v>
      </c>
      <c r="N28" s="113">
        <f>[21]Maio!$G$17</f>
        <v>23</v>
      </c>
      <c r="O28" s="113">
        <f>[21]Maio!$G$18</f>
        <v>31</v>
      </c>
      <c r="P28" s="113">
        <f>[21]Maio!$G$19</f>
        <v>30</v>
      </c>
      <c r="Q28" s="113">
        <f>[21]Maio!$G$20</f>
        <v>28</v>
      </c>
      <c r="R28" s="113">
        <f>[21]Maio!$G$21</f>
        <v>40</v>
      </c>
      <c r="S28" s="113">
        <f>[21]Maio!$G$22</f>
        <v>33</v>
      </c>
      <c r="T28" s="113">
        <f>[21]Maio!$G$23</f>
        <v>32</v>
      </c>
      <c r="U28" s="113">
        <f>[21]Maio!$G$24</f>
        <v>31</v>
      </c>
      <c r="V28" s="113">
        <f>[21]Maio!$G$25</f>
        <v>38</v>
      </c>
      <c r="W28" s="113">
        <f>[21]Maio!$G$26</f>
        <v>40</v>
      </c>
      <c r="X28" s="113">
        <f>[21]Maio!$G$27</f>
        <v>33</v>
      </c>
      <c r="Y28" s="113">
        <f>[21]Maio!$G$28</f>
        <v>33</v>
      </c>
      <c r="Z28" s="113">
        <f>[21]Maio!$G$29</f>
        <v>36</v>
      </c>
      <c r="AA28" s="113">
        <f>[21]Maio!$G$30</f>
        <v>38</v>
      </c>
      <c r="AB28" s="113">
        <f>[21]Maio!$G$31</f>
        <v>36</v>
      </c>
      <c r="AC28" s="113">
        <f>[21]Maio!$G$32</f>
        <v>58</v>
      </c>
      <c r="AD28" s="113">
        <f>[21]Maio!$G$33</f>
        <v>62</v>
      </c>
      <c r="AE28" s="113">
        <f>[21]Maio!$G$34</f>
        <v>74</v>
      </c>
      <c r="AF28" s="113">
        <f>[21]Maio!$G$35</f>
        <v>70</v>
      </c>
      <c r="AG28" s="101">
        <f t="shared" si="3"/>
        <v>21</v>
      </c>
      <c r="AH28" s="112">
        <f t="shared" si="4"/>
        <v>42.064516129032256</v>
      </c>
      <c r="AL28" t="s">
        <v>35</v>
      </c>
    </row>
    <row r="29" spans="1:39" hidden="1" x14ac:dyDescent="0.2">
      <c r="A29" s="51" t="s">
        <v>32</v>
      </c>
      <c r="B29" s="113" t="str">
        <f>[22]Maio!$G$5</f>
        <v>*</v>
      </c>
      <c r="C29" s="113" t="str">
        <f>[22]Maio!$G$6</f>
        <v>*</v>
      </c>
      <c r="D29" s="113" t="str">
        <f>[22]Maio!$G$7</f>
        <v>*</v>
      </c>
      <c r="E29" s="113" t="str">
        <f>[22]Maio!$G$8</f>
        <v>*</v>
      </c>
      <c r="F29" s="113" t="str">
        <f>[22]Maio!$G$9</f>
        <v>*</v>
      </c>
      <c r="G29" s="113" t="str">
        <f>[22]Maio!$G$10</f>
        <v>*</v>
      </c>
      <c r="H29" s="113" t="str">
        <f>[22]Maio!$G$11</f>
        <v>*</v>
      </c>
      <c r="I29" s="113" t="str">
        <f>[22]Maio!$G$12</f>
        <v>*</v>
      </c>
      <c r="J29" s="113" t="str">
        <f>[22]Maio!$G$13</f>
        <v>*</v>
      </c>
      <c r="K29" s="113" t="str">
        <f>[22]Maio!$G$14</f>
        <v>*</v>
      </c>
      <c r="L29" s="113" t="str">
        <f>[22]Maio!$G$15</f>
        <v>*</v>
      </c>
      <c r="M29" s="113" t="str">
        <f>[22]Maio!$G$16</f>
        <v>*</v>
      </c>
      <c r="N29" s="113" t="str">
        <f>[22]Maio!$G$17</f>
        <v>*</v>
      </c>
      <c r="O29" s="113" t="str">
        <f>[22]Maio!$G$18</f>
        <v>*</v>
      </c>
      <c r="P29" s="113" t="str">
        <f>[22]Maio!$G$19</f>
        <v>*</v>
      </c>
      <c r="Q29" s="113" t="str">
        <f>[22]Maio!$G$20</f>
        <v>*</v>
      </c>
      <c r="R29" s="113" t="str">
        <f>[22]Maio!$G$21</f>
        <v>*</v>
      </c>
      <c r="S29" s="113" t="str">
        <f>[22]Maio!$G$22</f>
        <v>*</v>
      </c>
      <c r="T29" s="113" t="str">
        <f>[22]Maio!$G$23</f>
        <v>*</v>
      </c>
      <c r="U29" s="113" t="str">
        <f>[22]Maio!$G$24</f>
        <v>*</v>
      </c>
      <c r="V29" s="113" t="str">
        <f>[22]Maio!$G$25</f>
        <v>*</v>
      </c>
      <c r="W29" s="113" t="str">
        <f>[22]Maio!$G$26</f>
        <v>*</v>
      </c>
      <c r="X29" s="113" t="str">
        <f>[22]Maio!$G$27</f>
        <v>*</v>
      </c>
      <c r="Y29" s="113" t="str">
        <f>[22]Maio!$G$28</f>
        <v>*</v>
      </c>
      <c r="Z29" s="113" t="str">
        <f>[22]Maio!$G$29</f>
        <v>*</v>
      </c>
      <c r="AA29" s="113" t="str">
        <f>[22]Maio!$G$30</f>
        <v>*</v>
      </c>
      <c r="AB29" s="113" t="str">
        <f>[22]Maio!$G$31</f>
        <v>*</v>
      </c>
      <c r="AC29" s="113" t="str">
        <f>[22]Maio!$G$32</f>
        <v>*</v>
      </c>
      <c r="AD29" s="113" t="str">
        <f>[22]Maio!$G$33</f>
        <v>*</v>
      </c>
      <c r="AE29" s="113" t="str">
        <f>[22]Maio!$G$34</f>
        <v>*</v>
      </c>
      <c r="AF29" s="113" t="str">
        <f>[22]Maio!$G$35</f>
        <v>*</v>
      </c>
      <c r="AG29" s="101" t="s">
        <v>209</v>
      </c>
      <c r="AH29" s="112" t="s">
        <v>209</v>
      </c>
      <c r="AK29" t="s">
        <v>35</v>
      </c>
      <c r="AL29" t="s">
        <v>35</v>
      </c>
    </row>
    <row r="30" spans="1:39" x14ac:dyDescent="0.2">
      <c r="A30" s="51" t="s">
        <v>10</v>
      </c>
      <c r="B30" s="113">
        <f>[23]Maio!$G$5</f>
        <v>54</v>
      </c>
      <c r="C30" s="113">
        <f>[23]Maio!$G$6</f>
        <v>52</v>
      </c>
      <c r="D30" s="113">
        <f>[23]Maio!$G$7</f>
        <v>72</v>
      </c>
      <c r="E30" s="113">
        <f>[23]Maio!$G$8</f>
        <v>62</v>
      </c>
      <c r="F30" s="113">
        <f>[23]Maio!$G$9</f>
        <v>50</v>
      </c>
      <c r="G30" s="113">
        <f>[23]Maio!$G$10</f>
        <v>52</v>
      </c>
      <c r="H30" s="113">
        <f>[23]Maio!$G$11</f>
        <v>56</v>
      </c>
      <c r="I30" s="113">
        <f>[23]Maio!$G$12</f>
        <v>69</v>
      </c>
      <c r="J30" s="113">
        <f>[23]Maio!$G$13</f>
        <v>60</v>
      </c>
      <c r="K30" s="113">
        <f>[23]Maio!$G$14</f>
        <v>50</v>
      </c>
      <c r="L30" s="113">
        <f>[23]Maio!$G$15</f>
        <v>26</v>
      </c>
      <c r="M30" s="113">
        <f>[23]Maio!$G$16</f>
        <v>23</v>
      </c>
      <c r="N30" s="113">
        <f>[23]Maio!$G$17</f>
        <v>25</v>
      </c>
      <c r="O30" s="113">
        <f>[23]Maio!$G$18</f>
        <v>27</v>
      </c>
      <c r="P30" s="113">
        <f>[23]Maio!$G$19</f>
        <v>28</v>
      </c>
      <c r="Q30" s="113">
        <f>[23]Maio!$G$20</f>
        <v>31</v>
      </c>
      <c r="R30" s="113">
        <f>[23]Maio!$G$21</f>
        <v>36</v>
      </c>
      <c r="S30" s="113">
        <f>[23]Maio!$G$22</f>
        <v>39</v>
      </c>
      <c r="T30" s="113">
        <f>[23]Maio!$G$23</f>
        <v>34</v>
      </c>
      <c r="U30" s="113">
        <f>[23]Maio!$G$24</f>
        <v>36</v>
      </c>
      <c r="V30" s="113">
        <f>[23]Maio!$G$25</f>
        <v>40</v>
      </c>
      <c r="W30" s="113">
        <f>[23]Maio!$G$26</f>
        <v>43</v>
      </c>
      <c r="X30" s="113">
        <f>[23]Maio!$G$27</f>
        <v>34</v>
      </c>
      <c r="Y30" s="113">
        <f>[23]Maio!$G$28</f>
        <v>35</v>
      </c>
      <c r="Z30" s="113">
        <f>[23]Maio!$G$29</f>
        <v>37</v>
      </c>
      <c r="AA30" s="113">
        <f>[23]Maio!$G$30</f>
        <v>44</v>
      </c>
      <c r="AB30" s="113">
        <f>[23]Maio!$G$31</f>
        <v>46</v>
      </c>
      <c r="AC30" s="113">
        <f>[23]Maio!$G$32</f>
        <v>82</v>
      </c>
      <c r="AD30" s="113">
        <f>[23]Maio!$G$33</f>
        <v>67</v>
      </c>
      <c r="AE30" s="113">
        <f>[23]Maio!$G$34</f>
        <v>83</v>
      </c>
      <c r="AF30" s="113">
        <f>[23]Maio!$G$35</f>
        <v>70</v>
      </c>
      <c r="AG30" s="101">
        <f t="shared" ref="AG30" si="5">MIN(B30:AF30)</f>
        <v>23</v>
      </c>
      <c r="AH30" s="112">
        <f t="shared" ref="AH30" si="6">AVERAGE(B30:AF30)</f>
        <v>47.193548387096776</v>
      </c>
      <c r="AK30" t="s">
        <v>35</v>
      </c>
      <c r="AL30" t="s">
        <v>35</v>
      </c>
    </row>
    <row r="31" spans="1:39" hidden="1" x14ac:dyDescent="0.2">
      <c r="A31" s="51" t="s">
        <v>156</v>
      </c>
      <c r="B31" s="113" t="s">
        <v>209</v>
      </c>
      <c r="C31" s="113" t="s">
        <v>209</v>
      </c>
      <c r="D31" s="113" t="s">
        <v>209</v>
      </c>
      <c r="E31" s="113" t="s">
        <v>209</v>
      </c>
      <c r="F31" s="113" t="s">
        <v>209</v>
      </c>
      <c r="G31" s="113" t="s">
        <v>209</v>
      </c>
      <c r="H31" s="113" t="s">
        <v>209</v>
      </c>
      <c r="I31" s="113" t="s">
        <v>209</v>
      </c>
      <c r="J31" s="113" t="s">
        <v>209</v>
      </c>
      <c r="K31" s="113" t="s">
        <v>209</v>
      </c>
      <c r="L31" s="113" t="s">
        <v>209</v>
      </c>
      <c r="M31" s="113" t="s">
        <v>209</v>
      </c>
      <c r="N31" s="113" t="s">
        <v>209</v>
      </c>
      <c r="O31" s="113" t="s">
        <v>209</v>
      </c>
      <c r="P31" s="113" t="s">
        <v>209</v>
      </c>
      <c r="Q31" s="113" t="s">
        <v>209</v>
      </c>
      <c r="R31" s="113" t="s">
        <v>209</v>
      </c>
      <c r="S31" s="113" t="s">
        <v>209</v>
      </c>
      <c r="T31" s="113" t="s">
        <v>209</v>
      </c>
      <c r="U31" s="113" t="s">
        <v>209</v>
      </c>
      <c r="V31" s="113" t="s">
        <v>209</v>
      </c>
      <c r="W31" s="113" t="s">
        <v>209</v>
      </c>
      <c r="X31" s="113" t="s">
        <v>209</v>
      </c>
      <c r="Y31" s="113" t="s">
        <v>209</v>
      </c>
      <c r="Z31" s="113" t="s">
        <v>209</v>
      </c>
      <c r="AA31" s="113" t="s">
        <v>209</v>
      </c>
      <c r="AB31" s="113" t="s">
        <v>209</v>
      </c>
      <c r="AC31" s="113" t="s">
        <v>209</v>
      </c>
      <c r="AD31" s="113" t="s">
        <v>209</v>
      </c>
      <c r="AE31" s="113" t="s">
        <v>209</v>
      </c>
      <c r="AF31" s="113" t="s">
        <v>209</v>
      </c>
      <c r="AG31" s="101" t="s">
        <v>209</v>
      </c>
      <c r="AH31" s="112" t="s">
        <v>209</v>
      </c>
      <c r="AI31" s="12" t="s">
        <v>35</v>
      </c>
      <c r="AJ31" t="s">
        <v>35</v>
      </c>
      <c r="AL31" t="s">
        <v>35</v>
      </c>
    </row>
    <row r="32" spans="1:39" x14ac:dyDescent="0.2">
      <c r="A32" s="51" t="s">
        <v>11</v>
      </c>
      <c r="B32" s="113">
        <f>[24]Maio!$G$5</f>
        <v>57</v>
      </c>
      <c r="C32" s="113">
        <f>[24]Maio!$G$6</f>
        <v>52</v>
      </c>
      <c r="D32" s="113">
        <f>[24]Maio!$G$7</f>
        <v>62</v>
      </c>
      <c r="E32" s="113">
        <f>[24]Maio!$G$8</f>
        <v>60</v>
      </c>
      <c r="F32" s="113">
        <f>[24]Maio!$G$9</f>
        <v>43</v>
      </c>
      <c r="G32" s="113">
        <f>[24]Maio!$G$10</f>
        <v>55</v>
      </c>
      <c r="H32" s="113">
        <f>[24]Maio!$G$11</f>
        <v>48</v>
      </c>
      <c r="I32" s="113">
        <f>[24]Maio!$G$12</f>
        <v>72</v>
      </c>
      <c r="J32" s="113">
        <f>[24]Maio!$G$13</f>
        <v>66</v>
      </c>
      <c r="K32" s="113">
        <f>[24]Maio!$G$14</f>
        <v>60</v>
      </c>
      <c r="L32" s="113">
        <f>[24]Maio!$G$15</f>
        <v>31</v>
      </c>
      <c r="M32" s="113">
        <f>[24]Maio!$G$16</f>
        <v>29</v>
      </c>
      <c r="N32" s="113">
        <f>[24]Maio!$G$17</f>
        <v>30</v>
      </c>
      <c r="O32" s="113">
        <f>[24]Maio!$G$18</f>
        <v>34</v>
      </c>
      <c r="P32" s="113">
        <f>[24]Maio!$G$19</f>
        <v>36</v>
      </c>
      <c r="Q32" s="113">
        <f>[24]Maio!$G$20</f>
        <v>32</v>
      </c>
      <c r="R32" s="113">
        <f>[24]Maio!$G$21</f>
        <v>30</v>
      </c>
      <c r="S32" s="113">
        <f>[24]Maio!$G$22</f>
        <v>40</v>
      </c>
      <c r="T32" s="113">
        <f>[24]Maio!$G$23</f>
        <v>37</v>
      </c>
      <c r="U32" s="113">
        <f>[24]Maio!$G$24</f>
        <v>29</v>
      </c>
      <c r="V32" s="113">
        <f>[24]Maio!$G$25</f>
        <v>46</v>
      </c>
      <c r="W32" s="113">
        <f>[24]Maio!$G$26</f>
        <v>45</v>
      </c>
      <c r="X32" s="113">
        <f>[24]Maio!$G$27</f>
        <v>37</v>
      </c>
      <c r="Y32" s="113">
        <f>[24]Maio!$G$28</f>
        <v>35</v>
      </c>
      <c r="Z32" s="113">
        <f>[24]Maio!$G$29</f>
        <v>39</v>
      </c>
      <c r="AA32" s="113">
        <f>[24]Maio!$G$30</f>
        <v>41</v>
      </c>
      <c r="AB32" s="113">
        <f>[24]Maio!$G$31</f>
        <v>44</v>
      </c>
      <c r="AC32" s="113">
        <f>[24]Maio!$G$32</f>
        <v>81</v>
      </c>
      <c r="AD32" s="113">
        <f>[24]Maio!$G$33</f>
        <v>72</v>
      </c>
      <c r="AE32" s="113">
        <f>[24]Maio!$G$34</f>
        <v>83</v>
      </c>
      <c r="AF32" s="113">
        <f>[24]Maio!$G$35</f>
        <v>69</v>
      </c>
      <c r="AG32" s="101">
        <f t="shared" si="3"/>
        <v>29</v>
      </c>
      <c r="AH32" s="112">
        <f t="shared" si="4"/>
        <v>48.225806451612904</v>
      </c>
      <c r="AL32" t="s">
        <v>35</v>
      </c>
    </row>
    <row r="33" spans="1:39" s="5" customFormat="1" x14ac:dyDescent="0.2">
      <c r="A33" s="51" t="s">
        <v>12</v>
      </c>
      <c r="B33" s="113">
        <f>[25]Maio!$G$5</f>
        <v>54</v>
      </c>
      <c r="C33" s="113">
        <f>[25]Maio!$G$6</f>
        <v>63</v>
      </c>
      <c r="D33" s="113">
        <f>[25]Maio!$G$7</f>
        <v>68</v>
      </c>
      <c r="E33" s="113">
        <f>[25]Maio!$G$8</f>
        <v>63</v>
      </c>
      <c r="F33" s="113">
        <f>[25]Maio!$G$9</f>
        <v>54</v>
      </c>
      <c r="G33" s="113">
        <f>[25]Maio!$G$10</f>
        <v>59</v>
      </c>
      <c r="H33" s="113">
        <f>[25]Maio!$G$11</f>
        <v>55</v>
      </c>
      <c r="I33" s="113">
        <f>[25]Maio!$G$12</f>
        <v>72</v>
      </c>
      <c r="J33" s="113">
        <f>[25]Maio!$G$13</f>
        <v>70</v>
      </c>
      <c r="K33" s="113">
        <f>[25]Maio!$G$14</f>
        <v>61</v>
      </c>
      <c r="L33" s="113">
        <f>[25]Maio!$G$15</f>
        <v>48</v>
      </c>
      <c r="M33" s="113">
        <f>[25]Maio!$G$16</f>
        <v>44</v>
      </c>
      <c r="N33" s="113">
        <f>[25]Maio!$G$17</f>
        <v>35</v>
      </c>
      <c r="O33" s="113">
        <f>[25]Maio!$G$18</f>
        <v>35</v>
      </c>
      <c r="P33" s="113">
        <f>[25]Maio!$G$19</f>
        <v>36</v>
      </c>
      <c r="Q33" s="113">
        <f>[25]Maio!$G$20</f>
        <v>38</v>
      </c>
      <c r="R33" s="113">
        <f>[25]Maio!$G$21</f>
        <v>35</v>
      </c>
      <c r="S33" s="113">
        <f>[25]Maio!$G$22</f>
        <v>40</v>
      </c>
      <c r="T33" s="113">
        <f>[25]Maio!$G$23</f>
        <v>32</v>
      </c>
      <c r="U33" s="113">
        <f>[25]Maio!$G$24</f>
        <v>38</v>
      </c>
      <c r="V33" s="113">
        <f>[25]Maio!$G$25</f>
        <v>46</v>
      </c>
      <c r="W33" s="113">
        <f>[25]Maio!$G$26</f>
        <v>51</v>
      </c>
      <c r="X33" s="113">
        <f>[25]Maio!$G$27</f>
        <v>37</v>
      </c>
      <c r="Y33" s="113">
        <f>[25]Maio!$G$28</f>
        <v>35</v>
      </c>
      <c r="Z33" s="113">
        <f>[25]Maio!$G$29</f>
        <v>43</v>
      </c>
      <c r="AA33" s="113">
        <f>[25]Maio!$G$30</f>
        <v>46</v>
      </c>
      <c r="AB33" s="113">
        <f>[25]Maio!$G$31</f>
        <v>47</v>
      </c>
      <c r="AC33" s="113">
        <f>[25]Maio!$G$32</f>
        <v>73</v>
      </c>
      <c r="AD33" s="113">
        <f>[25]Maio!$G$33</f>
        <v>63</v>
      </c>
      <c r="AE33" s="113">
        <f>[25]Maio!$G$34</f>
        <v>82</v>
      </c>
      <c r="AF33" s="113">
        <f>[25]Maio!$G$35</f>
        <v>66</v>
      </c>
      <c r="AG33" s="101">
        <f t="shared" si="3"/>
        <v>32</v>
      </c>
      <c r="AH33" s="112">
        <f t="shared" si="4"/>
        <v>51.258064516129032</v>
      </c>
      <c r="AJ33" s="5" t="s">
        <v>35</v>
      </c>
    </row>
    <row r="34" spans="1:39" x14ac:dyDescent="0.2">
      <c r="A34" s="51" t="s">
        <v>13</v>
      </c>
      <c r="B34" s="113">
        <f>[26]Maio!$G$5</f>
        <v>57</v>
      </c>
      <c r="C34" s="113">
        <f>[26]Maio!$G$6</f>
        <v>66</v>
      </c>
      <c r="D34" s="113">
        <f>[26]Maio!$G$7</f>
        <v>72</v>
      </c>
      <c r="E34" s="113">
        <f>[26]Maio!$G$8</f>
        <v>70</v>
      </c>
      <c r="F34" s="113">
        <f>[26]Maio!$G$9</f>
        <v>69</v>
      </c>
      <c r="G34" s="113">
        <f>[26]Maio!$G$10</f>
        <v>65</v>
      </c>
      <c r="H34" s="113">
        <f>[26]Maio!$G$11</f>
        <v>55</v>
      </c>
      <c r="I34" s="113">
        <f>[26]Maio!$G$12</f>
        <v>66</v>
      </c>
      <c r="J34" s="113">
        <f>[26]Maio!$G$13</f>
        <v>76</v>
      </c>
      <c r="K34" s="113">
        <f>[26]Maio!$G$14</f>
        <v>64</v>
      </c>
      <c r="L34" s="113">
        <f>[26]Maio!$G$15</f>
        <v>52</v>
      </c>
      <c r="M34" s="113">
        <f>[26]Maio!$G$16</f>
        <v>31</v>
      </c>
      <c r="N34" s="113">
        <f>[26]Maio!$G$17</f>
        <v>33</v>
      </c>
      <c r="O34" s="113">
        <f>[26]Maio!$G$18</f>
        <v>32</v>
      </c>
      <c r="P34" s="113">
        <f>[26]Maio!$G$19</f>
        <v>34</v>
      </c>
      <c r="Q34" s="113">
        <f>[26]Maio!$G$20</f>
        <v>33</v>
      </c>
      <c r="R34" s="113">
        <f>[26]Maio!$G$21</f>
        <v>31</v>
      </c>
      <c r="S34" s="113">
        <f>[26]Maio!$G$22</f>
        <v>33</v>
      </c>
      <c r="T34" s="113">
        <f>[26]Maio!$G$23</f>
        <v>32</v>
      </c>
      <c r="U34" s="113">
        <f>[26]Maio!$G$24</f>
        <v>31</v>
      </c>
      <c r="V34" s="113">
        <f>[26]Maio!$G$25</f>
        <v>44</v>
      </c>
      <c r="W34" s="113">
        <f>[26]Maio!$G$26</f>
        <v>45</v>
      </c>
      <c r="X34" s="113">
        <f>[26]Maio!$G$27</f>
        <v>33</v>
      </c>
      <c r="Y34" s="113">
        <f>[26]Maio!$G$28</f>
        <v>33</v>
      </c>
      <c r="Z34" s="113">
        <f>[26]Maio!$G$29</f>
        <v>41</v>
      </c>
      <c r="AA34" s="113">
        <f>[26]Maio!$G$30</f>
        <v>43</v>
      </c>
      <c r="AB34" s="113">
        <f>[26]Maio!$G$31</f>
        <v>39</v>
      </c>
      <c r="AC34" s="113">
        <f>[26]Maio!$G$32</f>
        <v>85</v>
      </c>
      <c r="AD34" s="113">
        <f>[26]Maio!$G$33</f>
        <v>78</v>
      </c>
      <c r="AE34" s="113">
        <f>[26]Maio!$G$34</f>
        <v>89</v>
      </c>
      <c r="AF34" s="113">
        <f>[26]Maio!$G$35</f>
        <v>63</v>
      </c>
      <c r="AG34" s="101">
        <f t="shared" si="3"/>
        <v>31</v>
      </c>
      <c r="AH34" s="112">
        <f t="shared" si="4"/>
        <v>51.451612903225808</v>
      </c>
      <c r="AK34" t="s">
        <v>35</v>
      </c>
    </row>
    <row r="35" spans="1:39" x14ac:dyDescent="0.2">
      <c r="A35" s="51" t="s">
        <v>157</v>
      </c>
      <c r="B35" s="113">
        <f>[27]Maio!$G$5</f>
        <v>52</v>
      </c>
      <c r="C35" s="113">
        <f>[27]Maio!$G$6</f>
        <v>49</v>
      </c>
      <c r="D35" s="113">
        <f>[27]Maio!$G$7</f>
        <v>51</v>
      </c>
      <c r="E35" s="113">
        <f>[27]Maio!$G$8</f>
        <v>51</v>
      </c>
      <c r="F35" s="113">
        <f>[27]Maio!$G$9</f>
        <v>41</v>
      </c>
      <c r="G35" s="113">
        <f>[27]Maio!$G$10</f>
        <v>44</v>
      </c>
      <c r="H35" s="113">
        <f>[27]Maio!$G$11</f>
        <v>47</v>
      </c>
      <c r="I35" s="113">
        <f>[27]Maio!$G$12</f>
        <v>68</v>
      </c>
      <c r="J35" s="113">
        <f>[27]Maio!$G$13</f>
        <v>73</v>
      </c>
      <c r="K35" s="113">
        <f>[27]Maio!$G$14</f>
        <v>61</v>
      </c>
      <c r="L35" s="113">
        <f>[27]Maio!$G$15</f>
        <v>29</v>
      </c>
      <c r="M35" s="113">
        <f>[27]Maio!$G$16</f>
        <v>33</v>
      </c>
      <c r="N35" s="113">
        <f>[27]Maio!$G$17</f>
        <v>23</v>
      </c>
      <c r="O35" s="113">
        <f>[27]Maio!$G$18</f>
        <v>32</v>
      </c>
      <c r="P35" s="113">
        <f>[27]Maio!$G$19</f>
        <v>32</v>
      </c>
      <c r="Q35" s="113">
        <f>[27]Maio!$G$20</f>
        <v>27</v>
      </c>
      <c r="R35" s="113">
        <f>[27]Maio!$G$21</f>
        <v>33</v>
      </c>
      <c r="S35" s="113">
        <f>[27]Maio!$G$22</f>
        <v>34</v>
      </c>
      <c r="T35" s="113">
        <f>[27]Maio!$G$23</f>
        <v>30</v>
      </c>
      <c r="U35" s="113">
        <f>[27]Maio!$G$24</f>
        <v>31</v>
      </c>
      <c r="V35" s="113">
        <f>[27]Maio!$G$25</f>
        <v>38</v>
      </c>
      <c r="W35" s="113">
        <f>[27]Maio!$G$26</f>
        <v>32</v>
      </c>
      <c r="X35" s="113">
        <f>[27]Maio!$G$27</f>
        <v>34</v>
      </c>
      <c r="Y35" s="113">
        <f>[27]Maio!$G$28</f>
        <v>34</v>
      </c>
      <c r="Z35" s="113">
        <f>[27]Maio!$G$29</f>
        <v>39</v>
      </c>
      <c r="AA35" s="113">
        <f>[27]Maio!$G$30</f>
        <v>39</v>
      </c>
      <c r="AB35" s="113">
        <f>[27]Maio!$G$31</f>
        <v>42</v>
      </c>
      <c r="AC35" s="113">
        <f>[27]Maio!$G$32</f>
        <v>73</v>
      </c>
      <c r="AD35" s="113">
        <f>[27]Maio!$G$33</f>
        <v>70</v>
      </c>
      <c r="AE35" s="113">
        <f>[27]Maio!$G$34</f>
        <v>89</v>
      </c>
      <c r="AF35" s="113">
        <f>[27]Maio!$G$35</f>
        <v>71</v>
      </c>
      <c r="AG35" s="101">
        <f t="shared" si="3"/>
        <v>23</v>
      </c>
      <c r="AH35" s="112">
        <f t="shared" si="4"/>
        <v>45.225806451612904</v>
      </c>
    </row>
    <row r="36" spans="1:39" hidden="1" x14ac:dyDescent="0.2">
      <c r="A36" s="51" t="s">
        <v>128</v>
      </c>
      <c r="B36" s="113" t="str">
        <f>[28]Maio!$G$5</f>
        <v>*</v>
      </c>
      <c r="C36" s="113" t="str">
        <f>[28]Maio!$G$6</f>
        <v>*</v>
      </c>
      <c r="D36" s="113" t="str">
        <f>[28]Maio!$G$7</f>
        <v>*</v>
      </c>
      <c r="E36" s="113" t="str">
        <f>[28]Maio!$G$8</f>
        <v>*</v>
      </c>
      <c r="F36" s="113" t="str">
        <f>[28]Maio!$G$9</f>
        <v>*</v>
      </c>
      <c r="G36" s="113" t="str">
        <f>[28]Maio!$G$10</f>
        <v>*</v>
      </c>
      <c r="H36" s="113" t="str">
        <f>[28]Maio!$G$11</f>
        <v>*</v>
      </c>
      <c r="I36" s="113" t="str">
        <f>[28]Maio!$G$12</f>
        <v>*</v>
      </c>
      <c r="J36" s="113" t="str">
        <f>[28]Maio!$G$13</f>
        <v>*</v>
      </c>
      <c r="K36" s="113" t="str">
        <f>[28]Maio!$G$14</f>
        <v>*</v>
      </c>
      <c r="L36" s="113" t="str">
        <f>[28]Maio!$G$15</f>
        <v>*</v>
      </c>
      <c r="M36" s="113" t="str">
        <f>[28]Maio!$G$16</f>
        <v>*</v>
      </c>
      <c r="N36" s="113" t="str">
        <f>[28]Maio!$G$17</f>
        <v>*</v>
      </c>
      <c r="O36" s="113" t="str">
        <f>[28]Maio!$G$18</f>
        <v>*</v>
      </c>
      <c r="P36" s="113" t="str">
        <f>[28]Maio!$G$19</f>
        <v>*</v>
      </c>
      <c r="Q36" s="113" t="str">
        <f>[28]Maio!$G$20</f>
        <v>*</v>
      </c>
      <c r="R36" s="113" t="str">
        <f>[28]Maio!$G$21</f>
        <v>*</v>
      </c>
      <c r="S36" s="113" t="str">
        <f>[28]Maio!$G$22</f>
        <v>*</v>
      </c>
      <c r="T36" s="113" t="str">
        <f>[28]Maio!$G$23</f>
        <v>*</v>
      </c>
      <c r="U36" s="113" t="str">
        <f>[28]Maio!$G$24</f>
        <v>*</v>
      </c>
      <c r="V36" s="113" t="str">
        <f>[28]Maio!$G$25</f>
        <v>*</v>
      </c>
      <c r="W36" s="113" t="str">
        <f>[28]Maio!$G$26</f>
        <v>*</v>
      </c>
      <c r="X36" s="113" t="str">
        <f>[28]Maio!$G$27</f>
        <v>*</v>
      </c>
      <c r="Y36" s="113" t="str">
        <f>[28]Maio!$G$28</f>
        <v>*</v>
      </c>
      <c r="Z36" s="113" t="str">
        <f>[28]Maio!$G$29</f>
        <v>*</v>
      </c>
      <c r="AA36" s="113" t="str">
        <f>[28]Maio!$G$30</f>
        <v>*</v>
      </c>
      <c r="AB36" s="113" t="str">
        <f>[28]Maio!$G$31</f>
        <v>*</v>
      </c>
      <c r="AC36" s="113" t="str">
        <f>[28]Maio!$G$32</f>
        <v>*</v>
      </c>
      <c r="AD36" s="113" t="str">
        <f>[28]Maio!$G$33</f>
        <v>*</v>
      </c>
      <c r="AE36" s="113" t="str">
        <f>[28]Maio!$G$34</f>
        <v>*</v>
      </c>
      <c r="AF36" s="113" t="str">
        <f>[28]Maio!$G$35</f>
        <v>*</v>
      </c>
      <c r="AG36" s="101" t="s">
        <v>209</v>
      </c>
      <c r="AH36" s="112" t="s">
        <v>209</v>
      </c>
    </row>
    <row r="37" spans="1:39" x14ac:dyDescent="0.2">
      <c r="A37" s="51" t="s">
        <v>14</v>
      </c>
      <c r="B37" s="113">
        <f>[29]Maio!$G$5</f>
        <v>37</v>
      </c>
      <c r="C37" s="113">
        <f>[29]Maio!$G$6</f>
        <v>31</v>
      </c>
      <c r="D37" s="113">
        <f>[29]Maio!$G$7</f>
        <v>30</v>
      </c>
      <c r="E37" s="113">
        <f>[29]Maio!$G$8</f>
        <v>30</v>
      </c>
      <c r="F37" s="113">
        <f>[29]Maio!$G$9</f>
        <v>33</v>
      </c>
      <c r="G37" s="113">
        <f>[29]Maio!$G$10</f>
        <v>30</v>
      </c>
      <c r="H37" s="113">
        <f>[29]Maio!$G$11</f>
        <v>35</v>
      </c>
      <c r="I37" s="113">
        <f>[29]Maio!$G$12</f>
        <v>31</v>
      </c>
      <c r="J37" s="113">
        <f>[29]Maio!$G$13</f>
        <v>38</v>
      </c>
      <c r="K37" s="113">
        <f>[29]Maio!$G$14</f>
        <v>44</v>
      </c>
      <c r="L37" s="113">
        <f>[29]Maio!$G$15</f>
        <v>43</v>
      </c>
      <c r="M37" s="113">
        <f>[29]Maio!$G$16</f>
        <v>25</v>
      </c>
      <c r="N37" s="113">
        <f>[29]Maio!$G$17</f>
        <v>32</v>
      </c>
      <c r="O37" s="113">
        <f>[29]Maio!$G$18</f>
        <v>30</v>
      </c>
      <c r="P37" s="113">
        <f>[29]Maio!$G$19</f>
        <v>29</v>
      </c>
      <c r="Q37" s="113">
        <f>[29]Maio!$G$20</f>
        <v>25</v>
      </c>
      <c r="R37" s="113">
        <f>[29]Maio!$G$21</f>
        <v>29</v>
      </c>
      <c r="S37" s="113">
        <f>[29]Maio!$G$22</f>
        <v>27</v>
      </c>
      <c r="T37" s="113">
        <f>[29]Maio!$G$23</f>
        <v>24</v>
      </c>
      <c r="U37" s="113">
        <f>[29]Maio!$G$24</f>
        <v>28</v>
      </c>
      <c r="V37" s="113">
        <f>[29]Maio!$G$25</f>
        <v>23</v>
      </c>
      <c r="W37" s="113">
        <f>[29]Maio!$G$26</f>
        <v>30</v>
      </c>
      <c r="X37" s="113">
        <f>[29]Maio!$G$27</f>
        <v>29</v>
      </c>
      <c r="Y37" s="113">
        <f>[29]Maio!$G$28</f>
        <v>32</v>
      </c>
      <c r="Z37" s="113">
        <f>[29]Maio!$G$29</f>
        <v>32</v>
      </c>
      <c r="AA37" s="113">
        <f>[29]Maio!$G$30</f>
        <v>34</v>
      </c>
      <c r="AB37" s="113">
        <f>[29]Maio!$G$31</f>
        <v>28</v>
      </c>
      <c r="AC37" s="113">
        <f>[29]Maio!$G$32</f>
        <v>48</v>
      </c>
      <c r="AD37" s="113">
        <f>[29]Maio!$G$33</f>
        <v>58</v>
      </c>
      <c r="AE37" s="113">
        <f>[29]Maio!$G$34</f>
        <v>76</v>
      </c>
      <c r="AF37" s="113">
        <f>[29]Maio!$G$35</f>
        <v>51</v>
      </c>
      <c r="AG37" s="101">
        <f t="shared" si="3"/>
        <v>23</v>
      </c>
      <c r="AH37" s="112">
        <f t="shared" si="4"/>
        <v>34.58064516129032</v>
      </c>
    </row>
    <row r="38" spans="1:39" hidden="1" x14ac:dyDescent="0.2">
      <c r="A38" s="51" t="s">
        <v>158</v>
      </c>
      <c r="B38" s="113" t="s">
        <v>209</v>
      </c>
      <c r="C38" s="113" t="s">
        <v>209</v>
      </c>
      <c r="D38" s="113" t="s">
        <v>209</v>
      </c>
      <c r="E38" s="113" t="s">
        <v>209</v>
      </c>
      <c r="F38" s="113" t="s">
        <v>209</v>
      </c>
      <c r="G38" s="113" t="s">
        <v>209</v>
      </c>
      <c r="H38" s="113" t="s">
        <v>209</v>
      </c>
      <c r="I38" s="113" t="s">
        <v>209</v>
      </c>
      <c r="J38" s="113" t="s">
        <v>209</v>
      </c>
      <c r="K38" s="113" t="s">
        <v>209</v>
      </c>
      <c r="L38" s="113" t="s">
        <v>209</v>
      </c>
      <c r="M38" s="113" t="s">
        <v>209</v>
      </c>
      <c r="N38" s="113" t="s">
        <v>209</v>
      </c>
      <c r="O38" s="113" t="s">
        <v>209</v>
      </c>
      <c r="P38" s="113" t="s">
        <v>209</v>
      </c>
      <c r="Q38" s="113" t="s">
        <v>209</v>
      </c>
      <c r="R38" s="113" t="s">
        <v>209</v>
      </c>
      <c r="S38" s="113" t="s">
        <v>209</v>
      </c>
      <c r="T38" s="113" t="s">
        <v>209</v>
      </c>
      <c r="U38" s="113" t="s">
        <v>209</v>
      </c>
      <c r="V38" s="113" t="s">
        <v>209</v>
      </c>
      <c r="W38" s="113" t="s">
        <v>209</v>
      </c>
      <c r="X38" s="113" t="s">
        <v>209</v>
      </c>
      <c r="Y38" s="113" t="s">
        <v>209</v>
      </c>
      <c r="Z38" s="113" t="s">
        <v>209</v>
      </c>
      <c r="AA38" s="113" t="s">
        <v>209</v>
      </c>
      <c r="AB38" s="113" t="s">
        <v>209</v>
      </c>
      <c r="AC38" s="113" t="s">
        <v>209</v>
      </c>
      <c r="AD38" s="113" t="s">
        <v>209</v>
      </c>
      <c r="AE38" s="113" t="s">
        <v>209</v>
      </c>
      <c r="AF38" s="113" t="s">
        <v>209</v>
      </c>
      <c r="AG38" s="101" t="s">
        <v>209</v>
      </c>
      <c r="AH38" s="112" t="s">
        <v>209</v>
      </c>
      <c r="AJ38" t="s">
        <v>35</v>
      </c>
      <c r="AK38" t="s">
        <v>35</v>
      </c>
    </row>
    <row r="39" spans="1:39" x14ac:dyDescent="0.2">
      <c r="A39" s="51" t="s">
        <v>15</v>
      </c>
      <c r="B39" s="113">
        <f>[30]Maio!$G$5</f>
        <v>58</v>
      </c>
      <c r="C39" s="113">
        <f>[30]Maio!$G$6</f>
        <v>61</v>
      </c>
      <c r="D39" s="113">
        <f>[30]Maio!$G$7</f>
        <v>66</v>
      </c>
      <c r="E39" s="113">
        <f>[30]Maio!$G$8</f>
        <v>70</v>
      </c>
      <c r="F39" s="113">
        <f>[30]Maio!$G$9</f>
        <v>55</v>
      </c>
      <c r="G39" s="113">
        <f>[30]Maio!$G$10</f>
        <v>58</v>
      </c>
      <c r="H39" s="113">
        <f>[30]Maio!$G$11</f>
        <v>50</v>
      </c>
      <c r="I39" s="113">
        <f>[30]Maio!$G$12</f>
        <v>70</v>
      </c>
      <c r="J39" s="113">
        <f>[30]Maio!$G$13</f>
        <v>67</v>
      </c>
      <c r="K39" s="113">
        <f>[30]Maio!$G$14</f>
        <v>65</v>
      </c>
      <c r="L39" s="113">
        <f>[30]Maio!$G$15</f>
        <v>23</v>
      </c>
      <c r="M39" s="113">
        <f>[30]Maio!$G$16</f>
        <v>31</v>
      </c>
      <c r="N39" s="113">
        <f>[30]Maio!$G$17</f>
        <v>22</v>
      </c>
      <c r="O39" s="113">
        <f>[30]Maio!$G$18</f>
        <v>28</v>
      </c>
      <c r="P39" s="113">
        <f>[30]Maio!$G$19</f>
        <v>33</v>
      </c>
      <c r="Q39" s="113">
        <f>[30]Maio!$G$20</f>
        <v>31</v>
      </c>
      <c r="R39" s="113">
        <f>[30]Maio!$G$21</f>
        <v>38</v>
      </c>
      <c r="S39" s="113">
        <f>[30]Maio!$G$22</f>
        <v>43</v>
      </c>
      <c r="T39" s="113">
        <f>[30]Maio!$G$23</f>
        <v>42</v>
      </c>
      <c r="U39" s="113">
        <f>[30]Maio!$G$24</f>
        <v>38</v>
      </c>
      <c r="V39" s="113">
        <f>[30]Maio!$G$25</f>
        <v>59</v>
      </c>
      <c r="W39" s="113">
        <f>[30]Maio!$G$26</f>
        <v>46</v>
      </c>
      <c r="X39" s="113">
        <f>[30]Maio!$G$27</f>
        <v>46</v>
      </c>
      <c r="Y39" s="113">
        <f>[30]Maio!$G$28</f>
        <v>43</v>
      </c>
      <c r="Z39" s="113">
        <f>[30]Maio!$G$29</f>
        <v>50</v>
      </c>
      <c r="AA39" s="113">
        <f>[30]Maio!$G$30</f>
        <v>46</v>
      </c>
      <c r="AB39" s="113">
        <f>[30]Maio!$G$31</f>
        <v>47</v>
      </c>
      <c r="AC39" s="113">
        <f>[30]Maio!$G$32</f>
        <v>70</v>
      </c>
      <c r="AD39" s="113">
        <f>[30]Maio!$G$33</f>
        <v>75</v>
      </c>
      <c r="AE39" s="113">
        <f>[30]Maio!$G$34</f>
        <v>88</v>
      </c>
      <c r="AF39" s="113">
        <f>[30]Maio!$G$35</f>
        <v>68</v>
      </c>
      <c r="AG39" s="101">
        <f t="shared" si="3"/>
        <v>22</v>
      </c>
      <c r="AH39" s="112">
        <f t="shared" si="4"/>
        <v>51.193548387096776</v>
      </c>
      <c r="AI39" s="12" t="s">
        <v>35</v>
      </c>
      <c r="AK39" t="s">
        <v>35</v>
      </c>
      <c r="AL39" t="s">
        <v>35</v>
      </c>
      <c r="AM39" t="s">
        <v>35</v>
      </c>
    </row>
    <row r="40" spans="1:39" x14ac:dyDescent="0.2">
      <c r="A40" s="51" t="s">
        <v>16</v>
      </c>
      <c r="B40" s="113">
        <f>[31]Maio!$G$5</f>
        <v>47</v>
      </c>
      <c r="C40" s="113">
        <f>[31]Maio!$G$6</f>
        <v>76</v>
      </c>
      <c r="D40" s="113">
        <f>[31]Maio!$G$7</f>
        <v>82</v>
      </c>
      <c r="E40" s="113">
        <f>[31]Maio!$G$8</f>
        <v>75</v>
      </c>
      <c r="F40" s="113">
        <f>[31]Maio!$G$9</f>
        <v>63</v>
      </c>
      <c r="G40" s="113">
        <f>[31]Maio!$G$10</f>
        <v>83</v>
      </c>
      <c r="H40" s="113">
        <f>[31]Maio!$G$11</f>
        <v>61</v>
      </c>
      <c r="I40" s="113">
        <f>[31]Maio!$G$12</f>
        <v>74</v>
      </c>
      <c r="J40" s="113">
        <f>[31]Maio!$G$13</f>
        <v>68</v>
      </c>
      <c r="K40" s="113">
        <f>[31]Maio!$G$14</f>
        <v>56</v>
      </c>
      <c r="L40" s="113">
        <f>[31]Maio!$G$15</f>
        <v>32</v>
      </c>
      <c r="M40" s="113">
        <f>[31]Maio!$G$16</f>
        <v>42</v>
      </c>
      <c r="N40" s="113">
        <f>[31]Maio!$G$17</f>
        <v>28</v>
      </c>
      <c r="O40" s="113">
        <f>[31]Maio!$G$18</f>
        <v>31</v>
      </c>
      <c r="P40" s="113">
        <f>[31]Maio!$G$19</f>
        <v>31</v>
      </c>
      <c r="Q40" s="113">
        <f>[31]Maio!$G$20</f>
        <v>26</v>
      </c>
      <c r="R40" s="113">
        <f>[31]Maio!$G$21</f>
        <v>29</v>
      </c>
      <c r="S40" s="113">
        <f>[31]Maio!$G$22</f>
        <v>33</v>
      </c>
      <c r="T40" s="113">
        <f>[31]Maio!$G$23</f>
        <v>29</v>
      </c>
      <c r="U40" s="113">
        <f>[31]Maio!$G$24</f>
        <v>26</v>
      </c>
      <c r="V40" s="113">
        <f>[31]Maio!$G$25</f>
        <v>45</v>
      </c>
      <c r="W40" s="113">
        <f>[31]Maio!$G$26</f>
        <v>40</v>
      </c>
      <c r="X40" s="113">
        <f>[31]Maio!$G$27</f>
        <v>41</v>
      </c>
      <c r="Y40" s="113">
        <f>[31]Maio!$G$28</f>
        <v>30</v>
      </c>
      <c r="Z40" s="113">
        <f>[31]Maio!$G$29</f>
        <v>33</v>
      </c>
      <c r="AA40" s="113">
        <f>[31]Maio!$G$30</f>
        <v>40</v>
      </c>
      <c r="AB40" s="113">
        <f>[31]Maio!$G$31</f>
        <v>44</v>
      </c>
      <c r="AC40" s="113">
        <f>[31]Maio!$G$32</f>
        <v>64</v>
      </c>
      <c r="AD40" s="113">
        <f>[31]Maio!$G$33</f>
        <v>83</v>
      </c>
      <c r="AE40" s="113">
        <f>[31]Maio!$G$34</f>
        <v>75</v>
      </c>
      <c r="AF40" s="113">
        <f>[31]Maio!$G$35</f>
        <v>60</v>
      </c>
      <c r="AG40" s="101">
        <f t="shared" si="3"/>
        <v>26</v>
      </c>
      <c r="AH40" s="112">
        <f t="shared" si="4"/>
        <v>49.903225806451616</v>
      </c>
      <c r="AL40" t="s">
        <v>35</v>
      </c>
    </row>
    <row r="41" spans="1:39" x14ac:dyDescent="0.2">
      <c r="A41" s="51" t="s">
        <v>159</v>
      </c>
      <c r="B41" s="113">
        <f>[32]Maio!$G$5</f>
        <v>46</v>
      </c>
      <c r="C41" s="113">
        <f>[32]Maio!$G$6</f>
        <v>44</v>
      </c>
      <c r="D41" s="113">
        <f>[32]Maio!$G$7</f>
        <v>46</v>
      </c>
      <c r="E41" s="113">
        <f>[32]Maio!$G$8</f>
        <v>46</v>
      </c>
      <c r="F41" s="113">
        <f>[32]Maio!$G$9</f>
        <v>39</v>
      </c>
      <c r="G41" s="113">
        <f>[32]Maio!$G$10</f>
        <v>39</v>
      </c>
      <c r="H41" s="113">
        <f>[32]Maio!$G$11</f>
        <v>39</v>
      </c>
      <c r="I41" s="113">
        <f>[32]Maio!$G$12</f>
        <v>44</v>
      </c>
      <c r="J41" s="113">
        <f>[32]Maio!$G$13</f>
        <v>54</v>
      </c>
      <c r="K41" s="113">
        <f>[32]Maio!$G$14</f>
        <v>55</v>
      </c>
      <c r="L41" s="113">
        <f>[32]Maio!$G$15</f>
        <v>27</v>
      </c>
      <c r="M41" s="113">
        <f>[32]Maio!$G$16</f>
        <v>26</v>
      </c>
      <c r="N41" s="113">
        <f>[32]Maio!$G$17</f>
        <v>24</v>
      </c>
      <c r="O41" s="113">
        <f>[32]Maio!$G$18</f>
        <v>31</v>
      </c>
      <c r="P41" s="113">
        <f>[32]Maio!$E$19</f>
        <v>70</v>
      </c>
      <c r="Q41" s="113">
        <f>[32]Maio!$G$20</f>
        <v>29</v>
      </c>
      <c r="R41" s="113">
        <f>[32]Maio!$G$21</f>
        <v>28</v>
      </c>
      <c r="S41" s="113">
        <f>[32]Maio!$G$22</f>
        <v>33</v>
      </c>
      <c r="T41" s="113">
        <f>[32]Maio!$G$23</f>
        <v>31</v>
      </c>
      <c r="U41" s="113">
        <f>[32]Maio!$G$24</f>
        <v>28</v>
      </c>
      <c r="V41" s="113">
        <f>[32]Maio!$G$25</f>
        <v>36</v>
      </c>
      <c r="W41" s="113">
        <f>[32]Maio!$G$26</f>
        <v>35</v>
      </c>
      <c r="X41" s="113">
        <f>[32]Maio!$G$27</f>
        <v>32</v>
      </c>
      <c r="Y41" s="113">
        <f>[32]Maio!$G$28</f>
        <v>35</v>
      </c>
      <c r="Z41" s="113">
        <f>[32]Maio!$G$29</f>
        <v>39</v>
      </c>
      <c r="AA41" s="113">
        <f>[32]Maio!$G$30</f>
        <v>37</v>
      </c>
      <c r="AB41" s="113">
        <f>[32]Maio!$G$31</f>
        <v>36</v>
      </c>
      <c r="AC41" s="113">
        <f>[32]Maio!$G$32</f>
        <v>58</v>
      </c>
      <c r="AD41" s="113">
        <f>[32]Maio!$G$33</f>
        <v>75</v>
      </c>
      <c r="AE41" s="113">
        <f>[32]Maio!$G$34</f>
        <v>93</v>
      </c>
      <c r="AF41" s="113">
        <f>[32]Maio!$G$35</f>
        <v>65</v>
      </c>
      <c r="AG41" s="101">
        <f t="shared" si="3"/>
        <v>24</v>
      </c>
      <c r="AH41" s="112">
        <f t="shared" si="4"/>
        <v>42.58064516129032</v>
      </c>
      <c r="AJ41" t="s">
        <v>35</v>
      </c>
      <c r="AL41" t="s">
        <v>35</v>
      </c>
    </row>
    <row r="42" spans="1:39" x14ac:dyDescent="0.2">
      <c r="A42" s="51" t="s">
        <v>17</v>
      </c>
      <c r="B42" s="113">
        <f>[33]Maio!$G$5</f>
        <v>55</v>
      </c>
      <c r="C42" s="113">
        <f>[33]Maio!$G$6</f>
        <v>56</v>
      </c>
      <c r="D42" s="113">
        <f>[33]Maio!$G$7</f>
        <v>71</v>
      </c>
      <c r="E42" s="113">
        <f>[33]Maio!$G$8</f>
        <v>57</v>
      </c>
      <c r="F42" s="113">
        <f>[33]Maio!$G$9</f>
        <v>46</v>
      </c>
      <c r="G42" s="113">
        <f>[33]Maio!$G$10</f>
        <v>54</v>
      </c>
      <c r="H42" s="113">
        <f>[33]Maio!$G$11</f>
        <v>49</v>
      </c>
      <c r="I42" s="113">
        <f>[33]Maio!$G$12</f>
        <v>74</v>
      </c>
      <c r="J42" s="113">
        <f>[33]Maio!$G$13</f>
        <v>71</v>
      </c>
      <c r="K42" s="113">
        <f>[33]Maio!$G$14</f>
        <v>62</v>
      </c>
      <c r="L42" s="113">
        <f>[33]Maio!$G$15</f>
        <v>31</v>
      </c>
      <c r="M42" s="113">
        <f>[33]Maio!$G$16</f>
        <v>36</v>
      </c>
      <c r="N42" s="113">
        <f>[33]Maio!$G$17</f>
        <v>25</v>
      </c>
      <c r="O42" s="113">
        <f>[33]Maio!$G$18</f>
        <v>39</v>
      </c>
      <c r="P42" s="113">
        <f>[33]Maio!$G$19</f>
        <v>37</v>
      </c>
      <c r="Q42" s="113">
        <f>[33]Maio!$G$20</f>
        <v>32</v>
      </c>
      <c r="R42" s="113">
        <f>[33]Maio!$G$21</f>
        <v>39</v>
      </c>
      <c r="S42" s="113">
        <f>[33]Maio!$G$22</f>
        <v>43</v>
      </c>
      <c r="T42" s="113">
        <f>[33]Maio!$G$23</f>
        <v>38</v>
      </c>
      <c r="U42" s="113">
        <f>[33]Maio!$G$24</f>
        <v>32</v>
      </c>
      <c r="V42" s="113">
        <f>[33]Maio!$G$25</f>
        <v>44</v>
      </c>
      <c r="W42" s="113">
        <f>[33]Maio!$G$26</f>
        <v>43</v>
      </c>
      <c r="X42" s="113">
        <f>[33]Maio!$G$27</f>
        <v>38</v>
      </c>
      <c r="Y42" s="113">
        <f>[33]Maio!$G$28</f>
        <v>37</v>
      </c>
      <c r="Z42" s="113">
        <f>[33]Maio!$G$29</f>
        <v>42</v>
      </c>
      <c r="AA42" s="113">
        <f>[33]Maio!$G$30</f>
        <v>43</v>
      </c>
      <c r="AB42" s="113">
        <f>[33]Maio!$G$31</f>
        <v>49</v>
      </c>
      <c r="AC42" s="113">
        <f>[33]Maio!$G$32</f>
        <v>83</v>
      </c>
      <c r="AD42" s="113">
        <f>[33]Maio!$G$33</f>
        <v>74</v>
      </c>
      <c r="AE42" s="113">
        <f>[33]Maio!$G$34</f>
        <v>88</v>
      </c>
      <c r="AF42" s="113">
        <f>[33]Maio!$G$35</f>
        <v>73</v>
      </c>
      <c r="AG42" s="101">
        <f t="shared" si="3"/>
        <v>25</v>
      </c>
      <c r="AH42" s="112">
        <f t="shared" si="4"/>
        <v>50.354838709677416</v>
      </c>
    </row>
    <row r="43" spans="1:39" x14ac:dyDescent="0.2">
      <c r="A43" s="51" t="s">
        <v>141</v>
      </c>
      <c r="B43" s="113">
        <f>[34]Maio!$G$5</f>
        <v>46</v>
      </c>
      <c r="C43" s="113">
        <f>[34]Maio!$G$6</f>
        <v>41</v>
      </c>
      <c r="D43" s="113">
        <f>[34]Maio!$G$7</f>
        <v>51</v>
      </c>
      <c r="E43" s="113">
        <f>[34]Maio!$G$8</f>
        <v>45</v>
      </c>
      <c r="F43" s="113">
        <f>[34]Maio!$G$9</f>
        <v>43</v>
      </c>
      <c r="G43" s="113">
        <f>[34]Maio!$G$10</f>
        <v>40</v>
      </c>
      <c r="H43" s="113">
        <f>[34]Maio!$G$11</f>
        <v>48</v>
      </c>
      <c r="I43" s="113">
        <f>[34]Maio!$G$12</f>
        <v>46</v>
      </c>
      <c r="J43" s="113">
        <f>[34]Maio!$G$13</f>
        <v>59</v>
      </c>
      <c r="K43" s="113">
        <f>[34]Maio!$G$14</f>
        <v>55</v>
      </c>
      <c r="L43" s="113">
        <f>[34]Maio!$G$15</f>
        <v>30</v>
      </c>
      <c r="M43" s="113">
        <f>[34]Maio!$G$16</f>
        <v>29</v>
      </c>
      <c r="N43" s="113">
        <f>[34]Maio!$G$17</f>
        <v>36</v>
      </c>
      <c r="O43" s="113">
        <f>[34]Maio!$G$18</f>
        <v>37</v>
      </c>
      <c r="P43" s="113">
        <f>[34]Maio!$G$19</f>
        <v>35</v>
      </c>
      <c r="Q43" s="113">
        <f>[34]Maio!$G$20</f>
        <v>28</v>
      </c>
      <c r="R43" s="113">
        <f>[34]Maio!$G$21</f>
        <v>42</v>
      </c>
      <c r="S43" s="113">
        <f>[34]Maio!$G$22</f>
        <v>39</v>
      </c>
      <c r="T43" s="113">
        <f>[34]Maio!$G$23</f>
        <v>38</v>
      </c>
      <c r="U43" s="113">
        <f>[34]Maio!$G$24</f>
        <v>34</v>
      </c>
      <c r="V43" s="113">
        <f>[34]Maio!$G$25</f>
        <v>41</v>
      </c>
      <c r="W43" s="113">
        <f>[34]Maio!$G$26</f>
        <v>40</v>
      </c>
      <c r="X43" s="113">
        <f>[34]Maio!$G$27</f>
        <v>31</v>
      </c>
      <c r="Y43" s="113">
        <f>[34]Maio!$G$28</f>
        <v>40</v>
      </c>
      <c r="Z43" s="113">
        <f>[34]Maio!$G$29</f>
        <v>42</v>
      </c>
      <c r="AA43" s="113">
        <f>[34]Maio!$G$30</f>
        <v>43</v>
      </c>
      <c r="AB43" s="113">
        <f>[34]Maio!$G$31</f>
        <v>37</v>
      </c>
      <c r="AC43" s="113">
        <f>[34]Maio!$G$32</f>
        <v>78</v>
      </c>
      <c r="AD43" s="113">
        <f>[34]Maio!$G$33</f>
        <v>61</v>
      </c>
      <c r="AE43" s="113">
        <f>[34]Maio!$G$34</f>
        <v>99</v>
      </c>
      <c r="AF43" s="113">
        <f>[34]Maio!$G$35</f>
        <v>68</v>
      </c>
      <c r="AG43" s="101">
        <f t="shared" si="3"/>
        <v>28</v>
      </c>
      <c r="AH43" s="112">
        <f t="shared" si="4"/>
        <v>45.225806451612904</v>
      </c>
      <c r="AJ43" t="s">
        <v>35</v>
      </c>
      <c r="AL43" t="s">
        <v>35</v>
      </c>
      <c r="AM43" t="s">
        <v>35</v>
      </c>
    </row>
    <row r="44" spans="1:39" x14ac:dyDescent="0.2">
      <c r="A44" s="51" t="s">
        <v>18</v>
      </c>
      <c r="B44" s="113">
        <f>[35]Maio!$G$5</f>
        <v>50</v>
      </c>
      <c r="C44" s="113">
        <f>[35]Maio!$G$6</f>
        <v>44</v>
      </c>
      <c r="D44" s="113">
        <f>[35]Maio!$G$7</f>
        <v>59</v>
      </c>
      <c r="E44" s="113">
        <f>[35]Maio!$G$8</f>
        <v>52</v>
      </c>
      <c r="F44" s="113">
        <f>[35]Maio!$G$9</f>
        <v>43</v>
      </c>
      <c r="G44" s="113">
        <f>[35]Maio!$G$10</f>
        <v>46</v>
      </c>
      <c r="H44" s="113">
        <f>[35]Maio!$G$11</f>
        <v>44</v>
      </c>
      <c r="I44" s="113">
        <f>[35]Maio!$G$12</f>
        <v>45</v>
      </c>
      <c r="J44" s="113">
        <f>[35]Maio!$G$13</f>
        <v>49</v>
      </c>
      <c r="K44" s="113">
        <f>[35]Maio!$G$14</f>
        <v>56</v>
      </c>
      <c r="L44" s="113">
        <f>[35]Maio!$G$15</f>
        <v>57</v>
      </c>
      <c r="M44" s="113">
        <f>[35]Maio!$G$16</f>
        <v>24</v>
      </c>
      <c r="N44" s="113">
        <f>[35]Maio!$G$17</f>
        <v>23</v>
      </c>
      <c r="O44" s="113">
        <f>[35]Maio!$G$18</f>
        <v>37</v>
      </c>
      <c r="P44" s="113">
        <f>[35]Maio!$G$19</f>
        <v>37</v>
      </c>
      <c r="Q44" s="113">
        <f>[35]Maio!$G$20</f>
        <v>27</v>
      </c>
      <c r="R44" s="113">
        <f>[35]Maio!$G$21</f>
        <v>30</v>
      </c>
      <c r="S44" s="113">
        <f>[35]Maio!$G$22</f>
        <v>27</v>
      </c>
      <c r="T44" s="113">
        <f>[35]Maio!$G$23</f>
        <v>34</v>
      </c>
      <c r="U44" s="113">
        <f>[35]Maio!$G$24</f>
        <v>32</v>
      </c>
      <c r="V44" s="113">
        <f>[35]Maio!$G$25</f>
        <v>41</v>
      </c>
      <c r="W44" s="113">
        <f>[35]Maio!$G$26</f>
        <v>37</v>
      </c>
      <c r="X44" s="113">
        <f>[35]Maio!$G$27</f>
        <v>32</v>
      </c>
      <c r="Y44" s="113">
        <f>[35]Maio!$G$28</f>
        <v>36</v>
      </c>
      <c r="Z44" s="113">
        <f>[35]Maio!$G$29</f>
        <v>44</v>
      </c>
      <c r="AA44" s="113">
        <f>[35]Maio!$G$30</f>
        <v>43</v>
      </c>
      <c r="AB44" s="113">
        <f>[35]Maio!$G$31</f>
        <v>41</v>
      </c>
      <c r="AC44" s="113">
        <f>[35]Maio!$G$32</f>
        <v>77</v>
      </c>
      <c r="AD44" s="113">
        <f>[35]Maio!$G$33</f>
        <v>69</v>
      </c>
      <c r="AE44" s="113">
        <f>[35]Maio!$G$34</f>
        <v>88</v>
      </c>
      <c r="AF44" s="113">
        <f>[35]Maio!$G$35</f>
        <v>66</v>
      </c>
      <c r="AG44" s="101">
        <f t="shared" si="3"/>
        <v>23</v>
      </c>
      <c r="AH44" s="112">
        <f t="shared" si="4"/>
        <v>44.838709677419352</v>
      </c>
    </row>
    <row r="45" spans="1:39" hidden="1" x14ac:dyDescent="0.2">
      <c r="A45" s="51" t="s">
        <v>146</v>
      </c>
      <c r="B45" s="113" t="str">
        <f>[36]Maio!$G$5</f>
        <v>*</v>
      </c>
      <c r="C45" s="113" t="str">
        <f>[36]Maio!$G$6</f>
        <v>*</v>
      </c>
      <c r="D45" s="113" t="str">
        <f>[36]Maio!$G$7</f>
        <v>*</v>
      </c>
      <c r="E45" s="113" t="str">
        <f>[36]Maio!$G$8</f>
        <v>*</v>
      </c>
      <c r="F45" s="113" t="str">
        <f>[36]Maio!$G$9</f>
        <v>*</v>
      </c>
      <c r="G45" s="113" t="str">
        <f>[36]Maio!$G$10</f>
        <v>*</v>
      </c>
      <c r="H45" s="113" t="str">
        <f>[36]Maio!$G$11</f>
        <v>*</v>
      </c>
      <c r="I45" s="113" t="str">
        <f>[36]Maio!$G$12</f>
        <v>*</v>
      </c>
      <c r="J45" s="113" t="str">
        <f>[36]Maio!$G$13</f>
        <v>*</v>
      </c>
      <c r="K45" s="113" t="str">
        <f>[36]Maio!$G$14</f>
        <v>*</v>
      </c>
      <c r="L45" s="113" t="str">
        <f>[36]Maio!$G$15</f>
        <v>*</v>
      </c>
      <c r="M45" s="113" t="str">
        <f>[36]Maio!$G$16</f>
        <v>*</v>
      </c>
      <c r="N45" s="113" t="str">
        <f>[36]Maio!$G$17</f>
        <v>*</v>
      </c>
      <c r="O45" s="113" t="str">
        <f>[36]Maio!$G$18</f>
        <v>*</v>
      </c>
      <c r="P45" s="113" t="str">
        <f>[36]Maio!$G$19</f>
        <v>*</v>
      </c>
      <c r="Q45" s="113" t="str">
        <f>[36]Maio!$G$20</f>
        <v>*</v>
      </c>
      <c r="R45" s="113" t="str">
        <f>[36]Maio!$G$21</f>
        <v>*</v>
      </c>
      <c r="S45" s="113" t="str">
        <f>[36]Maio!$G$22</f>
        <v>*</v>
      </c>
      <c r="T45" s="113" t="str">
        <f>[36]Maio!$G$23</f>
        <v>*</v>
      </c>
      <c r="U45" s="113" t="str">
        <f>[36]Maio!$G$24</f>
        <v>*</v>
      </c>
      <c r="V45" s="113" t="str">
        <f>[36]Maio!$G$25</f>
        <v>*</v>
      </c>
      <c r="W45" s="113" t="str">
        <f>[36]Maio!$G$26</f>
        <v>*</v>
      </c>
      <c r="X45" s="113" t="str">
        <f>[36]Maio!$G$27</f>
        <v>*</v>
      </c>
      <c r="Y45" s="113" t="str">
        <f>[36]Maio!$G$28</f>
        <v>*</v>
      </c>
      <c r="Z45" s="113" t="str">
        <f>[36]Maio!$G$29</f>
        <v>*</v>
      </c>
      <c r="AA45" s="113" t="str">
        <f>[36]Maio!$G$30</f>
        <v>*</v>
      </c>
      <c r="AB45" s="113" t="str">
        <f>[36]Maio!$G$31</f>
        <v>*</v>
      </c>
      <c r="AC45" s="113" t="str">
        <f>[36]Maio!$G$32</f>
        <v>*</v>
      </c>
      <c r="AD45" s="113" t="str">
        <f>[36]Maio!$G$33</f>
        <v>*</v>
      </c>
      <c r="AE45" s="113" t="str">
        <f>[36]Maio!$G$34</f>
        <v>*</v>
      </c>
      <c r="AF45" s="113" t="str">
        <f>[36]Maio!$G$35</f>
        <v>*</v>
      </c>
      <c r="AG45" s="101" t="s">
        <v>209</v>
      </c>
      <c r="AH45" s="112" t="s">
        <v>209</v>
      </c>
      <c r="AJ45" s="12" t="s">
        <v>35</v>
      </c>
      <c r="AL45" t="s">
        <v>35</v>
      </c>
    </row>
    <row r="46" spans="1:39" x14ac:dyDescent="0.2">
      <c r="A46" s="51" t="s">
        <v>19</v>
      </c>
      <c r="B46" s="113">
        <f>[37]Maio!$G$5</f>
        <v>65</v>
      </c>
      <c r="C46" s="113">
        <f>[37]Maio!$G$6</f>
        <v>64</v>
      </c>
      <c r="D46" s="113">
        <f>[37]Maio!$G$7</f>
        <v>81</v>
      </c>
      <c r="E46" s="113">
        <f>[37]Maio!$G$8</f>
        <v>75</v>
      </c>
      <c r="F46" s="113">
        <f>[37]Maio!$G$9</f>
        <v>55</v>
      </c>
      <c r="G46" s="113">
        <f>[37]Maio!$G$10</f>
        <v>64</v>
      </c>
      <c r="H46" s="113">
        <f>[37]Maio!$G$11</f>
        <v>50</v>
      </c>
      <c r="I46" s="113">
        <f>[37]Maio!$G$12</f>
        <v>65</v>
      </c>
      <c r="J46" s="113">
        <f>[37]Maio!$G$13</f>
        <v>59</v>
      </c>
      <c r="K46" s="113">
        <f>[37]Maio!$G$14</f>
        <v>34</v>
      </c>
      <c r="L46" s="113">
        <f>[37]Maio!$G$15</f>
        <v>35</v>
      </c>
      <c r="M46" s="113">
        <f>[37]Maio!$G$16</f>
        <v>32</v>
      </c>
      <c r="N46" s="113">
        <f>[37]Maio!$G$17</f>
        <v>24</v>
      </c>
      <c r="O46" s="113">
        <f>[37]Maio!$G$18</f>
        <v>33</v>
      </c>
      <c r="P46" s="113">
        <f>[37]Maio!$G$19</f>
        <v>30</v>
      </c>
      <c r="Q46" s="113">
        <f>[37]Maio!$G$20</f>
        <v>32</v>
      </c>
      <c r="R46" s="113">
        <f>[37]Maio!$G$21</f>
        <v>43</v>
      </c>
      <c r="S46" s="113">
        <f>[37]Maio!$G$22</f>
        <v>48</v>
      </c>
      <c r="T46" s="113">
        <f>[37]Maio!$G$23</f>
        <v>45</v>
      </c>
      <c r="U46" s="113">
        <f>[37]Maio!$G$24</f>
        <v>49</v>
      </c>
      <c r="V46" s="113">
        <f>[37]Maio!$G$25</f>
        <v>56</v>
      </c>
      <c r="W46" s="113">
        <f>[37]Maio!$G$26</f>
        <v>67</v>
      </c>
      <c r="X46" s="113">
        <f>[37]Maio!$G$27</f>
        <v>44</v>
      </c>
      <c r="Y46" s="113">
        <f>[37]Maio!$G$28</f>
        <v>42</v>
      </c>
      <c r="Z46" s="113">
        <f>[37]Maio!$G$29</f>
        <v>44</v>
      </c>
      <c r="AA46" s="113">
        <f>[37]Maio!$G$30</f>
        <v>47</v>
      </c>
      <c r="AB46" s="113">
        <f>[37]Maio!$G$31</f>
        <v>55</v>
      </c>
      <c r="AC46" s="113">
        <f>[37]Maio!$G$32</f>
        <v>73</v>
      </c>
      <c r="AD46" s="113">
        <f>[37]Maio!$G$33</f>
        <v>84</v>
      </c>
      <c r="AE46" s="113">
        <f>[37]Maio!$G$34</f>
        <v>78</v>
      </c>
      <c r="AF46" s="113">
        <f>[37]Maio!$G$35</f>
        <v>68</v>
      </c>
      <c r="AG46" s="101">
        <f t="shared" si="3"/>
        <v>24</v>
      </c>
      <c r="AH46" s="112">
        <f t="shared" si="4"/>
        <v>52.935483870967744</v>
      </c>
      <c r="AI46" s="12" t="s">
        <v>35</v>
      </c>
      <c r="AJ46" t="s">
        <v>35</v>
      </c>
      <c r="AK46" t="s">
        <v>35</v>
      </c>
      <c r="AL46" t="s">
        <v>35</v>
      </c>
    </row>
    <row r="47" spans="1:39" x14ac:dyDescent="0.2">
      <c r="A47" s="51" t="s">
        <v>23</v>
      </c>
      <c r="B47" s="113">
        <f>[38]Maio!$G$5</f>
        <v>49</v>
      </c>
      <c r="C47" s="113">
        <f>[38]Maio!$G$6</f>
        <v>46</v>
      </c>
      <c r="D47" s="113">
        <f>[38]Maio!$G$7</f>
        <v>62</v>
      </c>
      <c r="E47" s="113">
        <f>[38]Maio!$G$8</f>
        <v>48</v>
      </c>
      <c r="F47" s="113">
        <f>[38]Maio!$G$9</f>
        <v>37</v>
      </c>
      <c r="G47" s="113">
        <f>[38]Maio!$G$10</f>
        <v>48</v>
      </c>
      <c r="H47" s="113">
        <f>[38]Maio!$G$11</f>
        <v>42</v>
      </c>
      <c r="I47" s="113">
        <f>[38]Maio!$G$12</f>
        <v>64</v>
      </c>
      <c r="J47" s="113">
        <f>[38]Maio!$G$13</f>
        <v>70</v>
      </c>
      <c r="K47" s="113">
        <f>[38]Maio!$G$14</f>
        <v>59</v>
      </c>
      <c r="L47" s="113">
        <f>[38]Maio!$G$15</f>
        <v>25</v>
      </c>
      <c r="M47" s="113">
        <f>[38]Maio!$G$16</f>
        <v>28</v>
      </c>
      <c r="N47" s="113">
        <f>[38]Maio!$G$17</f>
        <v>30</v>
      </c>
      <c r="O47" s="113">
        <f>[38]Maio!$G$18</f>
        <v>22</v>
      </c>
      <c r="P47" s="113">
        <f>[38]Maio!$G$19</f>
        <v>26</v>
      </c>
      <c r="Q47" s="113">
        <f>[38]Maio!$G$20</f>
        <v>27</v>
      </c>
      <c r="R47" s="113">
        <f>[38]Maio!$G$21</f>
        <v>25</v>
      </c>
      <c r="S47" s="113">
        <f>[38]Maio!$G$22</f>
        <v>28</v>
      </c>
      <c r="T47" s="113">
        <f>[38]Maio!$G$23</f>
        <v>28</v>
      </c>
      <c r="U47" s="113">
        <f>[38]Maio!$G$24</f>
        <v>25</v>
      </c>
      <c r="V47" s="113">
        <f>[38]Maio!$G$25</f>
        <v>34</v>
      </c>
      <c r="W47" s="113">
        <f>[38]Maio!$G$26</f>
        <v>33</v>
      </c>
      <c r="X47" s="113">
        <f>[38]Maio!$G$27</f>
        <v>31</v>
      </c>
      <c r="Y47" s="113">
        <f>[38]Maio!$G$28</f>
        <v>30</v>
      </c>
      <c r="Z47" s="113">
        <f>[38]Maio!$G$29</f>
        <v>36</v>
      </c>
      <c r="AA47" s="113">
        <f>[38]Maio!$G$30</f>
        <v>37</v>
      </c>
      <c r="AB47" s="113">
        <f>[38]Maio!$G$31</f>
        <v>39</v>
      </c>
      <c r="AC47" s="113">
        <f>[38]Maio!$G$32</f>
        <v>64</v>
      </c>
      <c r="AD47" s="113">
        <f>[38]Maio!$G$33</f>
        <v>72</v>
      </c>
      <c r="AE47" s="113">
        <f>[38]Maio!$G$34</f>
        <v>88</v>
      </c>
      <c r="AF47" s="113">
        <f>[38]Maio!$G$35</f>
        <v>66</v>
      </c>
      <c r="AG47" s="101">
        <f t="shared" si="3"/>
        <v>22</v>
      </c>
      <c r="AH47" s="112">
        <f t="shared" si="4"/>
        <v>42.548387096774192</v>
      </c>
      <c r="AL47" t="s">
        <v>35</v>
      </c>
    </row>
    <row r="48" spans="1:39" x14ac:dyDescent="0.2">
      <c r="A48" s="51" t="s">
        <v>34</v>
      </c>
      <c r="B48" s="113">
        <f>[39]Maio!$G$5</f>
        <v>44</v>
      </c>
      <c r="C48" s="113">
        <f>[39]Maio!$G$6</f>
        <v>45</v>
      </c>
      <c r="D48" s="113">
        <f>[39]Maio!$G$7</f>
        <v>58</v>
      </c>
      <c r="E48" s="113">
        <f>[39]Maio!$G$8</f>
        <v>43</v>
      </c>
      <c r="F48" s="113">
        <f>[39]Maio!$G$9</f>
        <v>41</v>
      </c>
      <c r="G48" s="113">
        <f>[39]Maio!$G$10</f>
        <v>43</v>
      </c>
      <c r="H48" s="113">
        <f>[39]Maio!$G$11</f>
        <v>34</v>
      </c>
      <c r="I48" s="113">
        <f>[39]Maio!$G$12</f>
        <v>40</v>
      </c>
      <c r="J48" s="113">
        <f>[39]Maio!$G$13</f>
        <v>61</v>
      </c>
      <c r="K48" s="113">
        <f>[39]Maio!$G$14</f>
        <v>51</v>
      </c>
      <c r="L48" s="113">
        <f>[39]Maio!$G$15</f>
        <v>49</v>
      </c>
      <c r="M48" s="113">
        <f>[39]Maio!$G$16</f>
        <v>41</v>
      </c>
      <c r="N48" s="113">
        <f>[39]Maio!$G$17</f>
        <v>23</v>
      </c>
      <c r="O48" s="113">
        <f>[39]Maio!$G$18</f>
        <v>28</v>
      </c>
      <c r="P48" s="113">
        <f>[39]Maio!$G$19</f>
        <v>33</v>
      </c>
      <c r="Q48" s="113">
        <f>[39]Maio!$G$20</f>
        <v>37</v>
      </c>
      <c r="R48" s="113">
        <f>[39]Maio!$G$21</f>
        <v>28</v>
      </c>
      <c r="S48" s="113">
        <f>[39]Maio!$G$22</f>
        <v>29</v>
      </c>
      <c r="T48" s="113">
        <f>[39]Maio!$G$23</f>
        <v>23</v>
      </c>
      <c r="U48" s="113">
        <f>[39]Maio!$G$24</f>
        <v>20</v>
      </c>
      <c r="V48" s="113">
        <f>[39]Maio!$G$25</f>
        <v>26</v>
      </c>
      <c r="W48" s="113">
        <f>[39]Maio!$G$26</f>
        <v>34</v>
      </c>
      <c r="X48" s="113">
        <f>[39]Maio!$G$27</f>
        <v>30</v>
      </c>
      <c r="Y48" s="113">
        <f>[39]Maio!$G$28</f>
        <v>29</v>
      </c>
      <c r="Z48" s="113">
        <f>[39]Maio!$G$29</f>
        <v>33</v>
      </c>
      <c r="AA48" s="113">
        <f>[39]Maio!$G$30</f>
        <v>34</v>
      </c>
      <c r="AB48" s="113">
        <f>[39]Maio!$G$31</f>
        <v>34</v>
      </c>
      <c r="AC48" s="113">
        <f>[39]Maio!$G$32</f>
        <v>40</v>
      </c>
      <c r="AD48" s="113">
        <f>[39]Maio!$G$33</f>
        <v>57</v>
      </c>
      <c r="AE48" s="113">
        <f>[39]Maio!$G$34</f>
        <v>84</v>
      </c>
      <c r="AF48" s="113">
        <f>[39]Maio!$G$35</f>
        <v>63</v>
      </c>
      <c r="AG48" s="101">
        <f t="shared" si="3"/>
        <v>20</v>
      </c>
      <c r="AH48" s="112">
        <f t="shared" si="4"/>
        <v>39.838709677419352</v>
      </c>
      <c r="AI48" s="12" t="s">
        <v>35</v>
      </c>
      <c r="AJ48" t="s">
        <v>35</v>
      </c>
      <c r="AK48" t="s">
        <v>35</v>
      </c>
    </row>
    <row r="49" spans="1:38" x14ac:dyDescent="0.2">
      <c r="A49" s="51" t="s">
        <v>20</v>
      </c>
      <c r="B49" s="113">
        <f>[40]Maio!$G$5</f>
        <v>33</v>
      </c>
      <c r="C49" s="113">
        <f>[40]Maio!$G$6</f>
        <v>31</v>
      </c>
      <c r="D49" s="113">
        <f>[40]Maio!$G$7</f>
        <v>30</v>
      </c>
      <c r="E49" s="113">
        <f>[40]Maio!$G$8</f>
        <v>31</v>
      </c>
      <c r="F49" s="113">
        <f>[40]Maio!$G$9</f>
        <v>29</v>
      </c>
      <c r="G49" s="113">
        <f>[40]Maio!$G$10</f>
        <v>28</v>
      </c>
      <c r="H49" s="113">
        <f>[40]Maio!$G$11</f>
        <v>36</v>
      </c>
      <c r="I49" s="113">
        <f>[40]Maio!$G$12</f>
        <v>32</v>
      </c>
      <c r="J49" s="113">
        <f>[40]Maio!$G$13</f>
        <v>34</v>
      </c>
      <c r="K49" s="113">
        <f>[40]Maio!$G$14</f>
        <v>46</v>
      </c>
      <c r="L49" s="113">
        <f>[40]Maio!$G$15</f>
        <v>25</v>
      </c>
      <c r="M49" s="113">
        <f>[40]Maio!$G$16</f>
        <v>28</v>
      </c>
      <c r="N49" s="113">
        <f>[40]Maio!$G$17</f>
        <v>31</v>
      </c>
      <c r="O49" s="113">
        <f>[40]Maio!$G$18</f>
        <v>25</v>
      </c>
      <c r="P49" s="113">
        <f>[40]Maio!$G$19</f>
        <v>25</v>
      </c>
      <c r="Q49" s="113">
        <f>[40]Maio!$G$20</f>
        <v>20</v>
      </c>
      <c r="R49" s="113">
        <f>[40]Maio!$G$21</f>
        <v>29</v>
      </c>
      <c r="S49" s="113">
        <f>[40]Maio!$G$22</f>
        <v>30</v>
      </c>
      <c r="T49" s="113">
        <f>[40]Maio!$G$23</f>
        <v>25</v>
      </c>
      <c r="U49" s="113">
        <f>[40]Maio!$G$24</f>
        <v>22</v>
      </c>
      <c r="V49" s="113">
        <f>[40]Maio!$G$25</f>
        <v>31</v>
      </c>
      <c r="W49" s="113">
        <f>[40]Maio!$G$26</f>
        <v>30</v>
      </c>
      <c r="X49" s="113">
        <f>[40]Maio!$G$27</f>
        <v>25</v>
      </c>
      <c r="Y49" s="113">
        <f>[40]Maio!$G$28</f>
        <v>30</v>
      </c>
      <c r="Z49" s="113">
        <f>[40]Maio!$G$29</f>
        <v>29</v>
      </c>
      <c r="AA49" s="113">
        <f>[40]Maio!$G$30</f>
        <v>36</v>
      </c>
      <c r="AB49" s="113">
        <f>[40]Maio!$G$31</f>
        <v>29</v>
      </c>
      <c r="AC49" s="113">
        <f>[40]Maio!$G$32</f>
        <v>60</v>
      </c>
      <c r="AD49" s="113">
        <f>[40]Maio!$G$33</f>
        <v>49</v>
      </c>
      <c r="AE49" s="113">
        <f>[40]Maio!$G$34</f>
        <v>70</v>
      </c>
      <c r="AF49" s="113">
        <f>[40]Maio!$G$35</f>
        <v>62</v>
      </c>
      <c r="AG49" s="101">
        <f t="shared" si="3"/>
        <v>20</v>
      </c>
      <c r="AH49" s="112">
        <f t="shared" si="4"/>
        <v>33.58064516129032</v>
      </c>
      <c r="AJ49" t="s">
        <v>35</v>
      </c>
    </row>
    <row r="50" spans="1:38" s="5" customFormat="1" ht="17.100000000000001" customHeight="1" x14ac:dyDescent="0.2">
      <c r="A50" s="125" t="s">
        <v>211</v>
      </c>
      <c r="B50" s="114">
        <f t="shared" ref="B50:AE50" si="7">MIN(B5:B49)</f>
        <v>31</v>
      </c>
      <c r="C50" s="114">
        <f t="shared" si="7"/>
        <v>26</v>
      </c>
      <c r="D50" s="114">
        <f t="shared" si="7"/>
        <v>30</v>
      </c>
      <c r="E50" s="114">
        <f t="shared" si="7"/>
        <v>27</v>
      </c>
      <c r="F50" s="114">
        <f t="shared" si="7"/>
        <v>29</v>
      </c>
      <c r="G50" s="114">
        <f t="shared" si="7"/>
        <v>28</v>
      </c>
      <c r="H50" s="114">
        <f t="shared" si="7"/>
        <v>28</v>
      </c>
      <c r="I50" s="114">
        <f t="shared" si="7"/>
        <v>31</v>
      </c>
      <c r="J50" s="114">
        <f t="shared" si="7"/>
        <v>34</v>
      </c>
      <c r="K50" s="114">
        <f t="shared" si="7"/>
        <v>34</v>
      </c>
      <c r="L50" s="114">
        <f t="shared" si="7"/>
        <v>18</v>
      </c>
      <c r="M50" s="114">
        <f t="shared" si="7"/>
        <v>16</v>
      </c>
      <c r="N50" s="114">
        <f t="shared" si="7"/>
        <v>14</v>
      </c>
      <c r="O50" s="114">
        <f t="shared" si="7"/>
        <v>22</v>
      </c>
      <c r="P50" s="114">
        <f t="shared" si="7"/>
        <v>25</v>
      </c>
      <c r="Q50" s="114">
        <f t="shared" si="7"/>
        <v>20</v>
      </c>
      <c r="R50" s="114">
        <f t="shared" si="7"/>
        <v>22</v>
      </c>
      <c r="S50" s="114">
        <f t="shared" si="7"/>
        <v>22</v>
      </c>
      <c r="T50" s="114">
        <f t="shared" si="7"/>
        <v>21</v>
      </c>
      <c r="U50" s="114">
        <f t="shared" si="7"/>
        <v>20</v>
      </c>
      <c r="V50" s="114">
        <f t="shared" si="7"/>
        <v>22</v>
      </c>
      <c r="W50" s="114">
        <f t="shared" si="7"/>
        <v>28</v>
      </c>
      <c r="X50" s="114">
        <f t="shared" si="7"/>
        <v>25</v>
      </c>
      <c r="Y50" s="114">
        <f t="shared" si="7"/>
        <v>29</v>
      </c>
      <c r="Z50" s="114">
        <f t="shared" si="7"/>
        <v>29</v>
      </c>
      <c r="AA50" s="114">
        <f t="shared" si="7"/>
        <v>32</v>
      </c>
      <c r="AB50" s="114">
        <f t="shared" si="7"/>
        <v>28</v>
      </c>
      <c r="AC50" s="114">
        <f t="shared" si="7"/>
        <v>38</v>
      </c>
      <c r="AD50" s="114">
        <f t="shared" si="7"/>
        <v>49</v>
      </c>
      <c r="AE50" s="114">
        <f t="shared" si="7"/>
        <v>70</v>
      </c>
      <c r="AF50" s="114">
        <f t="shared" ref="AF50" si="8">MIN(AF5:AF49)</f>
        <v>51</v>
      </c>
      <c r="AG50" s="101">
        <f>MIN(AG5:AG49)</f>
        <v>14</v>
      </c>
      <c r="AH50" s="121"/>
      <c r="AL50" s="5" t="s">
        <v>35</v>
      </c>
    </row>
    <row r="51" spans="1:38" x14ac:dyDescent="0.2">
      <c r="A51" s="97" t="s">
        <v>215</v>
      </c>
      <c r="B51" s="43"/>
      <c r="C51" s="43"/>
      <c r="D51" s="43"/>
      <c r="E51" s="43"/>
      <c r="F51" s="43"/>
      <c r="G51" s="43"/>
      <c r="H51" s="118"/>
      <c r="I51" s="118"/>
      <c r="J51" s="118"/>
      <c r="K51" s="118"/>
      <c r="L51" s="118"/>
      <c r="M51" s="118"/>
      <c r="N51" s="118"/>
      <c r="O51" s="118"/>
      <c r="P51" s="118"/>
      <c r="Q51" s="118"/>
      <c r="R51" s="118"/>
      <c r="S51" s="118"/>
      <c r="T51" s="118"/>
      <c r="U51" s="118"/>
      <c r="V51" s="118"/>
      <c r="W51" s="118"/>
      <c r="X51" s="118"/>
      <c r="Y51" s="118"/>
      <c r="Z51" s="118"/>
      <c r="AA51" s="118"/>
      <c r="AB51" s="118"/>
      <c r="AC51" s="118"/>
      <c r="AD51" s="49"/>
      <c r="AE51" s="53"/>
      <c r="AF51" s="53"/>
      <c r="AG51" s="47"/>
      <c r="AH51" s="48"/>
    </row>
    <row r="52" spans="1:38" x14ac:dyDescent="0.2">
      <c r="A52" s="97" t="s">
        <v>216</v>
      </c>
      <c r="B52" s="44"/>
      <c r="C52" s="44"/>
      <c r="D52" s="44"/>
      <c r="E52" s="44"/>
      <c r="F52" s="44"/>
      <c r="G52" s="44"/>
      <c r="H52" s="44"/>
      <c r="I52" s="44"/>
      <c r="J52" s="118"/>
      <c r="K52" s="118"/>
      <c r="L52" s="118"/>
      <c r="M52" s="118"/>
      <c r="N52" s="118"/>
      <c r="O52" s="118"/>
      <c r="P52" s="118"/>
      <c r="Q52" s="118"/>
      <c r="R52" s="118"/>
      <c r="S52" s="118"/>
      <c r="T52" s="129"/>
      <c r="U52" s="129"/>
      <c r="V52" s="129"/>
      <c r="W52" s="129"/>
      <c r="X52" s="129"/>
      <c r="Y52" s="118"/>
      <c r="Z52" s="118"/>
      <c r="AA52" s="118"/>
      <c r="AB52" s="118"/>
      <c r="AC52" s="118"/>
      <c r="AD52" s="118"/>
      <c r="AE52" s="118"/>
      <c r="AF52" s="118"/>
      <c r="AG52" s="47"/>
      <c r="AH52" s="46"/>
      <c r="AJ52" s="12" t="s">
        <v>35</v>
      </c>
      <c r="AL52" t="s">
        <v>35</v>
      </c>
    </row>
    <row r="53" spans="1:38" x14ac:dyDescent="0.2">
      <c r="A53" s="45"/>
      <c r="B53" s="118"/>
      <c r="C53" s="118"/>
      <c r="D53" s="118"/>
      <c r="E53" s="118"/>
      <c r="F53" s="118"/>
      <c r="G53" s="118"/>
      <c r="H53" s="118"/>
      <c r="I53" s="118"/>
      <c r="J53" s="119"/>
      <c r="K53" s="119"/>
      <c r="L53" s="119"/>
      <c r="M53" s="119"/>
      <c r="N53" s="119"/>
      <c r="O53" s="119"/>
      <c r="P53" s="119"/>
      <c r="Q53" s="118"/>
      <c r="R53" s="118"/>
      <c r="S53" s="118"/>
      <c r="T53" s="130"/>
      <c r="U53" s="130"/>
      <c r="V53" s="130"/>
      <c r="W53" s="130"/>
      <c r="X53" s="130"/>
      <c r="Y53" s="118"/>
      <c r="Z53" s="118"/>
      <c r="AA53" s="118"/>
      <c r="AB53" s="118"/>
      <c r="AC53" s="118"/>
      <c r="AD53" s="49"/>
      <c r="AE53" s="49"/>
      <c r="AF53" s="49"/>
      <c r="AG53" s="47"/>
      <c r="AH53" s="46"/>
    </row>
    <row r="54" spans="1:38" x14ac:dyDescent="0.2">
      <c r="A54" s="42"/>
      <c r="B54" s="43"/>
      <c r="C54" s="43"/>
      <c r="D54" s="43"/>
      <c r="E54" s="43"/>
      <c r="F54" s="43"/>
      <c r="G54" s="43"/>
      <c r="H54" s="43"/>
      <c r="I54" s="43"/>
      <c r="J54" s="43"/>
      <c r="K54" s="118"/>
      <c r="L54" s="118"/>
      <c r="M54" s="118"/>
      <c r="N54" s="118"/>
      <c r="O54" s="118"/>
      <c r="P54" s="118"/>
      <c r="Q54" s="118"/>
      <c r="R54" s="118"/>
      <c r="S54" s="118"/>
      <c r="T54" s="118"/>
      <c r="U54" s="118"/>
      <c r="V54" s="118"/>
      <c r="W54" s="118"/>
      <c r="X54" s="118"/>
      <c r="Y54" s="118"/>
      <c r="Z54" s="118"/>
      <c r="AA54" s="118"/>
      <c r="AB54" s="118"/>
      <c r="AC54" s="118"/>
      <c r="AD54" s="49"/>
      <c r="AE54" s="49"/>
      <c r="AF54" s="49"/>
      <c r="AG54" s="47"/>
      <c r="AH54" s="75"/>
    </row>
    <row r="55" spans="1:38" x14ac:dyDescent="0.2">
      <c r="A55" s="45"/>
      <c r="B55" s="118"/>
      <c r="C55" s="118"/>
      <c r="D55" s="118"/>
      <c r="E55" s="118"/>
      <c r="F55" s="118"/>
      <c r="G55" s="118"/>
      <c r="H55" s="118"/>
      <c r="I55" s="118"/>
      <c r="J55" s="118"/>
      <c r="K55" s="118"/>
      <c r="L55" s="118"/>
      <c r="M55" s="118"/>
      <c r="N55" s="118"/>
      <c r="O55" s="118"/>
      <c r="P55" s="118"/>
      <c r="Q55" s="118"/>
      <c r="R55" s="118"/>
      <c r="S55" s="118"/>
      <c r="T55" s="118"/>
      <c r="U55" s="118"/>
      <c r="V55" s="118"/>
      <c r="W55" s="118"/>
      <c r="X55" s="118"/>
      <c r="Y55" s="118"/>
      <c r="Z55" s="118"/>
      <c r="AA55" s="118"/>
      <c r="AB55" s="118"/>
      <c r="AC55" s="118"/>
      <c r="AD55" s="118"/>
      <c r="AE55" s="49"/>
      <c r="AF55" s="49"/>
      <c r="AG55" s="47"/>
      <c r="AH55" s="48"/>
      <c r="AL55" t="s">
        <v>35</v>
      </c>
    </row>
    <row r="56" spans="1:38" x14ac:dyDescent="0.2">
      <c r="A56" s="45"/>
      <c r="B56" s="118"/>
      <c r="C56" s="118"/>
      <c r="D56" s="118"/>
      <c r="E56" s="118"/>
      <c r="F56" s="118"/>
      <c r="G56" s="118"/>
      <c r="H56" s="118"/>
      <c r="I56" s="118"/>
      <c r="J56" s="118"/>
      <c r="K56" s="118"/>
      <c r="L56" s="118"/>
      <c r="M56" s="118"/>
      <c r="N56" s="118"/>
      <c r="O56" s="118"/>
      <c r="P56" s="118"/>
      <c r="Q56" s="118"/>
      <c r="R56" s="118"/>
      <c r="S56" s="118"/>
      <c r="T56" s="118"/>
      <c r="U56" s="118"/>
      <c r="V56" s="118"/>
      <c r="W56" s="118"/>
      <c r="X56" s="118"/>
      <c r="Y56" s="118"/>
      <c r="Z56" s="118"/>
      <c r="AA56" s="118"/>
      <c r="AB56" s="118"/>
      <c r="AC56" s="118"/>
      <c r="AD56" s="118"/>
      <c r="AE56" s="50"/>
      <c r="AF56" s="50"/>
      <c r="AG56" s="47"/>
      <c r="AH56" s="48"/>
    </row>
    <row r="57" spans="1:38" ht="13.5" thickBot="1" x14ac:dyDescent="0.25">
      <c r="A57" s="54"/>
      <c r="B57" s="55"/>
      <c r="C57" s="55"/>
      <c r="D57" s="55"/>
      <c r="E57" s="55"/>
      <c r="F57" s="55"/>
      <c r="G57" s="55" t="s">
        <v>35</v>
      </c>
      <c r="H57" s="55"/>
      <c r="I57" s="55"/>
      <c r="J57" s="55"/>
      <c r="K57" s="55"/>
      <c r="L57" s="55" t="s">
        <v>35</v>
      </c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55"/>
      <c r="AG57" s="56"/>
      <c r="AH57" s="76"/>
    </row>
    <row r="58" spans="1:38" x14ac:dyDescent="0.2">
      <c r="AG58" s="7"/>
    </row>
    <row r="63" spans="1:38" x14ac:dyDescent="0.2">
      <c r="P63" s="2" t="s">
        <v>35</v>
      </c>
      <c r="AE63" s="2" t="s">
        <v>35</v>
      </c>
      <c r="AI63" t="s">
        <v>35</v>
      </c>
    </row>
    <row r="64" spans="1:38" x14ac:dyDescent="0.2">
      <c r="T64" s="2" t="s">
        <v>35</v>
      </c>
      <c r="Z64" s="2" t="s">
        <v>35</v>
      </c>
    </row>
    <row r="66" spans="7:14" x14ac:dyDescent="0.2">
      <c r="N66" s="2" t="s">
        <v>35</v>
      </c>
    </row>
    <row r="67" spans="7:14" x14ac:dyDescent="0.2">
      <c r="G67" s="2" t="s">
        <v>35</v>
      </c>
    </row>
    <row r="69" spans="7:14" x14ac:dyDescent="0.2">
      <c r="J69" s="2" t="s">
        <v>35</v>
      </c>
    </row>
  </sheetData>
  <mergeCells count="36">
    <mergeCell ref="A1:AH1"/>
    <mergeCell ref="B2:AH2"/>
    <mergeCell ref="AE3:AE4"/>
    <mergeCell ref="AF3:AF4"/>
    <mergeCell ref="A2:A4"/>
    <mergeCell ref="B3:B4"/>
    <mergeCell ref="Z3:Z4"/>
    <mergeCell ref="AA3:AA4"/>
    <mergeCell ref="AB3:AB4"/>
    <mergeCell ref="AC3:AC4"/>
    <mergeCell ref="AD3:AD4"/>
    <mergeCell ref="Y3:Y4"/>
    <mergeCell ref="C3:C4"/>
    <mergeCell ref="W3:W4"/>
    <mergeCell ref="D3:D4"/>
    <mergeCell ref="T52:X52"/>
    <mergeCell ref="E3:E4"/>
    <mergeCell ref="F3:F4"/>
    <mergeCell ref="G3:G4"/>
    <mergeCell ref="H3:H4"/>
    <mergeCell ref="T53:X53"/>
    <mergeCell ref="R3:R4"/>
    <mergeCell ref="I3:I4"/>
    <mergeCell ref="L3:L4"/>
    <mergeCell ref="X3:X4"/>
    <mergeCell ref="J3:J4"/>
    <mergeCell ref="K3:K4"/>
    <mergeCell ref="S3:S4"/>
    <mergeCell ref="T3:T4"/>
    <mergeCell ref="U3:U4"/>
    <mergeCell ref="V3:V4"/>
    <mergeCell ref="M3:M4"/>
    <mergeCell ref="N3:N4"/>
    <mergeCell ref="O3:O4"/>
    <mergeCell ref="P3:P4"/>
    <mergeCell ref="Q3:Q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2"/>
  <sheetViews>
    <sheetView showGridLines="0" zoomScale="90" zoomScaleNormal="90" workbookViewId="0">
      <selection activeCell="AI32" sqref="AI32"/>
    </sheetView>
  </sheetViews>
  <sheetFormatPr defaultRowHeight="12.75" x14ac:dyDescent="0.2"/>
  <cols>
    <col min="1" max="1" width="19.140625" style="2" bestFit="1" customWidth="1"/>
    <col min="2" max="2" width="5.42578125" style="3" bestFit="1" customWidth="1"/>
    <col min="3" max="3" width="6.42578125" style="3" bestFit="1" customWidth="1"/>
    <col min="4" max="30" width="5.42578125" style="3" bestFit="1" customWidth="1"/>
    <col min="31" max="32" width="5.42578125" style="3" customWidth="1"/>
    <col min="33" max="33" width="7.42578125" style="7" bestFit="1" customWidth="1"/>
  </cols>
  <sheetData>
    <row r="1" spans="1:34" ht="20.100000000000001" customHeight="1" x14ac:dyDescent="0.2">
      <c r="A1" s="135" t="s">
        <v>226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7"/>
    </row>
    <row r="2" spans="1:34" s="4" customFormat="1" ht="20.100000000000001" customHeight="1" x14ac:dyDescent="0.2">
      <c r="A2" s="138" t="s">
        <v>21</v>
      </c>
      <c r="B2" s="133" t="s">
        <v>219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4"/>
    </row>
    <row r="3" spans="1:34" s="5" customFormat="1" ht="20.100000000000001" customHeight="1" x14ac:dyDescent="0.2">
      <c r="A3" s="138"/>
      <c r="B3" s="131">
        <v>1</v>
      </c>
      <c r="C3" s="131">
        <f>SUM(B3+1)</f>
        <v>2</v>
      </c>
      <c r="D3" s="131">
        <f t="shared" ref="D3:AD3" si="0">SUM(C3+1)</f>
        <v>3</v>
      </c>
      <c r="E3" s="131">
        <f t="shared" si="0"/>
        <v>4</v>
      </c>
      <c r="F3" s="131">
        <f t="shared" si="0"/>
        <v>5</v>
      </c>
      <c r="G3" s="131">
        <f t="shared" si="0"/>
        <v>6</v>
      </c>
      <c r="H3" s="131">
        <f t="shared" si="0"/>
        <v>7</v>
      </c>
      <c r="I3" s="131">
        <f t="shared" si="0"/>
        <v>8</v>
      </c>
      <c r="J3" s="131">
        <f t="shared" si="0"/>
        <v>9</v>
      </c>
      <c r="K3" s="131">
        <f t="shared" si="0"/>
        <v>10</v>
      </c>
      <c r="L3" s="131">
        <f t="shared" si="0"/>
        <v>11</v>
      </c>
      <c r="M3" s="131">
        <f t="shared" si="0"/>
        <v>12</v>
      </c>
      <c r="N3" s="131">
        <f t="shared" si="0"/>
        <v>13</v>
      </c>
      <c r="O3" s="131">
        <f t="shared" si="0"/>
        <v>14</v>
      </c>
      <c r="P3" s="131">
        <f t="shared" si="0"/>
        <v>15</v>
      </c>
      <c r="Q3" s="131">
        <f t="shared" si="0"/>
        <v>16</v>
      </c>
      <c r="R3" s="131">
        <f t="shared" si="0"/>
        <v>17</v>
      </c>
      <c r="S3" s="131">
        <f t="shared" si="0"/>
        <v>18</v>
      </c>
      <c r="T3" s="131">
        <f t="shared" si="0"/>
        <v>19</v>
      </c>
      <c r="U3" s="131">
        <f t="shared" si="0"/>
        <v>20</v>
      </c>
      <c r="V3" s="131">
        <f t="shared" si="0"/>
        <v>21</v>
      </c>
      <c r="W3" s="131">
        <f t="shared" si="0"/>
        <v>22</v>
      </c>
      <c r="X3" s="131">
        <f t="shared" si="0"/>
        <v>23</v>
      </c>
      <c r="Y3" s="131">
        <f t="shared" si="0"/>
        <v>24</v>
      </c>
      <c r="Z3" s="131">
        <f t="shared" si="0"/>
        <v>25</v>
      </c>
      <c r="AA3" s="131">
        <f t="shared" si="0"/>
        <v>26</v>
      </c>
      <c r="AB3" s="131">
        <f t="shared" si="0"/>
        <v>27</v>
      </c>
      <c r="AC3" s="131">
        <f t="shared" si="0"/>
        <v>28</v>
      </c>
      <c r="AD3" s="131">
        <f t="shared" si="0"/>
        <v>29</v>
      </c>
      <c r="AE3" s="131">
        <v>30</v>
      </c>
      <c r="AF3" s="131">
        <v>31</v>
      </c>
      <c r="AG3" s="98" t="s">
        <v>27</v>
      </c>
      <c r="AH3" s="99" t="s">
        <v>26</v>
      </c>
    </row>
    <row r="4" spans="1:34" s="5" customFormat="1" ht="20.100000000000001" customHeight="1" x14ac:dyDescent="0.2">
      <c r="A4" s="138"/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  <c r="AA4" s="131"/>
      <c r="AB4" s="131"/>
      <c r="AC4" s="131"/>
      <c r="AD4" s="131"/>
      <c r="AE4" s="131"/>
      <c r="AF4" s="131"/>
      <c r="AG4" s="98" t="s">
        <v>25</v>
      </c>
      <c r="AH4" s="99" t="s">
        <v>25</v>
      </c>
    </row>
    <row r="5" spans="1:34" s="5" customFormat="1" x14ac:dyDescent="0.2">
      <c r="A5" s="51" t="s">
        <v>30</v>
      </c>
      <c r="B5" s="110">
        <f>[1]Maio!$H$5</f>
        <v>6.84</v>
      </c>
      <c r="C5" s="110">
        <f>[1]Maio!$H$6</f>
        <v>8.64</v>
      </c>
      <c r="D5" s="110">
        <f>[1]Maio!$H$7</f>
        <v>7.5600000000000005</v>
      </c>
      <c r="E5" s="110">
        <f>[1]Maio!$H$8</f>
        <v>8.2799999999999994</v>
      </c>
      <c r="F5" s="110">
        <f>[1]Maio!$H$9</f>
        <v>9.3600000000000012</v>
      </c>
      <c r="G5" s="110">
        <f>[1]Maio!$H$10</f>
        <v>6.48</v>
      </c>
      <c r="H5" s="110">
        <f>[1]Maio!$H$11</f>
        <v>8.64</v>
      </c>
      <c r="I5" s="110">
        <f>[1]Maio!$H$12</f>
        <v>5.4</v>
      </c>
      <c r="J5" s="110">
        <f>[1]Maio!$H$13</f>
        <v>5.7600000000000007</v>
      </c>
      <c r="K5" s="110">
        <f>[1]Maio!$H$14</f>
        <v>6.12</v>
      </c>
      <c r="L5" s="110">
        <f>[1]Maio!$H$15</f>
        <v>10.08</v>
      </c>
      <c r="M5" s="110">
        <f>[1]Maio!$H$16</f>
        <v>10.08</v>
      </c>
      <c r="N5" s="110">
        <f>[1]Maio!$H$17</f>
        <v>6.12</v>
      </c>
      <c r="O5" s="110">
        <f>[1]Maio!$H$18</f>
        <v>6.48</v>
      </c>
      <c r="P5" s="110">
        <f>[1]Maio!$H$19</f>
        <v>8.2799999999999994</v>
      </c>
      <c r="Q5" s="110">
        <f>[1]Maio!$H$20</f>
        <v>6.84</v>
      </c>
      <c r="R5" s="110">
        <f>[1]Maio!$H$21</f>
        <v>12.6</v>
      </c>
      <c r="S5" s="110">
        <f>[1]Maio!$H$22</f>
        <v>7.5600000000000005</v>
      </c>
      <c r="T5" s="110">
        <f>[1]Maio!$H$23</f>
        <v>9</v>
      </c>
      <c r="U5" s="110">
        <f>[1]Maio!$H$24</f>
        <v>8.2799999999999994</v>
      </c>
      <c r="V5" s="110">
        <f>[1]Maio!$H$25</f>
        <v>11.879999999999999</v>
      </c>
      <c r="W5" s="110">
        <f>[1]Maio!$H$26</f>
        <v>14.4</v>
      </c>
      <c r="X5" s="110">
        <f>[1]Maio!$H$27</f>
        <v>10.8</v>
      </c>
      <c r="Y5" s="110">
        <f>[1]Maio!$H$28</f>
        <v>11.879999999999999</v>
      </c>
      <c r="Z5" s="110">
        <f>[1]Maio!$H$29</f>
        <v>11.879999999999999</v>
      </c>
      <c r="AA5" s="110">
        <f>[1]Maio!$H$30</f>
        <v>11.520000000000001</v>
      </c>
      <c r="AB5" s="110">
        <f>[1]Maio!$H$31</f>
        <v>9</v>
      </c>
      <c r="AC5" s="110">
        <f>[1]Maio!$H$32</f>
        <v>10.8</v>
      </c>
      <c r="AD5" s="110">
        <f>[1]Maio!$H$33</f>
        <v>8.2799999999999994</v>
      </c>
      <c r="AE5" s="110">
        <f>[1]Maio!$H$34</f>
        <v>8.2799999999999994</v>
      </c>
      <c r="AF5" s="110">
        <f>[1]Maio!$H$35</f>
        <v>6.12</v>
      </c>
      <c r="AG5" s="101">
        <f t="shared" ref="AG5" si="1">MAX(B5:AF5)</f>
        <v>14.4</v>
      </c>
      <c r="AH5" s="112">
        <f t="shared" ref="AH5" si="2">AVERAGE(B5:AF5)</f>
        <v>8.814193548387097</v>
      </c>
    </row>
    <row r="6" spans="1:34" x14ac:dyDescent="0.2">
      <c r="A6" s="51" t="s">
        <v>0</v>
      </c>
      <c r="B6" s="113">
        <f>[2]Maio!$H$5</f>
        <v>11.879999999999999</v>
      </c>
      <c r="C6" s="113">
        <f>[2]Maio!$H$6</f>
        <v>11.879999999999999</v>
      </c>
      <c r="D6" s="113">
        <f>[2]Maio!$H$7</f>
        <v>6.84</v>
      </c>
      <c r="E6" s="113">
        <f>[2]Maio!$H$8</f>
        <v>4.32</v>
      </c>
      <c r="F6" s="113">
        <f>[2]Maio!$H$9</f>
        <v>8.64</v>
      </c>
      <c r="G6" s="113">
        <f>[2]Maio!$H$10</f>
        <v>6.84</v>
      </c>
      <c r="H6" s="113">
        <f>[2]Maio!$H$11</f>
        <v>9</v>
      </c>
      <c r="I6" s="113">
        <f>[2]Maio!$H$12</f>
        <v>1.4400000000000002</v>
      </c>
      <c r="J6" s="113">
        <f>[2]Maio!$H$13</f>
        <v>1.8</v>
      </c>
      <c r="K6" s="113">
        <f>[2]Maio!$H$14</f>
        <v>4.6800000000000006</v>
      </c>
      <c r="L6" s="113">
        <f>[2]Maio!$H$15</f>
        <v>3.9600000000000004</v>
      </c>
      <c r="M6" s="113">
        <f>[2]Maio!$H$16</f>
        <v>3.6</v>
      </c>
      <c r="N6" s="113">
        <f>[2]Maio!$H$17</f>
        <v>4.32</v>
      </c>
      <c r="O6" s="113">
        <f>[2]Maio!$H$18</f>
        <v>7.9200000000000008</v>
      </c>
      <c r="P6" s="113">
        <f>[2]Maio!$H$19</f>
        <v>9.7200000000000006</v>
      </c>
      <c r="Q6" s="113">
        <f>[2]Maio!$H$20</f>
        <v>10.44</v>
      </c>
      <c r="R6" s="113">
        <f>[2]Maio!$H$21</f>
        <v>17.64</v>
      </c>
      <c r="S6" s="113">
        <f>[2]Maio!$H$22</f>
        <v>7.9200000000000008</v>
      </c>
      <c r="T6" s="113">
        <f>[2]Maio!$H$23</f>
        <v>10.8</v>
      </c>
      <c r="U6" s="113">
        <f>[2]Maio!$H$24</f>
        <v>7.9200000000000008</v>
      </c>
      <c r="V6" s="113">
        <f>[2]Maio!$H$25</f>
        <v>8.2799999999999994</v>
      </c>
      <c r="W6" s="113">
        <f>[2]Maio!$H$26</f>
        <v>9.3600000000000012</v>
      </c>
      <c r="X6" s="113">
        <f>[2]Maio!$H$27</f>
        <v>11.16</v>
      </c>
      <c r="Y6" s="113">
        <f>[2]Maio!$H$28</f>
        <v>12.6</v>
      </c>
      <c r="Z6" s="113">
        <f>[2]Maio!$H$29</f>
        <v>11.879999999999999</v>
      </c>
      <c r="AA6" s="113">
        <f>[2]Maio!$H$30</f>
        <v>12.96</v>
      </c>
      <c r="AB6" s="113">
        <f>[2]Maio!$H$31</f>
        <v>9.7200000000000006</v>
      </c>
      <c r="AC6" s="113">
        <f>[2]Maio!$H$32</f>
        <v>6.84</v>
      </c>
      <c r="AD6" s="113">
        <f>[2]Maio!$H$33</f>
        <v>0</v>
      </c>
      <c r="AE6" s="113">
        <f>[2]Maio!$H$34</f>
        <v>0.36000000000000004</v>
      </c>
      <c r="AF6" s="113">
        <f>[2]Maio!$H$35</f>
        <v>0</v>
      </c>
      <c r="AG6" s="101">
        <f t="shared" ref="AG6:AG49" si="3">MAX(B6:AF6)</f>
        <v>17.64</v>
      </c>
      <c r="AH6" s="112">
        <f t="shared" ref="AH6:AH49" si="4">AVERAGE(B6:AF6)</f>
        <v>7.5716129032258062</v>
      </c>
    </row>
    <row r="7" spans="1:34" x14ac:dyDescent="0.2">
      <c r="A7" s="51" t="s">
        <v>88</v>
      </c>
      <c r="B7" s="113">
        <f>[3]Maio!$H$5</f>
        <v>11.520000000000001</v>
      </c>
      <c r="C7" s="113">
        <f>[3]Maio!$H$6</f>
        <v>14.76</v>
      </c>
      <c r="D7" s="113">
        <f>[3]Maio!$H$7</f>
        <v>11.520000000000001</v>
      </c>
      <c r="E7" s="113">
        <f>[3]Maio!$H$8</f>
        <v>9.7200000000000006</v>
      </c>
      <c r="F7" s="113">
        <f>[3]Maio!$H$9</f>
        <v>15.48</v>
      </c>
      <c r="G7" s="113">
        <f>[3]Maio!$H$10</f>
        <v>9.7200000000000006</v>
      </c>
      <c r="H7" s="113">
        <f>[3]Maio!$H$11</f>
        <v>14.76</v>
      </c>
      <c r="I7" s="113">
        <f>[3]Maio!$H$12</f>
        <v>10.08</v>
      </c>
      <c r="J7" s="113" t="str">
        <f>[3]Maio!$H$13</f>
        <v>*</v>
      </c>
      <c r="K7" s="113">
        <f>[3]Maio!$H$14</f>
        <v>9.3600000000000012</v>
      </c>
      <c r="L7" s="113">
        <f>[3]Maio!$H$15</f>
        <v>11.16</v>
      </c>
      <c r="M7" s="113">
        <f>[3]Maio!$H$16</f>
        <v>11.16</v>
      </c>
      <c r="N7" s="113">
        <f>[3]Maio!$H$17</f>
        <v>8.2799999999999994</v>
      </c>
      <c r="O7" s="113">
        <f>[3]Maio!$H$18</f>
        <v>9.7200000000000006</v>
      </c>
      <c r="P7" s="113">
        <f>[3]Maio!$H$19</f>
        <v>11.16</v>
      </c>
      <c r="Q7" s="113">
        <f>[3]Maio!$H$20</f>
        <v>12.24</v>
      </c>
      <c r="R7" s="113">
        <f>[3]Maio!$H$21</f>
        <v>16.559999999999999</v>
      </c>
      <c r="S7" s="113">
        <f>[3]Maio!$H$22</f>
        <v>14.04</v>
      </c>
      <c r="T7" s="113">
        <f>[3]Maio!$H$23</f>
        <v>12.6</v>
      </c>
      <c r="U7" s="113">
        <f>[3]Maio!$H$24</f>
        <v>14.76</v>
      </c>
      <c r="V7" s="113">
        <f>[3]Maio!$H$25</f>
        <v>20.16</v>
      </c>
      <c r="W7" s="113">
        <f>[3]Maio!$H$26</f>
        <v>14.4</v>
      </c>
      <c r="X7" s="113">
        <f>[3]Maio!$H$27</f>
        <v>14.4</v>
      </c>
      <c r="Y7" s="113">
        <f>[3]Maio!$H$28</f>
        <v>19.079999999999998</v>
      </c>
      <c r="Z7" s="113">
        <f>[3]Maio!$H$29</f>
        <v>20.52</v>
      </c>
      <c r="AA7" s="113">
        <f>[3]Maio!$H$30</f>
        <v>19.8</v>
      </c>
      <c r="AB7" s="113">
        <f>[3]Maio!$H$31</f>
        <v>15.120000000000001</v>
      </c>
      <c r="AC7" s="113">
        <f>[3]Maio!$H$32</f>
        <v>16.2</v>
      </c>
      <c r="AD7" s="113">
        <f>[3]Maio!$H$33</f>
        <v>13.32</v>
      </c>
      <c r="AE7" s="113">
        <f>[3]Maio!$H$34</f>
        <v>18.36</v>
      </c>
      <c r="AF7" s="113" t="str">
        <f>[3]Maio!$H$35</f>
        <v>*</v>
      </c>
      <c r="AG7" s="101">
        <f t="shared" si="3"/>
        <v>20.52</v>
      </c>
      <c r="AH7" s="112">
        <f t="shared" si="4"/>
        <v>13.791724137931032</v>
      </c>
    </row>
    <row r="8" spans="1:34" x14ac:dyDescent="0.2">
      <c r="A8" s="51" t="s">
        <v>1</v>
      </c>
      <c r="B8" s="113">
        <f>[4]Maio!$H$5</f>
        <v>6.12</v>
      </c>
      <c r="C8" s="113">
        <f>[4]Maio!$H$6</f>
        <v>6.48</v>
      </c>
      <c r="D8" s="113">
        <f>[4]Maio!$H$7</f>
        <v>2.52</v>
      </c>
      <c r="E8" s="113">
        <f>[4]Maio!$H$8</f>
        <v>2.8800000000000003</v>
      </c>
      <c r="F8" s="113">
        <f>[4]Maio!$H$9</f>
        <v>11.520000000000001</v>
      </c>
      <c r="G8" s="113">
        <f>[4]Maio!$H$10</f>
        <v>5.7600000000000007</v>
      </c>
      <c r="H8" s="113">
        <f>[4]Maio!$H$11</f>
        <v>9.3600000000000012</v>
      </c>
      <c r="I8" s="113">
        <f>[4]Maio!$H$12</f>
        <v>6.84</v>
      </c>
      <c r="J8" s="113">
        <f>[4]Maio!$H$13</f>
        <v>6.12</v>
      </c>
      <c r="K8" s="113">
        <f>[4]Maio!$H$14</f>
        <v>7.9200000000000008</v>
      </c>
      <c r="L8" s="113">
        <f>[4]Maio!$H$15</f>
        <v>9</v>
      </c>
      <c r="M8" s="113">
        <f>[4]Maio!$H$16</f>
        <v>11.520000000000001</v>
      </c>
      <c r="N8" s="113">
        <f>[4]Maio!$H$17</f>
        <v>11.16</v>
      </c>
      <c r="O8" s="113">
        <f>[4]Maio!$H$18</f>
        <v>6.84</v>
      </c>
      <c r="P8" s="113">
        <f>[4]Maio!$H$19</f>
        <v>12.6</v>
      </c>
      <c r="Q8" s="113">
        <f>[4]Maio!$H$20</f>
        <v>9</v>
      </c>
      <c r="R8" s="113">
        <f>[4]Maio!$H$21</f>
        <v>9.7200000000000006</v>
      </c>
      <c r="S8" s="113">
        <f>[4]Maio!$H$22</f>
        <v>9.3600000000000012</v>
      </c>
      <c r="T8" s="113">
        <f>[4]Maio!$H$23</f>
        <v>9.7200000000000006</v>
      </c>
      <c r="U8" s="113">
        <f>[4]Maio!$H$24</f>
        <v>11.16</v>
      </c>
      <c r="V8" s="113">
        <f>[4]Maio!$H$25</f>
        <v>17.64</v>
      </c>
      <c r="W8" s="113">
        <f>[4]Maio!$H$26</f>
        <v>10.8</v>
      </c>
      <c r="X8" s="113">
        <f>[4]Maio!$H$27</f>
        <v>9.7200000000000006</v>
      </c>
      <c r="Y8" s="113">
        <f>[4]Maio!$H$28</f>
        <v>13.32</v>
      </c>
      <c r="Z8" s="113">
        <f>[4]Maio!$H$29</f>
        <v>12.96</v>
      </c>
      <c r="AA8" s="113">
        <f>[4]Maio!$H$30</f>
        <v>20.52</v>
      </c>
      <c r="AB8" s="113">
        <f>[4]Maio!$H$31</f>
        <v>14.04</v>
      </c>
      <c r="AC8" s="113">
        <f>[4]Maio!$H$32</f>
        <v>16.2</v>
      </c>
      <c r="AD8" s="113">
        <f>[4]Maio!$H$33</f>
        <v>9.7200000000000006</v>
      </c>
      <c r="AE8" s="113">
        <f>[4]Maio!$H$34</f>
        <v>10.8</v>
      </c>
      <c r="AF8" s="113">
        <f>[4]Maio!$H$35</f>
        <v>6.48</v>
      </c>
      <c r="AG8" s="101">
        <f t="shared" si="3"/>
        <v>20.52</v>
      </c>
      <c r="AH8" s="112">
        <f t="shared" si="4"/>
        <v>9.9290322580645185</v>
      </c>
    </row>
    <row r="9" spans="1:34" hidden="1" x14ac:dyDescent="0.2">
      <c r="A9" s="51" t="s">
        <v>151</v>
      </c>
      <c r="B9" s="113" t="str">
        <f>[5]Maio!$H$5</f>
        <v>*</v>
      </c>
      <c r="C9" s="113" t="str">
        <f>[5]Maio!$H$6</f>
        <v>*</v>
      </c>
      <c r="D9" s="113" t="str">
        <f>[5]Maio!$H$7</f>
        <v>*</v>
      </c>
      <c r="E9" s="113" t="str">
        <f>[5]Maio!$H$8</f>
        <v>*</v>
      </c>
      <c r="F9" s="113" t="str">
        <f>[5]Maio!$H$9</f>
        <v>*</v>
      </c>
      <c r="G9" s="113" t="str">
        <f>[5]Maio!$H$10</f>
        <v>*</v>
      </c>
      <c r="H9" s="113" t="str">
        <f>[5]Maio!$H$11</f>
        <v>*</v>
      </c>
      <c r="I9" s="113" t="str">
        <f>[5]Maio!$H$12</f>
        <v>*</v>
      </c>
      <c r="J9" s="113" t="str">
        <f>[5]Maio!$H$13</f>
        <v>*</v>
      </c>
      <c r="K9" s="113" t="str">
        <f>[5]Maio!$H$14</f>
        <v>*</v>
      </c>
      <c r="L9" s="113" t="str">
        <f>[5]Maio!$H$15</f>
        <v>*</v>
      </c>
      <c r="M9" s="113" t="str">
        <f>[5]Maio!$H$16</f>
        <v>*</v>
      </c>
      <c r="N9" s="113" t="str">
        <f>[5]Maio!$H$17</f>
        <v>*</v>
      </c>
      <c r="O9" s="113" t="str">
        <f>[5]Maio!$H$18</f>
        <v>*</v>
      </c>
      <c r="P9" s="113" t="str">
        <f>[5]Maio!$H$19</f>
        <v>*</v>
      </c>
      <c r="Q9" s="113" t="str">
        <f>[5]Maio!$H$20</f>
        <v>*</v>
      </c>
      <c r="R9" s="113" t="str">
        <f>[5]Maio!$H$21</f>
        <v>*</v>
      </c>
      <c r="S9" s="113" t="str">
        <f>[5]Maio!$H$22</f>
        <v>*</v>
      </c>
      <c r="T9" s="113" t="str">
        <f>[5]Maio!$H$23</f>
        <v>*</v>
      </c>
      <c r="U9" s="113" t="str">
        <f>[5]Maio!$H$24</f>
        <v>*</v>
      </c>
      <c r="V9" s="113" t="str">
        <f>[5]Maio!$H$25</f>
        <v>*</v>
      </c>
      <c r="W9" s="113" t="str">
        <f>[5]Maio!$H$26</f>
        <v>*</v>
      </c>
      <c r="X9" s="113" t="str">
        <f>[5]Maio!$H$27</f>
        <v>*</v>
      </c>
      <c r="Y9" s="113" t="str">
        <f>[5]Maio!$H$28</f>
        <v>*</v>
      </c>
      <c r="Z9" s="113" t="str">
        <f>[5]Maio!$H$29</f>
        <v>*</v>
      </c>
      <c r="AA9" s="113" t="str">
        <f>[5]Maio!$H$30</f>
        <v>*</v>
      </c>
      <c r="AB9" s="113" t="str">
        <f>[5]Maio!$H$31</f>
        <v>*</v>
      </c>
      <c r="AC9" s="113" t="str">
        <f>[5]Maio!$H$32</f>
        <v>*</v>
      </c>
      <c r="AD9" s="113" t="str">
        <f>[5]Maio!$H$33</f>
        <v>*</v>
      </c>
      <c r="AE9" s="113" t="str">
        <f>[5]Maio!$H$34</f>
        <v>*</v>
      </c>
      <c r="AF9" s="113" t="str">
        <f>[5]Maio!$H$35</f>
        <v>*</v>
      </c>
      <c r="AG9" s="101" t="s">
        <v>209</v>
      </c>
      <c r="AH9" s="112" t="s">
        <v>209</v>
      </c>
    </row>
    <row r="10" spans="1:34" x14ac:dyDescent="0.2">
      <c r="A10" s="51" t="s">
        <v>95</v>
      </c>
      <c r="B10" s="113">
        <f>[6]Maio!$H$5</f>
        <v>14.04</v>
      </c>
      <c r="C10" s="113">
        <f>[6]Maio!$H$6</f>
        <v>15.120000000000001</v>
      </c>
      <c r="D10" s="113">
        <f>[6]Maio!$H$7</f>
        <v>14.4</v>
      </c>
      <c r="E10" s="113">
        <f>[6]Maio!$H$8</f>
        <v>12.96</v>
      </c>
      <c r="F10" s="113">
        <f>[6]Maio!$H$9</f>
        <v>20.52</v>
      </c>
      <c r="G10" s="113">
        <f>[6]Maio!$H$10</f>
        <v>17.64</v>
      </c>
      <c r="H10" s="113">
        <f>[6]Maio!$H$11</f>
        <v>16.2</v>
      </c>
      <c r="I10" s="113">
        <f>[6]Maio!$H$12</f>
        <v>12.96</v>
      </c>
      <c r="J10" s="113">
        <f>[6]Maio!$H$13</f>
        <v>19.079999999999998</v>
      </c>
      <c r="K10" s="113">
        <f>[6]Maio!$H$14</f>
        <v>16.2</v>
      </c>
      <c r="L10" s="113">
        <f>[6]Maio!$H$15</f>
        <v>17.28</v>
      </c>
      <c r="M10" s="113">
        <f>[6]Maio!$H$16</f>
        <v>18.36</v>
      </c>
      <c r="N10" s="113">
        <f>[6]Maio!$H$17</f>
        <v>20.88</v>
      </c>
      <c r="O10" s="113">
        <f>[6]Maio!$H$18</f>
        <v>15.120000000000001</v>
      </c>
      <c r="P10" s="113">
        <f>[6]Maio!$H$19</f>
        <v>17.28</v>
      </c>
      <c r="Q10" s="113">
        <f>[6]Maio!$H$20</f>
        <v>18.720000000000002</v>
      </c>
      <c r="R10" s="113">
        <f>[6]Maio!$H$21</f>
        <v>19.079999999999998</v>
      </c>
      <c r="S10" s="113">
        <f>[6]Maio!$H$22</f>
        <v>16.2</v>
      </c>
      <c r="T10" s="113">
        <f>[6]Maio!$H$23</f>
        <v>15.840000000000002</v>
      </c>
      <c r="U10" s="113">
        <f>[6]Maio!$H$24</f>
        <v>15.840000000000002</v>
      </c>
      <c r="V10" s="113">
        <f>[6]Maio!$H$25</f>
        <v>17.28</v>
      </c>
      <c r="W10" s="113">
        <f>[6]Maio!$H$26</f>
        <v>21.6</v>
      </c>
      <c r="X10" s="113">
        <f>[6]Maio!$H$27</f>
        <v>16.920000000000002</v>
      </c>
      <c r="Y10" s="113">
        <f>[6]Maio!$H$28</f>
        <v>25.2</v>
      </c>
      <c r="Z10" s="113">
        <f>[6]Maio!$H$29</f>
        <v>22.68</v>
      </c>
      <c r="AA10" s="113">
        <f>[6]Maio!$H$30</f>
        <v>21.96</v>
      </c>
      <c r="AB10" s="113">
        <f>[6]Maio!$H$31</f>
        <v>18</v>
      </c>
      <c r="AC10" s="113">
        <f>[6]Maio!$H$32</f>
        <v>31.319999999999997</v>
      </c>
      <c r="AD10" s="113">
        <f>[6]Maio!$H$33</f>
        <v>22.32</v>
      </c>
      <c r="AE10" s="113">
        <f>[6]Maio!$H$34</f>
        <v>19.440000000000001</v>
      </c>
      <c r="AF10" s="113">
        <f>[6]Maio!$H$35</f>
        <v>13.68</v>
      </c>
      <c r="AG10" s="101">
        <f t="shared" si="3"/>
        <v>31.319999999999997</v>
      </c>
      <c r="AH10" s="112">
        <f t="shared" si="4"/>
        <v>18.197419354838708</v>
      </c>
    </row>
    <row r="11" spans="1:34" x14ac:dyDescent="0.2">
      <c r="A11" s="51" t="s">
        <v>52</v>
      </c>
      <c r="B11" s="113">
        <f>[7]Maio!$H$5</f>
        <v>15.840000000000002</v>
      </c>
      <c r="C11" s="113">
        <f>[7]Maio!$H$6</f>
        <v>10.8</v>
      </c>
      <c r="D11" s="113">
        <f>[7]Maio!$H$7</f>
        <v>10.44</v>
      </c>
      <c r="E11" s="113">
        <f>[7]Maio!$H$8</f>
        <v>10.44</v>
      </c>
      <c r="F11" s="113">
        <f>[7]Maio!$H$9</f>
        <v>15.840000000000002</v>
      </c>
      <c r="G11" s="113">
        <f>[7]Maio!$H$10</f>
        <v>16.920000000000002</v>
      </c>
      <c r="H11" s="113">
        <f>[7]Maio!$H$11</f>
        <v>14.4</v>
      </c>
      <c r="I11" s="113">
        <f>[7]Maio!$H$12</f>
        <v>11.520000000000001</v>
      </c>
      <c r="J11" s="113">
        <f>[7]Maio!$H$13</f>
        <v>12.96</v>
      </c>
      <c r="K11" s="113">
        <f>[7]Maio!$H$14</f>
        <v>13.32</v>
      </c>
      <c r="L11" s="113">
        <f>[7]Maio!$H$15</f>
        <v>13.32</v>
      </c>
      <c r="M11" s="113">
        <f>[7]Maio!$H$16</f>
        <v>14.76</v>
      </c>
      <c r="N11" s="113">
        <f>[7]Maio!$H$17</f>
        <v>16.559999999999999</v>
      </c>
      <c r="O11" s="113">
        <f>[7]Maio!$H$18</f>
        <v>10.8</v>
      </c>
      <c r="P11" s="113">
        <f>[7]Maio!$H$19</f>
        <v>13.32</v>
      </c>
      <c r="Q11" s="113">
        <f>[7]Maio!$H$20</f>
        <v>12.96</v>
      </c>
      <c r="R11" s="113">
        <f>[7]Maio!$H$21</f>
        <v>21.96</v>
      </c>
      <c r="S11" s="113">
        <f>[7]Maio!$H$22</f>
        <v>22.68</v>
      </c>
      <c r="T11" s="113">
        <f>[7]Maio!$H$23</f>
        <v>16.559999999999999</v>
      </c>
      <c r="U11" s="113">
        <f>[7]Maio!$H$24</f>
        <v>16.559999999999999</v>
      </c>
      <c r="V11" s="113">
        <f>[7]Maio!$H$25</f>
        <v>16.920000000000002</v>
      </c>
      <c r="W11" s="113">
        <f>[7]Maio!$H$26</f>
        <v>17.64</v>
      </c>
      <c r="X11" s="113">
        <f>[7]Maio!$H$27</f>
        <v>17.28</v>
      </c>
      <c r="Y11" s="113">
        <f>[7]Maio!$H$28</f>
        <v>19.440000000000001</v>
      </c>
      <c r="Z11" s="113">
        <f>[7]Maio!$H$29</f>
        <v>18.36</v>
      </c>
      <c r="AA11" s="113">
        <f>[7]Maio!$H$30</f>
        <v>16.920000000000002</v>
      </c>
      <c r="AB11" s="113">
        <f>[7]Maio!$H$31</f>
        <v>15.120000000000001</v>
      </c>
      <c r="AC11" s="113">
        <f>[7]Maio!$H$32</f>
        <v>24.12</v>
      </c>
      <c r="AD11" s="113">
        <f>[7]Maio!$H$33</f>
        <v>18</v>
      </c>
      <c r="AE11" s="113">
        <f>[7]Maio!$H$34</f>
        <v>24.48</v>
      </c>
      <c r="AF11" s="113">
        <f>[7]Maio!$H$35</f>
        <v>12.24</v>
      </c>
      <c r="AG11" s="101">
        <f t="shared" si="3"/>
        <v>24.48</v>
      </c>
      <c r="AH11" s="112">
        <f t="shared" si="4"/>
        <v>15.886451612903226</v>
      </c>
    </row>
    <row r="12" spans="1:34" hidden="1" x14ac:dyDescent="0.2">
      <c r="A12" s="51" t="s">
        <v>31</v>
      </c>
      <c r="B12" s="113" t="s">
        <v>209</v>
      </c>
      <c r="C12" s="113" t="s">
        <v>209</v>
      </c>
      <c r="D12" s="113" t="s">
        <v>209</v>
      </c>
      <c r="E12" s="113" t="s">
        <v>209</v>
      </c>
      <c r="F12" s="113" t="s">
        <v>209</v>
      </c>
      <c r="G12" s="113" t="s">
        <v>209</v>
      </c>
      <c r="H12" s="113" t="s">
        <v>209</v>
      </c>
      <c r="I12" s="113" t="s">
        <v>209</v>
      </c>
      <c r="J12" s="113" t="s">
        <v>209</v>
      </c>
      <c r="K12" s="113" t="s">
        <v>209</v>
      </c>
      <c r="L12" s="113" t="s">
        <v>209</v>
      </c>
      <c r="M12" s="113" t="s">
        <v>209</v>
      </c>
      <c r="N12" s="113" t="s">
        <v>209</v>
      </c>
      <c r="O12" s="113" t="s">
        <v>209</v>
      </c>
      <c r="P12" s="113" t="s">
        <v>209</v>
      </c>
      <c r="Q12" s="113" t="s">
        <v>209</v>
      </c>
      <c r="R12" s="113" t="s">
        <v>209</v>
      </c>
      <c r="S12" s="113" t="s">
        <v>209</v>
      </c>
      <c r="T12" s="113" t="s">
        <v>209</v>
      </c>
      <c r="U12" s="113" t="s">
        <v>209</v>
      </c>
      <c r="V12" s="113" t="s">
        <v>209</v>
      </c>
      <c r="W12" s="113" t="s">
        <v>209</v>
      </c>
      <c r="X12" s="113" t="s">
        <v>209</v>
      </c>
      <c r="Y12" s="113" t="s">
        <v>209</v>
      </c>
      <c r="Z12" s="113" t="s">
        <v>209</v>
      </c>
      <c r="AA12" s="113" t="s">
        <v>209</v>
      </c>
      <c r="AB12" s="113" t="s">
        <v>209</v>
      </c>
      <c r="AC12" s="113" t="s">
        <v>209</v>
      </c>
      <c r="AD12" s="113" t="s">
        <v>209</v>
      </c>
      <c r="AE12" s="113" t="s">
        <v>209</v>
      </c>
      <c r="AF12" s="113" t="s">
        <v>209</v>
      </c>
      <c r="AG12" s="101" t="s">
        <v>209</v>
      </c>
      <c r="AH12" s="112" t="s">
        <v>209</v>
      </c>
    </row>
    <row r="13" spans="1:34" x14ac:dyDescent="0.2">
      <c r="A13" s="51" t="s">
        <v>98</v>
      </c>
      <c r="B13" s="113">
        <f>[8]Maio!$H$5</f>
        <v>14.76</v>
      </c>
      <c r="C13" s="113">
        <f>[8]Maio!$H$6</f>
        <v>18.720000000000002</v>
      </c>
      <c r="D13" s="113">
        <f>[8]Maio!$H$7</f>
        <v>14.4</v>
      </c>
      <c r="E13" s="113">
        <f>[8]Maio!$H$8</f>
        <v>11.879999999999999</v>
      </c>
      <c r="F13" s="113">
        <f>[8]Maio!$H$9</f>
        <v>14.04</v>
      </c>
      <c r="G13" s="113">
        <f>[8]Maio!$H$10</f>
        <v>17.64</v>
      </c>
      <c r="H13" s="113">
        <f>[8]Maio!$H$11</f>
        <v>22.32</v>
      </c>
      <c r="I13" s="113">
        <f>[8]Maio!$H$12</f>
        <v>12.96</v>
      </c>
      <c r="J13" s="113">
        <f>[8]Maio!$H$13</f>
        <v>14.4</v>
      </c>
      <c r="K13" s="113">
        <f>[8]Maio!$H$14</f>
        <v>17.64</v>
      </c>
      <c r="L13" s="113">
        <f>[8]Maio!$H$15</f>
        <v>11.879999999999999</v>
      </c>
      <c r="M13" s="113">
        <f>[8]Maio!$H$16</f>
        <v>17.28</v>
      </c>
      <c r="N13" s="113">
        <f>[8]Maio!$H$17</f>
        <v>14.04</v>
      </c>
      <c r="O13" s="113">
        <f>[8]Maio!$H$18</f>
        <v>9.3600000000000012</v>
      </c>
      <c r="P13" s="113">
        <f>[8]Maio!$H$19</f>
        <v>11.879999999999999</v>
      </c>
      <c r="Q13" s="113">
        <f>[8]Maio!$H$20</f>
        <v>13.68</v>
      </c>
      <c r="R13" s="113">
        <f>[8]Maio!$H$21</f>
        <v>16.559999999999999</v>
      </c>
      <c r="S13" s="113">
        <f>[8]Maio!$H$22</f>
        <v>10.08</v>
      </c>
      <c r="T13" s="113">
        <f>[8]Maio!$H$23</f>
        <v>11.520000000000001</v>
      </c>
      <c r="U13" s="113">
        <f>[8]Maio!$H$24</f>
        <v>14.76</v>
      </c>
      <c r="V13" s="113">
        <f>[8]Maio!$H$25</f>
        <v>13.68</v>
      </c>
      <c r="W13" s="113">
        <f>[8]Maio!$H$26</f>
        <v>20.88</v>
      </c>
      <c r="X13" s="113">
        <f>[8]Maio!$H$27</f>
        <v>13.68</v>
      </c>
      <c r="Y13" s="113">
        <f>[8]Maio!$H$28</f>
        <v>18.36</v>
      </c>
      <c r="Z13" s="113">
        <f>[8]Maio!$H$29</f>
        <v>16.559999999999999</v>
      </c>
      <c r="AA13" s="113">
        <f>[8]Maio!$H$30</f>
        <v>24.48</v>
      </c>
      <c r="AB13" s="113">
        <f>[8]Maio!$H$31</f>
        <v>21.96</v>
      </c>
      <c r="AC13" s="113">
        <f>[8]Maio!$H$32</f>
        <v>37.080000000000005</v>
      </c>
      <c r="AD13" s="113">
        <f>[8]Maio!$H$33</f>
        <v>13.68</v>
      </c>
      <c r="AE13" s="113">
        <f>[8]Maio!$H$34</f>
        <v>27</v>
      </c>
      <c r="AF13" s="113">
        <f>[8]Maio!$H$35</f>
        <v>9.7200000000000006</v>
      </c>
      <c r="AG13" s="101">
        <f t="shared" si="3"/>
        <v>37.080000000000005</v>
      </c>
      <c r="AH13" s="112">
        <f t="shared" si="4"/>
        <v>16.350967741935484</v>
      </c>
    </row>
    <row r="14" spans="1:34" hidden="1" x14ac:dyDescent="0.2">
      <c r="A14" s="51" t="s">
        <v>102</v>
      </c>
      <c r="B14" s="113" t="str">
        <f>[9]Maio!$H$5</f>
        <v>*</v>
      </c>
      <c r="C14" s="113" t="str">
        <f>[9]Maio!$H$6</f>
        <v>*</v>
      </c>
      <c r="D14" s="113" t="str">
        <f>[9]Maio!$H$7</f>
        <v>*</v>
      </c>
      <c r="E14" s="113" t="str">
        <f>[9]Maio!$H$8</f>
        <v>*</v>
      </c>
      <c r="F14" s="113" t="str">
        <f>[9]Maio!$H$9</f>
        <v>*</v>
      </c>
      <c r="G14" s="113" t="str">
        <f>[9]Maio!$H$10</f>
        <v>*</v>
      </c>
      <c r="H14" s="113" t="str">
        <f>[9]Maio!$H$11</f>
        <v>*</v>
      </c>
      <c r="I14" s="113" t="str">
        <f>[9]Maio!$H$12</f>
        <v>*</v>
      </c>
      <c r="J14" s="113" t="str">
        <f>[9]Maio!$H$13</f>
        <v>*</v>
      </c>
      <c r="K14" s="113" t="str">
        <f>[9]Maio!$H$14</f>
        <v>*</v>
      </c>
      <c r="L14" s="113" t="str">
        <f>[9]Maio!$H$15</f>
        <v>*</v>
      </c>
      <c r="M14" s="113" t="str">
        <f>[9]Maio!$H$16</f>
        <v>*</v>
      </c>
      <c r="N14" s="113" t="str">
        <f>[9]Maio!$H$17</f>
        <v>*</v>
      </c>
      <c r="O14" s="113" t="str">
        <f>[9]Maio!$H$18</f>
        <v>*</v>
      </c>
      <c r="P14" s="113" t="str">
        <f>[9]Maio!$H$19</f>
        <v>*</v>
      </c>
      <c r="Q14" s="113" t="str">
        <f>[9]Maio!$H$20</f>
        <v>*</v>
      </c>
      <c r="R14" s="113" t="str">
        <f>[9]Maio!$H$21</f>
        <v>*</v>
      </c>
      <c r="S14" s="113" t="str">
        <f>[9]Maio!$H$22</f>
        <v>*</v>
      </c>
      <c r="T14" s="113" t="str">
        <f>[9]Maio!$H$23</f>
        <v>*</v>
      </c>
      <c r="U14" s="113" t="str">
        <f>[9]Maio!$H$24</f>
        <v>*</v>
      </c>
      <c r="V14" s="113" t="str">
        <f>[9]Maio!$H$25</f>
        <v>*</v>
      </c>
      <c r="W14" s="113" t="str">
        <f>[9]Maio!$H$26</f>
        <v>*</v>
      </c>
      <c r="X14" s="113" t="str">
        <f>[9]Maio!$H$27</f>
        <v>*</v>
      </c>
      <c r="Y14" s="113" t="str">
        <f>[9]Maio!$H$28</f>
        <v>*</v>
      </c>
      <c r="Z14" s="113" t="str">
        <f>[9]Maio!$H$29</f>
        <v>*</v>
      </c>
      <c r="AA14" s="113" t="str">
        <f>[9]Maio!$H$30</f>
        <v>*</v>
      </c>
      <c r="AB14" s="113" t="str">
        <f>[9]Maio!$H$31</f>
        <v>*</v>
      </c>
      <c r="AC14" s="113" t="str">
        <f>[9]Maio!$H$32</f>
        <v>*</v>
      </c>
      <c r="AD14" s="113" t="str">
        <f>[9]Maio!$H$33</f>
        <v>*</v>
      </c>
      <c r="AE14" s="113" t="str">
        <f>[9]Maio!$H$34</f>
        <v>*</v>
      </c>
      <c r="AF14" s="113" t="str">
        <f>[9]Maio!$H$35</f>
        <v>*</v>
      </c>
      <c r="AG14" s="101" t="s">
        <v>209</v>
      </c>
      <c r="AH14" s="112" t="s">
        <v>209</v>
      </c>
    </row>
    <row r="15" spans="1:34" x14ac:dyDescent="0.2">
      <c r="A15" s="51" t="s">
        <v>105</v>
      </c>
      <c r="B15" s="113">
        <f>[10]Maio!$H$5</f>
        <v>14.76</v>
      </c>
      <c r="C15" s="113">
        <f>[10]Maio!$H$6</f>
        <v>19.440000000000001</v>
      </c>
      <c r="D15" s="113">
        <f>[10]Maio!$H$7</f>
        <v>7.9200000000000008</v>
      </c>
      <c r="E15" s="113">
        <f>[10]Maio!$H$8</f>
        <v>9.7200000000000006</v>
      </c>
      <c r="F15" s="113">
        <f>[10]Maio!$H$9</f>
        <v>14.76</v>
      </c>
      <c r="G15" s="113">
        <f>[10]Maio!$H$10</f>
        <v>10.08</v>
      </c>
      <c r="H15" s="113">
        <f>[10]Maio!$H$11</f>
        <v>12.96</v>
      </c>
      <c r="I15" s="113">
        <f>[10]Maio!$H$12</f>
        <v>13.32</v>
      </c>
      <c r="J15" s="113">
        <f>[10]Maio!$H$13</f>
        <v>11.520000000000001</v>
      </c>
      <c r="K15" s="113">
        <f>[10]Maio!$H$14</f>
        <v>11.16</v>
      </c>
      <c r="L15" s="113">
        <f>[10]Maio!$H$15</f>
        <v>12.6</v>
      </c>
      <c r="M15" s="113">
        <f>[10]Maio!$H$16</f>
        <v>11.879999999999999</v>
      </c>
      <c r="N15" s="113">
        <f>[10]Maio!$H$17</f>
        <v>7.2</v>
      </c>
      <c r="O15" s="113">
        <f>[10]Maio!$H$18</f>
        <v>11.16</v>
      </c>
      <c r="P15" s="113">
        <f>[10]Maio!$H$19</f>
        <v>11.16</v>
      </c>
      <c r="Q15" s="113">
        <f>[10]Maio!$H$20</f>
        <v>11.879999999999999</v>
      </c>
      <c r="R15" s="113">
        <f>[10]Maio!$H$21</f>
        <v>22.68</v>
      </c>
      <c r="S15" s="113">
        <f>[10]Maio!$H$22</f>
        <v>15.120000000000001</v>
      </c>
      <c r="T15" s="113">
        <f>[10]Maio!$H$23</f>
        <v>11.520000000000001</v>
      </c>
      <c r="U15" s="113">
        <f>[10]Maio!$H$24</f>
        <v>14.4</v>
      </c>
      <c r="V15" s="113">
        <f>[10]Maio!$H$25</f>
        <v>18</v>
      </c>
      <c r="W15" s="113">
        <f>[10]Maio!$H$26</f>
        <v>25.2</v>
      </c>
      <c r="X15" s="113">
        <f>[10]Maio!$H$27</f>
        <v>18</v>
      </c>
      <c r="Y15" s="113">
        <f>[10]Maio!$H$28</f>
        <v>16.559999999999999</v>
      </c>
      <c r="Z15" s="113">
        <f>[10]Maio!$H$29</f>
        <v>21.240000000000002</v>
      </c>
      <c r="AA15" s="113">
        <f>[10]Maio!$H$30</f>
        <v>20.52</v>
      </c>
      <c r="AB15" s="113">
        <f>[10]Maio!$H$31</f>
        <v>19.079999999999998</v>
      </c>
      <c r="AC15" s="113">
        <f>[10]Maio!$H$32</f>
        <v>20.52</v>
      </c>
      <c r="AD15" s="113">
        <f>[10]Maio!$H$33</f>
        <v>11.16</v>
      </c>
      <c r="AE15" s="113">
        <f>[10]Maio!$H$34</f>
        <v>12.96</v>
      </c>
      <c r="AF15" s="113">
        <f>[10]Maio!$H$35</f>
        <v>11.16</v>
      </c>
      <c r="AG15" s="101">
        <f t="shared" si="3"/>
        <v>25.2</v>
      </c>
      <c r="AH15" s="112">
        <f t="shared" si="4"/>
        <v>14.504516129032258</v>
      </c>
    </row>
    <row r="16" spans="1:34" x14ac:dyDescent="0.2">
      <c r="A16" s="51" t="s">
        <v>152</v>
      </c>
      <c r="B16" s="113">
        <f>[11]Maio!$H$5</f>
        <v>14.4</v>
      </c>
      <c r="C16" s="113">
        <f>[11]Maio!$H$6</f>
        <v>10.08</v>
      </c>
      <c r="D16" s="113">
        <f>[11]Maio!$H$7</f>
        <v>10.08</v>
      </c>
      <c r="E16" s="113">
        <f>[11]Maio!$H$8</f>
        <v>12.6</v>
      </c>
      <c r="F16" s="113">
        <f>[11]Maio!$H$9</f>
        <v>14.76</v>
      </c>
      <c r="G16" s="113">
        <f>[11]Maio!$H$10</f>
        <v>12.96</v>
      </c>
      <c r="H16" s="113">
        <f>[11]Maio!$H$11</f>
        <v>12.96</v>
      </c>
      <c r="I16" s="113">
        <f>[11]Maio!$H$12</f>
        <v>13.68</v>
      </c>
      <c r="J16" s="113">
        <f>[11]Maio!$H$13</f>
        <v>19.8</v>
      </c>
      <c r="K16" s="113">
        <f>[11]Maio!$H$14</f>
        <v>14.76</v>
      </c>
      <c r="L16" s="113">
        <f>[11]Maio!$H$15</f>
        <v>17.64</v>
      </c>
      <c r="M16" s="113">
        <f>[11]Maio!$H$16</f>
        <v>18</v>
      </c>
      <c r="N16" s="113">
        <f>[11]Maio!$H$17</f>
        <v>14.4</v>
      </c>
      <c r="O16" s="113">
        <f>[11]Maio!$H$18</f>
        <v>14.4</v>
      </c>
      <c r="P16" s="113">
        <f>[11]Maio!$H$19</f>
        <v>14.4</v>
      </c>
      <c r="Q16" s="113">
        <f>[11]Maio!$H$20</f>
        <v>14.4</v>
      </c>
      <c r="R16" s="113">
        <f>[11]Maio!$H$21</f>
        <v>12.24</v>
      </c>
      <c r="S16" s="113">
        <f>[11]Maio!$H$22</f>
        <v>13.68</v>
      </c>
      <c r="T16" s="113">
        <f>[11]Maio!$H$23</f>
        <v>14.04</v>
      </c>
      <c r="U16" s="113">
        <f>[11]Maio!$H$24</f>
        <v>17.28</v>
      </c>
      <c r="V16" s="113">
        <f>[11]Maio!$H$25</f>
        <v>11.16</v>
      </c>
      <c r="W16" s="113">
        <f>[11]Maio!$H$26</f>
        <v>12.6</v>
      </c>
      <c r="X16" s="113">
        <f>[11]Maio!$H$27</f>
        <v>17.64</v>
      </c>
      <c r="Y16" s="113">
        <f>[11]Maio!$H$28</f>
        <v>15.840000000000002</v>
      </c>
      <c r="Z16" s="113">
        <f>[11]Maio!$H$29</f>
        <v>12.6</v>
      </c>
      <c r="AA16" s="113">
        <f>[11]Maio!$H$30</f>
        <v>14.04</v>
      </c>
      <c r="AB16" s="113">
        <f>[11]Maio!$H$31</f>
        <v>15.120000000000001</v>
      </c>
      <c r="AC16" s="113">
        <f>[11]Maio!$H$32</f>
        <v>28.44</v>
      </c>
      <c r="AD16" s="113">
        <f>[11]Maio!$H$33</f>
        <v>15.48</v>
      </c>
      <c r="AE16" s="113">
        <f>[11]Maio!$H$34</f>
        <v>17.64</v>
      </c>
      <c r="AF16" s="113">
        <f>[11]Maio!$H$35</f>
        <v>14.4</v>
      </c>
      <c r="AG16" s="101">
        <f t="shared" si="3"/>
        <v>28.44</v>
      </c>
      <c r="AH16" s="112">
        <f t="shared" si="4"/>
        <v>14.887741935483874</v>
      </c>
    </row>
    <row r="17" spans="1:38" x14ac:dyDescent="0.2">
      <c r="A17" s="51" t="s">
        <v>2</v>
      </c>
      <c r="B17" s="113">
        <f>[12]Maio!$H$5</f>
        <v>16.2</v>
      </c>
      <c r="C17" s="113">
        <f>[12]Maio!$H$6</f>
        <v>15.48</v>
      </c>
      <c r="D17" s="113">
        <f>[12]Maio!$H$7</f>
        <v>14.04</v>
      </c>
      <c r="E17" s="113">
        <f>[12]Maio!$H$8</f>
        <v>9.3600000000000012</v>
      </c>
      <c r="F17" s="113">
        <f>[12]Maio!$H$9</f>
        <v>17.64</v>
      </c>
      <c r="G17" s="113">
        <f>[12]Maio!$H$10</f>
        <v>11.879999999999999</v>
      </c>
      <c r="H17" s="113">
        <f>[12]Maio!$H$11</f>
        <v>14.76</v>
      </c>
      <c r="I17" s="113">
        <f>[12]Maio!$H$12</f>
        <v>10.8</v>
      </c>
      <c r="J17" s="113">
        <f>[12]Maio!$H$13</f>
        <v>14.4</v>
      </c>
      <c r="K17" s="113">
        <f>[12]Maio!$H$14</f>
        <v>13.32</v>
      </c>
      <c r="L17" s="113">
        <f>[12]Maio!$H$15</f>
        <v>16.559999999999999</v>
      </c>
      <c r="M17" s="113">
        <f>[12]Maio!$H$16</f>
        <v>17.64</v>
      </c>
      <c r="N17" s="113">
        <f>[12]Maio!$H$17</f>
        <v>15.48</v>
      </c>
      <c r="O17" s="113">
        <f>[12]Maio!$H$18</f>
        <v>14.04</v>
      </c>
      <c r="P17" s="113">
        <f>[12]Maio!$H$19</f>
        <v>17.64</v>
      </c>
      <c r="Q17" s="113">
        <f>[12]Maio!$H$20</f>
        <v>19.079999999999998</v>
      </c>
      <c r="R17" s="113">
        <f>[12]Maio!$H$21</f>
        <v>16.2</v>
      </c>
      <c r="S17" s="113">
        <f>[12]Maio!$H$22</f>
        <v>16.2</v>
      </c>
      <c r="T17" s="113">
        <f>[12]Maio!$H$23</f>
        <v>15.120000000000001</v>
      </c>
      <c r="U17" s="113">
        <f>[12]Maio!$H$24</f>
        <v>19.8</v>
      </c>
      <c r="V17" s="113">
        <f>[12]Maio!$H$25</f>
        <v>15.48</v>
      </c>
      <c r="W17" s="113">
        <f>[12]Maio!$H$26</f>
        <v>15.120000000000001</v>
      </c>
      <c r="X17" s="113">
        <f>[12]Maio!$H$27</f>
        <v>17.28</v>
      </c>
      <c r="Y17" s="113">
        <f>[12]Maio!$H$28</f>
        <v>17.28</v>
      </c>
      <c r="Z17" s="113">
        <f>[12]Maio!$H$29</f>
        <v>18.36</v>
      </c>
      <c r="AA17" s="113">
        <f>[12]Maio!$H$30</f>
        <v>19.440000000000001</v>
      </c>
      <c r="AB17" s="113">
        <f>[12]Maio!$H$31</f>
        <v>16.920000000000002</v>
      </c>
      <c r="AC17" s="113">
        <f>[12]Maio!$H$32</f>
        <v>22.68</v>
      </c>
      <c r="AD17" s="113">
        <f>[12]Maio!$H$33</f>
        <v>14.4</v>
      </c>
      <c r="AE17" s="113">
        <f>[12]Maio!$H$34</f>
        <v>14.04</v>
      </c>
      <c r="AF17" s="113">
        <f>[12]Maio!$H$35</f>
        <v>10.8</v>
      </c>
      <c r="AG17" s="101">
        <f t="shared" si="3"/>
        <v>22.68</v>
      </c>
      <c r="AH17" s="112">
        <f t="shared" si="4"/>
        <v>15.723870967741936</v>
      </c>
      <c r="AJ17" s="12" t="s">
        <v>35</v>
      </c>
    </row>
    <row r="18" spans="1:38" hidden="1" x14ac:dyDescent="0.2">
      <c r="A18" s="51" t="s">
        <v>3</v>
      </c>
      <c r="B18" s="113" t="s">
        <v>209</v>
      </c>
      <c r="C18" s="113" t="s">
        <v>209</v>
      </c>
      <c r="D18" s="113" t="s">
        <v>209</v>
      </c>
      <c r="E18" s="113" t="s">
        <v>209</v>
      </c>
      <c r="F18" s="113" t="s">
        <v>209</v>
      </c>
      <c r="G18" s="113" t="s">
        <v>209</v>
      </c>
      <c r="H18" s="113" t="s">
        <v>209</v>
      </c>
      <c r="I18" s="113" t="s">
        <v>209</v>
      </c>
      <c r="J18" s="113" t="s">
        <v>209</v>
      </c>
      <c r="K18" s="113" t="s">
        <v>209</v>
      </c>
      <c r="L18" s="113" t="s">
        <v>209</v>
      </c>
      <c r="M18" s="113" t="s">
        <v>209</v>
      </c>
      <c r="N18" s="113" t="s">
        <v>209</v>
      </c>
      <c r="O18" s="113" t="s">
        <v>209</v>
      </c>
      <c r="P18" s="113" t="s">
        <v>209</v>
      </c>
      <c r="Q18" s="113" t="s">
        <v>209</v>
      </c>
      <c r="R18" s="113" t="s">
        <v>209</v>
      </c>
      <c r="S18" s="113" t="s">
        <v>209</v>
      </c>
      <c r="T18" s="113" t="s">
        <v>209</v>
      </c>
      <c r="U18" s="113" t="s">
        <v>209</v>
      </c>
      <c r="V18" s="113" t="s">
        <v>209</v>
      </c>
      <c r="W18" s="113" t="s">
        <v>209</v>
      </c>
      <c r="X18" s="113" t="s">
        <v>209</v>
      </c>
      <c r="Y18" s="113" t="s">
        <v>209</v>
      </c>
      <c r="Z18" s="113" t="s">
        <v>209</v>
      </c>
      <c r="AA18" s="113" t="s">
        <v>209</v>
      </c>
      <c r="AB18" s="113" t="s">
        <v>209</v>
      </c>
      <c r="AC18" s="113" t="s">
        <v>209</v>
      </c>
      <c r="AD18" s="113" t="s">
        <v>209</v>
      </c>
      <c r="AE18" s="113" t="s">
        <v>209</v>
      </c>
      <c r="AF18" s="113" t="s">
        <v>209</v>
      </c>
      <c r="AG18" s="101" t="s">
        <v>209</v>
      </c>
      <c r="AH18" s="112" t="s">
        <v>209</v>
      </c>
      <c r="AI18" s="12" t="s">
        <v>35</v>
      </c>
      <c r="AJ18" s="12" t="s">
        <v>35</v>
      </c>
    </row>
    <row r="19" spans="1:38" x14ac:dyDescent="0.2">
      <c r="A19" s="51" t="s">
        <v>4</v>
      </c>
      <c r="B19" s="113">
        <f>[13]Maio!$H$5</f>
        <v>11.520000000000001</v>
      </c>
      <c r="C19" s="113">
        <f>[13]Maio!$H$6</f>
        <v>10.44</v>
      </c>
      <c r="D19" s="113">
        <f>[13]Maio!$H$7</f>
        <v>9.3600000000000012</v>
      </c>
      <c r="E19" s="113">
        <f>[13]Maio!$H$8</f>
        <v>12.6</v>
      </c>
      <c r="F19" s="113">
        <f>[13]Maio!$H$9</f>
        <v>13.32</v>
      </c>
      <c r="G19" s="113">
        <f>[13]Maio!$H$10</f>
        <v>11.16</v>
      </c>
      <c r="H19" s="113">
        <f>[13]Maio!$H$11</f>
        <v>15.120000000000001</v>
      </c>
      <c r="I19" s="113">
        <f>[13]Maio!$H$12</f>
        <v>10.8</v>
      </c>
      <c r="J19" s="113">
        <f>[13]Maio!$H$13</f>
        <v>9</v>
      </c>
      <c r="K19" s="113">
        <f>[13]Maio!$H$14</f>
        <v>10.44</v>
      </c>
      <c r="L19" s="113">
        <f>[13]Maio!$H$15</f>
        <v>10.44</v>
      </c>
      <c r="M19" s="113">
        <f>[13]Maio!$H$16</f>
        <v>11.520000000000001</v>
      </c>
      <c r="N19" s="113">
        <f>[13]Maio!$H$17</f>
        <v>11.16</v>
      </c>
      <c r="O19" s="113">
        <f>[13]Maio!$H$18</f>
        <v>10.08</v>
      </c>
      <c r="P19" s="113">
        <f>[13]Maio!$H$19</f>
        <v>12.96</v>
      </c>
      <c r="Q19" s="113">
        <f>[13]Maio!$H$20</f>
        <v>16.2</v>
      </c>
      <c r="R19" s="113">
        <f>[13]Maio!$H$21</f>
        <v>12.96</v>
      </c>
      <c r="S19" s="113">
        <f>[13]Maio!$H$22</f>
        <v>10.08</v>
      </c>
      <c r="T19" s="113">
        <f>[13]Maio!$H$23</f>
        <v>15.120000000000001</v>
      </c>
      <c r="U19" s="113">
        <f>[13]Maio!$H$24</f>
        <v>9.7200000000000006</v>
      </c>
      <c r="V19" s="113">
        <f>[13]Maio!$H$25</f>
        <v>9.7200000000000006</v>
      </c>
      <c r="W19" s="113">
        <f>[13]Maio!$H$26</f>
        <v>14.04</v>
      </c>
      <c r="X19" s="113">
        <f>[13]Maio!$H$27</f>
        <v>13.68</v>
      </c>
      <c r="Y19" s="113">
        <f>[13]Maio!$H$28</f>
        <v>16.2</v>
      </c>
      <c r="Z19" s="113">
        <f>[13]Maio!$H$29</f>
        <v>12.96</v>
      </c>
      <c r="AA19" s="113">
        <f>[13]Maio!$H$30</f>
        <v>15.840000000000002</v>
      </c>
      <c r="AB19" s="113">
        <f>[13]Maio!$H$31</f>
        <v>11.879999999999999</v>
      </c>
      <c r="AC19" s="113">
        <f>[13]Maio!$H$32</f>
        <v>18.36</v>
      </c>
      <c r="AD19" s="113">
        <f>[13]Maio!$H$33</f>
        <v>12.24</v>
      </c>
      <c r="AE19" s="113">
        <f>[13]Maio!$H$34</f>
        <v>12.96</v>
      </c>
      <c r="AF19" s="113">
        <f>[13]Maio!$H$35</f>
        <v>8.2799999999999994</v>
      </c>
      <c r="AG19" s="101">
        <f t="shared" si="3"/>
        <v>18.36</v>
      </c>
      <c r="AH19" s="112">
        <f t="shared" si="4"/>
        <v>12.263225806451612</v>
      </c>
      <c r="AJ19" t="s">
        <v>35</v>
      </c>
    </row>
    <row r="20" spans="1:38" x14ac:dyDescent="0.2">
      <c r="A20" s="51" t="s">
        <v>5</v>
      </c>
      <c r="B20" s="113">
        <f>[14]Maio!$H$5</f>
        <v>19.440000000000001</v>
      </c>
      <c r="C20" s="113">
        <f>[14]Maio!$H$6</f>
        <v>11.520000000000001</v>
      </c>
      <c r="D20" s="113">
        <f>[14]Maio!$H$7</f>
        <v>15.120000000000001</v>
      </c>
      <c r="E20" s="113">
        <f>[14]Maio!$H$8</f>
        <v>8.2799999999999994</v>
      </c>
      <c r="F20" s="113">
        <f>[14]Maio!$H$9</f>
        <v>8.2799999999999994</v>
      </c>
      <c r="G20" s="113">
        <f>[14]Maio!$H$10</f>
        <v>18.36</v>
      </c>
      <c r="H20" s="113">
        <f>[14]Maio!$H$11</f>
        <v>14.76</v>
      </c>
      <c r="I20" s="113">
        <f>[14]Maio!$H$12</f>
        <v>11.16</v>
      </c>
      <c r="J20" s="113">
        <f>[14]Maio!$H$13</f>
        <v>12.6</v>
      </c>
      <c r="K20" s="113">
        <f>[14]Maio!$H$14</f>
        <v>9.7200000000000006</v>
      </c>
      <c r="L20" s="113">
        <f>[14]Maio!$H$15</f>
        <v>11.520000000000001</v>
      </c>
      <c r="M20" s="113">
        <f>[14]Maio!$H$16</f>
        <v>7.2</v>
      </c>
      <c r="N20" s="113">
        <f>[14]Maio!$H$17</f>
        <v>9.3600000000000012</v>
      </c>
      <c r="O20" s="113">
        <f>[14]Maio!$H$18</f>
        <v>4.6800000000000006</v>
      </c>
      <c r="P20" s="113">
        <f>[14]Maio!$H$19</f>
        <v>13.68</v>
      </c>
      <c r="Q20" s="113">
        <f>[14]Maio!$H$20</f>
        <v>12.6</v>
      </c>
      <c r="R20" s="113">
        <f>[14]Maio!$H$21</f>
        <v>13.32</v>
      </c>
      <c r="S20" s="113">
        <f>[14]Maio!$H$22</f>
        <v>11.520000000000001</v>
      </c>
      <c r="T20" s="113">
        <f>[14]Maio!$H$23</f>
        <v>12.6</v>
      </c>
      <c r="U20" s="113">
        <f>[14]Maio!$H$24</f>
        <v>12.6</v>
      </c>
      <c r="V20" s="113">
        <f>[14]Maio!$H$25</f>
        <v>9.7200000000000006</v>
      </c>
      <c r="W20" s="113">
        <f>[14]Maio!$H$26</f>
        <v>11.520000000000001</v>
      </c>
      <c r="X20" s="113">
        <f>[14]Maio!$H$27</f>
        <v>12.6</v>
      </c>
      <c r="Y20" s="113">
        <f>[14]Maio!$H$28</f>
        <v>15.48</v>
      </c>
      <c r="Z20" s="113">
        <f>[14]Maio!$H$29</f>
        <v>11.16</v>
      </c>
      <c r="AA20" s="113">
        <f>[14]Maio!$H$30</f>
        <v>12.96</v>
      </c>
      <c r="AB20" s="113">
        <f>[14]Maio!$H$31</f>
        <v>9.3600000000000012</v>
      </c>
      <c r="AC20" s="113">
        <f>[14]Maio!$H$32</f>
        <v>17.64</v>
      </c>
      <c r="AD20" s="113">
        <f>[14]Maio!$H$33</f>
        <v>16.920000000000002</v>
      </c>
      <c r="AE20" s="113">
        <f>[14]Maio!$H$34</f>
        <v>11.16</v>
      </c>
      <c r="AF20" s="113">
        <f>[14]Maio!$H$35</f>
        <v>5.4</v>
      </c>
      <c r="AG20" s="101">
        <f t="shared" si="3"/>
        <v>19.440000000000001</v>
      </c>
      <c r="AH20" s="112">
        <f t="shared" si="4"/>
        <v>12.007741935483873</v>
      </c>
      <c r="AI20" s="12" t="s">
        <v>35</v>
      </c>
      <c r="AK20" t="s">
        <v>35</v>
      </c>
    </row>
    <row r="21" spans="1:38" x14ac:dyDescent="0.2">
      <c r="A21" s="51" t="s">
        <v>33</v>
      </c>
      <c r="B21" s="113">
        <f>[15]Maio!$H$5</f>
        <v>18.36</v>
      </c>
      <c r="C21" s="113">
        <f>[15]Maio!$H$6</f>
        <v>17.64</v>
      </c>
      <c r="D21" s="113">
        <f>[15]Maio!$H$7</f>
        <v>15.840000000000002</v>
      </c>
      <c r="E21" s="113">
        <f>[15]Maio!$H$8</f>
        <v>16.920000000000002</v>
      </c>
      <c r="F21" s="113">
        <f>[15]Maio!$H$9</f>
        <v>16.2</v>
      </c>
      <c r="G21" s="113">
        <f>[15]Maio!$H$10</f>
        <v>15.120000000000001</v>
      </c>
      <c r="H21" s="113">
        <f>[15]Maio!$H$11</f>
        <v>21.96</v>
      </c>
      <c r="I21" s="113">
        <f>[15]Maio!$H$12</f>
        <v>17.28</v>
      </c>
      <c r="J21" s="113">
        <f>[15]Maio!$H$13</f>
        <v>15.48</v>
      </c>
      <c r="K21" s="113">
        <f>[15]Maio!$H$14</f>
        <v>15.840000000000002</v>
      </c>
      <c r="L21" s="113">
        <f>[15]Maio!$H$15</f>
        <v>13.68</v>
      </c>
      <c r="M21" s="113">
        <f>[15]Maio!$H$16</f>
        <v>16.559999999999999</v>
      </c>
      <c r="N21" s="113">
        <f>[15]Maio!$H$17</f>
        <v>14.04</v>
      </c>
      <c r="O21" s="113">
        <f>[15]Maio!$H$18</f>
        <v>18.720000000000002</v>
      </c>
      <c r="P21" s="113">
        <f>[15]Maio!$H$19</f>
        <v>16.559999999999999</v>
      </c>
      <c r="Q21" s="113">
        <f>[15]Maio!$H$20</f>
        <v>12.96</v>
      </c>
      <c r="R21" s="113">
        <f>[15]Maio!$H$21</f>
        <v>17.28</v>
      </c>
      <c r="S21" s="113">
        <f>[15]Maio!$H$22</f>
        <v>19.079999999999998</v>
      </c>
      <c r="T21" s="113">
        <f>[15]Maio!$H$23</f>
        <v>24.48</v>
      </c>
      <c r="U21" s="113">
        <f>[15]Maio!$H$24</f>
        <v>18</v>
      </c>
      <c r="V21" s="113">
        <f>[15]Maio!$H$25</f>
        <v>17.28</v>
      </c>
      <c r="W21" s="113">
        <f>[15]Maio!$H$26</f>
        <v>19.8</v>
      </c>
      <c r="X21" s="113">
        <f>[15]Maio!$H$27</f>
        <v>17.64</v>
      </c>
      <c r="Y21" s="113">
        <f>[15]Maio!$H$28</f>
        <v>21.6</v>
      </c>
      <c r="Z21" s="113">
        <f>[15]Maio!$H$29</f>
        <v>21.240000000000002</v>
      </c>
      <c r="AA21" s="113">
        <f>[15]Maio!$H$30</f>
        <v>22.68</v>
      </c>
      <c r="AB21" s="113">
        <f>[15]Maio!$H$31</f>
        <v>17.28</v>
      </c>
      <c r="AC21" s="113">
        <f>[15]Maio!$H$32</f>
        <v>25.56</v>
      </c>
      <c r="AD21" s="113">
        <f>[15]Maio!$H$33</f>
        <v>17.28</v>
      </c>
      <c r="AE21" s="113">
        <f>[15]Maio!$H$34</f>
        <v>23.400000000000002</v>
      </c>
      <c r="AF21" s="113">
        <f>[15]Maio!$H$35</f>
        <v>14.04</v>
      </c>
      <c r="AG21" s="101">
        <f t="shared" si="3"/>
        <v>25.56</v>
      </c>
      <c r="AH21" s="112">
        <f t="shared" si="4"/>
        <v>18.058064516129033</v>
      </c>
    </row>
    <row r="22" spans="1:38" x14ac:dyDescent="0.2">
      <c r="A22" s="51" t="s">
        <v>6</v>
      </c>
      <c r="B22" s="113">
        <f>[16]Maio!$H$5</f>
        <v>9.3600000000000012</v>
      </c>
      <c r="C22" s="113">
        <f>[16]Maio!$H$6</f>
        <v>7.5600000000000005</v>
      </c>
      <c r="D22" s="113">
        <f>[16]Maio!$H$7</f>
        <v>7.5600000000000005</v>
      </c>
      <c r="E22" s="113">
        <f>[16]Maio!$H$8</f>
        <v>6.48</v>
      </c>
      <c r="F22" s="113">
        <f>[16]Maio!$H$9</f>
        <v>5.7600000000000007</v>
      </c>
      <c r="G22" s="113">
        <f>[16]Maio!$H$10</f>
        <v>9.7200000000000006</v>
      </c>
      <c r="H22" s="113">
        <f>[16]Maio!$H$11</f>
        <v>7.2</v>
      </c>
      <c r="I22" s="113">
        <f>[16]Maio!$H$12</f>
        <v>5.7600000000000007</v>
      </c>
      <c r="J22" s="113">
        <f>[16]Maio!$H$13</f>
        <v>10.08</v>
      </c>
      <c r="K22" s="113">
        <f>[16]Maio!$H$14</f>
        <v>8.2799999999999994</v>
      </c>
      <c r="L22" s="113">
        <f>[16]Maio!$H$15</f>
        <v>8.64</v>
      </c>
      <c r="M22" s="113">
        <f>[16]Maio!$H$16</f>
        <v>9</v>
      </c>
      <c r="N22" s="113">
        <f>[16]Maio!$H$17</f>
        <v>6.84</v>
      </c>
      <c r="O22" s="113">
        <f>[16]Maio!$H$18</f>
        <v>7.2</v>
      </c>
      <c r="P22" s="113">
        <f>[16]Maio!$H$19</f>
        <v>9.3600000000000012</v>
      </c>
      <c r="Q22" s="113">
        <f>[16]Maio!$H$20</f>
        <v>9.3600000000000012</v>
      </c>
      <c r="R22" s="113">
        <f>[16]Maio!$H$21</f>
        <v>7.2</v>
      </c>
      <c r="S22" s="113">
        <f>[16]Maio!$H$22</f>
        <v>6.12</v>
      </c>
      <c r="T22" s="113">
        <f>[16]Maio!$H$23</f>
        <v>7.5600000000000005</v>
      </c>
      <c r="U22" s="113">
        <f>[16]Maio!$H$24</f>
        <v>8.2799999999999994</v>
      </c>
      <c r="V22" s="113">
        <f>[16]Maio!$H$25</f>
        <v>8.64</v>
      </c>
      <c r="W22" s="113">
        <f>[16]Maio!$H$26</f>
        <v>5.4</v>
      </c>
      <c r="X22" s="113">
        <f>[16]Maio!$H$27</f>
        <v>5.7600000000000007</v>
      </c>
      <c r="Y22" s="113">
        <f>[16]Maio!$H$28</f>
        <v>9</v>
      </c>
      <c r="Z22" s="113">
        <f>[16]Maio!$H$29</f>
        <v>8.64</v>
      </c>
      <c r="AA22" s="113">
        <f>[16]Maio!$H$30</f>
        <v>11.520000000000001</v>
      </c>
      <c r="AB22" s="113">
        <f>[16]Maio!$H$31</f>
        <v>12.96</v>
      </c>
      <c r="AC22" s="113">
        <f>[16]Maio!$H$32</f>
        <v>11.879999999999999</v>
      </c>
      <c r="AD22" s="113">
        <f>[16]Maio!$H$33</f>
        <v>8.64</v>
      </c>
      <c r="AE22" s="113">
        <f>[16]Maio!$H$34</f>
        <v>7.2</v>
      </c>
      <c r="AF22" s="113">
        <f>[16]Maio!$H$35</f>
        <v>6.12</v>
      </c>
      <c r="AG22" s="101">
        <f t="shared" si="3"/>
        <v>12.96</v>
      </c>
      <c r="AH22" s="112">
        <f t="shared" si="4"/>
        <v>8.1638709677419374</v>
      </c>
    </row>
    <row r="23" spans="1:38" x14ac:dyDescent="0.2">
      <c r="A23" s="51" t="s">
        <v>7</v>
      </c>
      <c r="B23" s="113">
        <f>[17]Maio!$H$5</f>
        <v>14.76</v>
      </c>
      <c r="C23" s="113">
        <f>[17]Maio!$H$6</f>
        <v>15.840000000000002</v>
      </c>
      <c r="D23" s="113">
        <f>[17]Maio!$H$7</f>
        <v>11.520000000000001</v>
      </c>
      <c r="E23" s="113">
        <f>[17]Maio!$H$8</f>
        <v>10.08</v>
      </c>
      <c r="F23" s="113">
        <f>[17]Maio!$H$9</f>
        <v>12.96</v>
      </c>
      <c r="G23" s="113">
        <f>[17]Maio!$H$10</f>
        <v>8.64</v>
      </c>
      <c r="H23" s="113">
        <f>[17]Maio!$H$11</f>
        <v>9.3600000000000012</v>
      </c>
      <c r="I23" s="113">
        <f>[17]Maio!$H$12</f>
        <v>11.16</v>
      </c>
      <c r="J23" s="113">
        <f>[17]Maio!$H$13</f>
        <v>12.6</v>
      </c>
      <c r="K23" s="113">
        <f>[17]Maio!$H$14</f>
        <v>11.16</v>
      </c>
      <c r="L23" s="113">
        <f>[17]Maio!$H$15</f>
        <v>10.44</v>
      </c>
      <c r="M23" s="113">
        <f>[17]Maio!$H$16</f>
        <v>15.120000000000001</v>
      </c>
      <c r="N23" s="113">
        <f>[17]Maio!$H$17</f>
        <v>8.2799999999999994</v>
      </c>
      <c r="O23" s="113">
        <f>[17]Maio!$H$18</f>
        <v>7.5600000000000005</v>
      </c>
      <c r="P23" s="113">
        <f>[17]Maio!$H$19</f>
        <v>11.520000000000001</v>
      </c>
      <c r="Q23" s="113">
        <f>[17]Maio!$H$20</f>
        <v>11.879999999999999</v>
      </c>
      <c r="R23" s="113">
        <f>[17]Maio!$H$21</f>
        <v>18.36</v>
      </c>
      <c r="S23" s="113">
        <f>[17]Maio!$H$22</f>
        <v>14.4</v>
      </c>
      <c r="T23" s="113">
        <f>[17]Maio!$H$23</f>
        <v>10.8</v>
      </c>
      <c r="U23" s="113">
        <f>[17]Maio!$H$24</f>
        <v>13.32</v>
      </c>
      <c r="V23" s="113">
        <f>[17]Maio!$H$25</f>
        <v>13.32</v>
      </c>
      <c r="W23" s="113">
        <f>[17]Maio!$H$26</f>
        <v>18.720000000000002</v>
      </c>
      <c r="X23" s="113">
        <f>[17]Maio!$H$27</f>
        <v>12.96</v>
      </c>
      <c r="Y23" s="113">
        <f>[17]Maio!$H$28</f>
        <v>12.24</v>
      </c>
      <c r="Z23" s="113">
        <f>[17]Maio!$H$29</f>
        <v>14.76</v>
      </c>
      <c r="AA23" s="113">
        <f>[17]Maio!$H$30</f>
        <v>17.64</v>
      </c>
      <c r="AB23" s="113">
        <f>[17]Maio!$H$31</f>
        <v>11.16</v>
      </c>
      <c r="AC23" s="113">
        <f>[17]Maio!$H$32</f>
        <v>25.2</v>
      </c>
      <c r="AD23" s="113">
        <f>[17]Maio!$H$33</f>
        <v>11.879999999999999</v>
      </c>
      <c r="AE23" s="113">
        <f>[17]Maio!$H$34</f>
        <v>16.2</v>
      </c>
      <c r="AF23" s="113">
        <f>[17]Maio!$H$35</f>
        <v>8.64</v>
      </c>
      <c r="AG23" s="101">
        <f t="shared" si="3"/>
        <v>25.2</v>
      </c>
      <c r="AH23" s="112">
        <f t="shared" si="4"/>
        <v>12.983225806451612</v>
      </c>
    </row>
    <row r="24" spans="1:38" hidden="1" x14ac:dyDescent="0.2">
      <c r="A24" s="51" t="s">
        <v>153</v>
      </c>
      <c r="B24" s="113" t="str">
        <f>[18]Maio!$H$5</f>
        <v>*</v>
      </c>
      <c r="C24" s="113" t="str">
        <f>[18]Maio!$H$6</f>
        <v>*</v>
      </c>
      <c r="D24" s="113" t="str">
        <f>[18]Maio!$H$7</f>
        <v>*</v>
      </c>
      <c r="E24" s="113" t="str">
        <f>[18]Maio!$H$8</f>
        <v>*</v>
      </c>
      <c r="F24" s="113" t="str">
        <f>[18]Maio!$H$9</f>
        <v>*</v>
      </c>
      <c r="G24" s="113" t="str">
        <f>[18]Maio!$H$10</f>
        <v>*</v>
      </c>
      <c r="H24" s="113" t="str">
        <f>[18]Maio!$H$11</f>
        <v>*</v>
      </c>
      <c r="I24" s="113" t="str">
        <f>[18]Maio!$H$12</f>
        <v>*</v>
      </c>
      <c r="J24" s="113" t="str">
        <f>[18]Maio!$H$13</f>
        <v>*</v>
      </c>
      <c r="K24" s="113" t="str">
        <f>[18]Maio!$H$14</f>
        <v>*</v>
      </c>
      <c r="L24" s="113" t="str">
        <f>[18]Maio!$H$15</f>
        <v>*</v>
      </c>
      <c r="M24" s="113" t="str">
        <f>[18]Maio!$H$16</f>
        <v>*</v>
      </c>
      <c r="N24" s="113" t="str">
        <f>[18]Maio!$H$17</f>
        <v>*</v>
      </c>
      <c r="O24" s="113" t="str">
        <f>[18]Maio!$H$18</f>
        <v>*</v>
      </c>
      <c r="P24" s="113" t="str">
        <f>[18]Maio!$H$19</f>
        <v>*</v>
      </c>
      <c r="Q24" s="113" t="str">
        <f>[18]Maio!$H$20</f>
        <v>*</v>
      </c>
      <c r="R24" s="113" t="str">
        <f>[18]Maio!$H$21</f>
        <v>*</v>
      </c>
      <c r="S24" s="113" t="str">
        <f>[18]Maio!$H$22</f>
        <v>*</v>
      </c>
      <c r="T24" s="113" t="str">
        <f>[18]Maio!$H$23</f>
        <v>*</v>
      </c>
      <c r="U24" s="113" t="str">
        <f>[18]Maio!$H$24</f>
        <v>*</v>
      </c>
      <c r="V24" s="113" t="str">
        <f>[18]Maio!$H$25</f>
        <v>*</v>
      </c>
      <c r="W24" s="113" t="str">
        <f>[18]Maio!$H$25</f>
        <v>*</v>
      </c>
      <c r="X24" s="113" t="str">
        <f>[18]Maio!$H$27</f>
        <v>*</v>
      </c>
      <c r="Y24" s="113" t="str">
        <f>[18]Maio!$H$28</f>
        <v>*</v>
      </c>
      <c r="Z24" s="113" t="str">
        <f>[18]Maio!$H$29</f>
        <v>*</v>
      </c>
      <c r="AA24" s="113" t="str">
        <f>[18]Maio!$H$30</f>
        <v>*</v>
      </c>
      <c r="AB24" s="113" t="str">
        <f>[18]Maio!$H$31</f>
        <v>*</v>
      </c>
      <c r="AC24" s="113" t="str">
        <f>[18]Maio!$H$32</f>
        <v>*</v>
      </c>
      <c r="AD24" s="113" t="str">
        <f>[18]Maio!$H$33</f>
        <v>*</v>
      </c>
      <c r="AE24" s="113" t="str">
        <f>[18]Maio!$H$34</f>
        <v>*</v>
      </c>
      <c r="AF24" s="113" t="str">
        <f>[18]Maio!$H$35</f>
        <v>*</v>
      </c>
      <c r="AG24" s="101" t="s">
        <v>209</v>
      </c>
      <c r="AH24" s="112" t="s">
        <v>209</v>
      </c>
      <c r="AK24" t="s">
        <v>35</v>
      </c>
      <c r="AL24" t="s">
        <v>35</v>
      </c>
    </row>
    <row r="25" spans="1:38" hidden="1" x14ac:dyDescent="0.2">
      <c r="A25" s="51" t="s">
        <v>154</v>
      </c>
      <c r="B25" s="113" t="s">
        <v>209</v>
      </c>
      <c r="C25" s="113" t="s">
        <v>209</v>
      </c>
      <c r="D25" s="113" t="s">
        <v>209</v>
      </c>
      <c r="E25" s="113" t="s">
        <v>209</v>
      </c>
      <c r="F25" s="113" t="s">
        <v>209</v>
      </c>
      <c r="G25" s="113" t="s">
        <v>209</v>
      </c>
      <c r="H25" s="113" t="s">
        <v>209</v>
      </c>
      <c r="I25" s="113" t="s">
        <v>209</v>
      </c>
      <c r="J25" s="113" t="s">
        <v>209</v>
      </c>
      <c r="K25" s="113" t="s">
        <v>209</v>
      </c>
      <c r="L25" s="113" t="s">
        <v>209</v>
      </c>
      <c r="M25" s="113" t="s">
        <v>209</v>
      </c>
      <c r="N25" s="113" t="s">
        <v>209</v>
      </c>
      <c r="O25" s="113" t="s">
        <v>209</v>
      </c>
      <c r="P25" s="113" t="s">
        <v>209</v>
      </c>
      <c r="Q25" s="113" t="s">
        <v>209</v>
      </c>
      <c r="R25" s="113" t="s">
        <v>209</v>
      </c>
      <c r="S25" s="113" t="s">
        <v>209</v>
      </c>
      <c r="T25" s="113" t="s">
        <v>209</v>
      </c>
      <c r="U25" s="113" t="s">
        <v>209</v>
      </c>
      <c r="V25" s="113" t="s">
        <v>209</v>
      </c>
      <c r="W25" s="113" t="s">
        <v>209</v>
      </c>
      <c r="X25" s="113" t="s">
        <v>209</v>
      </c>
      <c r="Y25" s="113" t="s">
        <v>209</v>
      </c>
      <c r="Z25" s="113" t="s">
        <v>209</v>
      </c>
      <c r="AA25" s="113" t="s">
        <v>209</v>
      </c>
      <c r="AB25" s="113" t="s">
        <v>209</v>
      </c>
      <c r="AC25" s="113" t="s">
        <v>209</v>
      </c>
      <c r="AD25" s="113" t="s">
        <v>209</v>
      </c>
      <c r="AE25" s="113" t="s">
        <v>209</v>
      </c>
      <c r="AF25" s="113" t="s">
        <v>209</v>
      </c>
      <c r="AG25" s="101" t="s">
        <v>209</v>
      </c>
      <c r="AH25" s="112" t="s">
        <v>209</v>
      </c>
      <c r="AI25" s="12" t="s">
        <v>35</v>
      </c>
    </row>
    <row r="26" spans="1:38" x14ac:dyDescent="0.2">
      <c r="A26" s="51" t="s">
        <v>155</v>
      </c>
      <c r="B26" s="113">
        <f>[19]Maio!$H$5</f>
        <v>10.8</v>
      </c>
      <c r="C26" s="113">
        <f>[19]Maio!$H$6</f>
        <v>16.920000000000002</v>
      </c>
      <c r="D26" s="113">
        <f>[19]Maio!$H$7</f>
        <v>9</v>
      </c>
      <c r="E26" s="113">
        <f>[19]Maio!$H$8</f>
        <v>9.7200000000000006</v>
      </c>
      <c r="F26" s="113">
        <f>[19]Maio!$H$9</f>
        <v>12.96</v>
      </c>
      <c r="G26" s="113">
        <f>[19]Maio!$H$10</f>
        <v>8.2799999999999994</v>
      </c>
      <c r="H26" s="113">
        <f>[19]Maio!$H$11</f>
        <v>12.6</v>
      </c>
      <c r="I26" s="113">
        <f>[19]Maio!$H$12</f>
        <v>10.44</v>
      </c>
      <c r="J26" s="113">
        <f>[19]Maio!$H$13</f>
        <v>9.3600000000000012</v>
      </c>
      <c r="K26" s="113">
        <f>[19]Maio!$H$14</f>
        <v>10.08</v>
      </c>
      <c r="L26" s="113">
        <f>[19]Maio!$H$15</f>
        <v>14.04</v>
      </c>
      <c r="M26" s="113">
        <f>[19]Maio!$H$16</f>
        <v>14.76</v>
      </c>
      <c r="N26" s="113">
        <f>[19]Maio!$H$17</f>
        <v>12.6</v>
      </c>
      <c r="O26" s="113">
        <f>[19]Maio!$H$18</f>
        <v>7.5600000000000005</v>
      </c>
      <c r="P26" s="113">
        <f>[19]Maio!$H$19</f>
        <v>9</v>
      </c>
      <c r="Q26" s="113">
        <f>[19]Maio!$H$20</f>
        <v>11.520000000000001</v>
      </c>
      <c r="R26" s="113">
        <f>[19]Maio!$H$21</f>
        <v>15.120000000000001</v>
      </c>
      <c r="S26" s="113">
        <f>[19]Maio!$H$22</f>
        <v>10.08</v>
      </c>
      <c r="T26" s="113">
        <f>[19]Maio!$H$23</f>
        <v>7.5600000000000005</v>
      </c>
      <c r="U26" s="113">
        <f>[19]Maio!$H$24</f>
        <v>11.16</v>
      </c>
      <c r="V26" s="113">
        <f>[19]Maio!$H$25</f>
        <v>14.4</v>
      </c>
      <c r="W26" s="113">
        <f>[19]Maio!$H$26</f>
        <v>15.120000000000001</v>
      </c>
      <c r="X26" s="113">
        <f>[19]Maio!$H$27</f>
        <v>10.8</v>
      </c>
      <c r="Y26" s="113">
        <f>[19]Maio!$H$28</f>
        <v>10.44</v>
      </c>
      <c r="Z26" s="113">
        <f>[19]Maio!$H$29</f>
        <v>13.32</v>
      </c>
      <c r="AA26" s="113">
        <f>[19]Maio!$H$30</f>
        <v>18.720000000000002</v>
      </c>
      <c r="AB26" s="113">
        <f>[19]Maio!$H$31</f>
        <v>15.840000000000002</v>
      </c>
      <c r="AC26" s="113">
        <f>[19]Maio!$H$32</f>
        <v>23.040000000000003</v>
      </c>
      <c r="AD26" s="113">
        <f>[19]Maio!$H$33</f>
        <v>9</v>
      </c>
      <c r="AE26" s="113">
        <f>[19]Maio!$H$34</f>
        <v>16.559999999999999</v>
      </c>
      <c r="AF26" s="113">
        <f>[19]Maio!$H$35</f>
        <v>7.2</v>
      </c>
      <c r="AG26" s="101">
        <f t="shared" si="3"/>
        <v>23.040000000000003</v>
      </c>
      <c r="AH26" s="112">
        <f t="shared" si="4"/>
        <v>12.193548387096774</v>
      </c>
      <c r="AI26" t="s">
        <v>35</v>
      </c>
      <c r="AJ26" t="s">
        <v>35</v>
      </c>
      <c r="AK26" t="s">
        <v>35</v>
      </c>
      <c r="AL26" t="s">
        <v>35</v>
      </c>
    </row>
    <row r="27" spans="1:38" x14ac:dyDescent="0.2">
      <c r="A27" s="51" t="s">
        <v>8</v>
      </c>
      <c r="B27" s="113">
        <f>[20]Maio!$H$5</f>
        <v>8.2799999999999994</v>
      </c>
      <c r="C27" s="113">
        <f>[20]Maio!$H$6</f>
        <v>10.44</v>
      </c>
      <c r="D27" s="113">
        <f>[20]Maio!$H$7</f>
        <v>12.96</v>
      </c>
      <c r="E27" s="113">
        <f>[20]Maio!$H$8</f>
        <v>10.08</v>
      </c>
      <c r="F27" s="113">
        <f>[20]Maio!$H$9</f>
        <v>12.24</v>
      </c>
      <c r="G27" s="113">
        <f>[20]Maio!$H$10</f>
        <v>6.84</v>
      </c>
      <c r="H27" s="113">
        <f>[20]Maio!$H$11</f>
        <v>10.8</v>
      </c>
      <c r="I27" s="113">
        <f>[20]Maio!$H$12</f>
        <v>12.24</v>
      </c>
      <c r="J27" s="113">
        <f>[20]Maio!$H$13</f>
        <v>16.920000000000002</v>
      </c>
      <c r="K27" s="113">
        <f>[20]Maio!$H$14</f>
        <v>11.16</v>
      </c>
      <c r="L27" s="113">
        <f>[20]Maio!$H$15</f>
        <v>13.68</v>
      </c>
      <c r="M27" s="113">
        <f>[20]Maio!$H$16</f>
        <v>10.8</v>
      </c>
      <c r="N27" s="113">
        <f>[20]Maio!$H$17</f>
        <v>8.64</v>
      </c>
      <c r="O27" s="113">
        <f>[20]Maio!$H$18</f>
        <v>7.5600000000000005</v>
      </c>
      <c r="P27" s="113">
        <f>[20]Maio!$H$19</f>
        <v>9.3600000000000012</v>
      </c>
      <c r="Q27" s="113">
        <f>[20]Maio!$H$20</f>
        <v>9.3600000000000012</v>
      </c>
      <c r="R27" s="113">
        <f>[20]Maio!$H$21</f>
        <v>18</v>
      </c>
      <c r="S27" s="113">
        <f>[20]Maio!$H$22</f>
        <v>15.48</v>
      </c>
      <c r="T27" s="113">
        <f>[20]Maio!$H$23</f>
        <v>11.879999999999999</v>
      </c>
      <c r="U27" s="113">
        <f>[20]Maio!$H$24</f>
        <v>11.520000000000001</v>
      </c>
      <c r="V27" s="113">
        <f>[20]Maio!$H$25</f>
        <v>17.28</v>
      </c>
      <c r="W27" s="113">
        <f>[20]Maio!$H$26</f>
        <v>13.68</v>
      </c>
      <c r="X27" s="113">
        <f>[20]Maio!$H$27</f>
        <v>12.24</v>
      </c>
      <c r="Y27" s="113">
        <f>[20]Maio!$H$28</f>
        <v>17.64</v>
      </c>
      <c r="Z27" s="113">
        <f>[20]Maio!$H$29</f>
        <v>13.68</v>
      </c>
      <c r="AA27" s="113">
        <f>[20]Maio!$H$30</f>
        <v>16.2</v>
      </c>
      <c r="AB27" s="113">
        <f>[20]Maio!$H$31</f>
        <v>33.119999999999997</v>
      </c>
      <c r="AC27" s="113">
        <f>[20]Maio!$H$32</f>
        <v>21.6</v>
      </c>
      <c r="AD27" s="113">
        <f>[20]Maio!$H$33</f>
        <v>11.16</v>
      </c>
      <c r="AE27" s="113">
        <f>[20]Maio!$H$34</f>
        <v>12.6</v>
      </c>
      <c r="AF27" s="113">
        <f>[20]Maio!$H$35</f>
        <v>6.12</v>
      </c>
      <c r="AG27" s="101">
        <f t="shared" si="3"/>
        <v>33.119999999999997</v>
      </c>
      <c r="AH27" s="112">
        <f t="shared" si="4"/>
        <v>13.018064516129034</v>
      </c>
      <c r="AK27" t="s">
        <v>35</v>
      </c>
    </row>
    <row r="28" spans="1:38" x14ac:dyDescent="0.2">
      <c r="A28" s="51" t="s">
        <v>9</v>
      </c>
      <c r="B28" s="113">
        <f>[21]Maio!$H$5</f>
        <v>10.8</v>
      </c>
      <c r="C28" s="113">
        <f>[21]Maio!$H$6</f>
        <v>11.16</v>
      </c>
      <c r="D28" s="113">
        <f>[21]Maio!$H$7</f>
        <v>12.24</v>
      </c>
      <c r="E28" s="113">
        <f>[21]Maio!$H$8</f>
        <v>9.7200000000000006</v>
      </c>
      <c r="F28" s="113">
        <f>[21]Maio!$H$9</f>
        <v>13.32</v>
      </c>
      <c r="G28" s="113">
        <f>[21]Maio!$H$10</f>
        <v>7.2</v>
      </c>
      <c r="H28" s="113">
        <f>[21]Maio!$H$11</f>
        <v>12.24</v>
      </c>
      <c r="I28" s="113">
        <f>[21]Maio!$H$12</f>
        <v>12.24</v>
      </c>
      <c r="J28" s="113">
        <f>[21]Maio!$H$13</f>
        <v>14.04</v>
      </c>
      <c r="K28" s="113">
        <f>[21]Maio!$H$14</f>
        <v>15.840000000000002</v>
      </c>
      <c r="L28" s="113">
        <f>[21]Maio!$H$15</f>
        <v>15.120000000000001</v>
      </c>
      <c r="M28" s="113">
        <f>[21]Maio!$H$16</f>
        <v>13.32</v>
      </c>
      <c r="N28" s="113">
        <f>[21]Maio!$H$17</f>
        <v>12.24</v>
      </c>
      <c r="O28" s="113">
        <f>[21]Maio!$H$18</f>
        <v>8.2799999999999994</v>
      </c>
      <c r="P28" s="113">
        <f>[21]Maio!$H$19</f>
        <v>9</v>
      </c>
      <c r="Q28" s="113">
        <f>[21]Maio!$H$20</f>
        <v>9</v>
      </c>
      <c r="R28" s="113">
        <f>[21]Maio!$H$21</f>
        <v>14.04</v>
      </c>
      <c r="S28" s="113">
        <f>[21]Maio!$H$22</f>
        <v>11.16</v>
      </c>
      <c r="T28" s="113">
        <f>[21]Maio!$H$23</f>
        <v>10.08</v>
      </c>
      <c r="U28" s="113">
        <f>[21]Maio!$H$24</f>
        <v>10.44</v>
      </c>
      <c r="V28" s="113">
        <f>[21]Maio!$H$25</f>
        <v>18</v>
      </c>
      <c r="W28" s="113">
        <f>[21]Maio!$H$26</f>
        <v>16.2</v>
      </c>
      <c r="X28" s="113">
        <f>[21]Maio!$H$27</f>
        <v>10.8</v>
      </c>
      <c r="Y28" s="113">
        <f>[21]Maio!$H$28</f>
        <v>14.04</v>
      </c>
      <c r="Z28" s="113">
        <f>[21]Maio!$H$29</f>
        <v>15.840000000000002</v>
      </c>
      <c r="AA28" s="113">
        <f>[21]Maio!$H$30</f>
        <v>19.079999999999998</v>
      </c>
      <c r="AB28" s="113">
        <f>[21]Maio!$H$31</f>
        <v>17.64</v>
      </c>
      <c r="AC28" s="113">
        <f>[21]Maio!$H$32</f>
        <v>23.759999999999998</v>
      </c>
      <c r="AD28" s="113">
        <f>[21]Maio!$H$33</f>
        <v>11.16</v>
      </c>
      <c r="AE28" s="113">
        <f>[21]Maio!$H$34</f>
        <v>17.64</v>
      </c>
      <c r="AF28" s="113">
        <f>[21]Maio!$H$35</f>
        <v>8.2799999999999994</v>
      </c>
      <c r="AG28" s="101">
        <f t="shared" si="3"/>
        <v>23.759999999999998</v>
      </c>
      <c r="AH28" s="112">
        <f t="shared" si="4"/>
        <v>13.029677419354837</v>
      </c>
      <c r="AK28" t="s">
        <v>35</v>
      </c>
    </row>
    <row r="29" spans="1:38" hidden="1" x14ac:dyDescent="0.2">
      <c r="A29" s="51" t="s">
        <v>32</v>
      </c>
      <c r="B29" s="113" t="str">
        <f>[22]Maio!$H$5</f>
        <v>*</v>
      </c>
      <c r="C29" s="113" t="str">
        <f>[22]Maio!$H$6</f>
        <v>*</v>
      </c>
      <c r="D29" s="113" t="str">
        <f>[22]Maio!$H$7</f>
        <v>*</v>
      </c>
      <c r="E29" s="113" t="str">
        <f>[22]Maio!$H$8</f>
        <v>*</v>
      </c>
      <c r="F29" s="113" t="str">
        <f>[22]Maio!$H$9</f>
        <v>*</v>
      </c>
      <c r="G29" s="113" t="str">
        <f>[22]Maio!$H$10</f>
        <v>*</v>
      </c>
      <c r="H29" s="113" t="str">
        <f>[22]Maio!$H$11</f>
        <v>*</v>
      </c>
      <c r="I29" s="113" t="str">
        <f>[22]Maio!$H$12</f>
        <v>*</v>
      </c>
      <c r="J29" s="113" t="str">
        <f>[22]Maio!$H$13</f>
        <v>*</v>
      </c>
      <c r="K29" s="113" t="str">
        <f>[22]Maio!$H$14</f>
        <v>*</v>
      </c>
      <c r="L29" s="113" t="str">
        <f>[22]Maio!$H$15</f>
        <v>*</v>
      </c>
      <c r="M29" s="113" t="str">
        <f>[22]Maio!$H$16</f>
        <v>*</v>
      </c>
      <c r="N29" s="113" t="str">
        <f>[22]Maio!$H$17</f>
        <v>*</v>
      </c>
      <c r="O29" s="113" t="str">
        <f>[22]Maio!$H$18</f>
        <v>*</v>
      </c>
      <c r="P29" s="113" t="str">
        <f>[22]Maio!$H$19</f>
        <v>*</v>
      </c>
      <c r="Q29" s="113" t="str">
        <f>[22]Maio!$H$20</f>
        <v>*</v>
      </c>
      <c r="R29" s="113" t="str">
        <f>[22]Maio!$H$21</f>
        <v>*</v>
      </c>
      <c r="S29" s="113" t="str">
        <f>[22]Maio!$H$22</f>
        <v>*</v>
      </c>
      <c r="T29" s="113" t="str">
        <f>[22]Maio!$H$23</f>
        <v>*</v>
      </c>
      <c r="U29" s="113" t="str">
        <f>[22]Maio!$H$24</f>
        <v>*</v>
      </c>
      <c r="V29" s="113" t="str">
        <f>[22]Maio!$H$25</f>
        <v>*</v>
      </c>
      <c r="W29" s="113" t="str">
        <f>[22]Maio!$H$26</f>
        <v>*</v>
      </c>
      <c r="X29" s="113" t="str">
        <f>[22]Maio!$H$27</f>
        <v>*</v>
      </c>
      <c r="Y29" s="113" t="str">
        <f>[22]Maio!$H$28</f>
        <v>*</v>
      </c>
      <c r="Z29" s="113" t="str">
        <f>[22]Maio!$H$29</f>
        <v>*</v>
      </c>
      <c r="AA29" s="113" t="str">
        <f>[22]Maio!$H$30</f>
        <v>*</v>
      </c>
      <c r="AB29" s="113" t="str">
        <f>[22]Maio!$H$31</f>
        <v>*</v>
      </c>
      <c r="AC29" s="113" t="str">
        <f>[22]Maio!$H$32</f>
        <v>*</v>
      </c>
      <c r="AD29" s="113" t="str">
        <f>[22]Maio!$H$33</f>
        <v>*</v>
      </c>
      <c r="AE29" s="113" t="str">
        <f>[22]Maio!$H$34</f>
        <v>*</v>
      </c>
      <c r="AF29" s="113" t="str">
        <f>[22]Maio!$H$35</f>
        <v>*</v>
      </c>
      <c r="AG29" s="101" t="s">
        <v>209</v>
      </c>
      <c r="AH29" s="112" t="s">
        <v>209</v>
      </c>
      <c r="AJ29" t="s">
        <v>35</v>
      </c>
    </row>
    <row r="30" spans="1:38" x14ac:dyDescent="0.2">
      <c r="A30" s="51" t="s">
        <v>10</v>
      </c>
      <c r="B30" s="113">
        <f>[23]Maio!$H$5</f>
        <v>11.520000000000001</v>
      </c>
      <c r="C30" s="113">
        <f>[23]Maio!$H$6</f>
        <v>12.6</v>
      </c>
      <c r="D30" s="113">
        <f>[23]Maio!$H$7</f>
        <v>9.7200000000000006</v>
      </c>
      <c r="E30" s="113">
        <f>[23]Maio!$H$8</f>
        <v>6.12</v>
      </c>
      <c r="F30" s="113">
        <f>[23]Maio!$H$9</f>
        <v>12.6</v>
      </c>
      <c r="G30" s="113">
        <f>[23]Maio!$H$10</f>
        <v>7.9200000000000008</v>
      </c>
      <c r="H30" s="113">
        <f>[23]Maio!$H$11</f>
        <v>10.8</v>
      </c>
      <c r="I30" s="113">
        <f>[23]Maio!$H$12</f>
        <v>7.9200000000000008</v>
      </c>
      <c r="J30" s="113">
        <f>[23]Maio!$H$13</f>
        <v>5.4</v>
      </c>
      <c r="K30" s="113">
        <f>[23]Maio!$H$14</f>
        <v>7.5600000000000005</v>
      </c>
      <c r="L30" s="113">
        <f>[23]Maio!$H$15</f>
        <v>8.64</v>
      </c>
      <c r="M30" s="113">
        <f>[23]Maio!$H$16</f>
        <v>7.9200000000000008</v>
      </c>
      <c r="N30" s="113">
        <f>[23]Maio!$H$17</f>
        <v>5.4</v>
      </c>
      <c r="O30" s="113">
        <f>[23]Maio!$H$18</f>
        <v>6.48</v>
      </c>
      <c r="P30" s="113">
        <f>[23]Maio!$H$19</f>
        <v>9</v>
      </c>
      <c r="Q30" s="113">
        <f>[23]Maio!$H$20</f>
        <v>9.7200000000000006</v>
      </c>
      <c r="R30" s="113">
        <f>[23]Maio!$H$21</f>
        <v>17.28</v>
      </c>
      <c r="S30" s="113">
        <f>[23]Maio!$H$22</f>
        <v>9.7200000000000006</v>
      </c>
      <c r="T30" s="113">
        <f>[23]Maio!$H$23</f>
        <v>10.08</v>
      </c>
      <c r="U30" s="113">
        <f>[23]Maio!$H$24</f>
        <v>11.520000000000001</v>
      </c>
      <c r="V30" s="113">
        <f>[23]Maio!$H$25</f>
        <v>16.559999999999999</v>
      </c>
      <c r="W30" s="113">
        <f>[23]Maio!$H$26</f>
        <v>10.8</v>
      </c>
      <c r="X30" s="113">
        <f>[23]Maio!$H$27</f>
        <v>10.8</v>
      </c>
      <c r="Y30" s="113">
        <f>[23]Maio!$H$28</f>
        <v>14.04</v>
      </c>
      <c r="Z30" s="113">
        <f>[23]Maio!$H$29</f>
        <v>16.2</v>
      </c>
      <c r="AA30" s="113">
        <f>[23]Maio!$H$30</f>
        <v>18.720000000000002</v>
      </c>
      <c r="AB30" s="113">
        <f>[23]Maio!$H$31</f>
        <v>16.2</v>
      </c>
      <c r="AC30" s="113">
        <f>[23]Maio!$H$32</f>
        <v>16.559999999999999</v>
      </c>
      <c r="AD30" s="113">
        <f>[23]Maio!$H$33</f>
        <v>12.6</v>
      </c>
      <c r="AE30" s="113">
        <f>[23]Maio!$H$34</f>
        <v>9</v>
      </c>
      <c r="AF30" s="113">
        <f>[23]Maio!$H$35</f>
        <v>7.9200000000000008</v>
      </c>
      <c r="AG30" s="101">
        <f t="shared" ref="AG30" si="5">MAX(B30:AF30)</f>
        <v>18.720000000000002</v>
      </c>
      <c r="AH30" s="112">
        <f t="shared" ref="AH30" si="6">AVERAGE(B30:AF30)</f>
        <v>10.881290322580648</v>
      </c>
      <c r="AL30" t="s">
        <v>35</v>
      </c>
    </row>
    <row r="31" spans="1:38" hidden="1" x14ac:dyDescent="0.2">
      <c r="A31" s="51" t="s">
        <v>156</v>
      </c>
      <c r="B31" s="113" t="s">
        <v>209</v>
      </c>
      <c r="C31" s="113" t="s">
        <v>209</v>
      </c>
      <c r="D31" s="113" t="s">
        <v>209</v>
      </c>
      <c r="E31" s="113" t="s">
        <v>209</v>
      </c>
      <c r="F31" s="113" t="s">
        <v>209</v>
      </c>
      <c r="G31" s="113" t="s">
        <v>209</v>
      </c>
      <c r="H31" s="113" t="s">
        <v>209</v>
      </c>
      <c r="I31" s="113" t="s">
        <v>209</v>
      </c>
      <c r="J31" s="113" t="s">
        <v>209</v>
      </c>
      <c r="K31" s="113" t="s">
        <v>209</v>
      </c>
      <c r="L31" s="113" t="s">
        <v>209</v>
      </c>
      <c r="M31" s="113" t="s">
        <v>209</v>
      </c>
      <c r="N31" s="113" t="s">
        <v>209</v>
      </c>
      <c r="O31" s="113" t="s">
        <v>209</v>
      </c>
      <c r="P31" s="113" t="s">
        <v>209</v>
      </c>
      <c r="Q31" s="113" t="s">
        <v>209</v>
      </c>
      <c r="R31" s="113" t="s">
        <v>209</v>
      </c>
      <c r="S31" s="113" t="s">
        <v>209</v>
      </c>
      <c r="T31" s="113" t="s">
        <v>209</v>
      </c>
      <c r="U31" s="113" t="s">
        <v>209</v>
      </c>
      <c r="V31" s="113" t="s">
        <v>209</v>
      </c>
      <c r="W31" s="113" t="s">
        <v>209</v>
      </c>
      <c r="X31" s="113" t="s">
        <v>209</v>
      </c>
      <c r="Y31" s="113" t="s">
        <v>209</v>
      </c>
      <c r="Z31" s="113" t="s">
        <v>209</v>
      </c>
      <c r="AA31" s="113" t="s">
        <v>209</v>
      </c>
      <c r="AB31" s="113" t="s">
        <v>209</v>
      </c>
      <c r="AC31" s="113" t="s">
        <v>209</v>
      </c>
      <c r="AD31" s="113" t="s">
        <v>209</v>
      </c>
      <c r="AE31" s="113" t="s">
        <v>209</v>
      </c>
      <c r="AF31" s="113" t="s">
        <v>209</v>
      </c>
      <c r="AG31" s="101" t="s">
        <v>209</v>
      </c>
      <c r="AH31" s="112" t="s">
        <v>209</v>
      </c>
      <c r="AI31" s="12" t="s">
        <v>35</v>
      </c>
      <c r="AK31" t="s">
        <v>35</v>
      </c>
    </row>
    <row r="32" spans="1:38" x14ac:dyDescent="0.2">
      <c r="A32" s="51" t="s">
        <v>11</v>
      </c>
      <c r="B32" s="113" t="str">
        <f>[24]Maio!$H$5</f>
        <v>*</v>
      </c>
      <c r="C32" s="113" t="str">
        <f>[24]Maio!$H$6</f>
        <v>*</v>
      </c>
      <c r="D32" s="113" t="str">
        <f>[24]Maio!$H$7</f>
        <v>*</v>
      </c>
      <c r="E32" s="113" t="str">
        <f>[24]Maio!$H$8</f>
        <v>*</v>
      </c>
      <c r="F32" s="113" t="str">
        <f>[24]Maio!$H$9</f>
        <v>*</v>
      </c>
      <c r="G32" s="113" t="str">
        <f>[24]Maio!$H$10</f>
        <v>*</v>
      </c>
      <c r="H32" s="113" t="str">
        <f>[24]Maio!$H$11</f>
        <v>*</v>
      </c>
      <c r="I32" s="113" t="str">
        <f>[24]Maio!$H$12</f>
        <v>*</v>
      </c>
      <c r="J32" s="113" t="str">
        <f>[24]Maio!$H$13</f>
        <v>*</v>
      </c>
      <c r="K32" s="113" t="str">
        <f>[24]Maio!$H$14</f>
        <v>*</v>
      </c>
      <c r="L32" s="113" t="str">
        <f>[24]Maio!$H$15</f>
        <v>*</v>
      </c>
      <c r="M32" s="113" t="str">
        <f>[24]Maio!$H$16</f>
        <v>*</v>
      </c>
      <c r="N32" s="113" t="str">
        <f>[24]Maio!$H$17</f>
        <v>*</v>
      </c>
      <c r="O32" s="113" t="str">
        <f>[24]Maio!$H$18</f>
        <v>*</v>
      </c>
      <c r="P32" s="113" t="str">
        <f>[24]Maio!$H$19</f>
        <v>*</v>
      </c>
      <c r="Q32" s="113" t="str">
        <f>[24]Maio!$H$20</f>
        <v>*</v>
      </c>
      <c r="R32" s="113" t="str">
        <f>[24]Maio!$H$21</f>
        <v>*</v>
      </c>
      <c r="S32" s="113" t="str">
        <f>[24]Maio!$H$22</f>
        <v>*</v>
      </c>
      <c r="T32" s="113" t="str">
        <f>[24]Maio!$H$23</f>
        <v>*</v>
      </c>
      <c r="U32" s="113" t="str">
        <f>[24]Maio!$H$24</f>
        <v>*</v>
      </c>
      <c r="V32" s="113" t="str">
        <f>[24]Maio!$H$25</f>
        <v>*</v>
      </c>
      <c r="W32" s="113" t="str">
        <f>[24]Maio!$H$26</f>
        <v>*</v>
      </c>
      <c r="X32" s="113" t="str">
        <f>[24]Maio!$H$27</f>
        <v>*</v>
      </c>
      <c r="Y32" s="113" t="str">
        <f>[24]Maio!$H$28</f>
        <v>*</v>
      </c>
      <c r="Z32" s="113" t="str">
        <f>[24]Maio!$H$29</f>
        <v>*</v>
      </c>
      <c r="AA32" s="113" t="str">
        <f>[24]Maio!$H$30</f>
        <v>*</v>
      </c>
      <c r="AB32" s="113" t="str">
        <f>[24]Maio!$H$31</f>
        <v>*</v>
      </c>
      <c r="AC32" s="113" t="str">
        <f>[24]Maio!$H$32</f>
        <v>*</v>
      </c>
      <c r="AD32" s="113" t="str">
        <f>[24]Maio!$H$33</f>
        <v>*</v>
      </c>
      <c r="AE32" s="113" t="str">
        <f>[24]Maio!$H$34</f>
        <v>*</v>
      </c>
      <c r="AF32" s="113" t="str">
        <f>[24]Maio!$H$35</f>
        <v>*</v>
      </c>
      <c r="AG32" s="101" t="s">
        <v>209</v>
      </c>
      <c r="AH32" s="112" t="s">
        <v>209</v>
      </c>
      <c r="AK32" t="s">
        <v>35</v>
      </c>
      <c r="AL32" t="s">
        <v>35</v>
      </c>
    </row>
    <row r="33" spans="1:38" s="5" customFormat="1" x14ac:dyDescent="0.2">
      <c r="A33" s="51" t="s">
        <v>12</v>
      </c>
      <c r="B33" s="113">
        <f>[25]Maio!$H$5</f>
        <v>7.2</v>
      </c>
      <c r="C33" s="113">
        <f>[25]Maio!$H$6</f>
        <v>5.4</v>
      </c>
      <c r="D33" s="113">
        <f>[25]Maio!$H$7</f>
        <v>5.7600000000000007</v>
      </c>
      <c r="E33" s="113">
        <f>[25]Maio!$H$8</f>
        <v>3.24</v>
      </c>
      <c r="F33" s="113">
        <f>[25]Maio!$H$9</f>
        <v>7.2</v>
      </c>
      <c r="G33" s="113">
        <f>[25]Maio!$H$10</f>
        <v>6.84</v>
      </c>
      <c r="H33" s="113">
        <f>[25]Maio!$H$11</f>
        <v>4.6800000000000006</v>
      </c>
      <c r="I33" s="113">
        <f>[25]Maio!$H$12</f>
        <v>5.04</v>
      </c>
      <c r="J33" s="113">
        <f>[25]Maio!$H$13</f>
        <v>6.48</v>
      </c>
      <c r="K33" s="113">
        <f>[25]Maio!$H$14</f>
        <v>5.7600000000000007</v>
      </c>
      <c r="L33" s="113">
        <f>[25]Maio!$H$15</f>
        <v>6.84</v>
      </c>
      <c r="M33" s="113">
        <f>[25]Maio!$H$16</f>
        <v>9</v>
      </c>
      <c r="N33" s="113">
        <f>[25]Maio!$H$17</f>
        <v>7.2</v>
      </c>
      <c r="O33" s="113">
        <f>[25]Maio!$H$18</f>
        <v>7.5600000000000005</v>
      </c>
      <c r="P33" s="113">
        <f>[25]Maio!$H$19</f>
        <v>5.04</v>
      </c>
      <c r="Q33" s="113">
        <f>[25]Maio!$H$20</f>
        <v>5.04</v>
      </c>
      <c r="R33" s="113">
        <f>[25]Maio!$H$21</f>
        <v>8.64</v>
      </c>
      <c r="S33" s="113">
        <f>[25]Maio!$H$22</f>
        <v>6.48</v>
      </c>
      <c r="T33" s="113">
        <f>[25]Maio!$H$23</f>
        <v>5.7600000000000007</v>
      </c>
      <c r="U33" s="113">
        <f>[25]Maio!$H$24</f>
        <v>5.7600000000000007</v>
      </c>
      <c r="V33" s="113">
        <f>[25]Maio!$H$25</f>
        <v>4.6800000000000006</v>
      </c>
      <c r="W33" s="113">
        <f>[25]Maio!$H$26</f>
        <v>4.32</v>
      </c>
      <c r="X33" s="113">
        <f>[25]Maio!$H$27</f>
        <v>4.32</v>
      </c>
      <c r="Y33" s="113">
        <f>[25]Maio!$H$28</f>
        <v>11.520000000000001</v>
      </c>
      <c r="Z33" s="113">
        <f>[25]Maio!$H$29</f>
        <v>12.24</v>
      </c>
      <c r="AA33" s="113">
        <f>[25]Maio!$H$30</f>
        <v>11.520000000000001</v>
      </c>
      <c r="AB33" s="113">
        <f>[25]Maio!$H$31</f>
        <v>9</v>
      </c>
      <c r="AC33" s="113">
        <f>[25]Maio!$H$32</f>
        <v>14.04</v>
      </c>
      <c r="AD33" s="113">
        <f>[25]Maio!$H$33</f>
        <v>5.04</v>
      </c>
      <c r="AE33" s="113">
        <f>[25]Maio!$H$34</f>
        <v>8.64</v>
      </c>
      <c r="AF33" s="113">
        <f>[25]Maio!$H$35</f>
        <v>2.52</v>
      </c>
      <c r="AG33" s="101">
        <f t="shared" si="3"/>
        <v>14.04</v>
      </c>
      <c r="AH33" s="112">
        <f t="shared" si="4"/>
        <v>6.8632258064516138</v>
      </c>
      <c r="AK33" s="5" t="s">
        <v>35</v>
      </c>
      <c r="AL33" s="5" t="s">
        <v>35</v>
      </c>
    </row>
    <row r="34" spans="1:38" x14ac:dyDescent="0.2">
      <c r="A34" s="51" t="s">
        <v>13</v>
      </c>
      <c r="B34" s="113">
        <f>[26]Maio!$H$5</f>
        <v>14.76</v>
      </c>
      <c r="C34" s="113">
        <f>[26]Maio!$H$6</f>
        <v>18</v>
      </c>
      <c r="D34" s="113">
        <f>[26]Maio!$H$7</f>
        <v>16.920000000000002</v>
      </c>
      <c r="E34" s="113">
        <f>[26]Maio!$H$8</f>
        <v>10.44</v>
      </c>
      <c r="F34" s="113">
        <f>[26]Maio!$H$9</f>
        <v>11.16</v>
      </c>
      <c r="G34" s="113">
        <f>[26]Maio!$H$10</f>
        <v>15.48</v>
      </c>
      <c r="H34" s="113">
        <f>[26]Maio!$H$11</f>
        <v>14.4</v>
      </c>
      <c r="I34" s="113">
        <f>[26]Maio!$H$12</f>
        <v>12.24</v>
      </c>
      <c r="J34" s="113">
        <f>[26]Maio!$H$13</f>
        <v>15.48</v>
      </c>
      <c r="K34" s="113">
        <f>[26]Maio!$H$14</f>
        <v>11.520000000000001</v>
      </c>
      <c r="L34" s="113">
        <f>[26]Maio!$H$15</f>
        <v>16.920000000000002</v>
      </c>
      <c r="M34" s="113">
        <f>[26]Maio!$H$16</f>
        <v>14.76</v>
      </c>
      <c r="N34" s="113">
        <f>[26]Maio!$H$17</f>
        <v>8.64</v>
      </c>
      <c r="O34" s="113">
        <f>[26]Maio!$H$18</f>
        <v>6.48</v>
      </c>
      <c r="P34" s="113">
        <f>[26]Maio!$H$19</f>
        <v>10.44</v>
      </c>
      <c r="Q34" s="113">
        <f>[26]Maio!$H$20</f>
        <v>12.96</v>
      </c>
      <c r="R34" s="113">
        <f>[26]Maio!$H$21</f>
        <v>12.96</v>
      </c>
      <c r="S34" s="113">
        <f>[26]Maio!$H$22</f>
        <v>7.5600000000000005</v>
      </c>
      <c r="T34" s="113">
        <f>[26]Maio!$H$23</f>
        <v>18</v>
      </c>
      <c r="U34" s="113">
        <f>[26]Maio!$H$24</f>
        <v>12.6</v>
      </c>
      <c r="V34" s="113">
        <f>[26]Maio!$H$25</f>
        <v>18.720000000000002</v>
      </c>
      <c r="W34" s="113">
        <f>[26]Maio!$H$26</f>
        <v>18</v>
      </c>
      <c r="X34" s="113">
        <f>[26]Maio!$H$27</f>
        <v>17.28</v>
      </c>
      <c r="Y34" s="113">
        <f>[26]Maio!$H$28</f>
        <v>20.88</v>
      </c>
      <c r="Z34" s="113">
        <f>[26]Maio!$H$29</f>
        <v>20.16</v>
      </c>
      <c r="AA34" s="113">
        <f>[26]Maio!$H$30</f>
        <v>22.32</v>
      </c>
      <c r="AB34" s="113">
        <f>[26]Maio!$H$31</f>
        <v>21.240000000000002</v>
      </c>
      <c r="AC34" s="113">
        <f>[26]Maio!$H$32</f>
        <v>23.759999999999998</v>
      </c>
      <c r="AD34" s="113">
        <f>[26]Maio!$H$33</f>
        <v>15.48</v>
      </c>
      <c r="AE34" s="113">
        <f>[26]Maio!$H$34</f>
        <v>14.76</v>
      </c>
      <c r="AF34" s="113">
        <f>[26]Maio!$H$35</f>
        <v>6.84</v>
      </c>
      <c r="AG34" s="101">
        <f t="shared" si="3"/>
        <v>23.759999999999998</v>
      </c>
      <c r="AH34" s="112">
        <f t="shared" si="4"/>
        <v>14.876129032258065</v>
      </c>
      <c r="AK34" t="s">
        <v>35</v>
      </c>
    </row>
    <row r="35" spans="1:38" x14ac:dyDescent="0.2">
      <c r="A35" s="51" t="s">
        <v>157</v>
      </c>
      <c r="B35" s="113">
        <f>[27]Maio!$H$5</f>
        <v>13.68</v>
      </c>
      <c r="C35" s="113">
        <f>[27]Maio!$H$6</f>
        <v>12.24</v>
      </c>
      <c r="D35" s="113">
        <f>[27]Maio!$H$7</f>
        <v>9</v>
      </c>
      <c r="E35" s="113">
        <f>[27]Maio!$H$8</f>
        <v>8.2799999999999994</v>
      </c>
      <c r="F35" s="113">
        <f>[27]Maio!$H$9</f>
        <v>12.96</v>
      </c>
      <c r="G35" s="113">
        <f>[27]Maio!$H$10</f>
        <v>10.44</v>
      </c>
      <c r="H35" s="113">
        <f>[27]Maio!$H$11</f>
        <v>12.6</v>
      </c>
      <c r="I35" s="113">
        <f>[27]Maio!$H$12</f>
        <v>10.8</v>
      </c>
      <c r="J35" s="113">
        <f>[27]Maio!$H$13</f>
        <v>8.64</v>
      </c>
      <c r="K35" s="113">
        <f>[27]Maio!$H$14</f>
        <v>12.24</v>
      </c>
      <c r="L35" s="113">
        <f>[27]Maio!$H$15</f>
        <v>9.3600000000000012</v>
      </c>
      <c r="M35" s="113">
        <f>[27]Maio!$H$16</f>
        <v>9.3600000000000012</v>
      </c>
      <c r="N35" s="113">
        <f>[27]Maio!$H$17</f>
        <v>8.2799999999999994</v>
      </c>
      <c r="O35" s="113">
        <f>[27]Maio!$H$18</f>
        <v>9.3600000000000012</v>
      </c>
      <c r="P35" s="113">
        <f>[27]Maio!$H$19</f>
        <v>11.16</v>
      </c>
      <c r="Q35" s="113">
        <f>[27]Maio!$H$20</f>
        <v>12.96</v>
      </c>
      <c r="R35" s="113">
        <f>[27]Maio!$H$21</f>
        <v>15.48</v>
      </c>
      <c r="S35" s="113">
        <f>[27]Maio!$H$22</f>
        <v>10.44</v>
      </c>
      <c r="T35" s="113">
        <f>[27]Maio!$H$23</f>
        <v>9.3600000000000012</v>
      </c>
      <c r="U35" s="113">
        <f>[27]Maio!$H$24</f>
        <v>13.32</v>
      </c>
      <c r="V35" s="113">
        <f>[27]Maio!$H$25</f>
        <v>15.840000000000002</v>
      </c>
      <c r="W35" s="113">
        <f>[27]Maio!$H$26</f>
        <v>15.840000000000002</v>
      </c>
      <c r="X35" s="113">
        <f>[27]Maio!$H$27</f>
        <v>15.48</v>
      </c>
      <c r="Y35" s="113">
        <f>[27]Maio!$H$28</f>
        <v>16.2</v>
      </c>
      <c r="Z35" s="113">
        <f>[27]Maio!$H$29</f>
        <v>13.68</v>
      </c>
      <c r="AA35" s="113">
        <f>[27]Maio!$H$30</f>
        <v>17.64</v>
      </c>
      <c r="AB35" s="113">
        <f>[27]Maio!$H$31</f>
        <v>15.48</v>
      </c>
      <c r="AC35" s="113">
        <f>[27]Maio!$H$32</f>
        <v>16.920000000000002</v>
      </c>
      <c r="AD35" s="113">
        <f>[27]Maio!$H$33</f>
        <v>7.9200000000000008</v>
      </c>
      <c r="AE35" s="113">
        <f>[27]Maio!$H$34</f>
        <v>17.28</v>
      </c>
      <c r="AF35" s="113">
        <f>[27]Maio!$H$35</f>
        <v>8.64</v>
      </c>
      <c r="AG35" s="101">
        <f t="shared" si="3"/>
        <v>17.64</v>
      </c>
      <c r="AH35" s="112">
        <f t="shared" si="4"/>
        <v>12.286451612903226</v>
      </c>
      <c r="AK35" t="s">
        <v>35</v>
      </c>
    </row>
    <row r="36" spans="1:38" hidden="1" x14ac:dyDescent="0.2">
      <c r="A36" s="51" t="s">
        <v>128</v>
      </c>
      <c r="B36" s="113" t="str">
        <f>[28]Maio!$H$5</f>
        <v>*</v>
      </c>
      <c r="C36" s="113" t="str">
        <f>[28]Maio!$H$6</f>
        <v>*</v>
      </c>
      <c r="D36" s="113" t="str">
        <f>[28]Maio!$H$7</f>
        <v>*</v>
      </c>
      <c r="E36" s="113" t="str">
        <f>[28]Maio!$H$8</f>
        <v>*</v>
      </c>
      <c r="F36" s="113" t="str">
        <f>[28]Maio!$H$9</f>
        <v>*</v>
      </c>
      <c r="G36" s="113" t="str">
        <f>[28]Maio!$H$10</f>
        <v>*</v>
      </c>
      <c r="H36" s="113" t="str">
        <f>[28]Maio!$H$11</f>
        <v>*</v>
      </c>
      <c r="I36" s="113" t="str">
        <f>[28]Maio!$H$12</f>
        <v>*</v>
      </c>
      <c r="J36" s="113" t="str">
        <f>[28]Maio!$H$13</f>
        <v>*</v>
      </c>
      <c r="K36" s="113" t="str">
        <f>[28]Maio!$H$14</f>
        <v>*</v>
      </c>
      <c r="L36" s="113" t="str">
        <f>[28]Maio!$H$15</f>
        <v>*</v>
      </c>
      <c r="M36" s="113" t="str">
        <f>[28]Maio!$H$16</f>
        <v>*</v>
      </c>
      <c r="N36" s="113" t="str">
        <f>[28]Maio!$H$17</f>
        <v>*</v>
      </c>
      <c r="O36" s="113" t="str">
        <f>[28]Maio!$H$18</f>
        <v>*</v>
      </c>
      <c r="P36" s="113" t="str">
        <f>[28]Maio!$H$19</f>
        <v>*</v>
      </c>
      <c r="Q36" s="113" t="str">
        <f>[28]Maio!$H$20</f>
        <v>*</v>
      </c>
      <c r="R36" s="113" t="str">
        <f>[28]Maio!$H$21</f>
        <v>*</v>
      </c>
      <c r="S36" s="113" t="str">
        <f>[28]Maio!$H$22</f>
        <v>*</v>
      </c>
      <c r="T36" s="113" t="str">
        <f>[28]Maio!$H$23</f>
        <v>*</v>
      </c>
      <c r="U36" s="113" t="str">
        <f>[28]Maio!$H$24</f>
        <v>*</v>
      </c>
      <c r="V36" s="113" t="str">
        <f>[28]Maio!$H$25</f>
        <v>*</v>
      </c>
      <c r="W36" s="113" t="str">
        <f>[28]Maio!$H$26</f>
        <v>*</v>
      </c>
      <c r="X36" s="113" t="str">
        <f>[28]Maio!$H$27</f>
        <v>*</v>
      </c>
      <c r="Y36" s="113" t="str">
        <f>[28]Maio!$H$28</f>
        <v>*</v>
      </c>
      <c r="Z36" s="113" t="str">
        <f>[28]Maio!$H$29</f>
        <v>*</v>
      </c>
      <c r="AA36" s="113" t="str">
        <f>[28]Maio!$H$30</f>
        <v>*</v>
      </c>
      <c r="AB36" s="113" t="str">
        <f>[28]Maio!$H$31</f>
        <v>*</v>
      </c>
      <c r="AC36" s="113" t="str">
        <f>[28]Maio!$H$32</f>
        <v>*</v>
      </c>
      <c r="AD36" s="113" t="str">
        <f>[28]Maio!$H$33</f>
        <v>*</v>
      </c>
      <c r="AE36" s="113" t="str">
        <f>[28]Maio!$H$34</f>
        <v>*</v>
      </c>
      <c r="AF36" s="113" t="str">
        <f>[28]Maio!$H$35</f>
        <v>*</v>
      </c>
      <c r="AG36" s="101" t="s">
        <v>209</v>
      </c>
      <c r="AH36" s="112" t="s">
        <v>209</v>
      </c>
      <c r="AK36" t="s">
        <v>35</v>
      </c>
    </row>
    <row r="37" spans="1:38" x14ac:dyDescent="0.2">
      <c r="A37" s="51" t="s">
        <v>14</v>
      </c>
      <c r="B37" s="113">
        <f>[29]Maio!$H$5</f>
        <v>0</v>
      </c>
      <c r="C37" s="113">
        <f>[29]Maio!$H$6</f>
        <v>0</v>
      </c>
      <c r="D37" s="113">
        <f>[29]Maio!$H$7</f>
        <v>0</v>
      </c>
      <c r="E37" s="113">
        <f>[29]Maio!$H$8</f>
        <v>0</v>
      </c>
      <c r="F37" s="113">
        <f>[29]Maio!$H$9</f>
        <v>0</v>
      </c>
      <c r="G37" s="113">
        <f>[29]Maio!$H$10</f>
        <v>0</v>
      </c>
      <c r="H37" s="113">
        <f>[29]Maio!$H$11</f>
        <v>0</v>
      </c>
      <c r="I37" s="113">
        <f>[29]Maio!$H$12</f>
        <v>0</v>
      </c>
      <c r="J37" s="113">
        <f>[29]Maio!$H$13</f>
        <v>0</v>
      </c>
      <c r="K37" s="113">
        <f>[29]Maio!$H$14</f>
        <v>0</v>
      </c>
      <c r="L37" s="113">
        <f>[29]Maio!$H$15</f>
        <v>0</v>
      </c>
      <c r="M37" s="113">
        <f>[29]Maio!$H$16</f>
        <v>0</v>
      </c>
      <c r="N37" s="113">
        <f>[29]Maio!$H$17</f>
        <v>0</v>
      </c>
      <c r="O37" s="113">
        <f>[29]Maio!$H$18</f>
        <v>0</v>
      </c>
      <c r="P37" s="113">
        <f>[29]Maio!$H$19</f>
        <v>0</v>
      </c>
      <c r="Q37" s="113">
        <f>[29]Maio!$H$20</f>
        <v>0</v>
      </c>
      <c r="R37" s="113">
        <f>[29]Maio!$H$21</f>
        <v>0</v>
      </c>
      <c r="S37" s="113">
        <f>[29]Maio!$H$22</f>
        <v>0</v>
      </c>
      <c r="T37" s="113">
        <f>[29]Maio!$H$23</f>
        <v>0</v>
      </c>
      <c r="U37" s="113">
        <f>[29]Maio!$H$24</f>
        <v>0</v>
      </c>
      <c r="V37" s="113">
        <f>[29]Maio!$H$25</f>
        <v>0</v>
      </c>
      <c r="W37" s="113">
        <f>[29]Maio!$H$26</f>
        <v>4.32</v>
      </c>
      <c r="X37" s="113">
        <f>[29]Maio!$H$27</f>
        <v>0</v>
      </c>
      <c r="Y37" s="113">
        <f>[29]Maio!$H$28</f>
        <v>0.36000000000000004</v>
      </c>
      <c r="Z37" s="113">
        <f>[29]Maio!$H$29</f>
        <v>4.32</v>
      </c>
      <c r="AA37" s="113">
        <f>[29]Maio!$H$30</f>
        <v>12.6</v>
      </c>
      <c r="AB37" s="113">
        <f>[29]Maio!$H$31</f>
        <v>0</v>
      </c>
      <c r="AC37" s="113">
        <f>[29]Maio!$H$32</f>
        <v>21.240000000000002</v>
      </c>
      <c r="AD37" s="113">
        <f>[29]Maio!$H$33</f>
        <v>0</v>
      </c>
      <c r="AE37" s="113">
        <f>[29]Maio!$H$34</f>
        <v>0.72000000000000008</v>
      </c>
      <c r="AF37" s="113">
        <f>[29]Maio!$H$35</f>
        <v>0</v>
      </c>
      <c r="AG37" s="101">
        <f t="shared" si="3"/>
        <v>21.240000000000002</v>
      </c>
      <c r="AH37" s="112">
        <f t="shared" si="4"/>
        <v>1.4051612903225807</v>
      </c>
      <c r="AK37" t="s">
        <v>35</v>
      </c>
    </row>
    <row r="38" spans="1:38" hidden="1" x14ac:dyDescent="0.2">
      <c r="A38" s="51" t="s">
        <v>158</v>
      </c>
      <c r="B38" s="113" t="s">
        <v>209</v>
      </c>
      <c r="C38" s="113" t="s">
        <v>209</v>
      </c>
      <c r="D38" s="113" t="s">
        <v>209</v>
      </c>
      <c r="E38" s="113" t="s">
        <v>209</v>
      </c>
      <c r="F38" s="113" t="s">
        <v>209</v>
      </c>
      <c r="G38" s="113" t="s">
        <v>209</v>
      </c>
      <c r="H38" s="113" t="s">
        <v>209</v>
      </c>
      <c r="I38" s="113" t="s">
        <v>209</v>
      </c>
      <c r="J38" s="113" t="s">
        <v>209</v>
      </c>
      <c r="K38" s="113" t="s">
        <v>209</v>
      </c>
      <c r="L38" s="113" t="s">
        <v>209</v>
      </c>
      <c r="M38" s="113" t="s">
        <v>209</v>
      </c>
      <c r="N38" s="113" t="s">
        <v>209</v>
      </c>
      <c r="O38" s="113" t="s">
        <v>209</v>
      </c>
      <c r="P38" s="113" t="s">
        <v>209</v>
      </c>
      <c r="Q38" s="113" t="s">
        <v>209</v>
      </c>
      <c r="R38" s="113" t="s">
        <v>209</v>
      </c>
      <c r="S38" s="113" t="s">
        <v>209</v>
      </c>
      <c r="T38" s="113" t="s">
        <v>209</v>
      </c>
      <c r="U38" s="113" t="s">
        <v>209</v>
      </c>
      <c r="V38" s="113" t="s">
        <v>209</v>
      </c>
      <c r="W38" s="113" t="s">
        <v>209</v>
      </c>
      <c r="X38" s="113" t="s">
        <v>209</v>
      </c>
      <c r="Y38" s="113" t="s">
        <v>209</v>
      </c>
      <c r="Z38" s="113" t="s">
        <v>209</v>
      </c>
      <c r="AA38" s="113" t="s">
        <v>209</v>
      </c>
      <c r="AB38" s="113" t="s">
        <v>209</v>
      </c>
      <c r="AC38" s="113" t="s">
        <v>209</v>
      </c>
      <c r="AD38" s="113" t="s">
        <v>209</v>
      </c>
      <c r="AE38" s="113" t="s">
        <v>209</v>
      </c>
      <c r="AF38" s="113" t="s">
        <v>209</v>
      </c>
      <c r="AG38" s="101" t="s">
        <v>209</v>
      </c>
      <c r="AH38" s="112" t="s">
        <v>209</v>
      </c>
    </row>
    <row r="39" spans="1:38" x14ac:dyDescent="0.2">
      <c r="A39" s="51" t="s">
        <v>15</v>
      </c>
      <c r="B39" s="113">
        <f>[30]Maio!$H$5</f>
        <v>15.840000000000002</v>
      </c>
      <c r="C39" s="113">
        <f>[30]Maio!$H$6</f>
        <v>14.04</v>
      </c>
      <c r="D39" s="113">
        <f>[30]Maio!$H$7</f>
        <v>14.04</v>
      </c>
      <c r="E39" s="113">
        <f>[30]Maio!$H$8</f>
        <v>11.879999999999999</v>
      </c>
      <c r="F39" s="113">
        <f>[30]Maio!$H$9</f>
        <v>17.28</v>
      </c>
      <c r="G39" s="113">
        <f>[30]Maio!$H$10</f>
        <v>12.24</v>
      </c>
      <c r="H39" s="113">
        <f>[30]Maio!$H$11</f>
        <v>14.04</v>
      </c>
      <c r="I39" s="113">
        <f>[30]Maio!$H$12</f>
        <v>8.64</v>
      </c>
      <c r="J39" s="113">
        <f>[30]Maio!$H$13</f>
        <v>7.5600000000000005</v>
      </c>
      <c r="K39" s="113">
        <f>[30]Maio!$H$14</f>
        <v>9</v>
      </c>
      <c r="L39" s="113">
        <f>[30]Maio!$H$15</f>
        <v>13.32</v>
      </c>
      <c r="M39" s="113">
        <f>[30]Maio!$H$16</f>
        <v>12.24</v>
      </c>
      <c r="N39" s="113">
        <f>[30]Maio!$H$17</f>
        <v>9.7200000000000006</v>
      </c>
      <c r="O39" s="113">
        <f>[30]Maio!$H$18</f>
        <v>14.04</v>
      </c>
      <c r="P39" s="113">
        <f>[30]Maio!$H$19</f>
        <v>17.28</v>
      </c>
      <c r="Q39" s="113">
        <f>[30]Maio!$H$20</f>
        <v>21.6</v>
      </c>
      <c r="R39" s="113">
        <f>[30]Maio!$H$21</f>
        <v>23.400000000000002</v>
      </c>
      <c r="S39" s="113">
        <f>[30]Maio!$H$22</f>
        <v>15.840000000000002</v>
      </c>
      <c r="T39" s="113">
        <f>[30]Maio!$H$23</f>
        <v>15.840000000000002</v>
      </c>
      <c r="U39" s="113">
        <f>[30]Maio!$H$24</f>
        <v>18</v>
      </c>
      <c r="V39" s="113">
        <f>[30]Maio!$H$25</f>
        <v>18.720000000000002</v>
      </c>
      <c r="W39" s="113">
        <f>[30]Maio!$H$26</f>
        <v>15.48</v>
      </c>
      <c r="X39" s="113">
        <f>[30]Maio!$H$27</f>
        <v>15.840000000000002</v>
      </c>
      <c r="Y39" s="113">
        <f>[30]Maio!$H$28</f>
        <v>24.840000000000003</v>
      </c>
      <c r="Z39" s="113">
        <f>[30]Maio!$H$29</f>
        <v>20.88</v>
      </c>
      <c r="AA39" s="113">
        <f>[30]Maio!$H$30</f>
        <v>22.68</v>
      </c>
      <c r="AB39" s="113">
        <f>[30]Maio!$H$31</f>
        <v>15.120000000000001</v>
      </c>
      <c r="AC39" s="113">
        <f>[30]Maio!$H$32</f>
        <v>14.04</v>
      </c>
      <c r="AD39" s="113">
        <f>[30]Maio!$H$33</f>
        <v>12.24</v>
      </c>
      <c r="AE39" s="113">
        <f>[30]Maio!$H$34</f>
        <v>17.64</v>
      </c>
      <c r="AF39" s="113">
        <f>[30]Maio!$H$35</f>
        <v>13.32</v>
      </c>
      <c r="AG39" s="101">
        <f t="shared" si="3"/>
        <v>24.840000000000003</v>
      </c>
      <c r="AH39" s="112">
        <f t="shared" si="4"/>
        <v>15.375483870967743</v>
      </c>
      <c r="AI39" s="12" t="s">
        <v>35</v>
      </c>
      <c r="AK39" t="s">
        <v>35</v>
      </c>
    </row>
    <row r="40" spans="1:38" x14ac:dyDescent="0.2">
      <c r="A40" s="51" t="s">
        <v>16</v>
      </c>
      <c r="B40" s="113">
        <f>[31]Maio!$H$5</f>
        <v>10.8</v>
      </c>
      <c r="C40" s="113">
        <f>[31]Maio!$H$6</f>
        <v>7.9200000000000008</v>
      </c>
      <c r="D40" s="113">
        <f>[31]Maio!$H$7</f>
        <v>9.7200000000000006</v>
      </c>
      <c r="E40" s="113">
        <f>[31]Maio!$H$8</f>
        <v>6.48</v>
      </c>
      <c r="F40" s="113">
        <f>[31]Maio!$H$9</f>
        <v>7.5600000000000005</v>
      </c>
      <c r="G40" s="113">
        <f>[31]Maio!$H$10</f>
        <v>10.44</v>
      </c>
      <c r="H40" s="113">
        <f>[31]Maio!$H$11</f>
        <v>6.48</v>
      </c>
      <c r="I40" s="113">
        <f>[31]Maio!$H$12</f>
        <v>12.6</v>
      </c>
      <c r="J40" s="113">
        <f>[31]Maio!$H$13</f>
        <v>11.520000000000001</v>
      </c>
      <c r="K40" s="113">
        <f>[31]Maio!$H$14</f>
        <v>9</v>
      </c>
      <c r="L40" s="113">
        <f>[31]Maio!$H$15</f>
        <v>11.879999999999999</v>
      </c>
      <c r="M40" s="113">
        <f>[31]Maio!$H$16</f>
        <v>14.76</v>
      </c>
      <c r="N40" s="113">
        <f>[31]Maio!$H$17</f>
        <v>5.04</v>
      </c>
      <c r="O40" s="113">
        <f>[31]Maio!$H$18</f>
        <v>4.32</v>
      </c>
      <c r="P40" s="113">
        <f>[31]Maio!$H$19</f>
        <v>1.4400000000000002</v>
      </c>
      <c r="Q40" s="113">
        <f>[31]Maio!$H$20</f>
        <v>7.9200000000000008</v>
      </c>
      <c r="R40" s="113">
        <f>[31]Maio!$H$21</f>
        <v>12.6</v>
      </c>
      <c r="S40" s="113">
        <f>[31]Maio!$H$22</f>
        <v>5.04</v>
      </c>
      <c r="T40" s="113">
        <f>[31]Maio!$H$23</f>
        <v>10.44</v>
      </c>
      <c r="U40" s="113">
        <f>[31]Maio!$H$24</f>
        <v>9.3600000000000012</v>
      </c>
      <c r="V40" s="113">
        <f>[31]Maio!$H$25</f>
        <v>9.7200000000000006</v>
      </c>
      <c r="W40" s="113">
        <f>[31]Maio!$H$26</f>
        <v>11.16</v>
      </c>
      <c r="X40" s="113">
        <f>[31]Maio!$H$27</f>
        <v>10.08</v>
      </c>
      <c r="Y40" s="113">
        <f>[31]Maio!$H$28</f>
        <v>12.96</v>
      </c>
      <c r="Z40" s="113">
        <f>[31]Maio!$H$29</f>
        <v>11.879999999999999</v>
      </c>
      <c r="AA40" s="113">
        <f>[31]Maio!$H$30</f>
        <v>15.120000000000001</v>
      </c>
      <c r="AB40" s="113">
        <f>[31]Maio!$H$31</f>
        <v>10.8</v>
      </c>
      <c r="AC40" s="113">
        <f>[31]Maio!$H$32</f>
        <v>16.2</v>
      </c>
      <c r="AD40" s="113">
        <f>[31]Maio!$H$33</f>
        <v>9.7200000000000006</v>
      </c>
      <c r="AE40" s="113">
        <f>[31]Maio!$H$34</f>
        <v>8.64</v>
      </c>
      <c r="AF40" s="113">
        <f>[31]Maio!$H$35</f>
        <v>4.32</v>
      </c>
      <c r="AG40" s="101">
        <f t="shared" si="3"/>
        <v>16.2</v>
      </c>
      <c r="AH40" s="112">
        <f t="shared" si="4"/>
        <v>9.5458064516129042</v>
      </c>
      <c r="AK40" t="s">
        <v>35</v>
      </c>
    </row>
    <row r="41" spans="1:38" x14ac:dyDescent="0.2">
      <c r="A41" s="51" t="s">
        <v>159</v>
      </c>
      <c r="B41" s="113">
        <f>[32]Maio!$H$5</f>
        <v>9.3600000000000012</v>
      </c>
      <c r="C41" s="113">
        <f>[32]Maio!$H$6</f>
        <v>12.24</v>
      </c>
      <c r="D41" s="113">
        <f>[32]Maio!$H$7</f>
        <v>15.840000000000002</v>
      </c>
      <c r="E41" s="113">
        <f>[32]Maio!$H$8</f>
        <v>11.520000000000001</v>
      </c>
      <c r="F41" s="113">
        <f>[32]Maio!$H$9</f>
        <v>14.4</v>
      </c>
      <c r="G41" s="113">
        <f>[32]Maio!$H$10</f>
        <v>11.879999999999999</v>
      </c>
      <c r="H41" s="113">
        <f>[32]Maio!$H$11</f>
        <v>13.32</v>
      </c>
      <c r="I41" s="113">
        <f>[32]Maio!$H$12</f>
        <v>9.3600000000000012</v>
      </c>
      <c r="J41" s="113">
        <f>[32]Maio!$H$13</f>
        <v>14.4</v>
      </c>
      <c r="K41" s="113">
        <f>[32]Maio!$H$14</f>
        <v>11.879999999999999</v>
      </c>
      <c r="L41" s="113">
        <f>[32]Maio!$H$15</f>
        <v>11.520000000000001</v>
      </c>
      <c r="M41" s="113">
        <f>[32]Maio!$H$16</f>
        <v>13.32</v>
      </c>
      <c r="N41" s="113">
        <f>[32]Maio!$H$17</f>
        <v>12.24</v>
      </c>
      <c r="O41" s="113">
        <f>[32]Maio!$H$18</f>
        <v>9.7200000000000006</v>
      </c>
      <c r="P41" s="113">
        <f>[32]Maio!$H$19</f>
        <v>9.3600000000000012</v>
      </c>
      <c r="Q41" s="113">
        <f>[32]Maio!$H$20</f>
        <v>11.520000000000001</v>
      </c>
      <c r="R41" s="113">
        <f>[32]Maio!$H$21</f>
        <v>12.24</v>
      </c>
      <c r="S41" s="113">
        <f>[32]Maio!$H$22</f>
        <v>7.9200000000000008</v>
      </c>
      <c r="T41" s="113">
        <f>[32]Maio!$H$23</f>
        <v>11.16</v>
      </c>
      <c r="U41" s="113">
        <f>[32]Maio!$H$24</f>
        <v>11.16</v>
      </c>
      <c r="V41" s="113">
        <f>[32]Maio!$H$25</f>
        <v>15.120000000000001</v>
      </c>
      <c r="W41" s="113">
        <f>[32]Maio!$H$26</f>
        <v>14.76</v>
      </c>
      <c r="X41" s="113">
        <f>[32]Maio!$H$27</f>
        <v>15.48</v>
      </c>
      <c r="Y41" s="113">
        <f>[32]Maio!$H$28</f>
        <v>15.120000000000001</v>
      </c>
      <c r="Z41" s="113">
        <f>[32]Maio!$H$29</f>
        <v>13.68</v>
      </c>
      <c r="AA41" s="113">
        <f>[32]Maio!$H$30</f>
        <v>16.2</v>
      </c>
      <c r="AB41" s="113">
        <f>[32]Maio!$H$31</f>
        <v>15.840000000000002</v>
      </c>
      <c r="AC41" s="113">
        <f>[32]Maio!$H$32</f>
        <v>19.079999999999998</v>
      </c>
      <c r="AD41" s="113">
        <f>[32]Maio!$H$33</f>
        <v>10.44</v>
      </c>
      <c r="AE41" s="113">
        <f>[32]Maio!$H$34</f>
        <v>13.32</v>
      </c>
      <c r="AF41" s="113">
        <f>[32]Maio!$H$35</f>
        <v>10.8</v>
      </c>
      <c r="AG41" s="101">
        <f t="shared" si="3"/>
        <v>19.079999999999998</v>
      </c>
      <c r="AH41" s="112">
        <f t="shared" si="4"/>
        <v>12.716129032258063</v>
      </c>
      <c r="AK41" t="s">
        <v>35</v>
      </c>
    </row>
    <row r="42" spans="1:38" x14ac:dyDescent="0.2">
      <c r="A42" s="51" t="s">
        <v>17</v>
      </c>
      <c r="B42" s="113">
        <f>[33]Maio!$H$5</f>
        <v>11.16</v>
      </c>
      <c r="C42" s="113">
        <f>[33]Maio!$H$6</f>
        <v>7.5600000000000005</v>
      </c>
      <c r="D42" s="113">
        <f>[33]Maio!$H$7</f>
        <v>5.7600000000000007</v>
      </c>
      <c r="E42" s="113">
        <f>[33]Maio!$H$8</f>
        <v>4.6800000000000006</v>
      </c>
      <c r="F42" s="113">
        <f>[33]Maio!$H$9</f>
        <v>9.3600000000000012</v>
      </c>
      <c r="G42" s="113">
        <f>[33]Maio!$H$10</f>
        <v>3.9600000000000004</v>
      </c>
      <c r="H42" s="113">
        <f>[33]Maio!$H$11</f>
        <v>11.879999999999999</v>
      </c>
      <c r="I42" s="113">
        <f>[33]Maio!$H$12</f>
        <v>6.48</v>
      </c>
      <c r="J42" s="113">
        <f>[33]Maio!$H$13</f>
        <v>5.04</v>
      </c>
      <c r="K42" s="113">
        <f>[33]Maio!$H$14</f>
        <v>7.5600000000000005</v>
      </c>
      <c r="L42" s="113">
        <f>[33]Maio!$H$15</f>
        <v>7.9200000000000008</v>
      </c>
      <c r="M42" s="113">
        <f>[33]Maio!$H$16</f>
        <v>7.2</v>
      </c>
      <c r="N42" s="113">
        <f>[33]Maio!$H$17</f>
        <v>3.9600000000000004</v>
      </c>
      <c r="O42" s="113">
        <f>[33]Maio!$H$18</f>
        <v>5.7600000000000007</v>
      </c>
      <c r="P42" s="113">
        <f>[33]Maio!$H$19</f>
        <v>7.5600000000000005</v>
      </c>
      <c r="Q42" s="113">
        <f>[33]Maio!$H$20</f>
        <v>5.4</v>
      </c>
      <c r="R42" s="113">
        <f>[33]Maio!$H$21</f>
        <v>12.96</v>
      </c>
      <c r="S42" s="113">
        <f>[33]Maio!$H$22</f>
        <v>6.48</v>
      </c>
      <c r="T42" s="113">
        <f>[33]Maio!$H$23</f>
        <v>8.2799999999999994</v>
      </c>
      <c r="U42" s="113">
        <f>[33]Maio!$H$24</f>
        <v>9</v>
      </c>
      <c r="V42" s="113">
        <f>[33]Maio!$H$25</f>
        <v>11.16</v>
      </c>
      <c r="W42" s="113">
        <f>[33]Maio!$H$26</f>
        <v>13.68</v>
      </c>
      <c r="X42" s="113">
        <f>[33]Maio!$H$27</f>
        <v>9.7200000000000006</v>
      </c>
      <c r="Y42" s="113">
        <f>[33]Maio!$H$28</f>
        <v>12.6</v>
      </c>
      <c r="Z42" s="113">
        <f>[33]Maio!$H$29</f>
        <v>11.520000000000001</v>
      </c>
      <c r="AA42" s="113">
        <f>[33]Maio!$H$30</f>
        <v>13.32</v>
      </c>
      <c r="AB42" s="113">
        <f>[33]Maio!$H$31</f>
        <v>13.32</v>
      </c>
      <c r="AC42" s="113">
        <f>[33]Maio!$H$32</f>
        <v>17.28</v>
      </c>
      <c r="AD42" s="113">
        <f>[33]Maio!$H$33</f>
        <v>5.4</v>
      </c>
      <c r="AE42" s="113">
        <f>[33]Maio!$H$34</f>
        <v>9</v>
      </c>
      <c r="AF42" s="113">
        <f>[33]Maio!$H$35</f>
        <v>2.8800000000000003</v>
      </c>
      <c r="AG42" s="101">
        <f t="shared" si="3"/>
        <v>17.28</v>
      </c>
      <c r="AH42" s="112">
        <f t="shared" si="4"/>
        <v>8.64</v>
      </c>
      <c r="AK42" t="s">
        <v>35</v>
      </c>
      <c r="AL42" t="s">
        <v>35</v>
      </c>
    </row>
    <row r="43" spans="1:38" x14ac:dyDescent="0.2">
      <c r="A43" s="51" t="s">
        <v>141</v>
      </c>
      <c r="B43" s="113">
        <f>[34]Maio!$H$5</f>
        <v>14.76</v>
      </c>
      <c r="C43" s="113">
        <f>[34]Maio!$H$6</f>
        <v>15.120000000000001</v>
      </c>
      <c r="D43" s="113">
        <f>[34]Maio!$H$7</f>
        <v>9.7200000000000006</v>
      </c>
      <c r="E43" s="113">
        <f>[34]Maio!$H$8</f>
        <v>10.08</v>
      </c>
      <c r="F43" s="113">
        <f>[34]Maio!$H$9</f>
        <v>21.240000000000002</v>
      </c>
      <c r="G43" s="113">
        <f>[34]Maio!$H$10</f>
        <v>19.079999999999998</v>
      </c>
      <c r="H43" s="113">
        <f>[34]Maio!$H$11</f>
        <v>16.920000000000002</v>
      </c>
      <c r="I43" s="113">
        <f>[34]Maio!$H$12</f>
        <v>9.3600000000000012</v>
      </c>
      <c r="J43" s="113">
        <f>[34]Maio!$H$13</f>
        <v>9.3600000000000012</v>
      </c>
      <c r="K43" s="113">
        <f>[34]Maio!$H$14</f>
        <v>12.96</v>
      </c>
      <c r="L43" s="113">
        <f>[34]Maio!$H$15</f>
        <v>11.879999999999999</v>
      </c>
      <c r="M43" s="113">
        <f>[34]Maio!$H$16</f>
        <v>12.96</v>
      </c>
      <c r="N43" s="113">
        <f>[34]Maio!$H$17</f>
        <v>12.6</v>
      </c>
      <c r="O43" s="113">
        <f>[34]Maio!$H$18</f>
        <v>15.120000000000001</v>
      </c>
      <c r="P43" s="113">
        <f>[34]Maio!$H$19</f>
        <v>13.68</v>
      </c>
      <c r="Q43" s="113">
        <f>[34]Maio!$H$20</f>
        <v>12.6</v>
      </c>
      <c r="R43" s="113">
        <f>[34]Maio!$H$21</f>
        <v>18.720000000000002</v>
      </c>
      <c r="S43" s="113">
        <f>[34]Maio!$H$22</f>
        <v>16.920000000000002</v>
      </c>
      <c r="T43" s="113">
        <f>[34]Maio!$H$23</f>
        <v>18</v>
      </c>
      <c r="U43" s="113">
        <f>[34]Maio!$H$24</f>
        <v>16.559999999999999</v>
      </c>
      <c r="V43" s="113">
        <f>[34]Maio!$H$25</f>
        <v>19.079999999999998</v>
      </c>
      <c r="W43" s="113">
        <f>[34]Maio!$H$26</f>
        <v>17.64</v>
      </c>
      <c r="X43" s="113">
        <f>[34]Maio!$H$27</f>
        <v>16.920000000000002</v>
      </c>
      <c r="Y43" s="113">
        <f>[34]Maio!$H$28</f>
        <v>20.52</v>
      </c>
      <c r="Z43" s="113">
        <f>[34]Maio!$H$29</f>
        <v>22.32</v>
      </c>
      <c r="AA43" s="113">
        <f>[34]Maio!$H$30</f>
        <v>19.079999999999998</v>
      </c>
      <c r="AB43" s="113">
        <f>[34]Maio!$H$31</f>
        <v>15.120000000000001</v>
      </c>
      <c r="AC43" s="113">
        <f>[34]Maio!$H$32</f>
        <v>16.2</v>
      </c>
      <c r="AD43" s="113">
        <f>[34]Maio!$H$33</f>
        <v>20.52</v>
      </c>
      <c r="AE43" s="113">
        <f>[34]Maio!$H$34</f>
        <v>21.240000000000002</v>
      </c>
      <c r="AF43" s="113">
        <f>[34]Maio!$H$35</f>
        <v>11.16</v>
      </c>
      <c r="AG43" s="101">
        <f t="shared" si="3"/>
        <v>22.32</v>
      </c>
      <c r="AH43" s="112">
        <f t="shared" si="4"/>
        <v>15.723870967741934</v>
      </c>
      <c r="AL43" t="s">
        <v>35</v>
      </c>
    </row>
    <row r="44" spans="1:38" x14ac:dyDescent="0.2">
      <c r="A44" s="51" t="s">
        <v>18</v>
      </c>
      <c r="B44" s="113">
        <f>[35]Maio!$H$5</f>
        <v>10.08</v>
      </c>
      <c r="C44" s="113">
        <f>[35]Maio!$H$6</f>
        <v>12.96</v>
      </c>
      <c r="D44" s="113">
        <f>[35]Maio!$H$7</f>
        <v>12.6</v>
      </c>
      <c r="E44" s="113">
        <f>[35]Maio!$H$8</f>
        <v>8.2799999999999994</v>
      </c>
      <c r="F44" s="113">
        <f>[35]Maio!$H$9</f>
        <v>12.6</v>
      </c>
      <c r="G44" s="113">
        <f>[35]Maio!$H$10</f>
        <v>12.6</v>
      </c>
      <c r="H44" s="113">
        <f>[35]Maio!$H$11</f>
        <v>12.96</v>
      </c>
      <c r="I44" s="113">
        <f>[35]Maio!$H$12</f>
        <v>10.08</v>
      </c>
      <c r="J44" s="113">
        <f>[35]Maio!$H$13</f>
        <v>14.76</v>
      </c>
      <c r="K44" s="113">
        <f>[35]Maio!$H$14</f>
        <v>6.84</v>
      </c>
      <c r="L44" s="113">
        <f>[35]Maio!$H$15</f>
        <v>10.44</v>
      </c>
      <c r="M44" s="113">
        <f>[35]Maio!$H$16</f>
        <v>12.96</v>
      </c>
      <c r="N44" s="113">
        <f>[35]Maio!$H$17</f>
        <v>9.7200000000000006</v>
      </c>
      <c r="O44" s="113">
        <f>[35]Maio!$H$18</f>
        <v>11.879999999999999</v>
      </c>
      <c r="P44" s="113">
        <f>[35]Maio!$H$19</f>
        <v>9.3600000000000012</v>
      </c>
      <c r="Q44" s="113">
        <f>[35]Maio!$H$20</f>
        <v>9.3600000000000012</v>
      </c>
      <c r="R44" s="113">
        <f>[35]Maio!$H$21</f>
        <v>10.44</v>
      </c>
      <c r="S44" s="113">
        <f>[35]Maio!$H$22</f>
        <v>6.12</v>
      </c>
      <c r="T44" s="113">
        <f>[35]Maio!$H$23</f>
        <v>12.96</v>
      </c>
      <c r="U44" s="113">
        <f>[35]Maio!$H$24</f>
        <v>10.44</v>
      </c>
      <c r="V44" s="113">
        <f>[35]Maio!$H$25</f>
        <v>11.879999999999999</v>
      </c>
      <c r="W44" s="113">
        <f>[35]Maio!$H$26</f>
        <v>11.520000000000001</v>
      </c>
      <c r="X44" s="113">
        <f>[35]Maio!$H$27</f>
        <v>9</v>
      </c>
      <c r="Y44" s="113">
        <f>[35]Maio!$H$28</f>
        <v>17.28</v>
      </c>
      <c r="Z44" s="113">
        <f>[35]Maio!$H$29</f>
        <v>14.04</v>
      </c>
      <c r="AA44" s="113">
        <f>[35]Maio!$H$30</f>
        <v>17.28</v>
      </c>
      <c r="AB44" s="113">
        <f>[35]Maio!$H$31</f>
        <v>16.2</v>
      </c>
      <c r="AC44" s="113">
        <f>[35]Maio!$H$32</f>
        <v>7.2</v>
      </c>
      <c r="AD44" s="113">
        <f>[35]Maio!$H$33</f>
        <v>10.44</v>
      </c>
      <c r="AE44" s="113">
        <f>[35]Maio!$H$34</f>
        <v>8.2799999999999994</v>
      </c>
      <c r="AF44" s="113">
        <f>[35]Maio!$H$35</f>
        <v>9</v>
      </c>
      <c r="AG44" s="101">
        <f t="shared" si="3"/>
        <v>17.28</v>
      </c>
      <c r="AH44" s="112">
        <f t="shared" si="4"/>
        <v>11.276129032258064</v>
      </c>
      <c r="AJ44" t="s">
        <v>35</v>
      </c>
      <c r="AK44" t="s">
        <v>35</v>
      </c>
      <c r="AL44" t="s">
        <v>35</v>
      </c>
    </row>
    <row r="45" spans="1:38" hidden="1" x14ac:dyDescent="0.2">
      <c r="A45" s="51" t="s">
        <v>146</v>
      </c>
      <c r="B45" s="113" t="str">
        <f>[36]Maio!$H$5</f>
        <v>*</v>
      </c>
      <c r="C45" s="113" t="str">
        <f>[36]Maio!$H$6</f>
        <v>*</v>
      </c>
      <c r="D45" s="113" t="str">
        <f>[36]Maio!$H$7</f>
        <v>*</v>
      </c>
      <c r="E45" s="113" t="str">
        <f>[36]Maio!$H$8</f>
        <v>*</v>
      </c>
      <c r="F45" s="113" t="str">
        <f>[36]Maio!$H$9</f>
        <v>*</v>
      </c>
      <c r="G45" s="113" t="str">
        <f>[36]Maio!$H$10</f>
        <v>*</v>
      </c>
      <c r="H45" s="113" t="str">
        <f>[36]Maio!$H$11</f>
        <v>*</v>
      </c>
      <c r="I45" s="113" t="str">
        <f>[36]Maio!$H$12</f>
        <v>*</v>
      </c>
      <c r="J45" s="113" t="str">
        <f>[36]Maio!$H$13</f>
        <v>*</v>
      </c>
      <c r="K45" s="113" t="str">
        <f>[36]Maio!$H$14</f>
        <v>*</v>
      </c>
      <c r="L45" s="113" t="str">
        <f>[36]Maio!$H$15</f>
        <v>*</v>
      </c>
      <c r="M45" s="113" t="str">
        <f>[36]Maio!$H$16</f>
        <v>*</v>
      </c>
      <c r="N45" s="113" t="str">
        <f>[36]Maio!$H$17</f>
        <v>*</v>
      </c>
      <c r="O45" s="113" t="str">
        <f>[36]Maio!$H$18</f>
        <v>*</v>
      </c>
      <c r="P45" s="113" t="str">
        <f>[36]Maio!$H$19</f>
        <v>*</v>
      </c>
      <c r="Q45" s="113" t="str">
        <f>[36]Maio!$H$20</f>
        <v>*</v>
      </c>
      <c r="R45" s="113" t="str">
        <f>[36]Maio!$H$21</f>
        <v>*</v>
      </c>
      <c r="S45" s="113" t="str">
        <f>[36]Maio!$H$22</f>
        <v>*</v>
      </c>
      <c r="T45" s="113" t="str">
        <f>[36]Maio!$H$23</f>
        <v>*</v>
      </c>
      <c r="U45" s="113" t="str">
        <f>[36]Maio!$H$24</f>
        <v>*</v>
      </c>
      <c r="V45" s="113" t="str">
        <f>[36]Maio!$H$25</f>
        <v>*</v>
      </c>
      <c r="W45" s="113" t="str">
        <f>[36]Maio!$H$26</f>
        <v>*</v>
      </c>
      <c r="X45" s="113" t="str">
        <f>[36]Maio!$H$27</f>
        <v>*</v>
      </c>
      <c r="Y45" s="113" t="str">
        <f>[36]Maio!$H$28</f>
        <v>*</v>
      </c>
      <c r="Z45" s="113" t="str">
        <f>[36]Maio!$H$29</f>
        <v>*</v>
      </c>
      <c r="AA45" s="113" t="str">
        <f>[36]Maio!$H$30</f>
        <v>*</v>
      </c>
      <c r="AB45" s="113" t="str">
        <f>[36]Maio!$H$31</f>
        <v>*</v>
      </c>
      <c r="AC45" s="113" t="str">
        <f>[36]Maio!$H$32</f>
        <v>*</v>
      </c>
      <c r="AD45" s="113" t="str">
        <f>[36]Maio!$H$33</f>
        <v>*</v>
      </c>
      <c r="AE45" s="113" t="str">
        <f>[36]Maio!$H$34</f>
        <v>*</v>
      </c>
      <c r="AF45" s="113" t="str">
        <f>[36]Maio!$H$35</f>
        <v>*</v>
      </c>
      <c r="AG45" s="101" t="s">
        <v>209</v>
      </c>
      <c r="AH45" s="112" t="s">
        <v>209</v>
      </c>
    </row>
    <row r="46" spans="1:38" x14ac:dyDescent="0.2">
      <c r="A46" s="51" t="s">
        <v>19</v>
      </c>
      <c r="B46" s="113">
        <f>[37]Maio!$H$5</f>
        <v>1.08</v>
      </c>
      <c r="C46" s="113">
        <f>[37]Maio!$H$6</f>
        <v>0.72000000000000008</v>
      </c>
      <c r="D46" s="113">
        <f>[37]Maio!$H$7</f>
        <v>0</v>
      </c>
      <c r="E46" s="113">
        <f>[37]Maio!$H$8</f>
        <v>0</v>
      </c>
      <c r="F46" s="113">
        <f>[37]Maio!$H$9</f>
        <v>8.64</v>
      </c>
      <c r="G46" s="113">
        <f>[37]Maio!$H$10</f>
        <v>0</v>
      </c>
      <c r="H46" s="113">
        <f>[37]Maio!$H$11</f>
        <v>3.6</v>
      </c>
      <c r="I46" s="113">
        <f>[37]Maio!$H$12</f>
        <v>1.4400000000000002</v>
      </c>
      <c r="J46" s="113">
        <f>[37]Maio!$H$13</f>
        <v>0.36000000000000004</v>
      </c>
      <c r="K46" s="113">
        <f>[37]Maio!$H$14</f>
        <v>0.36000000000000004</v>
      </c>
      <c r="L46" s="113">
        <f>[37]Maio!$H$15</f>
        <v>1.08</v>
      </c>
      <c r="M46" s="113">
        <f>[37]Maio!$H$16</f>
        <v>0.72000000000000008</v>
      </c>
      <c r="N46" s="113">
        <f>[37]Maio!$H$17</f>
        <v>0</v>
      </c>
      <c r="O46" s="113">
        <f>[37]Maio!$H$18</f>
        <v>0</v>
      </c>
      <c r="P46" s="113">
        <f>[37]Maio!$H$19</f>
        <v>0</v>
      </c>
      <c r="Q46" s="113">
        <f>[37]Maio!$H$20</f>
        <v>0</v>
      </c>
      <c r="R46" s="113">
        <f>[37]Maio!$H$21</f>
        <v>12.96</v>
      </c>
      <c r="S46" s="113">
        <f>[37]Maio!$H$22</f>
        <v>2.52</v>
      </c>
      <c r="T46" s="113">
        <f>[37]Maio!$H$23</f>
        <v>3.6</v>
      </c>
      <c r="U46" s="113">
        <f>[37]Maio!$H$24</f>
        <v>0</v>
      </c>
      <c r="V46" s="113">
        <f>[37]Maio!$H$25</f>
        <v>0.72000000000000008</v>
      </c>
      <c r="W46" s="113">
        <f>[37]Maio!$H$26</f>
        <v>0.36000000000000004</v>
      </c>
      <c r="X46" s="113">
        <f>[37]Maio!$H$27</f>
        <v>1.4400000000000002</v>
      </c>
      <c r="Y46" s="113">
        <f>[37]Maio!$H$28</f>
        <v>7.9200000000000008</v>
      </c>
      <c r="Z46" s="113">
        <f>[37]Maio!$H$29</f>
        <v>15.120000000000001</v>
      </c>
      <c r="AA46" s="113">
        <f>[37]Maio!$H$30</f>
        <v>13.68</v>
      </c>
      <c r="AB46" s="113">
        <f>[37]Maio!$H$31</f>
        <v>5.04</v>
      </c>
      <c r="AC46" s="113">
        <f>[37]Maio!$H$32</f>
        <v>0</v>
      </c>
      <c r="AD46" s="113">
        <f>[37]Maio!$H$33</f>
        <v>0.36000000000000004</v>
      </c>
      <c r="AE46" s="113">
        <f>[37]Maio!$H$34</f>
        <v>2.16</v>
      </c>
      <c r="AF46" s="113">
        <f>[37]Maio!$H$35</f>
        <v>0</v>
      </c>
      <c r="AG46" s="101">
        <f t="shared" si="3"/>
        <v>15.120000000000001</v>
      </c>
      <c r="AH46" s="112">
        <f t="shared" si="4"/>
        <v>2.705806451612903</v>
      </c>
      <c r="AI46" s="12" t="s">
        <v>35</v>
      </c>
    </row>
    <row r="47" spans="1:38" x14ac:dyDescent="0.2">
      <c r="A47" s="51" t="s">
        <v>23</v>
      </c>
      <c r="B47" s="113">
        <f>[38]Maio!$H$5</f>
        <v>11.16</v>
      </c>
      <c r="C47" s="113">
        <f>[38]Maio!$H$6</f>
        <v>12.24</v>
      </c>
      <c r="D47" s="113">
        <f>[38]Maio!$H$7</f>
        <v>8.64</v>
      </c>
      <c r="E47" s="113">
        <f>[38]Maio!$H$8</f>
        <v>8.2799999999999994</v>
      </c>
      <c r="F47" s="113">
        <f>[38]Maio!$H$9</f>
        <v>15.120000000000001</v>
      </c>
      <c r="G47" s="113">
        <f>[38]Maio!$H$10</f>
        <v>7.5600000000000005</v>
      </c>
      <c r="H47" s="113">
        <f>[38]Maio!$H$11</f>
        <v>10.44</v>
      </c>
      <c r="I47" s="113">
        <f>[38]Maio!$H$12</f>
        <v>12.24</v>
      </c>
      <c r="J47" s="113">
        <f>[38]Maio!$H$13</f>
        <v>13.32</v>
      </c>
      <c r="K47" s="113">
        <f>[38]Maio!$H$14</f>
        <v>10.44</v>
      </c>
      <c r="L47" s="113">
        <f>[38]Maio!$H$15</f>
        <v>11.879999999999999</v>
      </c>
      <c r="M47" s="113">
        <f>[38]Maio!$H$16</f>
        <v>14.4</v>
      </c>
      <c r="N47" s="113">
        <f>[38]Maio!$H$17</f>
        <v>11.520000000000001</v>
      </c>
      <c r="O47" s="113">
        <f>[38]Maio!$H$18</f>
        <v>9.3600000000000012</v>
      </c>
      <c r="P47" s="113">
        <f>[38]Maio!$H$19</f>
        <v>10.44</v>
      </c>
      <c r="Q47" s="113">
        <f>[38]Maio!$H$20</f>
        <v>17.28</v>
      </c>
      <c r="R47" s="113">
        <f>[38]Maio!$H$21</f>
        <v>17.64</v>
      </c>
      <c r="S47" s="113">
        <f>[38]Maio!$H$22</f>
        <v>12.6</v>
      </c>
      <c r="T47" s="113">
        <f>[38]Maio!$H$23</f>
        <v>12.6</v>
      </c>
      <c r="U47" s="113">
        <f>[38]Maio!$H$24</f>
        <v>15.840000000000002</v>
      </c>
      <c r="V47" s="113">
        <f>[38]Maio!$H$25</f>
        <v>14.76</v>
      </c>
      <c r="W47" s="113">
        <f>[38]Maio!$H$26</f>
        <v>12.6</v>
      </c>
      <c r="X47" s="113">
        <f>[38]Maio!$H$27</f>
        <v>15.120000000000001</v>
      </c>
      <c r="Y47" s="113">
        <f>[38]Maio!$H$28</f>
        <v>16.559999999999999</v>
      </c>
      <c r="Z47" s="113">
        <f>[38]Maio!$H$29</f>
        <v>16.920000000000002</v>
      </c>
      <c r="AA47" s="113">
        <f>[38]Maio!$H$30</f>
        <v>18.720000000000002</v>
      </c>
      <c r="AB47" s="113">
        <f>[38]Maio!$H$31</f>
        <v>12.96</v>
      </c>
      <c r="AC47" s="113">
        <f>[38]Maio!$H$32</f>
        <v>32.4</v>
      </c>
      <c r="AD47" s="113">
        <f>[38]Maio!$H$33</f>
        <v>11.879999999999999</v>
      </c>
      <c r="AE47" s="113">
        <f>[38]Maio!$H$34</f>
        <v>14.04</v>
      </c>
      <c r="AF47" s="113">
        <f>[38]Maio!$H$35</f>
        <v>8.2799999999999994</v>
      </c>
      <c r="AG47" s="101">
        <f t="shared" si="3"/>
        <v>32.4</v>
      </c>
      <c r="AH47" s="112">
        <f t="shared" si="4"/>
        <v>13.459354838709679</v>
      </c>
    </row>
    <row r="48" spans="1:38" x14ac:dyDescent="0.2">
      <c r="A48" s="51" t="s">
        <v>34</v>
      </c>
      <c r="B48" s="113">
        <f>[39]Maio!$H$5</f>
        <v>24.48</v>
      </c>
      <c r="C48" s="113">
        <f>[39]Maio!$H$6</f>
        <v>19.8</v>
      </c>
      <c r="D48" s="113">
        <f>[39]Maio!$H$7</f>
        <v>21.240000000000002</v>
      </c>
      <c r="E48" s="113">
        <f>[39]Maio!$H$8</f>
        <v>12.24</v>
      </c>
      <c r="F48" s="113">
        <f>[39]Maio!$H$9</f>
        <v>18.36</v>
      </c>
      <c r="G48" s="113">
        <f>[39]Maio!$H$10</f>
        <v>14.04</v>
      </c>
      <c r="H48" s="113">
        <f>[39]Maio!$H$11</f>
        <v>17.64</v>
      </c>
      <c r="I48" s="113">
        <f>[39]Maio!$H$12</f>
        <v>13.32</v>
      </c>
      <c r="J48" s="113">
        <f>[39]Maio!$H$13</f>
        <v>14.04</v>
      </c>
      <c r="K48" s="113">
        <f>[39]Maio!$H$14</f>
        <v>15.840000000000002</v>
      </c>
      <c r="L48" s="113">
        <f>[39]Maio!$H$15</f>
        <v>28.08</v>
      </c>
      <c r="M48" s="113">
        <f>[39]Maio!$H$16</f>
        <v>20.16</v>
      </c>
      <c r="N48" s="113">
        <f>[39]Maio!$H$17</f>
        <v>19.440000000000001</v>
      </c>
      <c r="O48" s="113">
        <f>[39]Maio!$H$18</f>
        <v>20.52</v>
      </c>
      <c r="P48" s="113">
        <f>[39]Maio!$H$19</f>
        <v>17.28</v>
      </c>
      <c r="Q48" s="113">
        <f>[39]Maio!$H$20</f>
        <v>16.920000000000002</v>
      </c>
      <c r="R48" s="113">
        <f>[39]Maio!$H$21</f>
        <v>14.76</v>
      </c>
      <c r="S48" s="113">
        <f>[39]Maio!$H$22</f>
        <v>14.76</v>
      </c>
      <c r="T48" s="113">
        <f>[39]Maio!$H$23</f>
        <v>18</v>
      </c>
      <c r="U48" s="113">
        <f>[39]Maio!$H$24</f>
        <v>14.04</v>
      </c>
      <c r="V48" s="113">
        <f>[39]Maio!$H$25</f>
        <v>15.120000000000001</v>
      </c>
      <c r="W48" s="113">
        <f>[39]Maio!$H$26</f>
        <v>18.720000000000002</v>
      </c>
      <c r="X48" s="113">
        <f>[39]Maio!$H$27</f>
        <v>12.6</v>
      </c>
      <c r="Y48" s="113">
        <f>[39]Maio!$H$28</f>
        <v>20.52</v>
      </c>
      <c r="Z48" s="113">
        <f>[39]Maio!$H$29</f>
        <v>21.96</v>
      </c>
      <c r="AA48" s="113">
        <f>[39]Maio!$H$30</f>
        <v>23.759999999999998</v>
      </c>
      <c r="AB48" s="113">
        <f>[39]Maio!$H$31</f>
        <v>17.28</v>
      </c>
      <c r="AC48" s="113">
        <f>[39]Maio!$H$32</f>
        <v>17.64</v>
      </c>
      <c r="AD48" s="113">
        <f>[39]Maio!$H$33</f>
        <v>16.559999999999999</v>
      </c>
      <c r="AE48" s="113">
        <f>[39]Maio!$H$34</f>
        <v>17.28</v>
      </c>
      <c r="AF48" s="113">
        <f>[39]Maio!$H$35</f>
        <v>18</v>
      </c>
      <c r="AG48" s="101">
        <f t="shared" si="3"/>
        <v>28.08</v>
      </c>
      <c r="AH48" s="112">
        <f t="shared" si="4"/>
        <v>17.883870967741935</v>
      </c>
      <c r="AI48" s="12" t="s">
        <v>35</v>
      </c>
      <c r="AK48" t="s">
        <v>212</v>
      </c>
    </row>
    <row r="49" spans="1:38" x14ac:dyDescent="0.2">
      <c r="A49" s="51" t="s">
        <v>20</v>
      </c>
      <c r="B49" s="113">
        <f>[40]Maio!$H$5</f>
        <v>6.12</v>
      </c>
      <c r="C49" s="113">
        <f>[40]Maio!$H$6</f>
        <v>7.5600000000000005</v>
      </c>
      <c r="D49" s="113">
        <f>[40]Maio!$H$7</f>
        <v>10.44</v>
      </c>
      <c r="E49" s="113">
        <f>[40]Maio!$H$8</f>
        <v>7.5600000000000005</v>
      </c>
      <c r="F49" s="113">
        <f>[40]Maio!$H$9</f>
        <v>10.8</v>
      </c>
      <c r="G49" s="113">
        <f>[40]Maio!$H$10</f>
        <v>8.2799999999999994</v>
      </c>
      <c r="H49" s="113">
        <f>[40]Maio!$H$11</f>
        <v>9.7200000000000006</v>
      </c>
      <c r="I49" s="113">
        <f>[40]Maio!$H$12</f>
        <v>10.44</v>
      </c>
      <c r="J49" s="113">
        <f>[40]Maio!$H$13</f>
        <v>6.12</v>
      </c>
      <c r="K49" s="113">
        <f>[40]Maio!$H$14</f>
        <v>6.12</v>
      </c>
      <c r="L49" s="113">
        <f>[40]Maio!$H$15</f>
        <v>6.84</v>
      </c>
      <c r="M49" s="113">
        <f>[40]Maio!$H$16</f>
        <v>7.2</v>
      </c>
      <c r="N49" s="113">
        <f>[40]Maio!$H$17</f>
        <v>5.7600000000000007</v>
      </c>
      <c r="O49" s="113">
        <f>[40]Maio!$H$18</f>
        <v>7.9200000000000008</v>
      </c>
      <c r="P49" s="113">
        <f>[40]Maio!$H$19</f>
        <v>6.84</v>
      </c>
      <c r="Q49" s="113">
        <f>[40]Maio!$H$20</f>
        <v>6.12</v>
      </c>
      <c r="R49" s="113">
        <f>[40]Maio!$H$21</f>
        <v>5.7600000000000007</v>
      </c>
      <c r="S49" s="113">
        <f>[40]Maio!$H$22</f>
        <v>5.04</v>
      </c>
      <c r="T49" s="113">
        <f>[40]Maio!$H$23</f>
        <v>6.48</v>
      </c>
      <c r="U49" s="113">
        <f>[40]Maio!$H$24</f>
        <v>5.7600000000000007</v>
      </c>
      <c r="V49" s="113">
        <f>[40]Maio!$H$25</f>
        <v>8.2799999999999994</v>
      </c>
      <c r="W49" s="113">
        <f>[40]Maio!$H$26</f>
        <v>10.08</v>
      </c>
      <c r="X49" s="113">
        <f>[40]Maio!$H$27</f>
        <v>6.84</v>
      </c>
      <c r="Y49" s="113">
        <f>[40]Maio!$H$28</f>
        <v>11.879999999999999</v>
      </c>
      <c r="Z49" s="113">
        <f>[40]Maio!$H$29</f>
        <v>11.520000000000001</v>
      </c>
      <c r="AA49" s="113">
        <f>[40]Maio!$H$30</f>
        <v>12.24</v>
      </c>
      <c r="AB49" s="113">
        <f>[40]Maio!$H$31</f>
        <v>9.7200000000000006</v>
      </c>
      <c r="AC49" s="113">
        <f>[40]Maio!$H$32</f>
        <v>9</v>
      </c>
      <c r="AD49" s="113">
        <f>[40]Maio!$H$33</f>
        <v>8.2799999999999994</v>
      </c>
      <c r="AE49" s="113">
        <f>[40]Maio!$H$34</f>
        <v>8.64</v>
      </c>
      <c r="AF49" s="113">
        <f>[40]Maio!$H$35</f>
        <v>6.12</v>
      </c>
      <c r="AG49" s="101">
        <f t="shared" si="3"/>
        <v>12.24</v>
      </c>
      <c r="AH49" s="112">
        <f t="shared" si="4"/>
        <v>8.047741935483872</v>
      </c>
    </row>
    <row r="50" spans="1:38" s="5" customFormat="1" ht="17.100000000000001" customHeight="1" x14ac:dyDescent="0.2">
      <c r="A50" s="52" t="s">
        <v>24</v>
      </c>
      <c r="B50" s="114">
        <f t="shared" ref="B50:AE50" si="7">MAX(B5:B49)</f>
        <v>24.48</v>
      </c>
      <c r="C50" s="114">
        <f t="shared" si="7"/>
        <v>19.8</v>
      </c>
      <c r="D50" s="114">
        <f t="shared" si="7"/>
        <v>21.240000000000002</v>
      </c>
      <c r="E50" s="114">
        <f t="shared" si="7"/>
        <v>16.920000000000002</v>
      </c>
      <c r="F50" s="114">
        <f t="shared" si="7"/>
        <v>21.240000000000002</v>
      </c>
      <c r="G50" s="114">
        <f t="shared" si="7"/>
        <v>19.079999999999998</v>
      </c>
      <c r="H50" s="114">
        <f t="shared" si="7"/>
        <v>22.32</v>
      </c>
      <c r="I50" s="114">
        <f t="shared" si="7"/>
        <v>17.28</v>
      </c>
      <c r="J50" s="114">
        <f t="shared" si="7"/>
        <v>19.8</v>
      </c>
      <c r="K50" s="114">
        <f t="shared" si="7"/>
        <v>17.64</v>
      </c>
      <c r="L50" s="114">
        <f t="shared" si="7"/>
        <v>28.08</v>
      </c>
      <c r="M50" s="114">
        <f t="shared" si="7"/>
        <v>20.16</v>
      </c>
      <c r="N50" s="114">
        <f t="shared" si="7"/>
        <v>20.88</v>
      </c>
      <c r="O50" s="114">
        <f t="shared" si="7"/>
        <v>20.52</v>
      </c>
      <c r="P50" s="114">
        <f t="shared" si="7"/>
        <v>17.64</v>
      </c>
      <c r="Q50" s="114">
        <f t="shared" si="7"/>
        <v>21.6</v>
      </c>
      <c r="R50" s="114">
        <f t="shared" si="7"/>
        <v>23.400000000000002</v>
      </c>
      <c r="S50" s="114">
        <f t="shared" si="7"/>
        <v>22.68</v>
      </c>
      <c r="T50" s="114">
        <f t="shared" si="7"/>
        <v>24.48</v>
      </c>
      <c r="U50" s="114">
        <f t="shared" si="7"/>
        <v>19.8</v>
      </c>
      <c r="V50" s="114">
        <f t="shared" si="7"/>
        <v>20.16</v>
      </c>
      <c r="W50" s="114">
        <f t="shared" si="7"/>
        <v>25.2</v>
      </c>
      <c r="X50" s="114">
        <f t="shared" si="7"/>
        <v>18</v>
      </c>
      <c r="Y50" s="114">
        <f t="shared" si="7"/>
        <v>25.2</v>
      </c>
      <c r="Z50" s="114">
        <f t="shared" si="7"/>
        <v>22.68</v>
      </c>
      <c r="AA50" s="114">
        <f t="shared" si="7"/>
        <v>24.48</v>
      </c>
      <c r="AB50" s="114">
        <f t="shared" si="7"/>
        <v>33.119999999999997</v>
      </c>
      <c r="AC50" s="114">
        <f t="shared" si="7"/>
        <v>37.080000000000005</v>
      </c>
      <c r="AD50" s="114">
        <f t="shared" si="7"/>
        <v>22.32</v>
      </c>
      <c r="AE50" s="114">
        <f t="shared" si="7"/>
        <v>27</v>
      </c>
      <c r="AF50" s="114">
        <f t="shared" ref="AF50" si="8">MAX(AF5:AF49)</f>
        <v>18</v>
      </c>
      <c r="AG50" s="101">
        <f>MAX(AG5:AG49)</f>
        <v>37.080000000000005</v>
      </c>
      <c r="AH50" s="121"/>
      <c r="AK50" s="5" t="s">
        <v>35</v>
      </c>
      <c r="AL50" s="5" t="s">
        <v>35</v>
      </c>
    </row>
    <row r="51" spans="1:38" x14ac:dyDescent="0.2">
      <c r="A51" s="97" t="s">
        <v>215</v>
      </c>
      <c r="B51" s="43"/>
      <c r="C51" s="43"/>
      <c r="D51" s="43"/>
      <c r="E51" s="43"/>
      <c r="F51" s="43"/>
      <c r="G51" s="43"/>
      <c r="H51" s="118"/>
      <c r="I51" s="118"/>
      <c r="J51" s="118"/>
      <c r="K51" s="118"/>
      <c r="L51" s="118"/>
      <c r="M51" s="118"/>
      <c r="N51" s="118"/>
      <c r="O51" s="118"/>
      <c r="P51" s="118"/>
      <c r="Q51" s="118"/>
      <c r="R51" s="118"/>
      <c r="S51" s="118"/>
      <c r="T51" s="118"/>
      <c r="U51" s="118"/>
      <c r="V51" s="118"/>
      <c r="W51" s="118"/>
      <c r="X51" s="118"/>
      <c r="Y51" s="118"/>
      <c r="Z51" s="118"/>
      <c r="AA51" s="118"/>
      <c r="AB51" s="118"/>
      <c r="AC51" s="118"/>
      <c r="AD51" s="49"/>
      <c r="AE51" s="53" t="s">
        <v>35</v>
      </c>
      <c r="AF51" s="53"/>
      <c r="AG51" s="47"/>
      <c r="AH51" s="48"/>
      <c r="AK51" t="s">
        <v>35</v>
      </c>
    </row>
    <row r="52" spans="1:38" x14ac:dyDescent="0.2">
      <c r="A52" s="97" t="s">
        <v>216</v>
      </c>
      <c r="B52" s="44"/>
      <c r="C52" s="44"/>
      <c r="D52" s="44"/>
      <c r="E52" s="44"/>
      <c r="F52" s="44"/>
      <c r="G52" s="44"/>
      <c r="H52" s="44"/>
      <c r="I52" s="44"/>
      <c r="J52" s="118"/>
      <c r="K52" s="118"/>
      <c r="L52" s="118"/>
      <c r="M52" s="118"/>
      <c r="N52" s="118"/>
      <c r="O52" s="118"/>
      <c r="P52" s="118"/>
      <c r="Q52" s="118"/>
      <c r="R52" s="118"/>
      <c r="S52" s="118"/>
      <c r="T52" s="129"/>
      <c r="U52" s="129"/>
      <c r="V52" s="129"/>
      <c r="W52" s="129"/>
      <c r="X52" s="129"/>
      <c r="Y52" s="118"/>
      <c r="Z52" s="118"/>
      <c r="AA52" s="118"/>
      <c r="AB52" s="118"/>
      <c r="AC52" s="118"/>
      <c r="AD52" s="118"/>
      <c r="AE52" s="118"/>
      <c r="AF52" s="118"/>
      <c r="AG52" s="47"/>
      <c r="AH52" s="46"/>
      <c r="AJ52" t="s">
        <v>35</v>
      </c>
      <c r="AK52" t="s">
        <v>35</v>
      </c>
      <c r="AL52" t="s">
        <v>35</v>
      </c>
    </row>
    <row r="53" spans="1:38" x14ac:dyDescent="0.2">
      <c r="A53" s="45"/>
      <c r="B53" s="118"/>
      <c r="C53" s="118"/>
      <c r="D53" s="118"/>
      <c r="E53" s="118"/>
      <c r="F53" s="118"/>
      <c r="G53" s="118"/>
      <c r="H53" s="118"/>
      <c r="I53" s="118"/>
      <c r="J53" s="119"/>
      <c r="K53" s="119"/>
      <c r="L53" s="119"/>
      <c r="M53" s="119"/>
      <c r="N53" s="119"/>
      <c r="O53" s="119"/>
      <c r="P53" s="119"/>
      <c r="Q53" s="118"/>
      <c r="R53" s="118"/>
      <c r="S53" s="118"/>
      <c r="T53" s="130"/>
      <c r="U53" s="130"/>
      <c r="V53" s="130"/>
      <c r="W53" s="130"/>
      <c r="X53" s="130"/>
      <c r="Y53" s="118"/>
      <c r="Z53" s="118"/>
      <c r="AA53" s="118"/>
      <c r="AB53" s="118"/>
      <c r="AC53" s="118"/>
      <c r="AD53" s="49"/>
      <c r="AE53" s="49"/>
      <c r="AF53" s="49"/>
      <c r="AG53" s="47"/>
      <c r="AH53" s="46"/>
    </row>
    <row r="54" spans="1:38" x14ac:dyDescent="0.2">
      <c r="A54" s="42"/>
      <c r="B54" s="43"/>
      <c r="C54" s="43"/>
      <c r="D54" s="43"/>
      <c r="E54" s="43"/>
      <c r="F54" s="43"/>
      <c r="G54" s="43"/>
      <c r="H54" s="43"/>
      <c r="I54" s="43"/>
      <c r="J54" s="43"/>
      <c r="K54" s="118"/>
      <c r="L54" s="118"/>
      <c r="M54" s="118"/>
      <c r="N54" s="118"/>
      <c r="O54" s="118"/>
      <c r="P54" s="118"/>
      <c r="Q54" s="118"/>
      <c r="R54" s="118"/>
      <c r="S54" s="118"/>
      <c r="T54" s="118"/>
      <c r="U54" s="118"/>
      <c r="V54" s="118"/>
      <c r="W54" s="118"/>
      <c r="X54" s="118"/>
      <c r="Y54" s="118"/>
      <c r="Z54" s="118"/>
      <c r="AA54" s="118"/>
      <c r="AB54" s="118"/>
      <c r="AC54" s="118"/>
      <c r="AD54" s="49"/>
      <c r="AE54" s="49"/>
      <c r="AF54" s="49"/>
      <c r="AG54" s="47"/>
      <c r="AH54" s="75"/>
      <c r="AL54" t="s">
        <v>35</v>
      </c>
    </row>
    <row r="55" spans="1:38" x14ac:dyDescent="0.2">
      <c r="A55" s="45"/>
      <c r="B55" s="118"/>
      <c r="C55" s="118"/>
      <c r="D55" s="118"/>
      <c r="E55" s="118"/>
      <c r="F55" s="118"/>
      <c r="G55" s="118"/>
      <c r="H55" s="118"/>
      <c r="I55" s="118"/>
      <c r="J55" s="118"/>
      <c r="K55" s="118"/>
      <c r="L55" s="118"/>
      <c r="M55" s="118"/>
      <c r="N55" s="118"/>
      <c r="O55" s="118"/>
      <c r="P55" s="118"/>
      <c r="Q55" s="118"/>
      <c r="R55" s="118"/>
      <c r="S55" s="118"/>
      <c r="T55" s="118"/>
      <c r="U55" s="118"/>
      <c r="V55" s="118"/>
      <c r="W55" s="118"/>
      <c r="X55" s="118"/>
      <c r="Y55" s="118"/>
      <c r="Z55" s="118"/>
      <c r="AA55" s="118"/>
      <c r="AB55" s="118"/>
      <c r="AC55" s="118"/>
      <c r="AD55" s="118"/>
      <c r="AE55" s="49"/>
      <c r="AF55" s="49"/>
      <c r="AG55" s="47"/>
      <c r="AH55" s="48"/>
    </row>
    <row r="56" spans="1:38" x14ac:dyDescent="0.2">
      <c r="A56" s="45"/>
      <c r="B56" s="118"/>
      <c r="C56" s="118"/>
      <c r="D56" s="118"/>
      <c r="E56" s="118"/>
      <c r="F56" s="118"/>
      <c r="G56" s="118"/>
      <c r="H56" s="118"/>
      <c r="I56" s="118"/>
      <c r="J56" s="118"/>
      <c r="K56" s="118"/>
      <c r="L56" s="118"/>
      <c r="M56" s="118"/>
      <c r="N56" s="118"/>
      <c r="O56" s="118"/>
      <c r="P56" s="118"/>
      <c r="Q56" s="118"/>
      <c r="R56" s="118"/>
      <c r="S56" s="118"/>
      <c r="T56" s="118"/>
      <c r="U56" s="118"/>
      <c r="V56" s="118"/>
      <c r="W56" s="118"/>
      <c r="X56" s="118"/>
      <c r="Y56" s="118"/>
      <c r="Z56" s="118"/>
      <c r="AA56" s="118"/>
      <c r="AB56" s="118"/>
      <c r="AC56" s="118"/>
      <c r="AD56" s="118"/>
      <c r="AE56" s="50"/>
      <c r="AF56" s="50"/>
      <c r="AG56" s="47"/>
      <c r="AH56" s="48"/>
      <c r="AK56" t="s">
        <v>35</v>
      </c>
    </row>
    <row r="57" spans="1:38" ht="13.5" thickBot="1" x14ac:dyDescent="0.25">
      <c r="A57" s="54"/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55"/>
      <c r="AG57" s="56"/>
      <c r="AH57" s="76"/>
    </row>
    <row r="58" spans="1:38" x14ac:dyDescent="0.2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H58" s="1"/>
      <c r="AK58" t="s">
        <v>35</v>
      </c>
    </row>
    <row r="60" spans="1:38" x14ac:dyDescent="0.2">
      <c r="AA60" s="3" t="s">
        <v>35</v>
      </c>
      <c r="AH60" t="s">
        <v>35</v>
      </c>
      <c r="AK60" t="s">
        <v>35</v>
      </c>
    </row>
    <row r="61" spans="1:38" x14ac:dyDescent="0.2">
      <c r="U61" s="3" t="s">
        <v>35</v>
      </c>
    </row>
    <row r="62" spans="1:38" x14ac:dyDescent="0.2">
      <c r="J62" s="3" t="s">
        <v>35</v>
      </c>
      <c r="N62" s="3" t="s">
        <v>35</v>
      </c>
      <c r="S62" s="3" t="s">
        <v>35</v>
      </c>
      <c r="V62" s="3" t="s">
        <v>35</v>
      </c>
    </row>
    <row r="63" spans="1:38" x14ac:dyDescent="0.2">
      <c r="G63" s="3" t="s">
        <v>35</v>
      </c>
      <c r="H63" s="3" t="s">
        <v>212</v>
      </c>
      <c r="P63" s="3" t="s">
        <v>35</v>
      </c>
      <c r="S63" s="3" t="s">
        <v>35</v>
      </c>
      <c r="U63" s="3" t="s">
        <v>35</v>
      </c>
      <c r="V63" s="3" t="s">
        <v>35</v>
      </c>
      <c r="AC63" s="3" t="s">
        <v>35</v>
      </c>
    </row>
    <row r="64" spans="1:38" x14ac:dyDescent="0.2">
      <c r="T64" s="3" t="s">
        <v>35</v>
      </c>
      <c r="W64" s="3" t="s">
        <v>35</v>
      </c>
      <c r="AA64" s="3" t="s">
        <v>35</v>
      </c>
      <c r="AE64" s="3" t="s">
        <v>35</v>
      </c>
    </row>
    <row r="65" spans="7:31" x14ac:dyDescent="0.2">
      <c r="W65" s="3" t="s">
        <v>35</v>
      </c>
      <c r="Z65" s="3" t="s">
        <v>35</v>
      </c>
    </row>
    <row r="66" spans="7:31" x14ac:dyDescent="0.2">
      <c r="P66" s="3" t="s">
        <v>35</v>
      </c>
      <c r="Q66" s="3" t="s">
        <v>35</v>
      </c>
      <c r="AA66" s="3" t="s">
        <v>35</v>
      </c>
      <c r="AE66" s="3" t="s">
        <v>35</v>
      </c>
    </row>
    <row r="68" spans="7:31" x14ac:dyDescent="0.2">
      <c r="K68" s="3" t="s">
        <v>35</v>
      </c>
      <c r="M68" s="3" t="s">
        <v>35</v>
      </c>
    </row>
    <row r="69" spans="7:31" x14ac:dyDescent="0.2">
      <c r="G69" s="3" t="s">
        <v>35</v>
      </c>
    </row>
    <row r="70" spans="7:31" x14ac:dyDescent="0.2">
      <c r="M70" s="3" t="s">
        <v>35</v>
      </c>
    </row>
    <row r="72" spans="7:31" x14ac:dyDescent="0.2">
      <c r="R72" s="3" t="s">
        <v>35</v>
      </c>
    </row>
  </sheetData>
  <mergeCells count="36">
    <mergeCell ref="A1:AH1"/>
    <mergeCell ref="AF3:AF4"/>
    <mergeCell ref="B2:AH2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  <mergeCell ref="M3:M4"/>
    <mergeCell ref="V3:V4"/>
    <mergeCell ref="U3:U4"/>
    <mergeCell ref="Q3:Q4"/>
    <mergeCell ref="R3:R4"/>
    <mergeCell ref="T3:T4"/>
    <mergeCell ref="N3:N4"/>
    <mergeCell ref="S3:S4"/>
    <mergeCell ref="T52:X52"/>
    <mergeCell ref="T53:X53"/>
    <mergeCell ref="W3:W4"/>
    <mergeCell ref="AE3:AE4"/>
    <mergeCell ref="X3:X4"/>
    <mergeCell ref="AB3:AB4"/>
    <mergeCell ref="AC3:AC4"/>
    <mergeCell ref="AD3:AD4"/>
    <mergeCell ref="Y3:Y4"/>
    <mergeCell ref="Z3:Z4"/>
    <mergeCell ref="AA3:AA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2"/>
  <sheetViews>
    <sheetView showGridLines="0" zoomScale="130" zoomScaleNormal="130" workbookViewId="0">
      <selection activeCell="AG46" sqref="AG46"/>
    </sheetView>
  </sheetViews>
  <sheetFormatPr defaultRowHeight="12.75" x14ac:dyDescent="0.2"/>
  <cols>
    <col min="1" max="1" width="23.7109375" style="2" customWidth="1"/>
    <col min="2" max="2" width="6.85546875" style="2" bestFit="1" customWidth="1"/>
    <col min="3" max="4" width="3.5703125" style="2" bestFit="1" customWidth="1"/>
    <col min="5" max="5" width="3.42578125" style="2" bestFit="1" customWidth="1"/>
    <col min="6" max="10" width="3.5703125" style="2" bestFit="1" customWidth="1"/>
    <col min="11" max="11" width="3.42578125" style="2" bestFit="1" customWidth="1"/>
    <col min="12" max="20" width="3.5703125" style="2" hidden="1" customWidth="1"/>
    <col min="21" max="25" width="3.42578125" style="2" hidden="1" customWidth="1"/>
    <col min="26" max="29" width="3.5703125" style="2" hidden="1" customWidth="1"/>
    <col min="30" max="30" width="3.5703125" style="2" bestFit="1" customWidth="1"/>
    <col min="31" max="32" width="3.5703125" style="2" customWidth="1"/>
    <col min="33" max="33" width="18.140625" style="6" bestFit="1" customWidth="1"/>
  </cols>
  <sheetData>
    <row r="1" spans="1:38" ht="20.100000000000001" customHeight="1" x14ac:dyDescent="0.2">
      <c r="A1" s="135" t="s">
        <v>22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</row>
    <row r="2" spans="1:38" s="4" customFormat="1" ht="16.5" customHeight="1" x14ac:dyDescent="0.2">
      <c r="A2" s="138" t="s">
        <v>21</v>
      </c>
      <c r="B2" s="133" t="s">
        <v>219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</row>
    <row r="3" spans="1:38" s="5" customFormat="1" ht="12" customHeight="1" x14ac:dyDescent="0.2">
      <c r="A3" s="138"/>
      <c r="B3" s="131">
        <v>1</v>
      </c>
      <c r="C3" s="131">
        <f>SUM(B3+1)</f>
        <v>2</v>
      </c>
      <c r="D3" s="131">
        <f t="shared" ref="D3:AD3" si="0">SUM(C3+1)</f>
        <v>3</v>
      </c>
      <c r="E3" s="131">
        <f t="shared" si="0"/>
        <v>4</v>
      </c>
      <c r="F3" s="131">
        <f t="shared" si="0"/>
        <v>5</v>
      </c>
      <c r="G3" s="131">
        <f t="shared" si="0"/>
        <v>6</v>
      </c>
      <c r="H3" s="131">
        <f t="shared" si="0"/>
        <v>7</v>
      </c>
      <c r="I3" s="131">
        <f t="shared" si="0"/>
        <v>8</v>
      </c>
      <c r="J3" s="131">
        <f t="shared" si="0"/>
        <v>9</v>
      </c>
      <c r="K3" s="131">
        <f t="shared" si="0"/>
        <v>10</v>
      </c>
      <c r="L3" s="131">
        <f t="shared" si="0"/>
        <v>11</v>
      </c>
      <c r="M3" s="131">
        <f t="shared" si="0"/>
        <v>12</v>
      </c>
      <c r="N3" s="131">
        <f t="shared" si="0"/>
        <v>13</v>
      </c>
      <c r="O3" s="131">
        <f t="shared" si="0"/>
        <v>14</v>
      </c>
      <c r="P3" s="131">
        <f t="shared" si="0"/>
        <v>15</v>
      </c>
      <c r="Q3" s="131">
        <f t="shared" si="0"/>
        <v>16</v>
      </c>
      <c r="R3" s="131">
        <f t="shared" si="0"/>
        <v>17</v>
      </c>
      <c r="S3" s="131">
        <f t="shared" si="0"/>
        <v>18</v>
      </c>
      <c r="T3" s="131">
        <f t="shared" si="0"/>
        <v>19</v>
      </c>
      <c r="U3" s="131">
        <f t="shared" si="0"/>
        <v>20</v>
      </c>
      <c r="V3" s="131">
        <f t="shared" si="0"/>
        <v>21</v>
      </c>
      <c r="W3" s="131">
        <f t="shared" si="0"/>
        <v>22</v>
      </c>
      <c r="X3" s="131">
        <f t="shared" si="0"/>
        <v>23</v>
      </c>
      <c r="Y3" s="131">
        <f t="shared" si="0"/>
        <v>24</v>
      </c>
      <c r="Z3" s="131">
        <f t="shared" si="0"/>
        <v>25</v>
      </c>
      <c r="AA3" s="131">
        <f t="shared" si="0"/>
        <v>26</v>
      </c>
      <c r="AB3" s="131">
        <f t="shared" si="0"/>
        <v>27</v>
      </c>
      <c r="AC3" s="131">
        <f t="shared" si="0"/>
        <v>28</v>
      </c>
      <c r="AD3" s="131">
        <f t="shared" si="0"/>
        <v>29</v>
      </c>
      <c r="AE3" s="131">
        <v>30</v>
      </c>
      <c r="AF3" s="131">
        <v>31</v>
      </c>
      <c r="AG3" s="98" t="s">
        <v>206</v>
      </c>
    </row>
    <row r="4" spans="1:38" s="5" customFormat="1" ht="13.5" customHeight="1" x14ac:dyDescent="0.2">
      <c r="A4" s="138"/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  <c r="AA4" s="131"/>
      <c r="AB4" s="131"/>
      <c r="AC4" s="131"/>
      <c r="AD4" s="131"/>
      <c r="AE4" s="131"/>
      <c r="AF4" s="131"/>
      <c r="AG4" s="98" t="s">
        <v>25</v>
      </c>
    </row>
    <row r="5" spans="1:38" s="5" customFormat="1" x14ac:dyDescent="0.2">
      <c r="A5" s="77" t="s">
        <v>30</v>
      </c>
      <c r="B5" s="90" t="str">
        <f>[1]Maio!$I$5</f>
        <v>*</v>
      </c>
      <c r="C5" s="90" t="str">
        <f>[1]Maio!$I$6</f>
        <v>*</v>
      </c>
      <c r="D5" s="90" t="str">
        <f>[1]Maio!$I$7</f>
        <v>*</v>
      </c>
      <c r="E5" s="90" t="str">
        <f>[1]Maio!$I$8</f>
        <v>*</v>
      </c>
      <c r="F5" s="90" t="str">
        <f>[1]Maio!$I$9</f>
        <v>*</v>
      </c>
      <c r="G5" s="90" t="str">
        <f>[1]Maio!$I$10</f>
        <v>*</v>
      </c>
      <c r="H5" s="90" t="str">
        <f>[1]Maio!$I$11</f>
        <v>*</v>
      </c>
      <c r="I5" s="90" t="str">
        <f>[1]Maio!$I$12</f>
        <v>*</v>
      </c>
      <c r="J5" s="90" t="str">
        <f>[1]Maio!$I$13</f>
        <v>*</v>
      </c>
      <c r="K5" s="90" t="str">
        <f>[1]Maio!$I$14</f>
        <v>*</v>
      </c>
      <c r="L5" s="90" t="str">
        <f>[1]Maio!$I$15</f>
        <v>*</v>
      </c>
      <c r="M5" s="90" t="str">
        <f>[1]Maio!$I$16</f>
        <v>*</v>
      </c>
      <c r="N5" s="90" t="str">
        <f>[1]Maio!$I$17</f>
        <v>*</v>
      </c>
      <c r="O5" s="90" t="str">
        <f>[1]Maio!$I$18</f>
        <v>*</v>
      </c>
      <c r="P5" s="90" t="str">
        <f>[1]Maio!$I$19</f>
        <v>*</v>
      </c>
      <c r="Q5" s="90" t="str">
        <f>[1]Maio!$I$20</f>
        <v>*</v>
      </c>
      <c r="R5" s="90" t="str">
        <f>[1]Maio!$I$21</f>
        <v>*</v>
      </c>
      <c r="S5" s="90" t="str">
        <f>[1]Maio!$I$22</f>
        <v>*</v>
      </c>
      <c r="T5" s="90" t="str">
        <f>[1]Maio!$I$23</f>
        <v>*</v>
      </c>
      <c r="U5" s="90" t="str">
        <f>[1]Maio!$I$24</f>
        <v>*</v>
      </c>
      <c r="V5" s="90" t="str">
        <f>[1]Maio!$I$25</f>
        <v>*</v>
      </c>
      <c r="W5" s="90" t="str">
        <f>[1]Maio!$I$26</f>
        <v>*</v>
      </c>
      <c r="X5" s="90" t="str">
        <f>[1]Maio!$I$27</f>
        <v>*</v>
      </c>
      <c r="Y5" s="90" t="str">
        <f>[1]Maio!$I$28</f>
        <v>*</v>
      </c>
      <c r="Z5" s="90" t="str">
        <f>[1]Maio!$I$29</f>
        <v>*</v>
      </c>
      <c r="AA5" s="90" t="str">
        <f>[1]Maio!$I$30</f>
        <v>*</v>
      </c>
      <c r="AB5" s="90" t="str">
        <f>[1]Maio!$I$31</f>
        <v>*</v>
      </c>
      <c r="AC5" s="90" t="str">
        <f>[1]Maio!$I$32</f>
        <v>*</v>
      </c>
      <c r="AD5" s="90" t="str">
        <f>[1]Maio!$I$33</f>
        <v>*</v>
      </c>
      <c r="AE5" s="90" t="str">
        <f>[1]Maio!$I$34</f>
        <v>*</v>
      </c>
      <c r="AF5" s="90" t="str">
        <f>[1]Maio!$I$35</f>
        <v>*</v>
      </c>
      <c r="AG5" s="91" t="str">
        <f>[1]Maio!$I$36</f>
        <v>*</v>
      </c>
    </row>
    <row r="6" spans="1:38" x14ac:dyDescent="0.2">
      <c r="A6" s="77" t="s">
        <v>0</v>
      </c>
      <c r="B6" s="11" t="str">
        <f>[2]Maio!$I$5</f>
        <v>*</v>
      </c>
      <c r="C6" s="11" t="str">
        <f>[2]Maio!$I$6</f>
        <v>*</v>
      </c>
      <c r="D6" s="11" t="str">
        <f>[2]Maio!$I$7</f>
        <v>*</v>
      </c>
      <c r="E6" s="11" t="str">
        <f>[2]Maio!$I$8</f>
        <v>*</v>
      </c>
      <c r="F6" s="11" t="str">
        <f>[2]Maio!$I$9</f>
        <v>*</v>
      </c>
      <c r="G6" s="11" t="str">
        <f>[2]Maio!$I$10</f>
        <v>*</v>
      </c>
      <c r="H6" s="11" t="str">
        <f>[2]Maio!$I$11</f>
        <v>*</v>
      </c>
      <c r="I6" s="11" t="str">
        <f>[2]Maio!$I$12</f>
        <v>*</v>
      </c>
      <c r="J6" s="11" t="str">
        <f>[2]Maio!$I$13</f>
        <v>*</v>
      </c>
      <c r="K6" s="11" t="str">
        <f>[2]Maio!$I$14</f>
        <v>*</v>
      </c>
      <c r="L6" s="11" t="str">
        <f>[2]Maio!$I$15</f>
        <v>*</v>
      </c>
      <c r="M6" s="11" t="str">
        <f>[2]Maio!$I$16</f>
        <v>*</v>
      </c>
      <c r="N6" s="11" t="str">
        <f>[2]Maio!$I$17</f>
        <v>*</v>
      </c>
      <c r="O6" s="11" t="str">
        <f>[2]Maio!$I$18</f>
        <v>*</v>
      </c>
      <c r="P6" s="11" t="str">
        <f>[2]Maio!$I$19</f>
        <v>*</v>
      </c>
      <c r="Q6" s="11" t="str">
        <f>[2]Maio!$I$20</f>
        <v>*</v>
      </c>
      <c r="R6" s="11" t="str">
        <f>[2]Maio!$I$21</f>
        <v>*</v>
      </c>
      <c r="S6" s="11" t="str">
        <f>[2]Maio!$I$22</f>
        <v>*</v>
      </c>
      <c r="T6" s="89" t="str">
        <f>[2]Maio!$I$23</f>
        <v>*</v>
      </c>
      <c r="U6" s="89" t="str">
        <f>[2]Maio!$I$24</f>
        <v>*</v>
      </c>
      <c r="V6" s="89" t="str">
        <f>[2]Maio!$I$25</f>
        <v>*</v>
      </c>
      <c r="W6" s="89" t="str">
        <f>[2]Maio!$I$26</f>
        <v>*</v>
      </c>
      <c r="X6" s="89" t="str">
        <f>[2]Maio!$I$27</f>
        <v>*</v>
      </c>
      <c r="Y6" s="89" t="str">
        <f>[2]Maio!$I$28</f>
        <v>*</v>
      </c>
      <c r="Z6" s="89" t="str">
        <f>[2]Maio!$I$29</f>
        <v>*</v>
      </c>
      <c r="AA6" s="89" t="str">
        <f>[2]Maio!$I$30</f>
        <v>*</v>
      </c>
      <c r="AB6" s="89" t="str">
        <f>[2]Maio!$I$31</f>
        <v>*</v>
      </c>
      <c r="AC6" s="89" t="str">
        <f>[2]Maio!$I$32</f>
        <v>*</v>
      </c>
      <c r="AD6" s="89" t="str">
        <f>[2]Maio!$I$33</f>
        <v>*</v>
      </c>
      <c r="AE6" s="89" t="str">
        <f>[2]Maio!$I$34</f>
        <v>*</v>
      </c>
      <c r="AF6" s="89" t="str">
        <f>[2]Maio!$I$35</f>
        <v>*</v>
      </c>
      <c r="AG6" s="86" t="str">
        <f>[2]Maio!$I$36</f>
        <v>*</v>
      </c>
    </row>
    <row r="7" spans="1:38" x14ac:dyDescent="0.2">
      <c r="A7" s="77" t="s">
        <v>88</v>
      </c>
      <c r="B7" s="89" t="str">
        <f>[3]Maio!$I$5</f>
        <v>*</v>
      </c>
      <c r="C7" s="89" t="str">
        <f>[3]Maio!$I$6</f>
        <v>*</v>
      </c>
      <c r="D7" s="89" t="str">
        <f>[3]Maio!$I$7</f>
        <v>*</v>
      </c>
      <c r="E7" s="89" t="str">
        <f>[3]Maio!$I$8</f>
        <v>*</v>
      </c>
      <c r="F7" s="89" t="str">
        <f>[3]Maio!$I$9</f>
        <v>*</v>
      </c>
      <c r="G7" s="89" t="str">
        <f>[3]Maio!$I$10</f>
        <v>*</v>
      </c>
      <c r="H7" s="89" t="str">
        <f>[3]Maio!$I$11</f>
        <v>*</v>
      </c>
      <c r="I7" s="89" t="str">
        <f>[3]Maio!$I$12</f>
        <v>*</v>
      </c>
      <c r="J7" s="89" t="str">
        <f>[3]Maio!$I$13</f>
        <v>*</v>
      </c>
      <c r="K7" s="89" t="str">
        <f>[3]Maio!$I$14</f>
        <v>*</v>
      </c>
      <c r="L7" s="89" t="str">
        <f>[3]Maio!$I$15</f>
        <v>*</v>
      </c>
      <c r="M7" s="89" t="str">
        <f>[3]Maio!$I$16</f>
        <v>*</v>
      </c>
      <c r="N7" s="89" t="str">
        <f>[3]Maio!$I$17</f>
        <v>*</v>
      </c>
      <c r="O7" s="89" t="str">
        <f>[3]Maio!$I$18</f>
        <v>*</v>
      </c>
      <c r="P7" s="89" t="str">
        <f>[3]Maio!$I$19</f>
        <v>*</v>
      </c>
      <c r="Q7" s="89" t="str">
        <f>[3]Maio!$I$20</f>
        <v>*</v>
      </c>
      <c r="R7" s="89" t="str">
        <f>[3]Maio!$I$21</f>
        <v>*</v>
      </c>
      <c r="S7" s="89" t="str">
        <f>[3]Maio!$I$22</f>
        <v>*</v>
      </c>
      <c r="T7" s="89" t="str">
        <f>[3]Maio!$I$23</f>
        <v>*</v>
      </c>
      <c r="U7" s="89" t="str">
        <f>[3]Maio!$I$24</f>
        <v>*</v>
      </c>
      <c r="V7" s="89" t="str">
        <f>[3]Maio!$I$25</f>
        <v>*</v>
      </c>
      <c r="W7" s="89" t="str">
        <f>[3]Maio!$I$26</f>
        <v>*</v>
      </c>
      <c r="X7" s="89" t="str">
        <f>[3]Maio!$I$27</f>
        <v>*</v>
      </c>
      <c r="Y7" s="89" t="str">
        <f>[3]Maio!$I$28</f>
        <v>*</v>
      </c>
      <c r="Z7" s="89" t="str">
        <f>[3]Maio!$I$29</f>
        <v>*</v>
      </c>
      <c r="AA7" s="89" t="str">
        <f>[3]Maio!$I$30</f>
        <v>*</v>
      </c>
      <c r="AB7" s="89" t="str">
        <f>[3]Maio!$I$31</f>
        <v>*</v>
      </c>
      <c r="AC7" s="89" t="str">
        <f>[3]Maio!$I$32</f>
        <v>*</v>
      </c>
      <c r="AD7" s="89" t="str">
        <f>[3]Maio!$I$33</f>
        <v>*</v>
      </c>
      <c r="AE7" s="89" t="str">
        <f>[3]Maio!$I$34</f>
        <v>*</v>
      </c>
      <c r="AF7" s="89" t="str">
        <f>[3]Maio!$I$35</f>
        <v>*</v>
      </c>
      <c r="AG7" s="86" t="str">
        <f>[3]Maio!$I$36</f>
        <v>*</v>
      </c>
    </row>
    <row r="8" spans="1:38" x14ac:dyDescent="0.2">
      <c r="A8" s="77" t="s">
        <v>1</v>
      </c>
      <c r="B8" s="11" t="str">
        <f>[4]Maio!$I$5</f>
        <v>*</v>
      </c>
      <c r="C8" s="11" t="str">
        <f>[4]Maio!$I$6</f>
        <v>*</v>
      </c>
      <c r="D8" s="11" t="str">
        <f>[4]Maio!$I$7</f>
        <v>*</v>
      </c>
      <c r="E8" s="11" t="str">
        <f>[4]Maio!$I$8</f>
        <v>*</v>
      </c>
      <c r="F8" s="11" t="str">
        <f>[4]Maio!$I$9</f>
        <v>*</v>
      </c>
      <c r="G8" s="11" t="str">
        <f>[4]Maio!$I$10</f>
        <v>*</v>
      </c>
      <c r="H8" s="11" t="str">
        <f>[4]Maio!$I$11</f>
        <v>*</v>
      </c>
      <c r="I8" s="11" t="str">
        <f>[4]Maio!$I$12</f>
        <v>*</v>
      </c>
      <c r="J8" s="11" t="str">
        <f>[4]Maio!$I$13</f>
        <v>*</v>
      </c>
      <c r="K8" s="11" t="str">
        <f>[4]Maio!$I$14</f>
        <v>*</v>
      </c>
      <c r="L8" s="11" t="str">
        <f>[4]Maio!$I$15</f>
        <v>*</v>
      </c>
      <c r="M8" s="11" t="str">
        <f>[4]Maio!$I$16</f>
        <v>*</v>
      </c>
      <c r="N8" s="11" t="str">
        <f>[4]Maio!$I$17</f>
        <v>*</v>
      </c>
      <c r="O8" s="11" t="str">
        <f>[4]Maio!$I$18</f>
        <v>*</v>
      </c>
      <c r="P8" s="11" t="str">
        <f>[4]Maio!$I$19</f>
        <v>*</v>
      </c>
      <c r="Q8" s="11" t="str">
        <f>[4]Maio!$I$20</f>
        <v>*</v>
      </c>
      <c r="R8" s="11" t="str">
        <f>[4]Maio!$I$21</f>
        <v>*</v>
      </c>
      <c r="S8" s="11" t="str">
        <f>[4]Maio!$I$22</f>
        <v>*</v>
      </c>
      <c r="T8" s="89" t="str">
        <f>[4]Maio!$I$23</f>
        <v>*</v>
      </c>
      <c r="U8" s="89" t="str">
        <f>[4]Maio!$I$24</f>
        <v>*</v>
      </c>
      <c r="V8" s="89" t="str">
        <f>[4]Maio!$I$25</f>
        <v>*</v>
      </c>
      <c r="W8" s="89" t="str">
        <f>[4]Maio!$I$26</f>
        <v>*</v>
      </c>
      <c r="X8" s="89" t="str">
        <f>[4]Maio!$I$27</f>
        <v>*</v>
      </c>
      <c r="Y8" s="89" t="str">
        <f>[4]Maio!$I$28</f>
        <v>*</v>
      </c>
      <c r="Z8" s="89" t="str">
        <f>[4]Maio!$I$29</f>
        <v>*</v>
      </c>
      <c r="AA8" s="89" t="str">
        <f>[4]Maio!$I$30</f>
        <v>*</v>
      </c>
      <c r="AB8" s="89" t="str">
        <f>[4]Maio!$I$31</f>
        <v>*</v>
      </c>
      <c r="AC8" s="89" t="str">
        <f>[4]Maio!$I$32</f>
        <v>*</v>
      </c>
      <c r="AD8" s="89" t="str">
        <f>[4]Maio!$I$33</f>
        <v>*</v>
      </c>
      <c r="AE8" s="89" t="str">
        <f>[4]Maio!$I$34</f>
        <v>*</v>
      </c>
      <c r="AF8" s="89" t="str">
        <f>[4]Maio!$I$35</f>
        <v>*</v>
      </c>
      <c r="AG8" s="86" t="str">
        <f>[4]Maio!$I$36</f>
        <v>*</v>
      </c>
    </row>
    <row r="9" spans="1:38" x14ac:dyDescent="0.2">
      <c r="A9" s="77" t="s">
        <v>151</v>
      </c>
      <c r="B9" s="11" t="str">
        <f>[5]Maio!$I$5</f>
        <v>*</v>
      </c>
      <c r="C9" s="11" t="str">
        <f>[5]Maio!$I$6</f>
        <v>*</v>
      </c>
      <c r="D9" s="11" t="str">
        <f>[5]Maio!$I$7</f>
        <v>*</v>
      </c>
      <c r="E9" s="11" t="str">
        <f>[5]Maio!$I$8</f>
        <v>*</v>
      </c>
      <c r="F9" s="11" t="str">
        <f>[5]Maio!$I$9</f>
        <v>*</v>
      </c>
      <c r="G9" s="11" t="str">
        <f>[5]Maio!$I$10</f>
        <v>*</v>
      </c>
      <c r="H9" s="11" t="str">
        <f>[5]Maio!$I$11</f>
        <v>*</v>
      </c>
      <c r="I9" s="11" t="str">
        <f>[5]Maio!$I$12</f>
        <v>*</v>
      </c>
      <c r="J9" s="11" t="str">
        <f>[5]Maio!$I$13</f>
        <v>*</v>
      </c>
      <c r="K9" s="11" t="str">
        <f>[5]Maio!$I$14</f>
        <v>*</v>
      </c>
      <c r="L9" s="11" t="str">
        <f>[5]Maio!$I$15</f>
        <v>*</v>
      </c>
      <c r="M9" s="11" t="str">
        <f>[5]Maio!$I$16</f>
        <v>*</v>
      </c>
      <c r="N9" s="11" t="str">
        <f>[5]Maio!$I$17</f>
        <v>*</v>
      </c>
      <c r="O9" s="11" t="str">
        <f>[5]Maio!$I$18</f>
        <v>*</v>
      </c>
      <c r="P9" s="11" t="str">
        <f>[5]Maio!$I$19</f>
        <v>*</v>
      </c>
      <c r="Q9" s="11" t="str">
        <f>[5]Maio!$I$20</f>
        <v>*</v>
      </c>
      <c r="R9" s="11" t="str">
        <f>[5]Maio!$I$21</f>
        <v>*</v>
      </c>
      <c r="S9" s="11" t="str">
        <f>[5]Maio!$I$22</f>
        <v>*</v>
      </c>
      <c r="T9" s="89" t="str">
        <f>[5]Maio!$I$23</f>
        <v>*</v>
      </c>
      <c r="U9" s="89" t="str">
        <f>[5]Maio!$I$24</f>
        <v>*</v>
      </c>
      <c r="V9" s="89" t="str">
        <f>[5]Maio!$I$25</f>
        <v>*</v>
      </c>
      <c r="W9" s="89" t="str">
        <f>[5]Maio!$I$26</f>
        <v>*</v>
      </c>
      <c r="X9" s="89" t="str">
        <f>[5]Maio!$I$27</f>
        <v>*</v>
      </c>
      <c r="Y9" s="89" t="str">
        <f>[5]Maio!$I$28</f>
        <v>*</v>
      </c>
      <c r="Z9" s="89" t="str">
        <f>[5]Maio!$I$29</f>
        <v>*</v>
      </c>
      <c r="AA9" s="89" t="str">
        <f>[5]Maio!$I$30</f>
        <v>*</v>
      </c>
      <c r="AB9" s="89" t="str">
        <f>[5]Maio!$I$31</f>
        <v>*</v>
      </c>
      <c r="AC9" s="89" t="str">
        <f>[5]Maio!$I$32</f>
        <v>*</v>
      </c>
      <c r="AD9" s="89" t="str">
        <f>[5]Maio!$I$33</f>
        <v>*</v>
      </c>
      <c r="AE9" s="89" t="str">
        <f>[5]Maio!$I$34</f>
        <v>*</v>
      </c>
      <c r="AF9" s="89" t="str">
        <f>[5]Maio!$I$35</f>
        <v>*</v>
      </c>
      <c r="AG9" s="94" t="str">
        <f>[5]Maio!$I$36</f>
        <v>*</v>
      </c>
    </row>
    <row r="10" spans="1:38" x14ac:dyDescent="0.2">
      <c r="A10" s="77" t="s">
        <v>95</v>
      </c>
      <c r="B10" s="11" t="str">
        <f>[6]Maio!$I$5</f>
        <v>*</v>
      </c>
      <c r="C10" s="11" t="str">
        <f>[6]Maio!$I$6</f>
        <v>*</v>
      </c>
      <c r="D10" s="11" t="str">
        <f>[6]Maio!$I$7</f>
        <v>*</v>
      </c>
      <c r="E10" s="11" t="str">
        <f>[6]Maio!$I$8</f>
        <v>*</v>
      </c>
      <c r="F10" s="11" t="str">
        <f>[6]Maio!$I$9</f>
        <v>*</v>
      </c>
      <c r="G10" s="11" t="str">
        <f>[6]Maio!$I$10</f>
        <v>*</v>
      </c>
      <c r="H10" s="11" t="str">
        <f>[6]Maio!$I$11</f>
        <v>*</v>
      </c>
      <c r="I10" s="11" t="str">
        <f>[6]Maio!$I$12</f>
        <v>*</v>
      </c>
      <c r="J10" s="11" t="str">
        <f>[6]Maio!$I$13</f>
        <v>*</v>
      </c>
      <c r="K10" s="11" t="str">
        <f>[6]Maio!$I$14</f>
        <v>*</v>
      </c>
      <c r="L10" s="11" t="str">
        <f>[6]Maio!$I$15</f>
        <v>*</v>
      </c>
      <c r="M10" s="11" t="str">
        <f>[6]Maio!$I$16</f>
        <v>*</v>
      </c>
      <c r="N10" s="11" t="str">
        <f>[6]Maio!$I$17</f>
        <v>*</v>
      </c>
      <c r="O10" s="11" t="str">
        <f>[6]Maio!$I$18</f>
        <v>*</v>
      </c>
      <c r="P10" s="11" t="str">
        <f>[6]Maio!$I$19</f>
        <v>*</v>
      </c>
      <c r="Q10" s="11" t="str">
        <f>[6]Maio!$I$20</f>
        <v>*</v>
      </c>
      <c r="R10" s="11" t="str">
        <f>[6]Maio!$I$21</f>
        <v>*</v>
      </c>
      <c r="S10" s="11" t="str">
        <f>[6]Maio!$I$22</f>
        <v>*</v>
      </c>
      <c r="T10" s="89" t="str">
        <f>[6]Maio!$I$23</f>
        <v>*</v>
      </c>
      <c r="U10" s="89" t="str">
        <f>[6]Maio!$I$24</f>
        <v>*</v>
      </c>
      <c r="V10" s="89" t="str">
        <f>[6]Maio!$I$25</f>
        <v>*</v>
      </c>
      <c r="W10" s="89" t="str">
        <f>[6]Maio!$I$26</f>
        <v>*</v>
      </c>
      <c r="X10" s="89" t="str">
        <f>[6]Maio!$I$27</f>
        <v>*</v>
      </c>
      <c r="Y10" s="89" t="str">
        <f>[6]Maio!$I$28</f>
        <v>*</v>
      </c>
      <c r="Z10" s="89" t="str">
        <f>[6]Maio!$I$29</f>
        <v>*</v>
      </c>
      <c r="AA10" s="89" t="str">
        <f>[6]Maio!$I$30</f>
        <v>*</v>
      </c>
      <c r="AB10" s="89" t="str">
        <f>[6]Maio!$I$31</f>
        <v>*</v>
      </c>
      <c r="AC10" s="89" t="str">
        <f>[6]Maio!$I$32</f>
        <v>*</v>
      </c>
      <c r="AD10" s="89" t="str">
        <f>[6]Maio!$I$33</f>
        <v>*</v>
      </c>
      <c r="AE10" s="89" t="str">
        <f>[6]Maio!$I$34</f>
        <v>*</v>
      </c>
      <c r="AF10" s="89" t="str">
        <f>[6]Maio!$I$35</f>
        <v>*</v>
      </c>
      <c r="AG10" s="94" t="str">
        <f>[6]Maio!$I$36</f>
        <v>*</v>
      </c>
    </row>
    <row r="11" spans="1:38" x14ac:dyDescent="0.2">
      <c r="A11" s="77" t="s">
        <v>52</v>
      </c>
      <c r="B11" s="11" t="str">
        <f>[7]Maio!$I$5</f>
        <v>*</v>
      </c>
      <c r="C11" s="11" t="str">
        <f>[7]Maio!$I$6</f>
        <v>*</v>
      </c>
      <c r="D11" s="11" t="str">
        <f>[7]Maio!$I$7</f>
        <v>*</v>
      </c>
      <c r="E11" s="11" t="str">
        <f>[7]Maio!$I$8</f>
        <v>*</v>
      </c>
      <c r="F11" s="11" t="str">
        <f>[7]Maio!$I$9</f>
        <v>*</v>
      </c>
      <c r="G11" s="11" t="str">
        <f>[7]Maio!$I$10</f>
        <v>*</v>
      </c>
      <c r="H11" s="11" t="str">
        <f>[7]Maio!$I$11</f>
        <v>*</v>
      </c>
      <c r="I11" s="11" t="str">
        <f>[7]Maio!$I$12</f>
        <v>*</v>
      </c>
      <c r="J11" s="11" t="str">
        <f>[7]Maio!$I$13</f>
        <v>*</v>
      </c>
      <c r="K11" s="11" t="str">
        <f>[7]Maio!$I$14</f>
        <v>*</v>
      </c>
      <c r="L11" s="11" t="str">
        <f>[7]Maio!$I$15</f>
        <v>*</v>
      </c>
      <c r="M11" s="11" t="str">
        <f>[7]Maio!$I$16</f>
        <v>*</v>
      </c>
      <c r="N11" s="11" t="str">
        <f>[7]Maio!$I$17</f>
        <v>*</v>
      </c>
      <c r="O11" s="11" t="str">
        <f>[7]Maio!$I$18</f>
        <v>*</v>
      </c>
      <c r="P11" s="11" t="str">
        <f>[7]Maio!$I$19</f>
        <v>*</v>
      </c>
      <c r="Q11" s="11" t="str">
        <f>[7]Maio!$I$20</f>
        <v>*</v>
      </c>
      <c r="R11" s="11" t="str">
        <f>[7]Maio!$I$21</f>
        <v>*</v>
      </c>
      <c r="S11" s="11" t="str">
        <f>[7]Maio!$I$22</f>
        <v>*</v>
      </c>
      <c r="T11" s="89" t="str">
        <f>[7]Maio!$I$23</f>
        <v>*</v>
      </c>
      <c r="U11" s="89" t="str">
        <f>[7]Maio!$I$24</f>
        <v>*</v>
      </c>
      <c r="V11" s="89" t="str">
        <f>[7]Maio!$I$25</f>
        <v>*</v>
      </c>
      <c r="W11" s="89" t="str">
        <f>[7]Maio!$I$26</f>
        <v>*</v>
      </c>
      <c r="X11" s="89" t="str">
        <f>[7]Maio!$I$27</f>
        <v>*</v>
      </c>
      <c r="Y11" s="89" t="str">
        <f>[7]Maio!$I$28</f>
        <v>*</v>
      </c>
      <c r="Z11" s="89" t="str">
        <f>[7]Maio!$I$29</f>
        <v>*</v>
      </c>
      <c r="AA11" s="89" t="str">
        <f>[7]Maio!$I$30</f>
        <v>*</v>
      </c>
      <c r="AB11" s="89" t="str">
        <f>[7]Maio!$I$31</f>
        <v>*</v>
      </c>
      <c r="AC11" s="89" t="str">
        <f>[7]Maio!$I$32</f>
        <v>*</v>
      </c>
      <c r="AD11" s="89" t="str">
        <f>[7]Maio!$I$33</f>
        <v>*</v>
      </c>
      <c r="AE11" s="89" t="str">
        <f>[7]Maio!$I$34</f>
        <v>*</v>
      </c>
      <c r="AF11" s="89" t="str">
        <f>[7]Maio!$I$35</f>
        <v>*</v>
      </c>
      <c r="AG11" s="86" t="str">
        <f>[7]Maio!$I$36</f>
        <v>*</v>
      </c>
    </row>
    <row r="12" spans="1:38" x14ac:dyDescent="0.2">
      <c r="A12" s="77" t="s">
        <v>31</v>
      </c>
      <c r="B12" s="92" t="e">
        <f>#REF!</f>
        <v>#REF!</v>
      </c>
      <c r="C12" s="92" t="e">
        <f>#REF!</f>
        <v>#REF!</v>
      </c>
      <c r="D12" s="92" t="e">
        <f>#REF!</f>
        <v>#REF!</v>
      </c>
      <c r="E12" s="92" t="e">
        <f>#REF!</f>
        <v>#REF!</v>
      </c>
      <c r="F12" s="92" t="e">
        <f>#REF!</f>
        <v>#REF!</v>
      </c>
      <c r="G12" s="92" t="e">
        <f>#REF!</f>
        <v>#REF!</v>
      </c>
      <c r="H12" s="92" t="e">
        <f>#REF!</f>
        <v>#REF!</v>
      </c>
      <c r="I12" s="92" t="e">
        <f>#REF!</f>
        <v>#REF!</v>
      </c>
      <c r="J12" s="92" t="e">
        <f>#REF!</f>
        <v>#REF!</v>
      </c>
      <c r="K12" s="92" t="e">
        <f>#REF!</f>
        <v>#REF!</v>
      </c>
      <c r="L12" s="92" t="e">
        <f>#REF!</f>
        <v>#REF!</v>
      </c>
      <c r="M12" s="92" t="e">
        <f>#REF!</f>
        <v>#REF!</v>
      </c>
      <c r="N12" s="92" t="e">
        <f>#REF!</f>
        <v>#REF!</v>
      </c>
      <c r="O12" s="92" t="e">
        <f>#REF!</f>
        <v>#REF!</v>
      </c>
      <c r="P12" s="92" t="e">
        <f>#REF!</f>
        <v>#REF!</v>
      </c>
      <c r="Q12" s="92" t="e">
        <f>#REF!</f>
        <v>#REF!</v>
      </c>
      <c r="R12" s="92" t="e">
        <f>#REF!</f>
        <v>#REF!</v>
      </c>
      <c r="S12" s="92" t="e">
        <f>#REF!</f>
        <v>#REF!</v>
      </c>
      <c r="T12" s="89" t="e">
        <f>#REF!</f>
        <v>#REF!</v>
      </c>
      <c r="U12" s="89" t="e">
        <f>#REF!</f>
        <v>#REF!</v>
      </c>
      <c r="V12" s="89" t="e">
        <f>#REF!</f>
        <v>#REF!</v>
      </c>
      <c r="W12" s="89" t="e">
        <f>#REF!</f>
        <v>#REF!</v>
      </c>
      <c r="X12" s="89" t="e">
        <f>#REF!</f>
        <v>#REF!</v>
      </c>
      <c r="Y12" s="89" t="e">
        <f>#REF!</f>
        <v>#REF!</v>
      </c>
      <c r="Z12" s="89" t="e">
        <f>#REF!</f>
        <v>#REF!</v>
      </c>
      <c r="AA12" s="89" t="e">
        <f>#REF!</f>
        <v>#REF!</v>
      </c>
      <c r="AB12" s="89" t="e">
        <f>#REF!</f>
        <v>#REF!</v>
      </c>
      <c r="AC12" s="89" t="e">
        <f>#REF!</f>
        <v>#REF!</v>
      </c>
      <c r="AD12" s="89" t="e">
        <f>#REF!</f>
        <v>#REF!</v>
      </c>
      <c r="AE12" s="89" t="e">
        <f>#REF!</f>
        <v>#REF!</v>
      </c>
      <c r="AF12" s="89" t="e">
        <f>#REF!</f>
        <v>#REF!</v>
      </c>
      <c r="AG12" s="86" t="e">
        <f>#REF!</f>
        <v>#REF!</v>
      </c>
      <c r="AJ12" t="s">
        <v>35</v>
      </c>
    </row>
    <row r="13" spans="1:38" x14ac:dyDescent="0.2">
      <c r="A13" s="77" t="s">
        <v>98</v>
      </c>
      <c r="B13" s="11" t="str">
        <f>[8]Maio!$I$5</f>
        <v>*</v>
      </c>
      <c r="C13" s="11" t="str">
        <f>[8]Maio!$I$6</f>
        <v>*</v>
      </c>
      <c r="D13" s="11" t="str">
        <f>[8]Maio!$I$7</f>
        <v>*</v>
      </c>
      <c r="E13" s="11" t="str">
        <f>[8]Maio!$I$8</f>
        <v>*</v>
      </c>
      <c r="F13" s="11" t="str">
        <f>[8]Maio!$I$9</f>
        <v>*</v>
      </c>
      <c r="G13" s="11" t="str">
        <f>[8]Maio!$I$10</f>
        <v>*</v>
      </c>
      <c r="H13" s="11" t="str">
        <f>[8]Maio!$I$11</f>
        <v>*</v>
      </c>
      <c r="I13" s="11" t="str">
        <f>[8]Maio!$I$12</f>
        <v>*</v>
      </c>
      <c r="J13" s="11" t="str">
        <f>[8]Maio!$I$13</f>
        <v>*</v>
      </c>
      <c r="K13" s="11" t="str">
        <f>[8]Maio!$I$14</f>
        <v>*</v>
      </c>
      <c r="L13" s="11" t="str">
        <f>[8]Maio!$I$15</f>
        <v>*</v>
      </c>
      <c r="M13" s="11" t="str">
        <f>[8]Maio!$I$16</f>
        <v>*</v>
      </c>
      <c r="N13" s="11" t="str">
        <f>[8]Maio!$I$17</f>
        <v>*</v>
      </c>
      <c r="O13" s="11" t="str">
        <f>[8]Maio!$I$18</f>
        <v>*</v>
      </c>
      <c r="P13" s="11" t="str">
        <f>[8]Maio!$I$19</f>
        <v>*</v>
      </c>
      <c r="Q13" s="11" t="str">
        <f>[8]Maio!$I$20</f>
        <v>*</v>
      </c>
      <c r="R13" s="11" t="str">
        <f>[8]Maio!$I$21</f>
        <v>*</v>
      </c>
      <c r="S13" s="11" t="str">
        <f>[8]Maio!$I$22</f>
        <v>*</v>
      </c>
      <c r="T13" s="11" t="str">
        <f>[8]Maio!$I$23</f>
        <v>*</v>
      </c>
      <c r="U13" s="11" t="str">
        <f>[8]Maio!$I$24</f>
        <v>*</v>
      </c>
      <c r="V13" s="11" t="str">
        <f>[8]Maio!$I$25</f>
        <v>*</v>
      </c>
      <c r="W13" s="11" t="str">
        <f>[8]Maio!$I$26</f>
        <v>*</v>
      </c>
      <c r="X13" s="11" t="str">
        <f>[8]Maio!$I$27</f>
        <v>*</v>
      </c>
      <c r="Y13" s="11" t="str">
        <f>[8]Maio!$I$28</f>
        <v>*</v>
      </c>
      <c r="Z13" s="11" t="str">
        <f>[8]Maio!$I$29</f>
        <v>*</v>
      </c>
      <c r="AA13" s="11" t="str">
        <f>[8]Maio!$I$30</f>
        <v>*</v>
      </c>
      <c r="AB13" s="11" t="str">
        <f>[8]Maio!$I$31</f>
        <v>*</v>
      </c>
      <c r="AC13" s="11" t="str">
        <f>[8]Maio!$I$32</f>
        <v>*</v>
      </c>
      <c r="AD13" s="11" t="str">
        <f>[8]Maio!$I$33</f>
        <v>*</v>
      </c>
      <c r="AE13" s="11" t="str">
        <f>[8]Maio!$I$34</f>
        <v>*</v>
      </c>
      <c r="AF13" s="11" t="str">
        <f>[8]Maio!$I$35</f>
        <v>*</v>
      </c>
      <c r="AG13" s="94" t="str">
        <f>[8]Maio!$I$36</f>
        <v>*</v>
      </c>
      <c r="AL13" t="s">
        <v>35</v>
      </c>
    </row>
    <row r="14" spans="1:38" x14ac:dyDescent="0.2">
      <c r="A14" s="77" t="s">
        <v>102</v>
      </c>
      <c r="B14" s="92" t="str">
        <f>[9]Maio!$I$5</f>
        <v>*</v>
      </c>
      <c r="C14" s="92" t="str">
        <f>[9]Maio!$I$6</f>
        <v>*</v>
      </c>
      <c r="D14" s="92" t="str">
        <f>[9]Maio!$I$7</f>
        <v>*</v>
      </c>
      <c r="E14" s="92" t="str">
        <f>[9]Maio!$I$8</f>
        <v>*</v>
      </c>
      <c r="F14" s="92" t="str">
        <f>[9]Maio!$I$9</f>
        <v>*</v>
      </c>
      <c r="G14" s="92" t="str">
        <f>[9]Maio!$I$10</f>
        <v>*</v>
      </c>
      <c r="H14" s="92" t="str">
        <f>[9]Maio!$I$11</f>
        <v>*</v>
      </c>
      <c r="I14" s="92" t="str">
        <f>[9]Maio!$I$12</f>
        <v>*</v>
      </c>
      <c r="J14" s="92" t="str">
        <f>[9]Maio!$I$13</f>
        <v>*</v>
      </c>
      <c r="K14" s="92" t="str">
        <f>[9]Maio!$I$14</f>
        <v>*</v>
      </c>
      <c r="L14" s="92" t="str">
        <f>[9]Maio!$I$15</f>
        <v>*</v>
      </c>
      <c r="M14" s="92" t="str">
        <f>[9]Maio!$I$16</f>
        <v>*</v>
      </c>
      <c r="N14" s="92" t="str">
        <f>[9]Maio!$I$17</f>
        <v>*</v>
      </c>
      <c r="O14" s="92" t="str">
        <f>[9]Maio!$I$18</f>
        <v>*</v>
      </c>
      <c r="P14" s="92" t="str">
        <f>[9]Maio!$I$19</f>
        <v>*</v>
      </c>
      <c r="Q14" s="92" t="str">
        <f>[9]Maio!$I$20</f>
        <v>*</v>
      </c>
      <c r="R14" s="92" t="str">
        <f>[9]Maio!$I$21</f>
        <v>*</v>
      </c>
      <c r="S14" s="92" t="str">
        <f>[9]Maio!$I$22</f>
        <v>*</v>
      </c>
      <c r="T14" s="89" t="str">
        <f>[9]Maio!$I$23</f>
        <v>*</v>
      </c>
      <c r="U14" s="89" t="str">
        <f>[9]Maio!$I$24</f>
        <v>*</v>
      </c>
      <c r="V14" s="89" t="str">
        <f>[9]Maio!$I$25</f>
        <v>*</v>
      </c>
      <c r="W14" s="89" t="str">
        <f>[9]Maio!$I$26</f>
        <v>*</v>
      </c>
      <c r="X14" s="89" t="str">
        <f>[9]Maio!$I$27</f>
        <v>*</v>
      </c>
      <c r="Y14" s="89" t="str">
        <f>[9]Maio!$I$28</f>
        <v>*</v>
      </c>
      <c r="Z14" s="89" t="str">
        <f>[9]Maio!$I$29</f>
        <v>*</v>
      </c>
      <c r="AA14" s="89" t="str">
        <f>[9]Maio!$I$30</f>
        <v>*</v>
      </c>
      <c r="AB14" s="89" t="str">
        <f>[9]Maio!$I$31</f>
        <v>*</v>
      </c>
      <c r="AC14" s="89" t="str">
        <f>[9]Maio!$I$32</f>
        <v>*</v>
      </c>
      <c r="AD14" s="89" t="str">
        <f>[9]Maio!$I$33</f>
        <v>*</v>
      </c>
      <c r="AE14" s="89" t="str">
        <f>[9]Maio!$I$34</f>
        <v>*</v>
      </c>
      <c r="AF14" s="89" t="str">
        <f>[9]Maio!$I$35</f>
        <v>*</v>
      </c>
      <c r="AG14" s="94" t="str">
        <f>[9]Maio!$I$36</f>
        <v>*</v>
      </c>
    </row>
    <row r="15" spans="1:38" x14ac:dyDescent="0.2">
      <c r="A15" s="77" t="s">
        <v>105</v>
      </c>
      <c r="B15" s="92" t="str">
        <f>[10]Maio!$I$5</f>
        <v>*</v>
      </c>
      <c r="C15" s="92" t="str">
        <f>[10]Maio!$I$6</f>
        <v>*</v>
      </c>
      <c r="D15" s="92" t="str">
        <f>[10]Maio!$I$7</f>
        <v>*</v>
      </c>
      <c r="E15" s="92" t="str">
        <f>[10]Maio!$I$8</f>
        <v>*</v>
      </c>
      <c r="F15" s="92" t="str">
        <f>[10]Maio!$I$9</f>
        <v>*</v>
      </c>
      <c r="G15" s="92" t="str">
        <f>[10]Maio!$I$10</f>
        <v>*</v>
      </c>
      <c r="H15" s="92" t="str">
        <f>[10]Maio!$I$11</f>
        <v>*</v>
      </c>
      <c r="I15" s="92" t="str">
        <f>[10]Maio!$I$12</f>
        <v>*</v>
      </c>
      <c r="J15" s="92" t="str">
        <f>[10]Maio!$I$13</f>
        <v>*</v>
      </c>
      <c r="K15" s="92" t="str">
        <f>[10]Maio!$I$14</f>
        <v>*</v>
      </c>
      <c r="L15" s="92" t="str">
        <f>[10]Maio!$I$15</f>
        <v>*</v>
      </c>
      <c r="M15" s="92" t="str">
        <f>[10]Maio!$I$16</f>
        <v>*</v>
      </c>
      <c r="N15" s="92" t="str">
        <f>[10]Maio!$I$17</f>
        <v>*</v>
      </c>
      <c r="O15" s="92" t="str">
        <f>[10]Maio!$I$18</f>
        <v>*</v>
      </c>
      <c r="P15" s="92" t="str">
        <f>[10]Maio!$I$19</f>
        <v>*</v>
      </c>
      <c r="Q15" s="92" t="str">
        <f>[10]Maio!$I$20</f>
        <v>*</v>
      </c>
      <c r="R15" s="92" t="str">
        <f>[10]Maio!$I$21</f>
        <v>*</v>
      </c>
      <c r="S15" s="92" t="str">
        <f>[10]Maio!$I$22</f>
        <v>*</v>
      </c>
      <c r="T15" s="89" t="str">
        <f>[10]Maio!$I$23</f>
        <v>*</v>
      </c>
      <c r="U15" s="89" t="str">
        <f>[10]Maio!$I$24</f>
        <v>*</v>
      </c>
      <c r="V15" s="92" t="str">
        <f>[10]Maio!$I$25</f>
        <v>*</v>
      </c>
      <c r="W15" s="89" t="str">
        <f>[10]Maio!$I$26</f>
        <v>*</v>
      </c>
      <c r="X15" s="89" t="str">
        <f>[10]Maio!$I$27</f>
        <v>*</v>
      </c>
      <c r="Y15" s="89" t="str">
        <f>[10]Maio!$I$28</f>
        <v>*</v>
      </c>
      <c r="Z15" s="89" t="str">
        <f>[10]Maio!$I$29</f>
        <v>*</v>
      </c>
      <c r="AA15" s="89" t="str">
        <f>[10]Maio!$I$30</f>
        <v>*</v>
      </c>
      <c r="AB15" s="89" t="str">
        <f>[10]Maio!$I$31</f>
        <v>*</v>
      </c>
      <c r="AC15" s="89" t="str">
        <f>[10]Maio!$I$32</f>
        <v>*</v>
      </c>
      <c r="AD15" s="89" t="str">
        <f>[10]Maio!$I$33</f>
        <v>*</v>
      </c>
      <c r="AE15" s="89" t="str">
        <f>[10]Maio!$I$34</f>
        <v>*</v>
      </c>
      <c r="AF15" s="89" t="str">
        <f>[10]Maio!$I$35</f>
        <v>*</v>
      </c>
      <c r="AG15" s="94" t="str">
        <f>[10]Maio!$I$36</f>
        <v>*</v>
      </c>
    </row>
    <row r="16" spans="1:38" x14ac:dyDescent="0.2">
      <c r="A16" s="77" t="s">
        <v>152</v>
      </c>
      <c r="B16" s="92" t="str">
        <f>[11]Maio!$I$5</f>
        <v>*</v>
      </c>
      <c r="C16" s="92" t="str">
        <f>[11]Maio!$I$6</f>
        <v>*</v>
      </c>
      <c r="D16" s="92" t="str">
        <f>[11]Maio!$I$7</f>
        <v>*</v>
      </c>
      <c r="E16" s="92" t="str">
        <f>[11]Maio!$I$8</f>
        <v>*</v>
      </c>
      <c r="F16" s="92" t="str">
        <f>[11]Maio!$I$9</f>
        <v>*</v>
      </c>
      <c r="G16" s="92" t="str">
        <f>[11]Maio!$I$10</f>
        <v>*</v>
      </c>
      <c r="H16" s="92" t="str">
        <f>[11]Maio!$I$11</f>
        <v>*</v>
      </c>
      <c r="I16" s="92" t="str">
        <f>[11]Maio!$I$12</f>
        <v>*</v>
      </c>
      <c r="J16" s="92" t="str">
        <f>[11]Maio!$I$13</f>
        <v>*</v>
      </c>
      <c r="K16" s="92" t="str">
        <f>[11]Maio!$I$14</f>
        <v>*</v>
      </c>
      <c r="L16" s="92" t="str">
        <f>[11]Maio!$I$15</f>
        <v>*</v>
      </c>
      <c r="M16" s="92" t="str">
        <f>[11]Maio!$I$16</f>
        <v>*</v>
      </c>
      <c r="N16" s="92" t="str">
        <f>[11]Maio!$I$17</f>
        <v>*</v>
      </c>
      <c r="O16" s="92" t="str">
        <f>[11]Maio!$I$18</f>
        <v>*</v>
      </c>
      <c r="P16" s="92" t="str">
        <f>[11]Maio!$I$19</f>
        <v>*</v>
      </c>
      <c r="Q16" s="92" t="str">
        <f>[11]Maio!$I$20</f>
        <v>*</v>
      </c>
      <c r="R16" s="92" t="str">
        <f>[11]Maio!$I$21</f>
        <v>*</v>
      </c>
      <c r="S16" s="92" t="str">
        <f>[11]Maio!$I$22</f>
        <v>*</v>
      </c>
      <c r="T16" s="89" t="str">
        <f>[11]Maio!$I$23</f>
        <v>*</v>
      </c>
      <c r="U16" s="89" t="str">
        <f>[11]Maio!$I$24</f>
        <v>*</v>
      </c>
      <c r="V16" s="89" t="str">
        <f>[11]Maio!$I$25</f>
        <v>*</v>
      </c>
      <c r="W16" s="89" t="str">
        <f>[11]Maio!$I$26</f>
        <v>*</v>
      </c>
      <c r="X16" s="89" t="str">
        <f>[11]Maio!$I$27</f>
        <v>*</v>
      </c>
      <c r="Y16" s="89" t="str">
        <f>[11]Maio!$I$28</f>
        <v>*</v>
      </c>
      <c r="Z16" s="89" t="str">
        <f>[11]Maio!$I$29</f>
        <v>*</v>
      </c>
      <c r="AA16" s="89" t="str">
        <f>[11]Maio!$I$30</f>
        <v>*</v>
      </c>
      <c r="AB16" s="89" t="str">
        <f>[11]Maio!$I$31</f>
        <v>*</v>
      </c>
      <c r="AC16" s="89" t="str">
        <f>[11]Maio!$I$32</f>
        <v>*</v>
      </c>
      <c r="AD16" s="89" t="str">
        <f>[11]Maio!$I$33</f>
        <v>*</v>
      </c>
      <c r="AE16" s="89" t="str">
        <f>[11]Maio!$I$34</f>
        <v>*</v>
      </c>
      <c r="AF16" s="89" t="str">
        <f>[11]Maio!$I$35</f>
        <v>*</v>
      </c>
      <c r="AG16" s="94" t="str">
        <f>[11]Maio!$I$36</f>
        <v>*</v>
      </c>
      <c r="AJ16" t="s">
        <v>35</v>
      </c>
    </row>
    <row r="17" spans="1:40" x14ac:dyDescent="0.2">
      <c r="A17" s="77" t="s">
        <v>2</v>
      </c>
      <c r="B17" s="92" t="str">
        <f>[12]Maio!$I$5</f>
        <v>*</v>
      </c>
      <c r="C17" s="92" t="str">
        <f>[12]Maio!$I$6</f>
        <v>*</v>
      </c>
      <c r="D17" s="92" t="str">
        <f>[12]Maio!$I$7</f>
        <v>*</v>
      </c>
      <c r="E17" s="92" t="str">
        <f>[12]Maio!$I$8</f>
        <v>*</v>
      </c>
      <c r="F17" s="92" t="str">
        <f>[12]Maio!$I$9</f>
        <v>*</v>
      </c>
      <c r="G17" s="92" t="str">
        <f>[12]Maio!$I$10</f>
        <v>*</v>
      </c>
      <c r="H17" s="92" t="str">
        <f>[12]Maio!$I$11</f>
        <v>*</v>
      </c>
      <c r="I17" s="92" t="str">
        <f>[12]Maio!$I$12</f>
        <v>*</v>
      </c>
      <c r="J17" s="92" t="str">
        <f>[12]Maio!$I$13</f>
        <v>*</v>
      </c>
      <c r="K17" s="92" t="str">
        <f>[12]Maio!$I$14</f>
        <v>*</v>
      </c>
      <c r="L17" s="92" t="str">
        <f>[12]Maio!$I$15</f>
        <v>*</v>
      </c>
      <c r="M17" s="92" t="str">
        <f>[12]Maio!$I$16</f>
        <v>*</v>
      </c>
      <c r="N17" s="92" t="str">
        <f>[12]Maio!$I$17</f>
        <v>*</v>
      </c>
      <c r="O17" s="92" t="str">
        <f>[12]Maio!$I$18</f>
        <v>*</v>
      </c>
      <c r="P17" s="92" t="str">
        <f>[12]Maio!$I$19</f>
        <v>*</v>
      </c>
      <c r="Q17" s="92" t="str">
        <f>[12]Maio!$I$20</f>
        <v>*</v>
      </c>
      <c r="R17" s="92" t="str">
        <f>[12]Maio!$I$21</f>
        <v>*</v>
      </c>
      <c r="S17" s="92" t="str">
        <f>[12]Maio!$I$22</f>
        <v>*</v>
      </c>
      <c r="T17" s="89" t="str">
        <f>[12]Maio!$I$23</f>
        <v>*</v>
      </c>
      <c r="U17" s="89" t="str">
        <f>[12]Maio!$I$24</f>
        <v>*</v>
      </c>
      <c r="V17" s="92" t="str">
        <f>[12]Maio!$I$25</f>
        <v>*</v>
      </c>
      <c r="W17" s="89" t="str">
        <f>[12]Maio!$I$26</f>
        <v>*</v>
      </c>
      <c r="X17" s="89" t="str">
        <f>[12]Maio!$I$27</f>
        <v>*</v>
      </c>
      <c r="Y17" s="89" t="str">
        <f>[12]Maio!$I$28</f>
        <v>*</v>
      </c>
      <c r="Z17" s="89" t="str">
        <f>[12]Maio!$I$29</f>
        <v>*</v>
      </c>
      <c r="AA17" s="89" t="str">
        <f>[12]Maio!$I$30</f>
        <v>*</v>
      </c>
      <c r="AB17" s="89" t="str">
        <f>[12]Maio!$I$31</f>
        <v>*</v>
      </c>
      <c r="AC17" s="89" t="str">
        <f>[12]Maio!$I$32</f>
        <v>*</v>
      </c>
      <c r="AD17" s="89" t="str">
        <f>[12]Maio!$I$33</f>
        <v>*</v>
      </c>
      <c r="AE17" s="89" t="str">
        <f>[12]Maio!$I$34</f>
        <v>*</v>
      </c>
      <c r="AF17" s="89" t="str">
        <f>[12]Maio!$I$35</f>
        <v>*</v>
      </c>
      <c r="AG17" s="86" t="str">
        <f>[12]Maio!$I$36</f>
        <v>*</v>
      </c>
      <c r="AI17" s="12" t="s">
        <v>35</v>
      </c>
      <c r="AJ17" t="s">
        <v>35</v>
      </c>
    </row>
    <row r="18" spans="1:40" x14ac:dyDescent="0.2">
      <c r="A18" s="77" t="s">
        <v>3</v>
      </c>
      <c r="B18" s="92" t="e">
        <f>#REF!</f>
        <v>#REF!</v>
      </c>
      <c r="C18" s="92" t="e">
        <f>#REF!</f>
        <v>#REF!</v>
      </c>
      <c r="D18" s="92" t="e">
        <f>#REF!</f>
        <v>#REF!</v>
      </c>
      <c r="E18" s="92" t="e">
        <f>#REF!</f>
        <v>#REF!</v>
      </c>
      <c r="F18" s="92" t="e">
        <f>#REF!</f>
        <v>#REF!</v>
      </c>
      <c r="G18" s="92" t="e">
        <f>#REF!</f>
        <v>#REF!</v>
      </c>
      <c r="H18" s="92" t="e">
        <f>#REF!</f>
        <v>#REF!</v>
      </c>
      <c r="I18" s="92" t="e">
        <f>#REF!</f>
        <v>#REF!</v>
      </c>
      <c r="J18" s="92" t="e">
        <f>#REF!</f>
        <v>#REF!</v>
      </c>
      <c r="K18" s="92" t="e">
        <f>#REF!</f>
        <v>#REF!</v>
      </c>
      <c r="L18" s="92" t="e">
        <f>#REF!</f>
        <v>#REF!</v>
      </c>
      <c r="M18" s="92" t="e">
        <f>#REF!</f>
        <v>#REF!</v>
      </c>
      <c r="N18" s="92" t="e">
        <f>#REF!</f>
        <v>#REF!</v>
      </c>
      <c r="O18" s="92" t="e">
        <f>#REF!</f>
        <v>#REF!</v>
      </c>
      <c r="P18" s="92" t="e">
        <f>#REF!</f>
        <v>#REF!</v>
      </c>
      <c r="Q18" s="92" t="e">
        <f>#REF!</f>
        <v>#REF!</v>
      </c>
      <c r="R18" s="92" t="e">
        <f>#REF!</f>
        <v>#REF!</v>
      </c>
      <c r="S18" s="92" t="e">
        <f>#REF!</f>
        <v>#REF!</v>
      </c>
      <c r="T18" s="89" t="e">
        <f>#REF!</f>
        <v>#REF!</v>
      </c>
      <c r="U18" s="89" t="e">
        <f>#REF!</f>
        <v>#REF!</v>
      </c>
      <c r="V18" s="89" t="e">
        <f>#REF!</f>
        <v>#REF!</v>
      </c>
      <c r="W18" s="89" t="e">
        <f>#REF!</f>
        <v>#REF!</v>
      </c>
      <c r="X18" s="89" t="e">
        <f>#REF!</f>
        <v>#REF!</v>
      </c>
      <c r="Y18" s="89" t="e">
        <f>#REF!</f>
        <v>#REF!</v>
      </c>
      <c r="Z18" s="89" t="e">
        <f>#REF!</f>
        <v>#REF!</v>
      </c>
      <c r="AA18" s="89" t="e">
        <f>#REF!</f>
        <v>#REF!</v>
      </c>
      <c r="AB18" s="89" t="e">
        <f>#REF!</f>
        <v>#REF!</v>
      </c>
      <c r="AC18" s="89" t="e">
        <f>#REF!</f>
        <v>#REF!</v>
      </c>
      <c r="AD18" s="89" t="e">
        <f>#REF!</f>
        <v>#REF!</v>
      </c>
      <c r="AE18" s="89" t="e">
        <f>#REF!</f>
        <v>#REF!</v>
      </c>
      <c r="AF18" s="89" t="e">
        <f>#REF!</f>
        <v>#REF!</v>
      </c>
      <c r="AG18" s="86" t="e">
        <f>#REF!</f>
        <v>#REF!</v>
      </c>
      <c r="AH18" s="12" t="s">
        <v>35</v>
      </c>
      <c r="AI18" s="12" t="s">
        <v>35</v>
      </c>
      <c r="AJ18" t="s">
        <v>35</v>
      </c>
    </row>
    <row r="19" spans="1:40" x14ac:dyDescent="0.2">
      <c r="A19" s="77" t="s">
        <v>4</v>
      </c>
      <c r="B19" s="92" t="str">
        <f>[13]Maio!$I$5</f>
        <v>*</v>
      </c>
      <c r="C19" s="92" t="str">
        <f>[13]Maio!$I$6</f>
        <v>*</v>
      </c>
      <c r="D19" s="92" t="str">
        <f>[13]Maio!$I$7</f>
        <v>*</v>
      </c>
      <c r="E19" s="92" t="str">
        <f>[13]Maio!$I$8</f>
        <v>*</v>
      </c>
      <c r="F19" s="92" t="str">
        <f>[13]Maio!$I$9</f>
        <v>*</v>
      </c>
      <c r="G19" s="92" t="str">
        <f>[13]Maio!$I$10</f>
        <v>*</v>
      </c>
      <c r="H19" s="92" t="str">
        <f>[13]Maio!$I$11</f>
        <v>*</v>
      </c>
      <c r="I19" s="92" t="str">
        <f>[13]Maio!$I$12</f>
        <v>*</v>
      </c>
      <c r="J19" s="92" t="str">
        <f>[13]Maio!$I$13</f>
        <v>*</v>
      </c>
      <c r="K19" s="92" t="str">
        <f>[13]Maio!$I$14</f>
        <v>*</v>
      </c>
      <c r="L19" s="92" t="str">
        <f>[13]Maio!$I$15</f>
        <v>*</v>
      </c>
      <c r="M19" s="92" t="str">
        <f>[13]Maio!$I$16</f>
        <v>*</v>
      </c>
      <c r="N19" s="92" t="str">
        <f>[13]Maio!$I$17</f>
        <v>*</v>
      </c>
      <c r="O19" s="92" t="str">
        <f>[13]Maio!$I$18</f>
        <v>*</v>
      </c>
      <c r="P19" s="92" t="str">
        <f>[13]Maio!$I$19</f>
        <v>*</v>
      </c>
      <c r="Q19" s="92" t="str">
        <f>[13]Maio!$I$20</f>
        <v>*</v>
      </c>
      <c r="R19" s="92" t="str">
        <f>[13]Maio!$I$21</f>
        <v>*</v>
      </c>
      <c r="S19" s="92" t="str">
        <f>[13]Maio!$I$22</f>
        <v>*</v>
      </c>
      <c r="T19" s="89" t="str">
        <f>[13]Maio!$I$23</f>
        <v>*</v>
      </c>
      <c r="U19" s="89" t="str">
        <f>[13]Maio!$I$24</f>
        <v>*</v>
      </c>
      <c r="V19" s="89" t="str">
        <f>[13]Maio!$I$25</f>
        <v>*</v>
      </c>
      <c r="W19" s="89" t="str">
        <f>[13]Maio!$I$26</f>
        <v>*</v>
      </c>
      <c r="X19" s="89" t="str">
        <f>[13]Maio!$I$27</f>
        <v>*</v>
      </c>
      <c r="Y19" s="89" t="str">
        <f>[13]Maio!$I$28</f>
        <v>*</v>
      </c>
      <c r="Z19" s="89" t="str">
        <f>[13]Maio!$I$29</f>
        <v>*</v>
      </c>
      <c r="AA19" s="89" t="str">
        <f>[13]Maio!$I$30</f>
        <v>*</v>
      </c>
      <c r="AB19" s="89" t="str">
        <f>[13]Maio!$I$31</f>
        <v>*</v>
      </c>
      <c r="AC19" s="89" t="str">
        <f>[13]Maio!$I$32</f>
        <v>*</v>
      </c>
      <c r="AD19" s="89" t="str">
        <f>[13]Maio!$I$33</f>
        <v>*</v>
      </c>
      <c r="AE19" s="89" t="str">
        <f>[13]Maio!$I$34</f>
        <v>*</v>
      </c>
      <c r="AF19" s="89" t="str">
        <f>[13]Maio!$I$35</f>
        <v>*</v>
      </c>
      <c r="AG19" s="86" t="str">
        <f>[13]Maio!$I$36</f>
        <v>*</v>
      </c>
      <c r="AJ19" t="s">
        <v>35</v>
      </c>
    </row>
    <row r="20" spans="1:40" x14ac:dyDescent="0.2">
      <c r="A20" s="77" t="s">
        <v>5</v>
      </c>
      <c r="B20" s="89" t="str">
        <f>[14]Maio!$I$5</f>
        <v>*</v>
      </c>
      <c r="C20" s="89" t="str">
        <f>[14]Maio!$I$6</f>
        <v>*</v>
      </c>
      <c r="D20" s="89" t="str">
        <f>[14]Maio!$I$7</f>
        <v>*</v>
      </c>
      <c r="E20" s="89" t="str">
        <f>[14]Maio!$I$8</f>
        <v>*</v>
      </c>
      <c r="F20" s="89" t="str">
        <f>[14]Maio!$I$9</f>
        <v>*</v>
      </c>
      <c r="G20" s="89" t="str">
        <f>[14]Maio!$I$10</f>
        <v>*</v>
      </c>
      <c r="H20" s="89" t="str">
        <f>[14]Maio!$I$11</f>
        <v>*</v>
      </c>
      <c r="I20" s="89" t="str">
        <f>[14]Maio!$I$12</f>
        <v>*</v>
      </c>
      <c r="J20" s="89" t="str">
        <f>[14]Maio!$I$13</f>
        <v>*</v>
      </c>
      <c r="K20" s="89" t="str">
        <f>[14]Maio!$I$14</f>
        <v>*</v>
      </c>
      <c r="L20" s="89" t="str">
        <f>[14]Maio!$I$15</f>
        <v>*</v>
      </c>
      <c r="M20" s="89" t="str">
        <f>[14]Maio!$I$16</f>
        <v>*</v>
      </c>
      <c r="N20" s="89" t="str">
        <f>[14]Maio!$I$17</f>
        <v>*</v>
      </c>
      <c r="O20" s="89" t="str">
        <f>[14]Maio!$I$18</f>
        <v>*</v>
      </c>
      <c r="P20" s="89" t="str">
        <f>[14]Maio!$I$19</f>
        <v>*</v>
      </c>
      <c r="Q20" s="89" t="str">
        <f>[14]Maio!$I$20</f>
        <v>*</v>
      </c>
      <c r="R20" s="89" t="str">
        <f>[14]Maio!$I$21</f>
        <v>*</v>
      </c>
      <c r="S20" s="89" t="str">
        <f>[14]Maio!$I$22</f>
        <v>*</v>
      </c>
      <c r="T20" s="89" t="str">
        <f>[14]Maio!$I$23</f>
        <v>*</v>
      </c>
      <c r="U20" s="89" t="str">
        <f>[14]Maio!$I$24</f>
        <v>*</v>
      </c>
      <c r="V20" s="89" t="str">
        <f>[14]Maio!$I$25</f>
        <v>*</v>
      </c>
      <c r="W20" s="89" t="str">
        <f>[14]Maio!$I$26</f>
        <v>*</v>
      </c>
      <c r="X20" s="89" t="str">
        <f>[14]Maio!$I$27</f>
        <v>*</v>
      </c>
      <c r="Y20" s="89" t="str">
        <f>[14]Maio!$I$28</f>
        <v>*</v>
      </c>
      <c r="Z20" s="89" t="str">
        <f>[14]Maio!$I$29</f>
        <v>*</v>
      </c>
      <c r="AA20" s="89" t="str">
        <f>[14]Maio!$I$30</f>
        <v>*</v>
      </c>
      <c r="AB20" s="89" t="str">
        <f>[14]Maio!$I$31</f>
        <v>*</v>
      </c>
      <c r="AC20" s="89" t="str">
        <f>[14]Maio!$I$32</f>
        <v>*</v>
      </c>
      <c r="AD20" s="89" t="str">
        <f>[14]Maio!$I$33</f>
        <v>*</v>
      </c>
      <c r="AE20" s="89" t="str">
        <f>[14]Maio!$I$34</f>
        <v>*</v>
      </c>
      <c r="AF20" s="89" t="str">
        <f>[14]Maio!$I$35</f>
        <v>*</v>
      </c>
      <c r="AG20" s="86" t="str">
        <f>[14]Maio!$I$36</f>
        <v>*</v>
      </c>
      <c r="AH20" s="12" t="s">
        <v>35</v>
      </c>
      <c r="AJ20" t="s">
        <v>35</v>
      </c>
      <c r="AK20" t="s">
        <v>35</v>
      </c>
      <c r="AL20" t="s">
        <v>35</v>
      </c>
    </row>
    <row r="21" spans="1:40" x14ac:dyDescent="0.2">
      <c r="A21" s="77" t="s">
        <v>33</v>
      </c>
      <c r="B21" s="89" t="str">
        <f>[15]Maio!$I$5</f>
        <v>*</v>
      </c>
      <c r="C21" s="89" t="str">
        <f>[15]Maio!$I$6</f>
        <v>*</v>
      </c>
      <c r="D21" s="89" t="str">
        <f>[15]Maio!$I$7</f>
        <v>*</v>
      </c>
      <c r="E21" s="89" t="str">
        <f>[15]Maio!$I$8</f>
        <v>*</v>
      </c>
      <c r="F21" s="89" t="str">
        <f>[15]Maio!$I$9</f>
        <v>*</v>
      </c>
      <c r="G21" s="89" t="str">
        <f>[15]Maio!$I$10</f>
        <v>*</v>
      </c>
      <c r="H21" s="89" t="str">
        <f>[15]Maio!$I$11</f>
        <v>*</v>
      </c>
      <c r="I21" s="89" t="str">
        <f>[15]Maio!$I$12</f>
        <v>*</v>
      </c>
      <c r="J21" s="89" t="str">
        <f>[15]Maio!$I$13</f>
        <v>*</v>
      </c>
      <c r="K21" s="89" t="str">
        <f>[15]Maio!$I$14</f>
        <v>*</v>
      </c>
      <c r="L21" s="89" t="str">
        <f>[15]Maio!$I$15</f>
        <v>*</v>
      </c>
      <c r="M21" s="89" t="str">
        <f>[15]Maio!$I$16</f>
        <v>*</v>
      </c>
      <c r="N21" s="89" t="str">
        <f>[15]Maio!$I$17</f>
        <v>*</v>
      </c>
      <c r="O21" s="89" t="str">
        <f>[15]Maio!$I$18</f>
        <v>*</v>
      </c>
      <c r="P21" s="89" t="str">
        <f>[15]Maio!$I$19</f>
        <v>*</v>
      </c>
      <c r="Q21" s="89" t="str">
        <f>[15]Maio!$I$20</f>
        <v>*</v>
      </c>
      <c r="R21" s="89" t="str">
        <f>[15]Maio!$I$21</f>
        <v>*</v>
      </c>
      <c r="S21" s="89" t="str">
        <f>[15]Maio!$I$22</f>
        <v>*</v>
      </c>
      <c r="T21" s="89" t="str">
        <f>[15]Maio!$I$23</f>
        <v>*</v>
      </c>
      <c r="U21" s="89" t="str">
        <f>[15]Maio!$I$24</f>
        <v>*</v>
      </c>
      <c r="V21" s="89" t="str">
        <f>[15]Maio!$I$25</f>
        <v>*</v>
      </c>
      <c r="W21" s="89" t="str">
        <f>[15]Maio!$I$26</f>
        <v>*</v>
      </c>
      <c r="X21" s="89" t="str">
        <f>[15]Maio!$I$27</f>
        <v>*</v>
      </c>
      <c r="Y21" s="89" t="str">
        <f>[15]Maio!$I$28</f>
        <v>*</v>
      </c>
      <c r="Z21" s="89" t="str">
        <f>[15]Maio!$I$29</f>
        <v>*</v>
      </c>
      <c r="AA21" s="89" t="str">
        <f>[15]Maio!$I$30</f>
        <v>*</v>
      </c>
      <c r="AB21" s="89" t="str">
        <f>[15]Maio!$I$31</f>
        <v>*</v>
      </c>
      <c r="AC21" s="89" t="str">
        <f>[15]Maio!$I$32</f>
        <v>*</v>
      </c>
      <c r="AD21" s="89" t="str">
        <f>[15]Maio!$I$33</f>
        <v>*</v>
      </c>
      <c r="AE21" s="89" t="str">
        <f>[15]Maio!$I$34</f>
        <v>*</v>
      </c>
      <c r="AF21" s="89" t="str">
        <f>[15]Maio!$I$35</f>
        <v>*</v>
      </c>
      <c r="AG21" s="86" t="str">
        <f>[15]Maio!$I$36</f>
        <v>*</v>
      </c>
      <c r="AK21" t="s">
        <v>35</v>
      </c>
    </row>
    <row r="22" spans="1:40" x14ac:dyDescent="0.2">
      <c r="A22" s="77" t="s">
        <v>6</v>
      </c>
      <c r="B22" s="89" t="str">
        <f>[16]Maio!$I$5</f>
        <v>*</v>
      </c>
      <c r="C22" s="89" t="str">
        <f>[16]Maio!$I$6</f>
        <v>*</v>
      </c>
      <c r="D22" s="89" t="str">
        <f>[16]Maio!$I$7</f>
        <v>*</v>
      </c>
      <c r="E22" s="89" t="str">
        <f>[16]Maio!$I$8</f>
        <v>*</v>
      </c>
      <c r="F22" s="89" t="str">
        <f>[16]Maio!$I$9</f>
        <v>*</v>
      </c>
      <c r="G22" s="89" t="str">
        <f>[16]Maio!$I$10</f>
        <v>*</v>
      </c>
      <c r="H22" s="89" t="str">
        <f>[16]Maio!$I$11</f>
        <v>*</v>
      </c>
      <c r="I22" s="89" t="str">
        <f>[16]Maio!$I$12</f>
        <v>*</v>
      </c>
      <c r="J22" s="89" t="str">
        <f>[16]Maio!$I$13</f>
        <v>*</v>
      </c>
      <c r="K22" s="89" t="str">
        <f>[16]Maio!$I$14</f>
        <v>*</v>
      </c>
      <c r="L22" s="89" t="str">
        <f>[16]Maio!$I$15</f>
        <v>*</v>
      </c>
      <c r="M22" s="89" t="str">
        <f>[16]Maio!$I$16</f>
        <v>*</v>
      </c>
      <c r="N22" s="89" t="str">
        <f>[16]Maio!$I$17</f>
        <v>*</v>
      </c>
      <c r="O22" s="89" t="str">
        <f>[16]Maio!$I$18</f>
        <v>*</v>
      </c>
      <c r="P22" s="89" t="str">
        <f>[16]Maio!$I$19</f>
        <v>*</v>
      </c>
      <c r="Q22" s="89" t="str">
        <f>[16]Maio!$I$20</f>
        <v>*</v>
      </c>
      <c r="R22" s="89" t="str">
        <f>[16]Maio!$I$21</f>
        <v>*</v>
      </c>
      <c r="S22" s="89" t="str">
        <f>[16]Maio!$I$22</f>
        <v>*</v>
      </c>
      <c r="T22" s="89" t="str">
        <f>[16]Maio!$I$23</f>
        <v>*</v>
      </c>
      <c r="U22" s="89" t="str">
        <f>[16]Maio!$I$24</f>
        <v>*</v>
      </c>
      <c r="V22" s="89" t="str">
        <f>[16]Maio!$I$25</f>
        <v>*</v>
      </c>
      <c r="W22" s="89" t="str">
        <f>[16]Maio!$I$26</f>
        <v>*</v>
      </c>
      <c r="X22" s="89" t="str">
        <f>[16]Maio!$I$27</f>
        <v>*</v>
      </c>
      <c r="Y22" s="89" t="str">
        <f>[16]Maio!$I$28</f>
        <v>*</v>
      </c>
      <c r="Z22" s="89" t="str">
        <f>[16]Maio!$I$29</f>
        <v>*</v>
      </c>
      <c r="AA22" s="89" t="str">
        <f>[16]Maio!$I$30</f>
        <v>*</v>
      </c>
      <c r="AB22" s="89" t="str">
        <f>[16]Maio!$I$31</f>
        <v>*</v>
      </c>
      <c r="AC22" s="89" t="str">
        <f>[16]Maio!$I$32</f>
        <v>*</v>
      </c>
      <c r="AD22" s="89" t="str">
        <f>[16]Maio!$I$33</f>
        <v>*</v>
      </c>
      <c r="AE22" s="89" t="str">
        <f>[16]Maio!$I$34</f>
        <v>*</v>
      </c>
      <c r="AF22" s="89" t="str">
        <f>[16]Maio!$I$35</f>
        <v>*</v>
      </c>
      <c r="AG22" s="86" t="str">
        <f>[16]Maio!$I$36</f>
        <v>*</v>
      </c>
      <c r="AK22" t="s">
        <v>35</v>
      </c>
    </row>
    <row r="23" spans="1:40" x14ac:dyDescent="0.2">
      <c r="A23" s="77" t="s">
        <v>7</v>
      </c>
      <c r="B23" s="92" t="str">
        <f>[17]Maio!$I$5</f>
        <v>*</v>
      </c>
      <c r="C23" s="92" t="str">
        <f>[17]Maio!$I$6</f>
        <v>*</v>
      </c>
      <c r="D23" s="92" t="str">
        <f>[17]Maio!$I$7</f>
        <v>*</v>
      </c>
      <c r="E23" s="92" t="str">
        <f>[17]Maio!$I$8</f>
        <v>*</v>
      </c>
      <c r="F23" s="92" t="str">
        <f>[17]Maio!$I$9</f>
        <v>*</v>
      </c>
      <c r="G23" s="92" t="str">
        <f>[17]Maio!$I$10</f>
        <v>*</v>
      </c>
      <c r="H23" s="92" t="str">
        <f>[17]Maio!$I$11</f>
        <v>*</v>
      </c>
      <c r="I23" s="92" t="str">
        <f>[17]Maio!$I$12</f>
        <v>*</v>
      </c>
      <c r="J23" s="92" t="str">
        <f>[17]Maio!$I$13</f>
        <v>*</v>
      </c>
      <c r="K23" s="92" t="str">
        <f>[17]Maio!$I$14</f>
        <v>*</v>
      </c>
      <c r="L23" s="92" t="str">
        <f>[17]Maio!$I$15</f>
        <v>*</v>
      </c>
      <c r="M23" s="92" t="str">
        <f>[17]Maio!$I$16</f>
        <v>*</v>
      </c>
      <c r="N23" s="92" t="str">
        <f>[17]Maio!$I$17</f>
        <v>*</v>
      </c>
      <c r="O23" s="92" t="str">
        <f>[17]Maio!$I$18</f>
        <v>*</v>
      </c>
      <c r="P23" s="92" t="str">
        <f>[17]Maio!$I$19</f>
        <v>*</v>
      </c>
      <c r="Q23" s="92" t="str">
        <f>[17]Maio!$I$20</f>
        <v>*</v>
      </c>
      <c r="R23" s="92" t="str">
        <f>[17]Maio!$I$21</f>
        <v>*</v>
      </c>
      <c r="S23" s="92" t="str">
        <f>[17]Maio!$I$22</f>
        <v>*</v>
      </c>
      <c r="T23" s="89" t="str">
        <f>[17]Maio!$I$23</f>
        <v>*</v>
      </c>
      <c r="U23" s="89" t="str">
        <f>[17]Maio!$I$24</f>
        <v>*</v>
      </c>
      <c r="V23" s="89" t="str">
        <f>[17]Maio!$I$25</f>
        <v>*</v>
      </c>
      <c r="W23" s="89" t="str">
        <f>[17]Maio!$I$26</f>
        <v>*</v>
      </c>
      <c r="X23" s="89" t="str">
        <f>[17]Maio!$I$27</f>
        <v>*</v>
      </c>
      <c r="Y23" s="89" t="str">
        <f>[17]Maio!$I$28</f>
        <v>*</v>
      </c>
      <c r="Z23" s="89" t="str">
        <f>[17]Maio!$I$29</f>
        <v>*</v>
      </c>
      <c r="AA23" s="89" t="str">
        <f>[17]Maio!$I$30</f>
        <v>*</v>
      </c>
      <c r="AB23" s="89" t="str">
        <f>[17]Maio!$I$31</f>
        <v>*</v>
      </c>
      <c r="AC23" s="89" t="str">
        <f>[17]Maio!$I$32</f>
        <v>*</v>
      </c>
      <c r="AD23" s="89" t="str">
        <f>[17]Maio!$I$33</f>
        <v>*</v>
      </c>
      <c r="AE23" s="89" t="str">
        <f>[17]Maio!$I$34</f>
        <v>*</v>
      </c>
      <c r="AF23" s="89" t="str">
        <f>[17]Maio!$I$35</f>
        <v>*</v>
      </c>
      <c r="AG23" s="86" t="str">
        <f>[17]Maio!$I$36</f>
        <v>*</v>
      </c>
      <c r="AJ23" t="s">
        <v>35</v>
      </c>
      <c r="AK23" t="s">
        <v>35</v>
      </c>
      <c r="AL23" t="s">
        <v>35</v>
      </c>
    </row>
    <row r="24" spans="1:40" x14ac:dyDescent="0.2">
      <c r="A24" s="77" t="s">
        <v>153</v>
      </c>
      <c r="B24" s="92" t="str">
        <f>[18]Maio!$I$5</f>
        <v>*</v>
      </c>
      <c r="C24" s="92" t="str">
        <f>[18]Maio!$I$6</f>
        <v>*</v>
      </c>
      <c r="D24" s="92" t="str">
        <f>[18]Maio!$I$7</f>
        <v>*</v>
      </c>
      <c r="E24" s="92" t="str">
        <f>[18]Maio!$I$8</f>
        <v>*</v>
      </c>
      <c r="F24" s="92" t="str">
        <f>[18]Maio!$I$9</f>
        <v>*</v>
      </c>
      <c r="G24" s="92" t="str">
        <f>[18]Maio!$I$10</f>
        <v>*</v>
      </c>
      <c r="H24" s="92" t="str">
        <f>[18]Maio!$I$11</f>
        <v>*</v>
      </c>
      <c r="I24" s="92" t="str">
        <f>[18]Maio!$I$12</f>
        <v>*</v>
      </c>
      <c r="J24" s="92" t="str">
        <f>[18]Maio!$I$13</f>
        <v>*</v>
      </c>
      <c r="K24" s="92" t="str">
        <f>[18]Maio!$I$14</f>
        <v>*</v>
      </c>
      <c r="L24" s="92" t="str">
        <f>[18]Maio!$I$15</f>
        <v>*</v>
      </c>
      <c r="M24" s="92" t="str">
        <f>[18]Maio!$I$16</f>
        <v>*</v>
      </c>
      <c r="N24" s="92" t="str">
        <f>[18]Maio!$I$17</f>
        <v>*</v>
      </c>
      <c r="O24" s="92" t="str">
        <f>[18]Maio!$I$18</f>
        <v>*</v>
      </c>
      <c r="P24" s="92" t="str">
        <f>[18]Maio!$I$19</f>
        <v>*</v>
      </c>
      <c r="Q24" s="92" t="str">
        <f>[18]Maio!$I$20</f>
        <v>*</v>
      </c>
      <c r="R24" s="92" t="str">
        <f>[18]Maio!$I$21</f>
        <v>*</v>
      </c>
      <c r="S24" s="92" t="str">
        <f>[18]Maio!$I$22</f>
        <v>*</v>
      </c>
      <c r="T24" s="92" t="str">
        <f>[18]Maio!$I$23</f>
        <v>*</v>
      </c>
      <c r="U24" s="92" t="str">
        <f>[18]Maio!$I$24</f>
        <v>*</v>
      </c>
      <c r="V24" s="92" t="str">
        <f>[18]Maio!$I$25</f>
        <v>*</v>
      </c>
      <c r="W24" s="92" t="str">
        <f>[18]Maio!$I$26</f>
        <v>*</v>
      </c>
      <c r="X24" s="92" t="str">
        <f>[18]Maio!$I$27</f>
        <v>*</v>
      </c>
      <c r="Y24" s="92" t="str">
        <f>[18]Maio!$I$28</f>
        <v>*</v>
      </c>
      <c r="Z24" s="92" t="str">
        <f>[18]Maio!$I$29</f>
        <v>*</v>
      </c>
      <c r="AA24" s="92" t="str">
        <f>[18]Maio!$I$30</f>
        <v>*</v>
      </c>
      <c r="AB24" s="92" t="str">
        <f>[18]Maio!$I$31</f>
        <v>*</v>
      </c>
      <c r="AC24" s="92" t="str">
        <f>[18]Maio!$I$32</f>
        <v>*</v>
      </c>
      <c r="AD24" s="92" t="str">
        <f>[18]Maio!$I$33</f>
        <v>*</v>
      </c>
      <c r="AE24" s="92" t="str">
        <f>[18]Maio!$I$34</f>
        <v>*</v>
      </c>
      <c r="AF24" s="92" t="str">
        <f>[18]Maio!$I$35</f>
        <v>*</v>
      </c>
      <c r="AG24" s="94" t="str">
        <f>[18]Maio!$I$36</f>
        <v>*</v>
      </c>
      <c r="AK24" t="s">
        <v>35</v>
      </c>
      <c r="AL24" t="s">
        <v>35</v>
      </c>
    </row>
    <row r="25" spans="1:40" x14ac:dyDescent="0.2">
      <c r="A25" s="77" t="s">
        <v>154</v>
      </c>
      <c r="B25" s="89" t="e">
        <f>#REF!</f>
        <v>#REF!</v>
      </c>
      <c r="C25" s="89" t="e">
        <f>#REF!</f>
        <v>#REF!</v>
      </c>
      <c r="D25" s="89" t="e">
        <f>#REF!</f>
        <v>#REF!</v>
      </c>
      <c r="E25" s="89" t="e">
        <f>#REF!</f>
        <v>#REF!</v>
      </c>
      <c r="F25" s="89" t="e">
        <f>#REF!</f>
        <v>#REF!</v>
      </c>
      <c r="G25" s="89" t="e">
        <f>#REF!</f>
        <v>#REF!</v>
      </c>
      <c r="H25" s="89" t="e">
        <f>#REF!</f>
        <v>#REF!</v>
      </c>
      <c r="I25" s="89" t="e">
        <f>#REF!</f>
        <v>#REF!</v>
      </c>
      <c r="J25" s="89" t="e">
        <f>#REF!</f>
        <v>#REF!</v>
      </c>
      <c r="K25" s="89" t="e">
        <f>#REF!</f>
        <v>#REF!</v>
      </c>
      <c r="L25" s="89" t="e">
        <f>#REF!</f>
        <v>#REF!</v>
      </c>
      <c r="M25" s="89" t="e">
        <f>#REF!</f>
        <v>#REF!</v>
      </c>
      <c r="N25" s="89" t="e">
        <f>#REF!</f>
        <v>#REF!</v>
      </c>
      <c r="O25" s="89" t="e">
        <f>#REF!</f>
        <v>#REF!</v>
      </c>
      <c r="P25" s="89" t="e">
        <f>#REF!</f>
        <v>#REF!</v>
      </c>
      <c r="Q25" s="89" t="e">
        <f>#REF!</f>
        <v>#REF!</v>
      </c>
      <c r="R25" s="89" t="e">
        <f>#REF!</f>
        <v>#REF!</v>
      </c>
      <c r="S25" s="89" t="e">
        <f>#REF!</f>
        <v>#REF!</v>
      </c>
      <c r="T25" s="11" t="s">
        <v>209</v>
      </c>
      <c r="U25" s="89" t="e">
        <f>#REF!</f>
        <v>#REF!</v>
      </c>
      <c r="V25" s="89" t="e">
        <f>#REF!</f>
        <v>#REF!</v>
      </c>
      <c r="W25" s="89" t="e">
        <f>#REF!</f>
        <v>#REF!</v>
      </c>
      <c r="X25" s="89" t="e">
        <f>#REF!</f>
        <v>#REF!</v>
      </c>
      <c r="Y25" s="89" t="e">
        <f>#REF!</f>
        <v>#REF!</v>
      </c>
      <c r="Z25" s="89" t="e">
        <f>#REF!</f>
        <v>#REF!</v>
      </c>
      <c r="AA25" s="89" t="e">
        <f>#REF!</f>
        <v>#REF!</v>
      </c>
      <c r="AB25" s="89" t="e">
        <f>#REF!</f>
        <v>#REF!</v>
      </c>
      <c r="AC25" s="89" t="e">
        <f>#REF!</f>
        <v>#REF!</v>
      </c>
      <c r="AD25" s="89" t="e">
        <f>#REF!</f>
        <v>#REF!</v>
      </c>
      <c r="AE25" s="89" t="e">
        <f>#REF!</f>
        <v>#REF!</v>
      </c>
      <c r="AF25" s="89" t="e">
        <f>#REF!</f>
        <v>#REF!</v>
      </c>
      <c r="AG25" s="94" t="e">
        <f>#REF!</f>
        <v>#REF!</v>
      </c>
      <c r="AH25" s="12" t="s">
        <v>35</v>
      </c>
      <c r="AL25" t="s">
        <v>35</v>
      </c>
    </row>
    <row r="26" spans="1:40" x14ac:dyDescent="0.2">
      <c r="A26" s="77" t="s">
        <v>155</v>
      </c>
      <c r="B26" s="89" t="str">
        <f>[19]Maio!$I$5</f>
        <v>*</v>
      </c>
      <c r="C26" s="89" t="str">
        <f>[19]Maio!$I$6</f>
        <v>*</v>
      </c>
      <c r="D26" s="89" t="str">
        <f>[19]Maio!$I$7</f>
        <v>*</v>
      </c>
      <c r="E26" s="89" t="str">
        <f>[19]Maio!$I$8</f>
        <v>*</v>
      </c>
      <c r="F26" s="89" t="str">
        <f>[19]Maio!$I$9</f>
        <v>*</v>
      </c>
      <c r="G26" s="89" t="str">
        <f>[19]Maio!$I$10</f>
        <v>*</v>
      </c>
      <c r="H26" s="89" t="str">
        <f>[19]Maio!$I$11</f>
        <v>*</v>
      </c>
      <c r="I26" s="89" t="str">
        <f>[19]Maio!$I$12</f>
        <v>*</v>
      </c>
      <c r="J26" s="89" t="str">
        <f>[19]Maio!$I$13</f>
        <v>*</v>
      </c>
      <c r="K26" s="89" t="str">
        <f>[19]Maio!$I$14</f>
        <v>*</v>
      </c>
      <c r="L26" s="89" t="str">
        <f>[19]Maio!$I$15</f>
        <v>*</v>
      </c>
      <c r="M26" s="89" t="str">
        <f>[19]Maio!$I$16</f>
        <v>*</v>
      </c>
      <c r="N26" s="89" t="str">
        <f>[19]Maio!$I$17</f>
        <v>*</v>
      </c>
      <c r="O26" s="89" t="str">
        <f>[19]Maio!$I$18</f>
        <v>*</v>
      </c>
      <c r="P26" s="89" t="str">
        <f>[19]Maio!$I$19</f>
        <v>*</v>
      </c>
      <c r="Q26" s="89" t="str">
        <f>[19]Maio!$I$20</f>
        <v>*</v>
      </c>
      <c r="R26" s="89" t="str">
        <f>[19]Maio!$I$21</f>
        <v>*</v>
      </c>
      <c r="S26" s="89" t="str">
        <f>[19]Maio!$I$22</f>
        <v>*</v>
      </c>
      <c r="T26" s="89" t="str">
        <f>[19]Maio!$I$23</f>
        <v>*</v>
      </c>
      <c r="U26" s="89" t="str">
        <f>[19]Maio!$I$24</f>
        <v>*</v>
      </c>
      <c r="V26" s="89" t="str">
        <f>[19]Maio!$I$25</f>
        <v>*</v>
      </c>
      <c r="W26" s="89" t="str">
        <f>[19]Maio!$I$26</f>
        <v>*</v>
      </c>
      <c r="X26" s="89" t="str">
        <f>[19]Maio!$I$27</f>
        <v>*</v>
      </c>
      <c r="Y26" s="89" t="str">
        <f>[19]Maio!$I$28</f>
        <v>*</v>
      </c>
      <c r="Z26" s="89" t="str">
        <f>[19]Maio!$I$29</f>
        <v>*</v>
      </c>
      <c r="AA26" s="89" t="str">
        <f>[19]Maio!$I$30</f>
        <v>*</v>
      </c>
      <c r="AB26" s="89" t="str">
        <f>[19]Maio!$I$31</f>
        <v>*</v>
      </c>
      <c r="AC26" s="89" t="str">
        <f>[19]Maio!$I$32</f>
        <v>*</v>
      </c>
      <c r="AD26" s="89" t="str">
        <f>[19]Maio!$I$33</f>
        <v>*</v>
      </c>
      <c r="AE26" s="89" t="str">
        <f>[19]Maio!$I$34</f>
        <v>*</v>
      </c>
      <c r="AF26" s="89" t="str">
        <f>[19]Maio!$I$35</f>
        <v>*</v>
      </c>
      <c r="AG26" s="94" t="str">
        <f>[19]Maio!$I$36</f>
        <v>*</v>
      </c>
    </row>
    <row r="27" spans="1:40" x14ac:dyDescent="0.2">
      <c r="A27" s="77" t="s">
        <v>8</v>
      </c>
      <c r="B27" s="92" t="str">
        <f>[20]Maio!$I$5</f>
        <v>*</v>
      </c>
      <c r="C27" s="92" t="str">
        <f>[20]Maio!$I$6</f>
        <v>*</v>
      </c>
      <c r="D27" s="92" t="str">
        <f>[20]Maio!$I$7</f>
        <v>*</v>
      </c>
      <c r="E27" s="92" t="str">
        <f>[20]Maio!$I$8</f>
        <v>*</v>
      </c>
      <c r="F27" s="92" t="str">
        <f>[20]Maio!$I$9</f>
        <v>*</v>
      </c>
      <c r="G27" s="92" t="str">
        <f>[20]Maio!$I$10</f>
        <v>*</v>
      </c>
      <c r="H27" s="92" t="str">
        <f>[20]Maio!$I$11</f>
        <v>*</v>
      </c>
      <c r="I27" s="92" t="str">
        <f>[20]Maio!$I$12</f>
        <v>*</v>
      </c>
      <c r="J27" s="92" t="str">
        <f>[20]Maio!$I$13</f>
        <v>*</v>
      </c>
      <c r="K27" s="92" t="str">
        <f>[20]Maio!$I$14</f>
        <v>*</v>
      </c>
      <c r="L27" s="92" t="str">
        <f>[20]Maio!$I$15</f>
        <v>*</v>
      </c>
      <c r="M27" s="92" t="str">
        <f>[20]Maio!$I$16</f>
        <v>*</v>
      </c>
      <c r="N27" s="92" t="str">
        <f>[20]Maio!$I$17</f>
        <v>*</v>
      </c>
      <c r="O27" s="92" t="str">
        <f>[20]Maio!$I$18</f>
        <v>*</v>
      </c>
      <c r="P27" s="92" t="str">
        <f>[20]Maio!$I$19</f>
        <v>*</v>
      </c>
      <c r="Q27" s="89" t="str">
        <f>[20]Maio!$I$20</f>
        <v>*</v>
      </c>
      <c r="R27" s="89" t="str">
        <f>[20]Maio!$I$21</f>
        <v>*</v>
      </c>
      <c r="S27" s="89" t="str">
        <f>[20]Maio!$I$22</f>
        <v>*</v>
      </c>
      <c r="T27" s="89" t="str">
        <f>[20]Maio!$I$23</f>
        <v>*</v>
      </c>
      <c r="U27" s="89" t="str">
        <f>[20]Maio!$I$24</f>
        <v>*</v>
      </c>
      <c r="V27" s="89" t="str">
        <f>[20]Maio!$I$25</f>
        <v>*</v>
      </c>
      <c r="W27" s="89" t="str">
        <f>[20]Maio!$I$26</f>
        <v>*</v>
      </c>
      <c r="X27" s="89" t="str">
        <f>[20]Maio!$I$27</f>
        <v>*</v>
      </c>
      <c r="Y27" s="89" t="str">
        <f>[20]Maio!$I$28</f>
        <v>*</v>
      </c>
      <c r="Z27" s="89" t="str">
        <f>[20]Maio!$I$29</f>
        <v>*</v>
      </c>
      <c r="AA27" s="89" t="str">
        <f>[20]Maio!$I$30</f>
        <v>*</v>
      </c>
      <c r="AB27" s="89" t="str">
        <f>[20]Maio!$I$31</f>
        <v>*</v>
      </c>
      <c r="AC27" s="89" t="str">
        <f>[20]Maio!$I$32</f>
        <v>*</v>
      </c>
      <c r="AD27" s="89" t="str">
        <f>[20]Maio!$I$33</f>
        <v>*</v>
      </c>
      <c r="AE27" s="89" t="str">
        <f>[20]Maio!$I$34</f>
        <v>*</v>
      </c>
      <c r="AF27" s="89" t="str">
        <f>[20]Maio!$I$35</f>
        <v>*</v>
      </c>
      <c r="AG27" s="86" t="str">
        <f>[20]Maio!$I$36</f>
        <v>*</v>
      </c>
      <c r="AL27" t="s">
        <v>35</v>
      </c>
      <c r="AN27" t="s">
        <v>35</v>
      </c>
    </row>
    <row r="28" spans="1:40" x14ac:dyDescent="0.2">
      <c r="A28" s="77" t="s">
        <v>9</v>
      </c>
      <c r="B28" s="92" t="str">
        <f>[21]Maio!$I$5</f>
        <v>*</v>
      </c>
      <c r="C28" s="92" t="str">
        <f>[21]Maio!$I$6</f>
        <v>*</v>
      </c>
      <c r="D28" s="92" t="str">
        <f>[21]Maio!$I$7</f>
        <v>*</v>
      </c>
      <c r="E28" s="92" t="str">
        <f>[21]Maio!$I$8</f>
        <v>*</v>
      </c>
      <c r="F28" s="92" t="str">
        <f>[21]Maio!$I$9</f>
        <v>*</v>
      </c>
      <c r="G28" s="92" t="str">
        <f>[21]Maio!$I$10</f>
        <v>*</v>
      </c>
      <c r="H28" s="92" t="str">
        <f>[21]Maio!$I$11</f>
        <v>*</v>
      </c>
      <c r="I28" s="92" t="str">
        <f>[21]Maio!$I$12</f>
        <v>*</v>
      </c>
      <c r="J28" s="92" t="str">
        <f>[21]Maio!$I$13</f>
        <v>*</v>
      </c>
      <c r="K28" s="92" t="str">
        <f>[21]Maio!$I$14</f>
        <v>*</v>
      </c>
      <c r="L28" s="92" t="str">
        <f>[21]Maio!$I$15</f>
        <v>*</v>
      </c>
      <c r="M28" s="92" t="str">
        <f>[21]Maio!$I$16</f>
        <v>*</v>
      </c>
      <c r="N28" s="92" t="str">
        <f>[21]Maio!$I$17</f>
        <v>*</v>
      </c>
      <c r="O28" s="92" t="str">
        <f>[21]Maio!$I$18</f>
        <v>*</v>
      </c>
      <c r="P28" s="92" t="str">
        <f>[21]Maio!$I$19</f>
        <v>*</v>
      </c>
      <c r="Q28" s="92" t="str">
        <f>[21]Maio!$I$20</f>
        <v>*</v>
      </c>
      <c r="R28" s="92" t="str">
        <f>[21]Maio!$I$21</f>
        <v>*</v>
      </c>
      <c r="S28" s="92" t="str">
        <f>[21]Maio!$I$22</f>
        <v>*</v>
      </c>
      <c r="T28" s="89" t="str">
        <f>[21]Maio!$I$23</f>
        <v>*</v>
      </c>
      <c r="U28" s="89" t="str">
        <f>[21]Maio!$I$24</f>
        <v>*</v>
      </c>
      <c r="V28" s="89" t="str">
        <f>[21]Maio!$I$25</f>
        <v>*</v>
      </c>
      <c r="W28" s="89" t="str">
        <f>[21]Maio!$I$26</f>
        <v>*</v>
      </c>
      <c r="X28" s="89" t="str">
        <f>[21]Maio!$I$27</f>
        <v>*</v>
      </c>
      <c r="Y28" s="89" t="str">
        <f>[21]Maio!$I$28</f>
        <v>*</v>
      </c>
      <c r="Z28" s="89" t="str">
        <f>[21]Maio!$I$29</f>
        <v>*</v>
      </c>
      <c r="AA28" s="89" t="str">
        <f>[21]Maio!$I$30</f>
        <v>*</v>
      </c>
      <c r="AB28" s="89" t="str">
        <f>[21]Maio!$I$31</f>
        <v>*</v>
      </c>
      <c r="AC28" s="89" t="str">
        <f>[21]Maio!$I$32</f>
        <v>*</v>
      </c>
      <c r="AD28" s="89" t="str">
        <f>[21]Maio!$I$33</f>
        <v>*</v>
      </c>
      <c r="AE28" s="89" t="str">
        <f>[21]Maio!$I$34</f>
        <v>*</v>
      </c>
      <c r="AF28" s="89" t="str">
        <f>[21]Maio!$I$35</f>
        <v>*</v>
      </c>
      <c r="AG28" s="86" t="str">
        <f>[21]Maio!$I$36</f>
        <v>*</v>
      </c>
      <c r="AM28" t="s">
        <v>35</v>
      </c>
    </row>
    <row r="29" spans="1:40" x14ac:dyDescent="0.2">
      <c r="A29" s="77" t="s">
        <v>32</v>
      </c>
      <c r="B29" s="92" t="str">
        <f>[22]Maio!$I$5</f>
        <v>*</v>
      </c>
      <c r="C29" s="92" t="str">
        <f>[22]Maio!$I$6</f>
        <v>*</v>
      </c>
      <c r="D29" s="92" t="str">
        <f>[22]Maio!$I$7</f>
        <v>*</v>
      </c>
      <c r="E29" s="92" t="str">
        <f>[22]Maio!$I$8</f>
        <v>*</v>
      </c>
      <c r="F29" s="92" t="str">
        <f>[22]Maio!$I$9</f>
        <v>*</v>
      </c>
      <c r="G29" s="92" t="str">
        <f>[22]Maio!$I$10</f>
        <v>*</v>
      </c>
      <c r="H29" s="92" t="str">
        <f>[22]Maio!$I$11</f>
        <v>*</v>
      </c>
      <c r="I29" s="92" t="str">
        <f>[22]Maio!$I$12</f>
        <v>*</v>
      </c>
      <c r="J29" s="92" t="str">
        <f>[22]Maio!$I$13</f>
        <v>*</v>
      </c>
      <c r="K29" s="92" t="str">
        <f>[22]Maio!$I$14</f>
        <v>*</v>
      </c>
      <c r="L29" s="92" t="str">
        <f>[22]Maio!$I$15</f>
        <v>*</v>
      </c>
      <c r="M29" s="92" t="str">
        <f>[22]Maio!$I$16</f>
        <v>*</v>
      </c>
      <c r="N29" s="92" t="str">
        <f>[22]Maio!$I$17</f>
        <v>*</v>
      </c>
      <c r="O29" s="92" t="str">
        <f>[22]Maio!$I$18</f>
        <v>*</v>
      </c>
      <c r="P29" s="92" t="str">
        <f>[22]Maio!$I$19</f>
        <v>*</v>
      </c>
      <c r="Q29" s="92" t="str">
        <f>[22]Maio!$I$20</f>
        <v>*</v>
      </c>
      <c r="R29" s="92" t="str">
        <f>[22]Maio!$I$21</f>
        <v>*</v>
      </c>
      <c r="S29" s="92" t="str">
        <f>[22]Maio!$I$22</f>
        <v>*</v>
      </c>
      <c r="T29" s="89" t="str">
        <f>[22]Maio!$I$23</f>
        <v>*</v>
      </c>
      <c r="U29" s="89" t="str">
        <f>[22]Maio!$I$24</f>
        <v>*</v>
      </c>
      <c r="V29" s="89" t="str">
        <f>[22]Maio!$I$25</f>
        <v>*</v>
      </c>
      <c r="W29" s="89" t="str">
        <f>[22]Maio!$I$26</f>
        <v>*</v>
      </c>
      <c r="X29" s="89" t="str">
        <f>[22]Maio!$I$27</f>
        <v>*</v>
      </c>
      <c r="Y29" s="89" t="str">
        <f>[22]Maio!$I$28</f>
        <v>*</v>
      </c>
      <c r="Z29" s="89" t="str">
        <f>[22]Maio!$I$29</f>
        <v>*</v>
      </c>
      <c r="AA29" s="89" t="str">
        <f>[22]Maio!$I$30</f>
        <v>*</v>
      </c>
      <c r="AB29" s="89" t="str">
        <f>[22]Maio!$I$31</f>
        <v>*</v>
      </c>
      <c r="AC29" s="89" t="str">
        <f>[22]Maio!$I$32</f>
        <v>*</v>
      </c>
      <c r="AD29" s="89" t="str">
        <f>[22]Maio!$I$33</f>
        <v>*</v>
      </c>
      <c r="AE29" s="89" t="str">
        <f>[22]Maio!$I$34</f>
        <v>*</v>
      </c>
      <c r="AF29" s="89" t="str">
        <f>[22]Maio!$I$35</f>
        <v>*</v>
      </c>
      <c r="AG29" s="86" t="str">
        <f>[22]Maio!$I$36</f>
        <v>*</v>
      </c>
      <c r="AJ29" t="s">
        <v>35</v>
      </c>
    </row>
    <row r="30" spans="1:40" x14ac:dyDescent="0.2">
      <c r="A30" s="77" t="s">
        <v>10</v>
      </c>
      <c r="B30" s="11" t="str">
        <f>[23]Maio!$I$5</f>
        <v>*</v>
      </c>
      <c r="C30" s="11" t="str">
        <f>[23]Maio!$I$6</f>
        <v>*</v>
      </c>
      <c r="D30" s="11" t="str">
        <f>[23]Maio!$I$7</f>
        <v>*</v>
      </c>
      <c r="E30" s="11" t="str">
        <f>[23]Maio!$I$8</f>
        <v>*</v>
      </c>
      <c r="F30" s="11" t="str">
        <f>[23]Maio!$I$9</f>
        <v>*</v>
      </c>
      <c r="G30" s="11" t="str">
        <f>[23]Maio!$I$10</f>
        <v>*</v>
      </c>
      <c r="H30" s="11" t="str">
        <f>[23]Maio!$I$11</f>
        <v>*</v>
      </c>
      <c r="I30" s="11" t="str">
        <f>[23]Maio!$I$12</f>
        <v>*</v>
      </c>
      <c r="J30" s="11" t="str">
        <f>[23]Maio!$I$13</f>
        <v>*</v>
      </c>
      <c r="K30" s="11" t="str">
        <f>[23]Maio!$I$14</f>
        <v>*</v>
      </c>
      <c r="L30" s="11" t="str">
        <f>[23]Maio!$I$15</f>
        <v>*</v>
      </c>
      <c r="M30" s="11" t="str">
        <f>[23]Maio!$I$16</f>
        <v>*</v>
      </c>
      <c r="N30" s="11" t="str">
        <f>[23]Maio!$I$17</f>
        <v>*</v>
      </c>
      <c r="O30" s="11" t="str">
        <f>[23]Maio!$I$18</f>
        <v>*</v>
      </c>
      <c r="P30" s="11" t="str">
        <f>[23]Maio!$I$19</f>
        <v>*</v>
      </c>
      <c r="Q30" s="11" t="str">
        <f>[23]Maio!$I$20</f>
        <v>*</v>
      </c>
      <c r="R30" s="11" t="str">
        <f>[23]Maio!$I$21</f>
        <v>*</v>
      </c>
      <c r="S30" s="11" t="str">
        <f>[23]Maio!$I$22</f>
        <v>*</v>
      </c>
      <c r="T30" s="89" t="str">
        <f>[23]Maio!$I$23</f>
        <v>*</v>
      </c>
      <c r="U30" s="89" t="str">
        <f>[23]Maio!$I$24</f>
        <v>*</v>
      </c>
      <c r="V30" s="89" t="str">
        <f>[23]Maio!$I$25</f>
        <v>*</v>
      </c>
      <c r="W30" s="89" t="str">
        <f>[23]Maio!$I$26</f>
        <v>*</v>
      </c>
      <c r="X30" s="89" t="str">
        <f>[23]Maio!$I$27</f>
        <v>*</v>
      </c>
      <c r="Y30" s="89" t="str">
        <f>[23]Maio!$I$28</f>
        <v>*</v>
      </c>
      <c r="Z30" s="89" t="str">
        <f>[23]Maio!$I$29</f>
        <v>*</v>
      </c>
      <c r="AA30" s="89" t="str">
        <f>[23]Maio!$I$30</f>
        <v>*</v>
      </c>
      <c r="AB30" s="89" t="str">
        <f>[23]Maio!$I$31</f>
        <v>*</v>
      </c>
      <c r="AC30" s="89" t="str">
        <f>[23]Maio!$I$32</f>
        <v>*</v>
      </c>
      <c r="AD30" s="89" t="str">
        <f>[23]Maio!$I$33</f>
        <v>*</v>
      </c>
      <c r="AE30" s="89" t="str">
        <f>[23]Maio!$I$34</f>
        <v>*</v>
      </c>
      <c r="AF30" s="89" t="str">
        <f>[23]Maio!$I$35</f>
        <v>*</v>
      </c>
      <c r="AG30" s="86" t="str">
        <f>[23]Maio!$I$36</f>
        <v>*</v>
      </c>
      <c r="AJ30" t="s">
        <v>35</v>
      </c>
    </row>
    <row r="31" spans="1:40" x14ac:dyDescent="0.2">
      <c r="A31" s="77" t="s">
        <v>156</v>
      </c>
      <c r="B31" s="89" t="e">
        <f>#REF!</f>
        <v>#REF!</v>
      </c>
      <c r="C31" s="89" t="e">
        <f>#REF!</f>
        <v>#REF!</v>
      </c>
      <c r="D31" s="89" t="e">
        <f>#REF!</f>
        <v>#REF!</v>
      </c>
      <c r="E31" s="89" t="e">
        <f>#REF!</f>
        <v>#REF!</v>
      </c>
      <c r="F31" s="89" t="e">
        <f>#REF!</f>
        <v>#REF!</v>
      </c>
      <c r="G31" s="89" t="e">
        <f>#REF!</f>
        <v>#REF!</v>
      </c>
      <c r="H31" s="89" t="e">
        <f>#REF!</f>
        <v>#REF!</v>
      </c>
      <c r="I31" s="89" t="e">
        <f>#REF!</f>
        <v>#REF!</v>
      </c>
      <c r="J31" s="89" t="e">
        <f>#REF!</f>
        <v>#REF!</v>
      </c>
      <c r="K31" s="89" t="e">
        <f>#REF!</f>
        <v>#REF!</v>
      </c>
      <c r="L31" s="89" t="e">
        <f>#REF!</f>
        <v>#REF!</v>
      </c>
      <c r="M31" s="89" t="e">
        <f>#REF!</f>
        <v>#REF!</v>
      </c>
      <c r="N31" s="89" t="e">
        <f>#REF!</f>
        <v>#REF!</v>
      </c>
      <c r="O31" s="89" t="e">
        <f>#REF!</f>
        <v>#REF!</v>
      </c>
      <c r="P31" s="89" t="e">
        <f>#REF!</f>
        <v>#REF!</v>
      </c>
      <c r="Q31" s="89" t="e">
        <f>#REF!</f>
        <v>#REF!</v>
      </c>
      <c r="R31" s="89" t="e">
        <f>#REF!</f>
        <v>#REF!</v>
      </c>
      <c r="S31" s="89" t="e">
        <f>#REF!</f>
        <v>#REF!</v>
      </c>
      <c r="T31" s="89" t="e">
        <f>#REF!</f>
        <v>#REF!</v>
      </c>
      <c r="U31" s="89" t="e">
        <f>#REF!</f>
        <v>#REF!</v>
      </c>
      <c r="V31" s="89" t="e">
        <f>#REF!</f>
        <v>#REF!</v>
      </c>
      <c r="W31" s="89" t="e">
        <f>#REF!</f>
        <v>#REF!</v>
      </c>
      <c r="X31" s="89" t="e">
        <f>#REF!</f>
        <v>#REF!</v>
      </c>
      <c r="Y31" s="89" t="e">
        <f>#REF!</f>
        <v>#REF!</v>
      </c>
      <c r="Z31" s="89" t="e">
        <f>#REF!</f>
        <v>#REF!</v>
      </c>
      <c r="AA31" s="89" t="e">
        <f>#REF!</f>
        <v>#REF!</v>
      </c>
      <c r="AB31" s="89" t="e">
        <f>#REF!</f>
        <v>#REF!</v>
      </c>
      <c r="AC31" s="89" t="e">
        <f>#REF!</f>
        <v>#REF!</v>
      </c>
      <c r="AD31" s="89" t="e">
        <f>#REF!</f>
        <v>#REF!</v>
      </c>
      <c r="AE31" s="89" t="e">
        <f>#REF!</f>
        <v>#REF!</v>
      </c>
      <c r="AF31" s="89" t="e">
        <f>#REF!</f>
        <v>#REF!</v>
      </c>
      <c r="AG31" s="94" t="e">
        <f>#REF!</f>
        <v>#REF!</v>
      </c>
      <c r="AH31" s="12" t="s">
        <v>35</v>
      </c>
      <c r="AL31" t="s">
        <v>35</v>
      </c>
    </row>
    <row r="32" spans="1:40" x14ac:dyDescent="0.2">
      <c r="A32" s="77" t="s">
        <v>11</v>
      </c>
      <c r="B32" s="92" t="str">
        <f>[24]Maio!$I$5</f>
        <v>*</v>
      </c>
      <c r="C32" s="92" t="str">
        <f>[24]Maio!$I$6</f>
        <v>*</v>
      </c>
      <c r="D32" s="92" t="str">
        <f>[24]Maio!$I$7</f>
        <v>*</v>
      </c>
      <c r="E32" s="92" t="str">
        <f>[24]Maio!$I$8</f>
        <v>*</v>
      </c>
      <c r="F32" s="92" t="str">
        <f>[24]Maio!$I$9</f>
        <v>*</v>
      </c>
      <c r="G32" s="92" t="str">
        <f>[24]Maio!$I$10</f>
        <v>*</v>
      </c>
      <c r="H32" s="92" t="str">
        <f>[24]Maio!$I$11</f>
        <v>*</v>
      </c>
      <c r="I32" s="92" t="str">
        <f>[24]Maio!$I$12</f>
        <v>*</v>
      </c>
      <c r="J32" s="92" t="str">
        <f>[24]Maio!$I$13</f>
        <v>*</v>
      </c>
      <c r="K32" s="92" t="str">
        <f>[24]Maio!$I$14</f>
        <v>*</v>
      </c>
      <c r="L32" s="92" t="str">
        <f>[24]Maio!$I$15</f>
        <v>*</v>
      </c>
      <c r="M32" s="92" t="str">
        <f>[24]Maio!$I$16</f>
        <v>*</v>
      </c>
      <c r="N32" s="92" t="str">
        <f>[24]Maio!$I$17</f>
        <v>*</v>
      </c>
      <c r="O32" s="92" t="str">
        <f>[24]Maio!$I$18</f>
        <v>*</v>
      </c>
      <c r="P32" s="92" t="str">
        <f>[24]Maio!$I$19</f>
        <v>*</v>
      </c>
      <c r="Q32" s="92" t="str">
        <f>[24]Maio!$I$20</f>
        <v>*</v>
      </c>
      <c r="R32" s="92" t="str">
        <f>[24]Maio!$I$21</f>
        <v>*</v>
      </c>
      <c r="S32" s="92" t="str">
        <f>[24]Maio!$I$22</f>
        <v>*</v>
      </c>
      <c r="T32" s="89" t="str">
        <f>[24]Maio!$I$23</f>
        <v>*</v>
      </c>
      <c r="U32" s="89" t="str">
        <f>[24]Maio!$I$24</f>
        <v>*</v>
      </c>
      <c r="V32" s="89" t="str">
        <f>[24]Maio!$I$25</f>
        <v>*</v>
      </c>
      <c r="W32" s="89" t="str">
        <f>[24]Maio!$I$26</f>
        <v>*</v>
      </c>
      <c r="X32" s="89" t="str">
        <f>[24]Maio!$I$27</f>
        <v>*</v>
      </c>
      <c r="Y32" s="89" t="str">
        <f>[24]Maio!$I$28</f>
        <v>*</v>
      </c>
      <c r="Z32" s="89" t="str">
        <f>[24]Maio!$I$29</f>
        <v>*</v>
      </c>
      <c r="AA32" s="89" t="str">
        <f>[24]Maio!$I$30</f>
        <v>*</v>
      </c>
      <c r="AB32" s="89" t="str">
        <f>[24]Maio!$I$31</f>
        <v>*</v>
      </c>
      <c r="AC32" s="89" t="str">
        <f>[24]Maio!$I$32</f>
        <v>*</v>
      </c>
      <c r="AD32" s="89" t="str">
        <f>[24]Maio!$I$33</f>
        <v>*</v>
      </c>
      <c r="AE32" s="89" t="str">
        <f>[24]Maio!$I$34</f>
        <v>*</v>
      </c>
      <c r="AF32" s="89" t="str">
        <f>[24]Maio!$I$35</f>
        <v>*</v>
      </c>
      <c r="AG32" s="86" t="str">
        <f>[24]Maio!$I$36</f>
        <v>*</v>
      </c>
      <c r="AJ32" t="s">
        <v>35</v>
      </c>
    </row>
    <row r="33" spans="1:39" s="5" customFormat="1" x14ac:dyDescent="0.2">
      <c r="A33" s="77" t="s">
        <v>12</v>
      </c>
      <c r="B33" s="92" t="str">
        <f>[25]Maio!$I$5</f>
        <v>*</v>
      </c>
      <c r="C33" s="92" t="str">
        <f>[25]Maio!$I$6</f>
        <v>*</v>
      </c>
      <c r="D33" s="92" t="str">
        <f>[25]Maio!$I$7</f>
        <v>*</v>
      </c>
      <c r="E33" s="92" t="str">
        <f>[25]Maio!$I$8</f>
        <v>*</v>
      </c>
      <c r="F33" s="92" t="str">
        <f>[25]Maio!$I$9</f>
        <v>*</v>
      </c>
      <c r="G33" s="92" t="str">
        <f>[25]Maio!$I$10</f>
        <v>*</v>
      </c>
      <c r="H33" s="92" t="str">
        <f>[25]Maio!$I$11</f>
        <v>*</v>
      </c>
      <c r="I33" s="92" t="str">
        <f>[25]Maio!$I$12</f>
        <v>*</v>
      </c>
      <c r="J33" s="92" t="str">
        <f>[25]Maio!$I$13</f>
        <v>*</v>
      </c>
      <c r="K33" s="92" t="str">
        <f>[25]Maio!$I$14</f>
        <v>*</v>
      </c>
      <c r="L33" s="92" t="str">
        <f>[25]Maio!$I$15</f>
        <v>*</v>
      </c>
      <c r="M33" s="92" t="str">
        <f>[25]Maio!$I$16</f>
        <v>*</v>
      </c>
      <c r="N33" s="92" t="str">
        <f>[25]Maio!$I$17</f>
        <v>*</v>
      </c>
      <c r="O33" s="92" t="str">
        <f>[25]Maio!$I$18</f>
        <v>*</v>
      </c>
      <c r="P33" s="92" t="str">
        <f>[25]Maio!$I$19</f>
        <v>*</v>
      </c>
      <c r="Q33" s="92" t="str">
        <f>[25]Maio!$I$20</f>
        <v>*</v>
      </c>
      <c r="R33" s="92" t="str">
        <f>[25]Maio!$I$21</f>
        <v>*</v>
      </c>
      <c r="S33" s="92" t="str">
        <f>[25]Maio!$I$22</f>
        <v>*</v>
      </c>
      <c r="T33" s="92" t="str">
        <f>[25]Maio!$I$23</f>
        <v>*</v>
      </c>
      <c r="U33" s="92" t="str">
        <f>[25]Maio!$I$24</f>
        <v>*</v>
      </c>
      <c r="V33" s="92" t="str">
        <f>[25]Maio!$I$25</f>
        <v>*</v>
      </c>
      <c r="W33" s="92" t="str">
        <f>[25]Maio!$I$26</f>
        <v>*</v>
      </c>
      <c r="X33" s="92" t="str">
        <f>[25]Maio!$I$27</f>
        <v>*</v>
      </c>
      <c r="Y33" s="92" t="str">
        <f>[25]Maio!$I$28</f>
        <v>*</v>
      </c>
      <c r="Z33" s="92" t="str">
        <f>[25]Maio!$I$29</f>
        <v>*</v>
      </c>
      <c r="AA33" s="92" t="str">
        <f>[25]Maio!$I$30</f>
        <v>*</v>
      </c>
      <c r="AB33" s="92" t="str">
        <f>[25]Maio!$I$31</f>
        <v>*</v>
      </c>
      <c r="AC33" s="92" t="str">
        <f>[25]Maio!$I$32</f>
        <v>*</v>
      </c>
      <c r="AD33" s="92" t="str">
        <f>[25]Maio!$I$33</f>
        <v>*</v>
      </c>
      <c r="AE33" s="92" t="str">
        <f>[25]Maio!$I$34</f>
        <v>*</v>
      </c>
      <c r="AF33" s="92" t="str">
        <f>[25]Maio!$I$35</f>
        <v>*</v>
      </c>
      <c r="AG33" s="86" t="str">
        <f>[25]Maio!$I$36</f>
        <v>*</v>
      </c>
      <c r="AK33" s="5" t="s">
        <v>35</v>
      </c>
      <c r="AM33" s="5" t="s">
        <v>35</v>
      </c>
    </row>
    <row r="34" spans="1:39" x14ac:dyDescent="0.2">
      <c r="A34" s="77" t="s">
        <v>13</v>
      </c>
      <c r="B34" s="89" t="str">
        <f>[26]Maio!$I$5</f>
        <v>*</v>
      </c>
      <c r="C34" s="89" t="str">
        <f>[26]Maio!$I$6</f>
        <v>*</v>
      </c>
      <c r="D34" s="89" t="str">
        <f>[26]Maio!$I$7</f>
        <v>*</v>
      </c>
      <c r="E34" s="89" t="str">
        <f>[26]Maio!$I$8</f>
        <v>*</v>
      </c>
      <c r="F34" s="89" t="str">
        <f>[26]Maio!$I$9</f>
        <v>*</v>
      </c>
      <c r="G34" s="89" t="str">
        <f>[26]Maio!$I$10</f>
        <v>*</v>
      </c>
      <c r="H34" s="89" t="str">
        <f>[26]Maio!$I$11</f>
        <v>*</v>
      </c>
      <c r="I34" s="89" t="str">
        <f>[26]Maio!$I$12</f>
        <v>*</v>
      </c>
      <c r="J34" s="89" t="str">
        <f>[26]Maio!$I$13</f>
        <v>*</v>
      </c>
      <c r="K34" s="89" t="str">
        <f>[26]Maio!$I$14</f>
        <v>*</v>
      </c>
      <c r="L34" s="89" t="str">
        <f>[26]Maio!$I$15</f>
        <v>*</v>
      </c>
      <c r="M34" s="89" t="str">
        <f>[26]Maio!$I$16</f>
        <v>*</v>
      </c>
      <c r="N34" s="89" t="str">
        <f>[26]Maio!$I$17</f>
        <v>*</v>
      </c>
      <c r="O34" s="89" t="str">
        <f>[26]Maio!$I$18</f>
        <v>*</v>
      </c>
      <c r="P34" s="89" t="str">
        <f>[26]Maio!$I$19</f>
        <v>*</v>
      </c>
      <c r="Q34" s="89" t="str">
        <f>[26]Maio!$I$20</f>
        <v>*</v>
      </c>
      <c r="R34" s="89" t="str">
        <f>[26]Maio!$I$21</f>
        <v>*</v>
      </c>
      <c r="S34" s="89" t="str">
        <f>[26]Maio!$I$22</f>
        <v>*</v>
      </c>
      <c r="T34" s="89" t="str">
        <f>[26]Maio!$I$23</f>
        <v>*</v>
      </c>
      <c r="U34" s="89" t="str">
        <f>[26]Maio!$I$24</f>
        <v>*</v>
      </c>
      <c r="V34" s="89" t="str">
        <f>[26]Maio!$I$25</f>
        <v>*</v>
      </c>
      <c r="W34" s="89" t="str">
        <f>[26]Maio!$I$26</f>
        <v>*</v>
      </c>
      <c r="X34" s="89" t="str">
        <f>[26]Maio!$I$27</f>
        <v>*</v>
      </c>
      <c r="Y34" s="89" t="str">
        <f>[26]Maio!$I$28</f>
        <v>*</v>
      </c>
      <c r="Z34" s="89" t="str">
        <f>[26]Maio!$I$29</f>
        <v>*</v>
      </c>
      <c r="AA34" s="89" t="str">
        <f>[26]Maio!$I$30</f>
        <v>*</v>
      </c>
      <c r="AB34" s="89" t="str">
        <f>[26]Maio!$I$31</f>
        <v>*</v>
      </c>
      <c r="AC34" s="89" t="str">
        <f>[26]Maio!$I$32</f>
        <v>*</v>
      </c>
      <c r="AD34" s="89" t="str">
        <f>[26]Maio!$I$33</f>
        <v>*</v>
      </c>
      <c r="AE34" s="89" t="str">
        <f>[26]Maio!$I$34</f>
        <v>*</v>
      </c>
      <c r="AF34" s="89" t="str">
        <f>[26]Maio!$I$35</f>
        <v>*</v>
      </c>
      <c r="AG34" s="91" t="str">
        <f>[26]Maio!$I$36</f>
        <v>*</v>
      </c>
      <c r="AJ34" t="s">
        <v>35</v>
      </c>
      <c r="AK34" t="s">
        <v>35</v>
      </c>
      <c r="AL34" t="s">
        <v>35</v>
      </c>
    </row>
    <row r="35" spans="1:39" x14ac:dyDescent="0.2">
      <c r="A35" s="77" t="s">
        <v>157</v>
      </c>
      <c r="B35" s="92" t="str">
        <f>[27]Maio!$I$5</f>
        <v>*</v>
      </c>
      <c r="C35" s="92" t="str">
        <f>[27]Maio!$I$6</f>
        <v>*</v>
      </c>
      <c r="D35" s="92" t="str">
        <f>[27]Maio!$I$7</f>
        <v>*</v>
      </c>
      <c r="E35" s="92" t="str">
        <f>[27]Maio!$I$8</f>
        <v>*</v>
      </c>
      <c r="F35" s="92" t="str">
        <f>[27]Maio!$I$9</f>
        <v>*</v>
      </c>
      <c r="G35" s="92" t="str">
        <f>[27]Maio!$I$10</f>
        <v>*</v>
      </c>
      <c r="H35" s="92" t="str">
        <f>[27]Maio!$I$11</f>
        <v>*</v>
      </c>
      <c r="I35" s="92" t="str">
        <f>[27]Maio!$I$12</f>
        <v>*</v>
      </c>
      <c r="J35" s="92" t="str">
        <f>[27]Maio!$I$13</f>
        <v>*</v>
      </c>
      <c r="K35" s="92" t="str">
        <f>[27]Maio!$I$14</f>
        <v>*</v>
      </c>
      <c r="L35" s="92" t="str">
        <f>[27]Maio!$I$15</f>
        <v>*</v>
      </c>
      <c r="M35" s="92" t="str">
        <f>[27]Maio!$I$16</f>
        <v>*</v>
      </c>
      <c r="N35" s="92" t="str">
        <f>[27]Maio!$I$17</f>
        <v>*</v>
      </c>
      <c r="O35" s="92" t="str">
        <f>[27]Maio!$I$18</f>
        <v>*</v>
      </c>
      <c r="P35" s="92" t="str">
        <f>[27]Maio!$I$19</f>
        <v>*</v>
      </c>
      <c r="Q35" s="92" t="str">
        <f>[27]Maio!$I$20</f>
        <v>*</v>
      </c>
      <c r="R35" s="92" t="str">
        <f>[27]Maio!$I$21</f>
        <v>*</v>
      </c>
      <c r="S35" s="92" t="str">
        <f>[27]Maio!$I$22</f>
        <v>*</v>
      </c>
      <c r="T35" s="89" t="str">
        <f>[27]Maio!$I$23</f>
        <v>*</v>
      </c>
      <c r="U35" s="89" t="str">
        <f>[27]Maio!$I$24</f>
        <v>*</v>
      </c>
      <c r="V35" s="89" t="str">
        <f>[27]Maio!$I$25</f>
        <v>*</v>
      </c>
      <c r="W35" s="89" t="str">
        <f>[27]Maio!$I$26</f>
        <v>*</v>
      </c>
      <c r="X35" s="89" t="str">
        <f>[27]Maio!$I$27</f>
        <v>*</v>
      </c>
      <c r="Y35" s="89" t="str">
        <f>[27]Maio!$I$28</f>
        <v>*</v>
      </c>
      <c r="Z35" s="89" t="str">
        <f>[27]Maio!$I$29</f>
        <v>*</v>
      </c>
      <c r="AA35" s="89" t="str">
        <f>[27]Maio!$I$30</f>
        <v>*</v>
      </c>
      <c r="AB35" s="89" t="str">
        <f>[27]Maio!$I$31</f>
        <v>*</v>
      </c>
      <c r="AC35" s="89" t="str">
        <f>[27]Maio!$I$32</f>
        <v>*</v>
      </c>
      <c r="AD35" s="89" t="str">
        <f>[27]Maio!$I$33</f>
        <v>*</v>
      </c>
      <c r="AE35" s="89" t="str">
        <f>[27]Maio!$I$34</f>
        <v>*</v>
      </c>
      <c r="AF35" s="89" t="str">
        <f>[27]Maio!$I$35</f>
        <v>*</v>
      </c>
      <c r="AG35" s="94" t="str">
        <f>[27]Maio!$I$36</f>
        <v>*</v>
      </c>
      <c r="AK35" t="s">
        <v>35</v>
      </c>
    </row>
    <row r="36" spans="1:39" x14ac:dyDescent="0.2">
      <c r="A36" s="77" t="s">
        <v>128</v>
      </c>
      <c r="B36" s="92" t="str">
        <f>[28]Maio!$I$5</f>
        <v>*</v>
      </c>
      <c r="C36" s="92" t="str">
        <f>[28]Maio!$I$6</f>
        <v>*</v>
      </c>
      <c r="D36" s="92" t="str">
        <f>[28]Maio!$I$7</f>
        <v>*</v>
      </c>
      <c r="E36" s="92" t="str">
        <f>[28]Maio!$I$8</f>
        <v>*</v>
      </c>
      <c r="F36" s="92" t="str">
        <f>[28]Maio!$I$9</f>
        <v>*</v>
      </c>
      <c r="G36" s="92" t="str">
        <f>[28]Maio!$I$10</f>
        <v>*</v>
      </c>
      <c r="H36" s="92" t="str">
        <f>[28]Maio!$I$11</f>
        <v>*</v>
      </c>
      <c r="I36" s="92" t="str">
        <f>[28]Maio!$I$12</f>
        <v>*</v>
      </c>
      <c r="J36" s="92" t="str">
        <f>[28]Maio!$I$13</f>
        <v>*</v>
      </c>
      <c r="K36" s="92" t="str">
        <f>[28]Maio!$I$14</f>
        <v>*</v>
      </c>
      <c r="L36" s="92" t="str">
        <f>[28]Maio!$I$15</f>
        <v>*</v>
      </c>
      <c r="M36" s="92" t="str">
        <f>[28]Maio!$I$16</f>
        <v>*</v>
      </c>
      <c r="N36" s="92" t="str">
        <f>[28]Maio!$I$17</f>
        <v>*</v>
      </c>
      <c r="O36" s="92" t="str">
        <f>[28]Maio!$I$18</f>
        <v>*</v>
      </c>
      <c r="P36" s="92" t="str">
        <f>[28]Maio!$I$19</f>
        <v>*</v>
      </c>
      <c r="Q36" s="89" t="str">
        <f>[28]Maio!$I$20</f>
        <v>*</v>
      </c>
      <c r="R36" s="89" t="str">
        <f>[28]Maio!$I$21</f>
        <v>*</v>
      </c>
      <c r="S36" s="89" t="str">
        <f>[28]Maio!$I$22</f>
        <v>*</v>
      </c>
      <c r="T36" s="89" t="str">
        <f>[28]Maio!$I$23</f>
        <v>*</v>
      </c>
      <c r="U36" s="89" t="str">
        <f>[28]Maio!$I$24</f>
        <v>*</v>
      </c>
      <c r="V36" s="89" t="str">
        <f>[28]Maio!$I$25</f>
        <v>*</v>
      </c>
      <c r="W36" s="89" t="str">
        <f>[28]Maio!$I$26</f>
        <v>*</v>
      </c>
      <c r="X36" s="89" t="str">
        <f>[28]Maio!$I$27</f>
        <v>*</v>
      </c>
      <c r="Y36" s="89" t="str">
        <f>[28]Maio!$I$28</f>
        <v>*</v>
      </c>
      <c r="Z36" s="89" t="str">
        <f>[28]Maio!$I$29</f>
        <v>*</v>
      </c>
      <c r="AA36" s="89" t="str">
        <f>[28]Maio!$I$30</f>
        <v>*</v>
      </c>
      <c r="AB36" s="89" t="str">
        <f>[28]Maio!$I$31</f>
        <v>*</v>
      </c>
      <c r="AC36" s="89" t="str">
        <f>[28]Maio!$I$32</f>
        <v>*</v>
      </c>
      <c r="AD36" s="89" t="str">
        <f>[28]Maio!$I$33</f>
        <v>*</v>
      </c>
      <c r="AE36" s="89" t="str">
        <f>[28]Maio!$I$34</f>
        <v>*</v>
      </c>
      <c r="AF36" s="89" t="str">
        <f>[28]Maio!$I$35</f>
        <v>*</v>
      </c>
      <c r="AG36" s="94" t="str">
        <f>[28]Maio!$I$36</f>
        <v>*</v>
      </c>
      <c r="AJ36" t="s">
        <v>35</v>
      </c>
      <c r="AK36" t="s">
        <v>35</v>
      </c>
    </row>
    <row r="37" spans="1:39" x14ac:dyDescent="0.2">
      <c r="A37" s="77" t="s">
        <v>14</v>
      </c>
      <c r="B37" s="92" t="str">
        <f>[29]Maio!$I$5</f>
        <v>*</v>
      </c>
      <c r="C37" s="92" t="str">
        <f>[29]Maio!$I$6</f>
        <v>*</v>
      </c>
      <c r="D37" s="92" t="str">
        <f>[29]Maio!$I$7</f>
        <v>*</v>
      </c>
      <c r="E37" s="92" t="str">
        <f>[29]Maio!$I$8</f>
        <v>*</v>
      </c>
      <c r="F37" s="92" t="str">
        <f>[29]Maio!$I$9</f>
        <v>*</v>
      </c>
      <c r="G37" s="92" t="str">
        <f>[29]Maio!$I$10</f>
        <v>*</v>
      </c>
      <c r="H37" s="92" t="str">
        <f>[29]Maio!$I$11</f>
        <v>*</v>
      </c>
      <c r="I37" s="92" t="str">
        <f>[29]Maio!$I$12</f>
        <v>*</v>
      </c>
      <c r="J37" s="92" t="str">
        <f>[29]Maio!$I$13</f>
        <v>*</v>
      </c>
      <c r="K37" s="92" t="str">
        <f>[29]Maio!$I$14</f>
        <v>*</v>
      </c>
      <c r="L37" s="92" t="str">
        <f>[29]Maio!$I$15</f>
        <v>*</v>
      </c>
      <c r="M37" s="92" t="str">
        <f>[29]Maio!$I$16</f>
        <v>*</v>
      </c>
      <c r="N37" s="92" t="str">
        <f>[29]Maio!$I$17</f>
        <v>*</v>
      </c>
      <c r="O37" s="92" t="str">
        <f>[29]Maio!$I$18</f>
        <v>*</v>
      </c>
      <c r="P37" s="92" t="str">
        <f>[29]Maio!$I$19</f>
        <v>*</v>
      </c>
      <c r="Q37" s="92" t="str">
        <f>[29]Maio!$I$20</f>
        <v>*</v>
      </c>
      <c r="R37" s="92" t="str">
        <f>[29]Maio!$I$21</f>
        <v>*</v>
      </c>
      <c r="S37" s="92" t="str">
        <f>[29]Maio!$I$22</f>
        <v>*</v>
      </c>
      <c r="T37" s="92" t="str">
        <f>[29]Maio!$I$23</f>
        <v>*</v>
      </c>
      <c r="U37" s="92" t="str">
        <f>[29]Maio!$I$24</f>
        <v>*</v>
      </c>
      <c r="V37" s="92" t="str">
        <f>[29]Maio!$I$25</f>
        <v>*</v>
      </c>
      <c r="W37" s="92" t="str">
        <f>[29]Maio!$I$26</f>
        <v>*</v>
      </c>
      <c r="X37" s="92" t="str">
        <f>[29]Maio!$I$27</f>
        <v>*</v>
      </c>
      <c r="Y37" s="92" t="str">
        <f>[29]Maio!$I$28</f>
        <v>*</v>
      </c>
      <c r="Z37" s="92" t="str">
        <f>[29]Maio!$I$29</f>
        <v>*</v>
      </c>
      <c r="AA37" s="92" t="str">
        <f>[29]Maio!$I$30</f>
        <v>*</v>
      </c>
      <c r="AB37" s="92" t="str">
        <f>[29]Maio!$I$31</f>
        <v>*</v>
      </c>
      <c r="AC37" s="92" t="str">
        <f>[29]Maio!$I$32</f>
        <v>*</v>
      </c>
      <c r="AD37" s="92" t="str">
        <f>[29]Maio!$I$33</f>
        <v>*</v>
      </c>
      <c r="AE37" s="92" t="str">
        <f>[29]Maio!$I$34</f>
        <v>*</v>
      </c>
      <c r="AF37" s="92" t="str">
        <f>[29]Maio!$I$35</f>
        <v>*</v>
      </c>
      <c r="AG37" s="86" t="str">
        <f>[29]Maio!$I$36</f>
        <v>*</v>
      </c>
      <c r="AK37" t="s">
        <v>35</v>
      </c>
    </row>
    <row r="38" spans="1:39" x14ac:dyDescent="0.2">
      <c r="A38" s="77" t="s">
        <v>158</v>
      </c>
      <c r="B38" s="11" t="e">
        <f>#REF!</f>
        <v>#REF!</v>
      </c>
      <c r="C38" s="11" t="e">
        <f>#REF!</f>
        <v>#REF!</v>
      </c>
      <c r="D38" s="11" t="e">
        <f>#REF!</f>
        <v>#REF!</v>
      </c>
      <c r="E38" s="11" t="e">
        <f>#REF!</f>
        <v>#REF!</v>
      </c>
      <c r="F38" s="11" t="e">
        <f>#REF!</f>
        <v>#REF!</v>
      </c>
      <c r="G38" s="11" t="e">
        <f>#REF!</f>
        <v>#REF!</v>
      </c>
      <c r="H38" s="11" t="e">
        <f>#REF!</f>
        <v>#REF!</v>
      </c>
      <c r="I38" s="11" t="e">
        <f>#REF!</f>
        <v>#REF!</v>
      </c>
      <c r="J38" s="11" t="e">
        <f>#REF!</f>
        <v>#REF!</v>
      </c>
      <c r="K38" s="11" t="e">
        <f>#REF!</f>
        <v>#REF!</v>
      </c>
      <c r="L38" s="11" t="e">
        <f>#REF!</f>
        <v>#REF!</v>
      </c>
      <c r="M38" s="11" t="e">
        <f>#REF!</f>
        <v>#REF!</v>
      </c>
      <c r="N38" s="11" t="e">
        <f>#REF!</f>
        <v>#REF!</v>
      </c>
      <c r="O38" s="11" t="e">
        <f>#REF!</f>
        <v>#REF!</v>
      </c>
      <c r="P38" s="11" t="e">
        <f>#REF!</f>
        <v>#REF!</v>
      </c>
      <c r="Q38" s="89" t="e">
        <f>#REF!</f>
        <v>#REF!</v>
      </c>
      <c r="R38" s="89" t="e">
        <f>#REF!</f>
        <v>#REF!</v>
      </c>
      <c r="S38" s="89" t="e">
        <f>#REF!</f>
        <v>#REF!</v>
      </c>
      <c r="T38" s="89" t="e">
        <f>#REF!</f>
        <v>#REF!</v>
      </c>
      <c r="U38" s="89" t="e">
        <f>#REF!</f>
        <v>#REF!</v>
      </c>
      <c r="V38" s="89" t="e">
        <f>#REF!</f>
        <v>#REF!</v>
      </c>
      <c r="W38" s="89" t="e">
        <f>#REF!</f>
        <v>#REF!</v>
      </c>
      <c r="X38" s="89" t="e">
        <f>#REF!</f>
        <v>#REF!</v>
      </c>
      <c r="Y38" s="89" t="e">
        <f>#REF!</f>
        <v>#REF!</v>
      </c>
      <c r="Z38" s="89" t="e">
        <f>#REF!</f>
        <v>#REF!</v>
      </c>
      <c r="AA38" s="89" t="e">
        <f>#REF!</f>
        <v>#REF!</v>
      </c>
      <c r="AB38" s="89" t="e">
        <f>#REF!</f>
        <v>#REF!</v>
      </c>
      <c r="AC38" s="89" t="e">
        <f>#REF!</f>
        <v>#REF!</v>
      </c>
      <c r="AD38" s="89" t="e">
        <f>#REF!</f>
        <v>#REF!</v>
      </c>
      <c r="AE38" s="89" t="e">
        <f>#REF!</f>
        <v>#REF!</v>
      </c>
      <c r="AF38" s="89" t="e">
        <f>#REF!</f>
        <v>#REF!</v>
      </c>
      <c r="AG38" s="94" t="e">
        <f>#REF!</f>
        <v>#REF!</v>
      </c>
      <c r="AJ38" t="s">
        <v>35</v>
      </c>
      <c r="AK38" t="s">
        <v>35</v>
      </c>
    </row>
    <row r="39" spans="1:39" x14ac:dyDescent="0.2">
      <c r="A39" s="77" t="s">
        <v>15</v>
      </c>
      <c r="B39" s="92" t="str">
        <f>[30]Maio!$I$5</f>
        <v>*</v>
      </c>
      <c r="C39" s="92" t="str">
        <f>[30]Maio!$I$6</f>
        <v>*</v>
      </c>
      <c r="D39" s="92" t="str">
        <f>[30]Maio!$I$7</f>
        <v>*</v>
      </c>
      <c r="E39" s="92" t="str">
        <f>[30]Maio!$I$8</f>
        <v>*</v>
      </c>
      <c r="F39" s="92" t="str">
        <f>[30]Maio!$I$9</f>
        <v>*</v>
      </c>
      <c r="G39" s="92" t="str">
        <f>[30]Maio!$I$10</f>
        <v>*</v>
      </c>
      <c r="H39" s="92" t="str">
        <f>[30]Maio!$I$11</f>
        <v>*</v>
      </c>
      <c r="I39" s="92" t="str">
        <f>[30]Maio!$I$12</f>
        <v>*</v>
      </c>
      <c r="J39" s="92" t="str">
        <f>[30]Maio!$I$13</f>
        <v>*</v>
      </c>
      <c r="K39" s="92" t="str">
        <f>[30]Maio!$I$14</f>
        <v>*</v>
      </c>
      <c r="L39" s="92" t="str">
        <f>[30]Maio!$I$15</f>
        <v>*</v>
      </c>
      <c r="M39" s="92" t="str">
        <f>[30]Maio!$I$16</f>
        <v>*</v>
      </c>
      <c r="N39" s="92" t="str">
        <f>[30]Maio!$I$17</f>
        <v>*</v>
      </c>
      <c r="O39" s="92" t="str">
        <f>[30]Maio!$I$18</f>
        <v>*</v>
      </c>
      <c r="P39" s="92" t="str">
        <f>[30]Maio!$I$19</f>
        <v>*</v>
      </c>
      <c r="Q39" s="92" t="str">
        <f>[30]Maio!$I$20</f>
        <v>*</v>
      </c>
      <c r="R39" s="92" t="str">
        <f>[30]Maio!$I$21</f>
        <v>*</v>
      </c>
      <c r="S39" s="92" t="str">
        <f>[30]Maio!$I$22</f>
        <v>*</v>
      </c>
      <c r="T39" s="92" t="str">
        <f>[30]Maio!$I$23</f>
        <v>*</v>
      </c>
      <c r="U39" s="92" t="str">
        <f>[30]Maio!$I$24</f>
        <v>*</v>
      </c>
      <c r="V39" s="92" t="str">
        <f>[30]Maio!$I$25</f>
        <v>*</v>
      </c>
      <c r="W39" s="92" t="str">
        <f>[30]Maio!$I$26</f>
        <v>*</v>
      </c>
      <c r="X39" s="92" t="str">
        <f>[30]Maio!$I$27</f>
        <v>*</v>
      </c>
      <c r="Y39" s="92" t="str">
        <f>[30]Maio!$I$28</f>
        <v>*</v>
      </c>
      <c r="Z39" s="92" t="str">
        <f>[30]Maio!$I$29</f>
        <v>*</v>
      </c>
      <c r="AA39" s="92" t="str">
        <f>[30]Maio!$I$30</f>
        <v>*</v>
      </c>
      <c r="AB39" s="92" t="str">
        <f>[30]Maio!$I$31</f>
        <v>*</v>
      </c>
      <c r="AC39" s="92" t="str">
        <f>[30]Maio!$I$32</f>
        <v>*</v>
      </c>
      <c r="AD39" s="92" t="str">
        <f>[30]Maio!$I$33</f>
        <v>*</v>
      </c>
      <c r="AE39" s="92" t="str">
        <f>[30]Maio!$I$34</f>
        <v>*</v>
      </c>
      <c r="AF39" s="92" t="str">
        <f>[30]Maio!$I$35</f>
        <v>*</v>
      </c>
      <c r="AG39" s="86" t="str">
        <f>[30]Maio!$I$36</f>
        <v>*</v>
      </c>
      <c r="AH39" s="12" t="s">
        <v>35</v>
      </c>
      <c r="AK39" t="s">
        <v>35</v>
      </c>
    </row>
    <row r="40" spans="1:39" x14ac:dyDescent="0.2">
      <c r="A40" s="77" t="s">
        <v>16</v>
      </c>
      <c r="B40" s="93" t="str">
        <f>[31]Maio!$I$5</f>
        <v>*</v>
      </c>
      <c r="C40" s="93" t="str">
        <f>[31]Maio!$I$6</f>
        <v>*</v>
      </c>
      <c r="D40" s="93" t="str">
        <f>[31]Maio!$I$7</f>
        <v>*</v>
      </c>
      <c r="E40" s="93" t="str">
        <f>[31]Maio!$I$8</f>
        <v>*</v>
      </c>
      <c r="F40" s="93" t="str">
        <f>[31]Maio!$I$9</f>
        <v>*</v>
      </c>
      <c r="G40" s="93" t="str">
        <f>[31]Maio!$I$10</f>
        <v>*</v>
      </c>
      <c r="H40" s="93" t="str">
        <f>[31]Maio!$I$11</f>
        <v>*</v>
      </c>
      <c r="I40" s="93" t="str">
        <f>[31]Maio!$I$12</f>
        <v>*</v>
      </c>
      <c r="J40" s="93" t="str">
        <f>[31]Maio!$I$13</f>
        <v>*</v>
      </c>
      <c r="K40" s="93" t="str">
        <f>[31]Maio!$I$14</f>
        <v>*</v>
      </c>
      <c r="L40" s="93" t="str">
        <f>[31]Maio!$I$15</f>
        <v>*</v>
      </c>
      <c r="M40" s="93" t="str">
        <f>[31]Maio!$I$16</f>
        <v>*</v>
      </c>
      <c r="N40" s="93" t="str">
        <f>[31]Maio!$I$17</f>
        <v>*</v>
      </c>
      <c r="O40" s="93" t="str">
        <f>[31]Maio!$I$18</f>
        <v>*</v>
      </c>
      <c r="P40" s="93" t="str">
        <f>[31]Maio!$I$19</f>
        <v>*</v>
      </c>
      <c r="Q40" s="93" t="str">
        <f>[31]Maio!$I$20</f>
        <v>*</v>
      </c>
      <c r="R40" s="93" t="str">
        <f>[31]Maio!$I$21</f>
        <v>*</v>
      </c>
      <c r="S40" s="93" t="str">
        <f>[31]Maio!$I$22</f>
        <v>*</v>
      </c>
      <c r="T40" s="93" t="str">
        <f>[31]Maio!$I$23</f>
        <v>*</v>
      </c>
      <c r="U40" s="93" t="str">
        <f>[31]Maio!$I$24</f>
        <v>*</v>
      </c>
      <c r="V40" s="93" t="str">
        <f>[31]Maio!$I$25</f>
        <v>*</v>
      </c>
      <c r="W40" s="93" t="str">
        <f>[31]Maio!$I$26</f>
        <v>*</v>
      </c>
      <c r="X40" s="93" t="str">
        <f>[31]Maio!$I$27</f>
        <v>*</v>
      </c>
      <c r="Y40" s="93" t="str">
        <f>[31]Maio!$I$28</f>
        <v>*</v>
      </c>
      <c r="Z40" s="93" t="str">
        <f>[31]Maio!$I$29</f>
        <v>*</v>
      </c>
      <c r="AA40" s="93" t="str">
        <f>[31]Maio!$I$30</f>
        <v>*</v>
      </c>
      <c r="AB40" s="93" t="str">
        <f>[31]Maio!$I$31</f>
        <v>*</v>
      </c>
      <c r="AC40" s="93" t="str">
        <f>[31]Maio!$I$32</f>
        <v>*</v>
      </c>
      <c r="AD40" s="93" t="str">
        <f>[31]Maio!$I$33</f>
        <v>*</v>
      </c>
      <c r="AE40" s="93" t="str">
        <f>[31]Maio!$I$34</f>
        <v>*</v>
      </c>
      <c r="AF40" s="93" t="str">
        <f>[31]Maio!$I$35</f>
        <v>*</v>
      </c>
      <c r="AG40" s="86" t="str">
        <f>[31]Maio!$I$36</f>
        <v>*</v>
      </c>
      <c r="AI40" t="s">
        <v>35</v>
      </c>
      <c r="AJ40" t="s">
        <v>35</v>
      </c>
    </row>
    <row r="41" spans="1:39" x14ac:dyDescent="0.2">
      <c r="A41" s="77" t="s">
        <v>159</v>
      </c>
      <c r="B41" s="92" t="str">
        <f>[32]Maio!$I$5</f>
        <v>*</v>
      </c>
      <c r="C41" s="92" t="str">
        <f>[32]Maio!$I$6</f>
        <v>*</v>
      </c>
      <c r="D41" s="92" t="str">
        <f>[32]Maio!$I$7</f>
        <v>*</v>
      </c>
      <c r="E41" s="92" t="str">
        <f>[32]Maio!$I$8</f>
        <v>*</v>
      </c>
      <c r="F41" s="92" t="str">
        <f>[32]Maio!$I$9</f>
        <v>*</v>
      </c>
      <c r="G41" s="92" t="str">
        <f>[32]Maio!$I$10</f>
        <v>*</v>
      </c>
      <c r="H41" s="92" t="str">
        <f>[32]Maio!$I$11</f>
        <v>*</v>
      </c>
      <c r="I41" s="92" t="str">
        <f>[32]Maio!$I$12</f>
        <v>*</v>
      </c>
      <c r="J41" s="92" t="str">
        <f>[32]Maio!$I$13</f>
        <v>*</v>
      </c>
      <c r="K41" s="92" t="str">
        <f>[32]Maio!$I$14</f>
        <v>*</v>
      </c>
      <c r="L41" s="92" t="str">
        <f>[32]Maio!$I$15</f>
        <v>*</v>
      </c>
      <c r="M41" s="92" t="str">
        <f>[32]Maio!$I$16</f>
        <v>*</v>
      </c>
      <c r="N41" s="92" t="str">
        <f>[32]Maio!$I$17</f>
        <v>*</v>
      </c>
      <c r="O41" s="92" t="str">
        <f>[32]Maio!$I$18</f>
        <v>*</v>
      </c>
      <c r="P41" s="92" t="str">
        <f>[32]Maio!$I$19</f>
        <v>*</v>
      </c>
      <c r="Q41" s="92" t="str">
        <f>[32]Maio!$I$20</f>
        <v>*</v>
      </c>
      <c r="R41" s="92" t="str">
        <f>[32]Maio!$I$21</f>
        <v>*</v>
      </c>
      <c r="S41" s="92" t="str">
        <f>[32]Maio!$I$22</f>
        <v>*</v>
      </c>
      <c r="T41" s="89" t="str">
        <f>[32]Maio!$I$23</f>
        <v>*</v>
      </c>
      <c r="U41" s="89" t="str">
        <f>[32]Maio!$I$24</f>
        <v>*</v>
      </c>
      <c r="V41" s="89" t="str">
        <f>[32]Maio!$I$25</f>
        <v>*</v>
      </c>
      <c r="W41" s="89" t="str">
        <f>[32]Maio!$I$26</f>
        <v>*</v>
      </c>
      <c r="X41" s="89" t="str">
        <f>[32]Maio!$I$27</f>
        <v>*</v>
      </c>
      <c r="Y41" s="89" t="str">
        <f>[32]Maio!$I$28</f>
        <v>*</v>
      </c>
      <c r="Z41" s="89" t="str">
        <f>[32]Maio!$I$29</f>
        <v>*</v>
      </c>
      <c r="AA41" s="89" t="str">
        <f>[32]Maio!$I$30</f>
        <v>*</v>
      </c>
      <c r="AB41" s="89" t="str">
        <f>[32]Maio!$I$31</f>
        <v>*</v>
      </c>
      <c r="AC41" s="89" t="str">
        <f>[32]Maio!$I$32</f>
        <v>*</v>
      </c>
      <c r="AD41" s="89" t="str">
        <f>[32]Maio!$I$33</f>
        <v>*</v>
      </c>
      <c r="AE41" s="89" t="str">
        <f>[32]Maio!$I$34</f>
        <v>*</v>
      </c>
      <c r="AF41" s="89" t="str">
        <f>[32]Maio!$I$35</f>
        <v>*</v>
      </c>
      <c r="AG41" s="94" t="str">
        <f>[32]Maio!$I$36</f>
        <v>*</v>
      </c>
      <c r="AJ41" t="s">
        <v>35</v>
      </c>
    </row>
    <row r="42" spans="1:39" x14ac:dyDescent="0.2">
      <c r="A42" s="77" t="s">
        <v>17</v>
      </c>
      <c r="B42" s="92" t="str">
        <f>[33]Maio!$I$5</f>
        <v>*</v>
      </c>
      <c r="C42" s="92" t="str">
        <f>[33]Maio!$I$6</f>
        <v>*</v>
      </c>
      <c r="D42" s="92" t="str">
        <f>[33]Maio!$I$7</f>
        <v>*</v>
      </c>
      <c r="E42" s="92" t="str">
        <f>[33]Maio!$I$8</f>
        <v>*</v>
      </c>
      <c r="F42" s="92" t="str">
        <f>[33]Maio!$I$9</f>
        <v>*</v>
      </c>
      <c r="G42" s="92" t="str">
        <f>[33]Maio!$I$10</f>
        <v>*</v>
      </c>
      <c r="H42" s="92" t="str">
        <f>[33]Maio!$I$11</f>
        <v>*</v>
      </c>
      <c r="I42" s="92" t="str">
        <f>[33]Maio!$I$12</f>
        <v>*</v>
      </c>
      <c r="J42" s="92" t="str">
        <f>[33]Maio!$I$13</f>
        <v>*</v>
      </c>
      <c r="K42" s="92" t="str">
        <f>[33]Maio!$I$14</f>
        <v>*</v>
      </c>
      <c r="L42" s="92" t="str">
        <f>[33]Maio!$I$15</f>
        <v>*</v>
      </c>
      <c r="M42" s="92" t="str">
        <f>[33]Maio!$I$16</f>
        <v>*</v>
      </c>
      <c r="N42" s="92" t="str">
        <f>[33]Maio!$I$17</f>
        <v>*</v>
      </c>
      <c r="O42" s="92" t="str">
        <f>[33]Maio!$I$18</f>
        <v>*</v>
      </c>
      <c r="P42" s="92" t="str">
        <f>[33]Maio!$I$19</f>
        <v>*</v>
      </c>
      <c r="Q42" s="92" t="str">
        <f>[33]Maio!$I$20</f>
        <v>*</v>
      </c>
      <c r="R42" s="92" t="str">
        <f>[33]Maio!$I$21</f>
        <v>*</v>
      </c>
      <c r="S42" s="92" t="str">
        <f>[33]Maio!$I$22</f>
        <v>*</v>
      </c>
      <c r="T42" s="92" t="str">
        <f>[33]Maio!$I$23</f>
        <v>*</v>
      </c>
      <c r="U42" s="92" t="str">
        <f>[33]Maio!$I$24</f>
        <v>*</v>
      </c>
      <c r="V42" s="92" t="str">
        <f>[33]Maio!$I$25</f>
        <v>*</v>
      </c>
      <c r="W42" s="92" t="str">
        <f>[33]Maio!$I$26</f>
        <v>*</v>
      </c>
      <c r="X42" s="92" t="str">
        <f>[33]Maio!$I$27</f>
        <v>*</v>
      </c>
      <c r="Y42" s="92" t="str">
        <f>[33]Maio!$I$28</f>
        <v>*</v>
      </c>
      <c r="Z42" s="92" t="str">
        <f>[33]Maio!$I$29</f>
        <v>*</v>
      </c>
      <c r="AA42" s="92" t="str">
        <f>[33]Maio!$I$30</f>
        <v>*</v>
      </c>
      <c r="AB42" s="92" t="str">
        <f>[33]Maio!$I$31</f>
        <v>*</v>
      </c>
      <c r="AC42" s="92" t="str">
        <f>[33]Maio!$I$32</f>
        <v>*</v>
      </c>
      <c r="AD42" s="92" t="str">
        <f>[33]Maio!$I$33</f>
        <v>*</v>
      </c>
      <c r="AE42" s="92" t="str">
        <f>[33]Maio!$I$34</f>
        <v>*</v>
      </c>
      <c r="AF42" s="92" t="str">
        <f>[33]Maio!$I$35</f>
        <v>*</v>
      </c>
      <c r="AG42" s="86" t="str">
        <f>[33]Maio!$I$36</f>
        <v>*</v>
      </c>
    </row>
    <row r="43" spans="1:39" x14ac:dyDescent="0.2">
      <c r="A43" s="77" t="s">
        <v>141</v>
      </c>
      <c r="B43" s="11" t="str">
        <f>[34]Maio!$I$5</f>
        <v>*</v>
      </c>
      <c r="C43" s="11" t="str">
        <f>[34]Maio!$I$6</f>
        <v>*</v>
      </c>
      <c r="D43" s="11" t="str">
        <f>[34]Maio!$I$7</f>
        <v>*</v>
      </c>
      <c r="E43" s="11" t="str">
        <f>[34]Maio!$I$8</f>
        <v>*</v>
      </c>
      <c r="F43" s="11" t="str">
        <f>[34]Maio!$I$9</f>
        <v>*</v>
      </c>
      <c r="G43" s="11" t="str">
        <f>[34]Maio!$I$10</f>
        <v>*</v>
      </c>
      <c r="H43" s="11" t="str">
        <f>[34]Maio!$I$11</f>
        <v>*</v>
      </c>
      <c r="I43" s="11" t="str">
        <f>[34]Maio!$I$12</f>
        <v>*</v>
      </c>
      <c r="J43" s="11" t="str">
        <f>[34]Maio!$I$13</f>
        <v>*</v>
      </c>
      <c r="K43" s="11" t="str">
        <f>[34]Maio!$I$14</f>
        <v>*</v>
      </c>
      <c r="L43" s="11" t="str">
        <f>[34]Maio!$I$15</f>
        <v>*</v>
      </c>
      <c r="M43" s="11" t="str">
        <f>[34]Maio!$I$16</f>
        <v>*</v>
      </c>
      <c r="N43" s="11" t="str">
        <f>[34]Maio!$I$17</f>
        <v>*</v>
      </c>
      <c r="O43" s="11" t="str">
        <f>[34]Maio!$I$18</f>
        <v>*</v>
      </c>
      <c r="P43" s="11" t="str">
        <f>[34]Maio!$I$19</f>
        <v>*</v>
      </c>
      <c r="Q43" s="11" t="str">
        <f>[34]Maio!$I$20</f>
        <v>*</v>
      </c>
      <c r="R43" s="11" t="str">
        <f>[34]Maio!$I$21</f>
        <v>*</v>
      </c>
      <c r="S43" s="11" t="str">
        <f>[34]Maio!$I$22</f>
        <v>*</v>
      </c>
      <c r="T43" s="89" t="str">
        <f>[34]Maio!$I$23</f>
        <v>*</v>
      </c>
      <c r="U43" s="89" t="str">
        <f>[34]Maio!$I$24</f>
        <v>*</v>
      </c>
      <c r="V43" s="89" t="str">
        <f>[34]Maio!$I$25</f>
        <v>*</v>
      </c>
      <c r="W43" s="89" t="str">
        <f>[34]Maio!$I$26</f>
        <v>*</v>
      </c>
      <c r="X43" s="89" t="str">
        <f>[34]Maio!$I$27</f>
        <v>*</v>
      </c>
      <c r="Y43" s="89" t="str">
        <f>[34]Maio!$I$28</f>
        <v>*</v>
      </c>
      <c r="Z43" s="89" t="str">
        <f>[34]Maio!$I$29</f>
        <v>*</v>
      </c>
      <c r="AA43" s="89" t="str">
        <f>[34]Maio!$I$30</f>
        <v>*</v>
      </c>
      <c r="AB43" s="89" t="str">
        <f>[34]Maio!$I$31</f>
        <v>*</v>
      </c>
      <c r="AC43" s="89" t="str">
        <f>[34]Maio!$I$32</f>
        <v>*</v>
      </c>
      <c r="AD43" s="89" t="str">
        <f>[34]Maio!$I$33</f>
        <v>*</v>
      </c>
      <c r="AE43" s="89" t="str">
        <f>[34]Maio!$I$34</f>
        <v>*</v>
      </c>
      <c r="AF43" s="89" t="str">
        <f>[34]Maio!$I$35</f>
        <v>*</v>
      </c>
      <c r="AG43" s="94" t="str">
        <f>[34]Maio!$I$36</f>
        <v>*</v>
      </c>
      <c r="AJ43" t="s">
        <v>35</v>
      </c>
      <c r="AK43" t="s">
        <v>35</v>
      </c>
      <c r="AL43" t="s">
        <v>35</v>
      </c>
    </row>
    <row r="44" spans="1:39" x14ac:dyDescent="0.2">
      <c r="A44" s="77" t="s">
        <v>18</v>
      </c>
      <c r="B44" s="92" t="str">
        <f>[35]Maio!$I$5</f>
        <v>*</v>
      </c>
      <c r="C44" s="92" t="str">
        <f>[35]Maio!$I$6</f>
        <v>*</v>
      </c>
      <c r="D44" s="92" t="str">
        <f>[35]Maio!$I$7</f>
        <v>*</v>
      </c>
      <c r="E44" s="92" t="str">
        <f>[35]Maio!$I$8</f>
        <v>*</v>
      </c>
      <c r="F44" s="92" t="str">
        <f>[35]Maio!$I$9</f>
        <v>*</v>
      </c>
      <c r="G44" s="92" t="str">
        <f>[35]Maio!$I$10</f>
        <v>*</v>
      </c>
      <c r="H44" s="92" t="str">
        <f>[35]Maio!$I$11</f>
        <v>*</v>
      </c>
      <c r="I44" s="92" t="str">
        <f>[35]Maio!$I$12</f>
        <v>*</v>
      </c>
      <c r="J44" s="92" t="str">
        <f>[35]Maio!$I$13</f>
        <v>*</v>
      </c>
      <c r="K44" s="92" t="str">
        <f>[35]Maio!$I$14</f>
        <v>*</v>
      </c>
      <c r="L44" s="92" t="str">
        <f>[35]Maio!$I$15</f>
        <v>*</v>
      </c>
      <c r="M44" s="92" t="str">
        <f>[35]Maio!$I$16</f>
        <v>*</v>
      </c>
      <c r="N44" s="92" t="str">
        <f>[35]Maio!$I$17</f>
        <v>*</v>
      </c>
      <c r="O44" s="92" t="str">
        <f>[35]Maio!$I$18</f>
        <v>*</v>
      </c>
      <c r="P44" s="92" t="str">
        <f>[35]Maio!$I$19</f>
        <v>*</v>
      </c>
      <c r="Q44" s="92" t="str">
        <f>[35]Maio!$I$20</f>
        <v>*</v>
      </c>
      <c r="R44" s="92" t="str">
        <f>[35]Maio!$I$21</f>
        <v>*</v>
      </c>
      <c r="S44" s="92" t="str">
        <f>[35]Maio!$I$22</f>
        <v>*</v>
      </c>
      <c r="T44" s="92" t="str">
        <f>[35]Maio!$I$23</f>
        <v>*</v>
      </c>
      <c r="U44" s="92" t="str">
        <f>[35]Maio!$I$24</f>
        <v>*</v>
      </c>
      <c r="V44" s="92" t="str">
        <f>[35]Maio!$I$25</f>
        <v>*</v>
      </c>
      <c r="W44" s="92" t="str">
        <f>[35]Maio!$I$26</f>
        <v>*</v>
      </c>
      <c r="X44" s="92" t="str">
        <f>[35]Maio!$I$27</f>
        <v>*</v>
      </c>
      <c r="Y44" s="92" t="str">
        <f>[35]Maio!$I$28</f>
        <v>*</v>
      </c>
      <c r="Z44" s="92" t="str">
        <f>[35]Maio!$I$29</f>
        <v>*</v>
      </c>
      <c r="AA44" s="92" t="str">
        <f>[35]Maio!$I$30</f>
        <v>*</v>
      </c>
      <c r="AB44" s="92" t="str">
        <f>[35]Maio!$I$31</f>
        <v>*</v>
      </c>
      <c r="AC44" s="92" t="str">
        <f>[35]Maio!$I$32</f>
        <v>*</v>
      </c>
      <c r="AD44" s="92" t="str">
        <f>[35]Maio!$I$33</f>
        <v>*</v>
      </c>
      <c r="AE44" s="92" t="str">
        <f>[35]Maio!$I$34</f>
        <v>*</v>
      </c>
      <c r="AF44" s="92" t="str">
        <f>[35]Maio!$I$35</f>
        <v>*</v>
      </c>
      <c r="AG44" s="86" t="str">
        <f>[35]Maio!$I$36</f>
        <v>*</v>
      </c>
      <c r="AJ44" t="s">
        <v>35</v>
      </c>
      <c r="AK44" t="s">
        <v>35</v>
      </c>
      <c r="AL44" t="s">
        <v>35</v>
      </c>
    </row>
    <row r="45" spans="1:39" x14ac:dyDescent="0.2">
      <c r="A45" s="77" t="s">
        <v>146</v>
      </c>
      <c r="B45" s="92" t="str">
        <f>[36]Maio!$I$5</f>
        <v>*</v>
      </c>
      <c r="C45" s="92" t="str">
        <f>[36]Maio!$I$6</f>
        <v>*</v>
      </c>
      <c r="D45" s="92" t="str">
        <f>[36]Maio!$I$7</f>
        <v>*</v>
      </c>
      <c r="E45" s="92" t="str">
        <f>[36]Maio!$I$8</f>
        <v>*</v>
      </c>
      <c r="F45" s="92" t="str">
        <f>[36]Maio!$I$9</f>
        <v>*</v>
      </c>
      <c r="G45" s="92" t="str">
        <f>[36]Maio!$I$10</f>
        <v>*</v>
      </c>
      <c r="H45" s="92" t="str">
        <f>[36]Maio!$I$11</f>
        <v>*</v>
      </c>
      <c r="I45" s="92" t="str">
        <f>[36]Maio!$I$12</f>
        <v>*</v>
      </c>
      <c r="J45" s="92" t="str">
        <f>[36]Maio!$I$13</f>
        <v>*</v>
      </c>
      <c r="K45" s="92" t="str">
        <f>[36]Maio!$I$14</f>
        <v>*</v>
      </c>
      <c r="L45" s="92" t="str">
        <f>[36]Maio!$I$15</f>
        <v>*</v>
      </c>
      <c r="M45" s="92" t="str">
        <f>[36]Maio!$I$16</f>
        <v>*</v>
      </c>
      <c r="N45" s="92" t="str">
        <f>[36]Maio!$I$17</f>
        <v>*</v>
      </c>
      <c r="O45" s="92" t="str">
        <f>[36]Maio!$I$18</f>
        <v>*</v>
      </c>
      <c r="P45" s="92" t="str">
        <f>[36]Maio!$I$19</f>
        <v>*</v>
      </c>
      <c r="Q45" s="92" t="str">
        <f>[36]Maio!$I$20</f>
        <v>*</v>
      </c>
      <c r="R45" s="92" t="str">
        <f>[36]Maio!$I$21</f>
        <v>*</v>
      </c>
      <c r="S45" s="92" t="str">
        <f>[36]Maio!$I$22</f>
        <v>*</v>
      </c>
      <c r="T45" s="89" t="str">
        <f>[36]Maio!$I$23</f>
        <v>*</v>
      </c>
      <c r="U45" s="89" t="str">
        <f>[36]Maio!$I$24</f>
        <v>*</v>
      </c>
      <c r="V45" s="89" t="str">
        <f>[36]Maio!$I$25</f>
        <v>*</v>
      </c>
      <c r="W45" s="89" t="str">
        <f>[36]Maio!$I$26</f>
        <v>*</v>
      </c>
      <c r="X45" s="89" t="str">
        <f>[36]Maio!$I$27</f>
        <v>*</v>
      </c>
      <c r="Y45" s="89" t="str">
        <f>[36]Maio!$I$28</f>
        <v>*</v>
      </c>
      <c r="Z45" s="89" t="str">
        <f>[36]Maio!$I$29</f>
        <v>*</v>
      </c>
      <c r="AA45" s="89" t="str">
        <f>[36]Maio!$I$30</f>
        <v>*</v>
      </c>
      <c r="AB45" s="89" t="str">
        <f>[36]Maio!$I$31</f>
        <v>*</v>
      </c>
      <c r="AC45" s="89" t="str">
        <f>[36]Maio!$I$32</f>
        <v>*</v>
      </c>
      <c r="AD45" s="89" t="str">
        <f>[36]Maio!$I$33</f>
        <v>*</v>
      </c>
      <c r="AE45" s="89" t="str">
        <f>[36]Maio!$I$34</f>
        <v>*</v>
      </c>
      <c r="AF45" s="89" t="str">
        <f>[36]Maio!$I$35</f>
        <v>*</v>
      </c>
      <c r="AG45" s="94" t="str">
        <f>[36]Maio!$I$36</f>
        <v>*</v>
      </c>
      <c r="AI45" t="s">
        <v>35</v>
      </c>
      <c r="AJ45" t="s">
        <v>35</v>
      </c>
      <c r="AK45" t="s">
        <v>35</v>
      </c>
      <c r="AL45" t="s">
        <v>212</v>
      </c>
    </row>
    <row r="46" spans="1:39" x14ac:dyDescent="0.2">
      <c r="A46" s="77" t="s">
        <v>19</v>
      </c>
      <c r="B46" s="92" t="str">
        <f>[37]Maio!$I$5</f>
        <v>*</v>
      </c>
      <c r="C46" s="92" t="str">
        <f>[37]Maio!$I$6</f>
        <v>*</v>
      </c>
      <c r="D46" s="92" t="str">
        <f>[37]Maio!$I$7</f>
        <v>*</v>
      </c>
      <c r="E46" s="92" t="str">
        <f>[37]Maio!$I$8</f>
        <v>*</v>
      </c>
      <c r="F46" s="92" t="str">
        <f>[37]Maio!$I$9</f>
        <v>*</v>
      </c>
      <c r="G46" s="92" t="str">
        <f>[37]Maio!$I$10</f>
        <v>*</v>
      </c>
      <c r="H46" s="92" t="str">
        <f>[37]Maio!$I$11</f>
        <v>*</v>
      </c>
      <c r="I46" s="92" t="str">
        <f>[37]Maio!$I$12</f>
        <v>*</v>
      </c>
      <c r="J46" s="92" t="str">
        <f>[37]Maio!$I$13</f>
        <v>*</v>
      </c>
      <c r="K46" s="92" t="str">
        <f>[37]Maio!$I$14</f>
        <v>*</v>
      </c>
      <c r="L46" s="92" t="str">
        <f>[37]Maio!$I$15</f>
        <v>*</v>
      </c>
      <c r="M46" s="92" t="str">
        <f>[37]Maio!$I$16</f>
        <v>*</v>
      </c>
      <c r="N46" s="92" t="str">
        <f>[37]Maio!$I$17</f>
        <v>*</v>
      </c>
      <c r="O46" s="92" t="str">
        <f>[37]Maio!$I$18</f>
        <v>*</v>
      </c>
      <c r="P46" s="92" t="str">
        <f>[37]Maio!$I$19</f>
        <v>*</v>
      </c>
      <c r="Q46" s="92" t="str">
        <f>[37]Maio!$I$20</f>
        <v>*</v>
      </c>
      <c r="R46" s="92" t="str">
        <f>[37]Maio!$I$21</f>
        <v>*</v>
      </c>
      <c r="S46" s="92" t="str">
        <f>[37]Maio!$I$22</f>
        <v>*</v>
      </c>
      <c r="T46" s="92" t="str">
        <f>[37]Maio!$I$23</f>
        <v>*</v>
      </c>
      <c r="U46" s="92" t="str">
        <f>[37]Maio!$I$24</f>
        <v>*</v>
      </c>
      <c r="V46" s="92" t="str">
        <f>[37]Maio!$I$25</f>
        <v>*</v>
      </c>
      <c r="W46" s="92" t="str">
        <f>[37]Maio!$I$26</f>
        <v>*</v>
      </c>
      <c r="X46" s="92" t="str">
        <f>[37]Maio!$I$27</f>
        <v>*</v>
      </c>
      <c r="Y46" s="92" t="str">
        <f>[37]Maio!$I$28</f>
        <v>*</v>
      </c>
      <c r="Z46" s="92" t="str">
        <f>[37]Maio!$I$29</f>
        <v>*</v>
      </c>
      <c r="AA46" s="92" t="str">
        <f>[37]Maio!$I$30</f>
        <v>*</v>
      </c>
      <c r="AB46" s="92" t="str">
        <f>[37]Maio!$I$31</f>
        <v>*</v>
      </c>
      <c r="AC46" s="92" t="str">
        <f>[37]Maio!$I$32</f>
        <v>*</v>
      </c>
      <c r="AD46" s="92" t="str">
        <f>[37]Maio!$I$33</f>
        <v>*</v>
      </c>
      <c r="AE46" s="92" t="str">
        <f>[37]Maio!$I$34</f>
        <v>*</v>
      </c>
      <c r="AF46" s="92" t="str">
        <f>[37]Maio!$I$35</f>
        <v>*</v>
      </c>
      <c r="AG46" s="86" t="s">
        <v>213</v>
      </c>
      <c r="AH46" s="12" t="s">
        <v>35</v>
      </c>
      <c r="AJ46" t="s">
        <v>35</v>
      </c>
    </row>
    <row r="47" spans="1:39" x14ac:dyDescent="0.2">
      <c r="A47" s="77" t="s">
        <v>23</v>
      </c>
      <c r="B47" s="92" t="str">
        <f>[38]Maio!$I$5</f>
        <v>*</v>
      </c>
      <c r="C47" s="92" t="str">
        <f>[38]Maio!$I$6</f>
        <v>*</v>
      </c>
      <c r="D47" s="92" t="str">
        <f>[38]Maio!$I$7</f>
        <v>*</v>
      </c>
      <c r="E47" s="92" t="str">
        <f>[38]Maio!$I$8</f>
        <v>*</v>
      </c>
      <c r="F47" s="92" t="str">
        <f>[38]Maio!$I$9</f>
        <v>*</v>
      </c>
      <c r="G47" s="92" t="str">
        <f>[38]Maio!$I$10</f>
        <v>*</v>
      </c>
      <c r="H47" s="92" t="str">
        <f>[38]Maio!$I$11</f>
        <v>*</v>
      </c>
      <c r="I47" s="92" t="str">
        <f>[38]Maio!$I$12</f>
        <v>*</v>
      </c>
      <c r="J47" s="92" t="str">
        <f>[38]Maio!$I$13</f>
        <v>*</v>
      </c>
      <c r="K47" s="92" t="str">
        <f>[38]Maio!$I$14</f>
        <v>*</v>
      </c>
      <c r="L47" s="92" t="str">
        <f>[38]Maio!$I$15</f>
        <v>*</v>
      </c>
      <c r="M47" s="92" t="str">
        <f>[38]Maio!$I$16</f>
        <v>*</v>
      </c>
      <c r="N47" s="92" t="str">
        <f>[38]Maio!$I$17</f>
        <v>*</v>
      </c>
      <c r="O47" s="92" t="str">
        <f>[38]Maio!$I$18</f>
        <v>*</v>
      </c>
      <c r="P47" s="92" t="str">
        <f>[38]Maio!$I$19</f>
        <v>*</v>
      </c>
      <c r="Q47" s="92" t="str">
        <f>[38]Maio!$I$20</f>
        <v>*</v>
      </c>
      <c r="R47" s="92" t="str">
        <f>[38]Maio!$I$21</f>
        <v>*</v>
      </c>
      <c r="S47" s="92" t="str">
        <f>[38]Maio!$I$22</f>
        <v>*</v>
      </c>
      <c r="T47" s="92" t="str">
        <f>[38]Maio!$I$23</f>
        <v>*</v>
      </c>
      <c r="U47" s="92" t="str">
        <f>[38]Maio!$I$24</f>
        <v>*</v>
      </c>
      <c r="V47" s="92" t="str">
        <f>[38]Maio!$I$25</f>
        <v>*</v>
      </c>
      <c r="W47" s="92" t="str">
        <f>[38]Maio!$I$26</f>
        <v>*</v>
      </c>
      <c r="X47" s="92" t="str">
        <f>[38]Maio!$I$27</f>
        <v>*</v>
      </c>
      <c r="Y47" s="92" t="str">
        <f>[38]Maio!$I$28</f>
        <v>*</v>
      </c>
      <c r="Z47" s="92" t="str">
        <f>[38]Maio!$I$29</f>
        <v>*</v>
      </c>
      <c r="AA47" s="92" t="str">
        <f>[38]Maio!$I$30</f>
        <v>*</v>
      </c>
      <c r="AB47" s="92" t="str">
        <f>[38]Maio!$I$31</f>
        <v>*</v>
      </c>
      <c r="AC47" s="92" t="str">
        <f>[38]Maio!$I$32</f>
        <v>*</v>
      </c>
      <c r="AD47" s="92" t="str">
        <f>[38]Maio!$I$33</f>
        <v>*</v>
      </c>
      <c r="AE47" s="92" t="str">
        <f>[38]Maio!$I$34</f>
        <v>*</v>
      </c>
      <c r="AF47" s="92" t="str">
        <f>[38]Maio!$I$35</f>
        <v>*</v>
      </c>
      <c r="AG47" s="86" t="str">
        <f>[38]Maio!$I$36</f>
        <v>*</v>
      </c>
      <c r="AI47" t="s">
        <v>35</v>
      </c>
      <c r="AK47" t="s">
        <v>35</v>
      </c>
      <c r="AL47" t="s">
        <v>35</v>
      </c>
    </row>
    <row r="48" spans="1:39" x14ac:dyDescent="0.2">
      <c r="A48" s="77" t="s">
        <v>34</v>
      </c>
      <c r="B48" s="92" t="str">
        <f>[39]Maio!$I$5</f>
        <v>*</v>
      </c>
      <c r="C48" s="92" t="str">
        <f>[39]Maio!$I$6</f>
        <v>*</v>
      </c>
      <c r="D48" s="92" t="str">
        <f>[39]Maio!$I$7</f>
        <v>*</v>
      </c>
      <c r="E48" s="92" t="str">
        <f>[39]Maio!$I$8</f>
        <v>*</v>
      </c>
      <c r="F48" s="92" t="str">
        <f>[39]Maio!$I$9</f>
        <v>*</v>
      </c>
      <c r="G48" s="92" t="str">
        <f>[39]Maio!$I$10</f>
        <v>*</v>
      </c>
      <c r="H48" s="92" t="str">
        <f>[39]Maio!$I$11</f>
        <v>*</v>
      </c>
      <c r="I48" s="92" t="str">
        <f>[39]Maio!$I$12</f>
        <v>*</v>
      </c>
      <c r="J48" s="92" t="str">
        <f>[39]Maio!$I$13</f>
        <v>*</v>
      </c>
      <c r="K48" s="92" t="str">
        <f>[39]Maio!$I$14</f>
        <v>*</v>
      </c>
      <c r="L48" s="92" t="str">
        <f>[39]Maio!$I$15</f>
        <v>*</v>
      </c>
      <c r="M48" s="92" t="str">
        <f>[39]Maio!$I$16</f>
        <v>*</v>
      </c>
      <c r="N48" s="92" t="str">
        <f>[39]Maio!$I$17</f>
        <v>*</v>
      </c>
      <c r="O48" s="92" t="str">
        <f>[39]Maio!$I$18</f>
        <v>*</v>
      </c>
      <c r="P48" s="92" t="str">
        <f>[39]Maio!$I$19</f>
        <v>*</v>
      </c>
      <c r="Q48" s="92" t="str">
        <f>[39]Maio!$I$20</f>
        <v>*</v>
      </c>
      <c r="R48" s="92" t="str">
        <f>[39]Maio!$I$21</f>
        <v>*</v>
      </c>
      <c r="S48" s="92" t="str">
        <f>[39]Maio!$I$22</f>
        <v>*</v>
      </c>
      <c r="T48" s="92" t="str">
        <f>[39]Maio!$I$23</f>
        <v>*</v>
      </c>
      <c r="U48" s="92" t="str">
        <f>[39]Maio!$I$24</f>
        <v>*</v>
      </c>
      <c r="V48" s="92" t="str">
        <f>[39]Maio!$I$25</f>
        <v>*</v>
      </c>
      <c r="W48" s="92" t="str">
        <f>[39]Maio!$I$26</f>
        <v>*</v>
      </c>
      <c r="X48" s="92" t="str">
        <f>[39]Maio!$I$27</f>
        <v>*</v>
      </c>
      <c r="Y48" s="92" t="str">
        <f>[39]Maio!$I$28</f>
        <v>*</v>
      </c>
      <c r="Z48" s="92" t="str">
        <f>[39]Maio!$I$29</f>
        <v>*</v>
      </c>
      <c r="AA48" s="92" t="str">
        <f>[39]Maio!$I$30</f>
        <v>*</v>
      </c>
      <c r="AB48" s="92" t="str">
        <f>[39]Maio!$I$31</f>
        <v>*</v>
      </c>
      <c r="AC48" s="92" t="str">
        <f>[39]Maio!$I$32</f>
        <v>*</v>
      </c>
      <c r="AD48" s="92" t="str">
        <f>[39]Maio!$I$33</f>
        <v>*</v>
      </c>
      <c r="AE48" s="92" t="str">
        <f>[39]Maio!$I$34</f>
        <v>*</v>
      </c>
      <c r="AF48" s="92" t="str">
        <f>[39]Maio!$I$35</f>
        <v>*</v>
      </c>
      <c r="AG48" s="86" t="str">
        <f>[39]Maio!$I$36</f>
        <v>*</v>
      </c>
      <c r="AH48" s="12" t="s">
        <v>35</v>
      </c>
      <c r="AJ48" t="s">
        <v>35</v>
      </c>
      <c r="AK48" t="s">
        <v>35</v>
      </c>
      <c r="AM48" t="s">
        <v>35</v>
      </c>
    </row>
    <row r="49" spans="1:38" ht="13.5" thickBot="1" x14ac:dyDescent="0.25">
      <c r="A49" s="78" t="s">
        <v>20</v>
      </c>
      <c r="B49" s="89" t="str">
        <f>[40]Maio!$I$5</f>
        <v>*</v>
      </c>
      <c r="C49" s="89" t="str">
        <f>[40]Maio!$I$6</f>
        <v>*</v>
      </c>
      <c r="D49" s="89" t="str">
        <f>[40]Maio!$I$7</f>
        <v>*</v>
      </c>
      <c r="E49" s="89" t="str">
        <f>[40]Maio!$I$8</f>
        <v>*</v>
      </c>
      <c r="F49" s="89" t="str">
        <f>[40]Maio!$I$9</f>
        <v>*</v>
      </c>
      <c r="G49" s="89" t="str">
        <f>[40]Maio!$I$10</f>
        <v>*</v>
      </c>
      <c r="H49" s="89" t="str">
        <f>[40]Maio!$I$11</f>
        <v>*</v>
      </c>
      <c r="I49" s="89" t="str">
        <f>[40]Maio!$I$12</f>
        <v>*</v>
      </c>
      <c r="J49" s="89" t="str">
        <f>[40]Maio!$I$13</f>
        <v>*</v>
      </c>
      <c r="K49" s="89" t="str">
        <f>[40]Maio!$I$14</f>
        <v>*</v>
      </c>
      <c r="L49" s="89" t="str">
        <f>[40]Maio!$I$15</f>
        <v>*</v>
      </c>
      <c r="M49" s="89" t="str">
        <f>[40]Maio!$I$16</f>
        <v>*</v>
      </c>
      <c r="N49" s="89" t="str">
        <f>[40]Maio!$I$17</f>
        <v>*</v>
      </c>
      <c r="O49" s="89" t="str">
        <f>[40]Maio!$I$18</f>
        <v>*</v>
      </c>
      <c r="P49" s="89" t="str">
        <f>[40]Maio!$I$19</f>
        <v>*</v>
      </c>
      <c r="Q49" s="89" t="str">
        <f>[40]Maio!$I$20</f>
        <v>*</v>
      </c>
      <c r="R49" s="89" t="str">
        <f>[40]Maio!$I$21</f>
        <v>*</v>
      </c>
      <c r="S49" s="89" t="str">
        <f>[40]Maio!$I$22</f>
        <v>*</v>
      </c>
      <c r="T49" s="89" t="str">
        <f>[40]Maio!$I$23</f>
        <v>*</v>
      </c>
      <c r="U49" s="89" t="str">
        <f>[40]Maio!$I$24</f>
        <v>*</v>
      </c>
      <c r="V49" s="89" t="str">
        <f>[40]Maio!$I$25</f>
        <v>*</v>
      </c>
      <c r="W49" s="89" t="str">
        <f>[40]Maio!$I$26</f>
        <v>*</v>
      </c>
      <c r="X49" s="89" t="str">
        <f>[40]Maio!$I$27</f>
        <v>*</v>
      </c>
      <c r="Y49" s="89" t="str">
        <f>[40]Maio!$I$28</f>
        <v>*</v>
      </c>
      <c r="Z49" s="89" t="str">
        <f>[40]Maio!$I$29</f>
        <v>*</v>
      </c>
      <c r="AA49" s="89" t="str">
        <f>[40]Maio!$I$30</f>
        <v>*</v>
      </c>
      <c r="AB49" s="89" t="str">
        <f>[40]Maio!$I$31</f>
        <v>*</v>
      </c>
      <c r="AC49" s="89" t="str">
        <f>[40]Maio!$I$32</f>
        <v>*</v>
      </c>
      <c r="AD49" s="89" t="str">
        <f>[40]Maio!$I$33</f>
        <v>*</v>
      </c>
      <c r="AE49" s="89" t="str">
        <f>[40]Maio!$I$34</f>
        <v>*</v>
      </c>
      <c r="AF49" s="89" t="str">
        <f>[40]Maio!$I$35</f>
        <v>*</v>
      </c>
      <c r="AG49" s="86" t="str">
        <f>[40]Maio!$I$36</f>
        <v>*</v>
      </c>
    </row>
    <row r="50" spans="1:38" s="5" customFormat="1" ht="17.100000000000001" customHeight="1" thickBot="1" x14ac:dyDescent="0.25">
      <c r="A50" s="79" t="s">
        <v>208</v>
      </c>
      <c r="B50" s="80" t="s">
        <v>209</v>
      </c>
      <c r="C50" s="81" t="s">
        <v>209</v>
      </c>
      <c r="D50" s="81" t="s">
        <v>209</v>
      </c>
      <c r="E50" s="81" t="s">
        <v>209</v>
      </c>
      <c r="F50" s="81" t="s">
        <v>209</v>
      </c>
      <c r="G50" s="81" t="s">
        <v>209</v>
      </c>
      <c r="H50" s="81" t="s">
        <v>209</v>
      </c>
      <c r="I50" s="81" t="s">
        <v>209</v>
      </c>
      <c r="J50" s="81" t="s">
        <v>209</v>
      </c>
      <c r="K50" s="81" t="s">
        <v>209</v>
      </c>
      <c r="L50" s="81" t="s">
        <v>209</v>
      </c>
      <c r="M50" s="81" t="s">
        <v>209</v>
      </c>
      <c r="N50" s="81" t="s">
        <v>209</v>
      </c>
      <c r="O50" s="81" t="s">
        <v>209</v>
      </c>
      <c r="P50" s="81" t="s">
        <v>209</v>
      </c>
      <c r="Q50" s="81" t="s">
        <v>209</v>
      </c>
      <c r="R50" s="81" t="s">
        <v>209</v>
      </c>
      <c r="S50" s="81" t="s">
        <v>209</v>
      </c>
      <c r="T50" s="81" t="s">
        <v>209</v>
      </c>
      <c r="U50" s="81" t="s">
        <v>209</v>
      </c>
      <c r="V50" s="81" t="s">
        <v>209</v>
      </c>
      <c r="W50" s="81" t="s">
        <v>209</v>
      </c>
      <c r="X50" s="81" t="s">
        <v>209</v>
      </c>
      <c r="Y50" s="81" t="s">
        <v>209</v>
      </c>
      <c r="Z50" s="81" t="s">
        <v>209</v>
      </c>
      <c r="AA50" s="81" t="s">
        <v>209</v>
      </c>
      <c r="AB50" s="81" t="s">
        <v>209</v>
      </c>
      <c r="AC50" s="81" t="s">
        <v>209</v>
      </c>
      <c r="AD50" s="81" t="s">
        <v>209</v>
      </c>
      <c r="AE50" s="85" t="s">
        <v>209</v>
      </c>
      <c r="AF50" s="82" t="s">
        <v>209</v>
      </c>
      <c r="AG50" s="116"/>
      <c r="AL50" s="5" t="s">
        <v>35</v>
      </c>
    </row>
    <row r="51" spans="1:38" s="8" customFormat="1" ht="13.5" thickBot="1" x14ac:dyDescent="0.25">
      <c r="A51" s="143" t="s">
        <v>207</v>
      </c>
      <c r="B51" s="144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4"/>
      <c r="Q51" s="144"/>
      <c r="R51" s="144"/>
      <c r="S51" s="144"/>
      <c r="T51" s="144"/>
      <c r="U51" s="144"/>
      <c r="V51" s="144"/>
      <c r="W51" s="144"/>
      <c r="X51" s="144"/>
      <c r="Y51" s="144"/>
      <c r="Z51" s="144"/>
      <c r="AA51" s="144"/>
      <c r="AB51" s="144"/>
      <c r="AC51" s="144"/>
      <c r="AD51" s="144"/>
      <c r="AE51" s="145"/>
      <c r="AF51" s="84"/>
      <c r="AG51" s="87" t="s">
        <v>209</v>
      </c>
      <c r="AL51" s="8" t="s">
        <v>35</v>
      </c>
    </row>
    <row r="52" spans="1:38" x14ac:dyDescent="0.2">
      <c r="A52" s="97" t="s">
        <v>215</v>
      </c>
      <c r="B52" s="43"/>
      <c r="C52" s="43"/>
      <c r="D52" s="43"/>
      <c r="E52" s="43"/>
      <c r="F52" s="43"/>
      <c r="G52" s="43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49"/>
      <c r="AE52" s="53"/>
      <c r="AF52" s="53"/>
      <c r="AG52" s="73"/>
    </row>
    <row r="53" spans="1:38" x14ac:dyDescent="0.2">
      <c r="A53" s="97" t="s">
        <v>216</v>
      </c>
      <c r="B53" s="44"/>
      <c r="C53" s="44"/>
      <c r="D53" s="44"/>
      <c r="E53" s="44"/>
      <c r="F53" s="44"/>
      <c r="G53" s="44"/>
      <c r="H53" s="44"/>
      <c r="I53" s="44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129"/>
      <c r="U53" s="129"/>
      <c r="V53" s="129"/>
      <c r="W53" s="129"/>
      <c r="X53" s="129"/>
      <c r="Y53" s="71"/>
      <c r="Z53" s="71"/>
      <c r="AA53" s="71"/>
      <c r="AB53" s="71"/>
      <c r="AC53" s="71"/>
      <c r="AD53" s="71"/>
      <c r="AE53" s="71"/>
      <c r="AF53" s="83"/>
      <c r="AG53" s="73"/>
      <c r="AL53" t="s">
        <v>35</v>
      </c>
    </row>
    <row r="54" spans="1:38" x14ac:dyDescent="0.2">
      <c r="A54" s="45"/>
      <c r="B54" s="71"/>
      <c r="C54" s="71"/>
      <c r="D54" s="71"/>
      <c r="E54" s="71"/>
      <c r="F54" s="71"/>
      <c r="G54" s="71"/>
      <c r="H54" s="71"/>
      <c r="I54" s="71"/>
      <c r="J54" s="72"/>
      <c r="K54" s="72"/>
      <c r="L54" s="72"/>
      <c r="M54" s="72"/>
      <c r="N54" s="72"/>
      <c r="O54" s="72"/>
      <c r="P54" s="72"/>
      <c r="Q54" s="71"/>
      <c r="R54" s="71"/>
      <c r="S54" s="71"/>
      <c r="T54" s="130"/>
      <c r="U54" s="130"/>
      <c r="V54" s="130"/>
      <c r="W54" s="130"/>
      <c r="X54" s="130"/>
      <c r="Y54" s="71"/>
      <c r="Z54" s="71"/>
      <c r="AA54" s="71"/>
      <c r="AB54" s="71"/>
      <c r="AC54" s="71"/>
      <c r="AD54" s="49"/>
      <c r="AE54" s="49"/>
      <c r="AF54" s="49"/>
      <c r="AG54" s="73"/>
    </row>
    <row r="55" spans="1:38" x14ac:dyDescent="0.2">
      <c r="A55" s="42"/>
      <c r="B55" s="43"/>
      <c r="C55" s="43"/>
      <c r="D55" s="43"/>
      <c r="E55" s="43"/>
      <c r="F55" s="43"/>
      <c r="G55" s="43"/>
      <c r="H55" s="43"/>
      <c r="I55" s="43"/>
      <c r="J55" s="43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1"/>
      <c r="AC55" s="71"/>
      <c r="AD55" s="49"/>
      <c r="AE55" s="49"/>
      <c r="AF55" s="49"/>
      <c r="AG55" s="73"/>
    </row>
    <row r="56" spans="1:38" x14ac:dyDescent="0.2">
      <c r="A56" s="45"/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1"/>
      <c r="AE56" s="49"/>
      <c r="AF56" s="49"/>
      <c r="AG56" s="73"/>
    </row>
    <row r="57" spans="1:38" x14ac:dyDescent="0.2">
      <c r="A57" s="45"/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50"/>
      <c r="AF57" s="50"/>
      <c r="AG57" s="73"/>
    </row>
    <row r="58" spans="1:38" ht="13.5" thickBot="1" x14ac:dyDescent="0.25">
      <c r="A58" s="54"/>
      <c r="B58" s="55"/>
      <c r="C58" s="55"/>
      <c r="D58" s="55"/>
      <c r="E58" s="55"/>
      <c r="F58" s="55"/>
      <c r="G58" s="55" t="s">
        <v>35</v>
      </c>
      <c r="H58" s="55"/>
      <c r="I58" s="55"/>
      <c r="J58" s="55"/>
      <c r="K58" s="55"/>
      <c r="L58" s="55" t="s">
        <v>35</v>
      </c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  <c r="AC58" s="55"/>
      <c r="AD58" s="55"/>
      <c r="AE58" s="55"/>
      <c r="AF58" s="55"/>
      <c r="AG58" s="74"/>
    </row>
    <row r="59" spans="1:38" x14ac:dyDescent="0.2">
      <c r="AG59" s="7"/>
    </row>
    <row r="62" spans="1:38" x14ac:dyDescent="0.2">
      <c r="V62" s="2" t="s">
        <v>35</v>
      </c>
    </row>
    <row r="66" spans="10:34" x14ac:dyDescent="0.2">
      <c r="Q66" s="2" t="s">
        <v>35</v>
      </c>
    </row>
    <row r="67" spans="10:34" x14ac:dyDescent="0.2">
      <c r="J67" s="2" t="s">
        <v>35</v>
      </c>
      <c r="AH67" t="s">
        <v>35</v>
      </c>
    </row>
    <row r="69" spans="10:34" x14ac:dyDescent="0.2">
      <c r="O69" s="2" t="s">
        <v>35</v>
      </c>
    </row>
    <row r="70" spans="10:34" x14ac:dyDescent="0.2">
      <c r="P70" s="2" t="s">
        <v>35</v>
      </c>
      <c r="AB70" s="2" t="s">
        <v>35</v>
      </c>
    </row>
    <row r="74" spans="10:34" x14ac:dyDescent="0.2">
      <c r="Z74" s="2" t="s">
        <v>35</v>
      </c>
    </row>
    <row r="82" spans="22:22" x14ac:dyDescent="0.2">
      <c r="V82" s="2" t="s">
        <v>35</v>
      </c>
    </row>
  </sheetData>
  <mergeCells count="37">
    <mergeCell ref="B2:AG2"/>
    <mergeCell ref="W3:W4"/>
    <mergeCell ref="L3:L4"/>
    <mergeCell ref="V3:V4"/>
    <mergeCell ref="Y3:Y4"/>
    <mergeCell ref="Z3:Z4"/>
    <mergeCell ref="AE3:AE4"/>
    <mergeCell ref="AA3:AA4"/>
    <mergeCell ref="AB3:AB4"/>
    <mergeCell ref="AC3:AC4"/>
    <mergeCell ref="AD3:AD4"/>
    <mergeCell ref="X3:X4"/>
    <mergeCell ref="AF3:AF4"/>
    <mergeCell ref="A1:AG1"/>
    <mergeCell ref="A2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R3:R4"/>
    <mergeCell ref="S3:S4"/>
    <mergeCell ref="T3:T4"/>
    <mergeCell ref="U3:U4"/>
    <mergeCell ref="T53:X53"/>
    <mergeCell ref="T54:X54"/>
    <mergeCell ref="M3:M4"/>
    <mergeCell ref="N3:N4"/>
    <mergeCell ref="O3:O4"/>
    <mergeCell ref="P3:P4"/>
    <mergeCell ref="Q3:Q4"/>
    <mergeCell ref="A51:AE51"/>
  </mergeCells>
  <phoneticPr fontId="1" type="noConversion"/>
  <printOptions horizontalCentered="1"/>
  <pageMargins left="0.39370078740157483" right="0.39370078740157483" top="1.1811023622047245" bottom="0.98425196850393704" header="0.51181102362204722" footer="0.51181102362204722"/>
  <pageSetup paperSize="9" scale="9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2"/>
  <sheetViews>
    <sheetView showGridLines="0" zoomScale="90" zoomScaleNormal="90" workbookViewId="0">
      <selection activeCell="AI32" sqref="AI32"/>
    </sheetView>
  </sheetViews>
  <sheetFormatPr defaultRowHeight="12.75" x14ac:dyDescent="0.2"/>
  <cols>
    <col min="1" max="1" width="19.140625" style="2" bestFit="1" customWidth="1"/>
    <col min="2" max="2" width="6.140625" style="2" bestFit="1" customWidth="1"/>
    <col min="3" max="3" width="5.42578125" style="2" bestFit="1" customWidth="1"/>
    <col min="4" max="4" width="6.140625" style="2" bestFit="1" customWidth="1"/>
    <col min="5" max="5" width="6" style="2" customWidth="1"/>
    <col min="6" max="12" width="5.42578125" style="2" bestFit="1" customWidth="1"/>
    <col min="13" max="13" width="5.85546875" style="2" customWidth="1"/>
    <col min="14" max="27" width="5.42578125" style="2" bestFit="1" customWidth="1"/>
    <col min="28" max="28" width="5.85546875" style="2" customWidth="1"/>
    <col min="29" max="29" width="6.140625" style="2" bestFit="1" customWidth="1"/>
    <col min="30" max="31" width="5.42578125" style="2" bestFit="1" customWidth="1"/>
    <col min="32" max="32" width="5.42578125" style="2" customWidth="1"/>
    <col min="33" max="33" width="7.42578125" style="6" bestFit="1" customWidth="1"/>
    <col min="34" max="34" width="9.140625" style="1"/>
  </cols>
  <sheetData>
    <row r="1" spans="1:34" ht="20.100000000000001" customHeight="1" x14ac:dyDescent="0.2">
      <c r="A1" s="135" t="s">
        <v>227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7"/>
    </row>
    <row r="2" spans="1:34" s="4" customFormat="1" ht="20.100000000000001" customHeight="1" x14ac:dyDescent="0.2">
      <c r="A2" s="138" t="s">
        <v>21</v>
      </c>
      <c r="B2" s="133" t="s">
        <v>219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4"/>
    </row>
    <row r="3" spans="1:34" s="5" customFormat="1" ht="20.100000000000001" customHeight="1" x14ac:dyDescent="0.2">
      <c r="A3" s="138"/>
      <c r="B3" s="131">
        <v>1</v>
      </c>
      <c r="C3" s="131">
        <f>SUM(B3+1)</f>
        <v>2</v>
      </c>
      <c r="D3" s="131">
        <f t="shared" ref="D3:AD3" si="0">SUM(C3+1)</f>
        <v>3</v>
      </c>
      <c r="E3" s="131">
        <f t="shared" si="0"/>
        <v>4</v>
      </c>
      <c r="F3" s="131">
        <f t="shared" si="0"/>
        <v>5</v>
      </c>
      <c r="G3" s="131">
        <f t="shared" si="0"/>
        <v>6</v>
      </c>
      <c r="H3" s="131">
        <f t="shared" si="0"/>
        <v>7</v>
      </c>
      <c r="I3" s="131">
        <f t="shared" si="0"/>
        <v>8</v>
      </c>
      <c r="J3" s="131">
        <f t="shared" si="0"/>
        <v>9</v>
      </c>
      <c r="K3" s="131">
        <f t="shared" si="0"/>
        <v>10</v>
      </c>
      <c r="L3" s="131">
        <f t="shared" si="0"/>
        <v>11</v>
      </c>
      <c r="M3" s="131">
        <f t="shared" si="0"/>
        <v>12</v>
      </c>
      <c r="N3" s="131">
        <f t="shared" si="0"/>
        <v>13</v>
      </c>
      <c r="O3" s="131">
        <f t="shared" si="0"/>
        <v>14</v>
      </c>
      <c r="P3" s="131">
        <f t="shared" si="0"/>
        <v>15</v>
      </c>
      <c r="Q3" s="131">
        <f t="shared" si="0"/>
        <v>16</v>
      </c>
      <c r="R3" s="131">
        <f t="shared" si="0"/>
        <v>17</v>
      </c>
      <c r="S3" s="131">
        <f t="shared" si="0"/>
        <v>18</v>
      </c>
      <c r="T3" s="131">
        <f t="shared" si="0"/>
        <v>19</v>
      </c>
      <c r="U3" s="131">
        <f t="shared" si="0"/>
        <v>20</v>
      </c>
      <c r="V3" s="131">
        <f t="shared" si="0"/>
        <v>21</v>
      </c>
      <c r="W3" s="131">
        <f t="shared" si="0"/>
        <v>22</v>
      </c>
      <c r="X3" s="131">
        <f t="shared" si="0"/>
        <v>23</v>
      </c>
      <c r="Y3" s="131">
        <f t="shared" si="0"/>
        <v>24</v>
      </c>
      <c r="Z3" s="131">
        <f t="shared" si="0"/>
        <v>25</v>
      </c>
      <c r="AA3" s="131">
        <f t="shared" si="0"/>
        <v>26</v>
      </c>
      <c r="AB3" s="131">
        <f t="shared" si="0"/>
        <v>27</v>
      </c>
      <c r="AC3" s="131">
        <f t="shared" si="0"/>
        <v>28</v>
      </c>
      <c r="AD3" s="131">
        <f t="shared" si="0"/>
        <v>29</v>
      </c>
      <c r="AE3" s="131">
        <v>30</v>
      </c>
      <c r="AF3" s="131">
        <v>31</v>
      </c>
      <c r="AG3" s="98" t="s">
        <v>27</v>
      </c>
      <c r="AH3" s="99" t="s">
        <v>26</v>
      </c>
    </row>
    <row r="4" spans="1:34" s="5" customFormat="1" ht="20.100000000000001" customHeight="1" x14ac:dyDescent="0.2">
      <c r="A4" s="138"/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  <c r="AA4" s="131"/>
      <c r="AB4" s="131"/>
      <c r="AC4" s="131"/>
      <c r="AD4" s="131"/>
      <c r="AE4" s="131"/>
      <c r="AF4" s="131"/>
      <c r="AG4" s="98" t="s">
        <v>25</v>
      </c>
      <c r="AH4" s="99" t="s">
        <v>25</v>
      </c>
    </row>
    <row r="5" spans="1:34" s="5" customFormat="1" x14ac:dyDescent="0.2">
      <c r="A5" s="51" t="s">
        <v>30</v>
      </c>
      <c r="B5" s="110">
        <f>[1]Maio!$J$5</f>
        <v>15.48</v>
      </c>
      <c r="C5" s="110">
        <f>[1]Maio!$J$6</f>
        <v>16.559999999999999</v>
      </c>
      <c r="D5" s="110">
        <f>[1]Maio!$J$7</f>
        <v>20.16</v>
      </c>
      <c r="E5" s="110">
        <f>[1]Maio!$J$8</f>
        <v>16.559999999999999</v>
      </c>
      <c r="F5" s="110">
        <f>[1]Maio!$J$9</f>
        <v>26.28</v>
      </c>
      <c r="G5" s="110">
        <f>[1]Maio!$J$10</f>
        <v>15.840000000000002</v>
      </c>
      <c r="H5" s="110">
        <f>[1]Maio!$J$11</f>
        <v>18.36</v>
      </c>
      <c r="I5" s="110">
        <f>[1]Maio!$J$12</f>
        <v>20.16</v>
      </c>
      <c r="J5" s="110">
        <f>[1]Maio!$J$13</f>
        <v>16.559999999999999</v>
      </c>
      <c r="K5" s="110">
        <f>[1]Maio!$J$14</f>
        <v>20.88</v>
      </c>
      <c r="L5" s="110">
        <f>[1]Maio!$J$15</f>
        <v>19.8</v>
      </c>
      <c r="M5" s="110">
        <f>[1]Maio!$J$16</f>
        <v>23.759999999999998</v>
      </c>
      <c r="N5" s="110">
        <f>[1]Maio!$J$17</f>
        <v>14.04</v>
      </c>
      <c r="O5" s="110">
        <f>[1]Maio!$J$18</f>
        <v>16.920000000000002</v>
      </c>
      <c r="P5" s="110">
        <f>[1]Maio!$J$19</f>
        <v>19.440000000000001</v>
      </c>
      <c r="Q5" s="110">
        <f>[1]Maio!$J$20</f>
        <v>19.440000000000001</v>
      </c>
      <c r="R5" s="110">
        <f>[1]Maio!$J$21</f>
        <v>25.56</v>
      </c>
      <c r="S5" s="110">
        <f>[1]Maio!$J$22</f>
        <v>18.720000000000002</v>
      </c>
      <c r="T5" s="110">
        <f>[1]Maio!$J$23</f>
        <v>21.96</v>
      </c>
      <c r="U5" s="110">
        <f>[1]Maio!$J$24</f>
        <v>18</v>
      </c>
      <c r="V5" s="110">
        <f>[1]Maio!$J$25</f>
        <v>25.92</v>
      </c>
      <c r="W5" s="110">
        <f>[1]Maio!$J$26</f>
        <v>30.96</v>
      </c>
      <c r="X5" s="110">
        <f>[1]Maio!$J$27</f>
        <v>28.08</v>
      </c>
      <c r="Y5" s="110">
        <f>[1]Maio!$J$28</f>
        <v>27</v>
      </c>
      <c r="Z5" s="110">
        <f>[1]Maio!$J$29</f>
        <v>25.2</v>
      </c>
      <c r="AA5" s="110">
        <f>[1]Maio!$J$30</f>
        <v>26.28</v>
      </c>
      <c r="AB5" s="110">
        <f>[1]Maio!$J$31</f>
        <v>29.16</v>
      </c>
      <c r="AC5" s="110">
        <f>[1]Maio!$J$32</f>
        <v>23.400000000000002</v>
      </c>
      <c r="AD5" s="110">
        <f>[1]Maio!$J$33</f>
        <v>19.440000000000001</v>
      </c>
      <c r="AE5" s="110">
        <f>[1]Maio!$J$34</f>
        <v>21.6</v>
      </c>
      <c r="AF5" s="110">
        <f>[1]Maio!$J$35</f>
        <v>14.04</v>
      </c>
      <c r="AG5" s="101">
        <f t="shared" ref="AG5" si="1">MAX(B5:AF5)</f>
        <v>30.96</v>
      </c>
      <c r="AH5" s="112">
        <f t="shared" ref="AH5" si="2">AVERAGE(B5:AF5)</f>
        <v>21.147096774193546</v>
      </c>
    </row>
    <row r="6" spans="1:34" x14ac:dyDescent="0.2">
      <c r="A6" s="51" t="s">
        <v>0</v>
      </c>
      <c r="B6" s="113">
        <f>[2]Maio!$J$5</f>
        <v>20.88</v>
      </c>
      <c r="C6" s="113">
        <f>[2]Maio!$J$6</f>
        <v>30.240000000000002</v>
      </c>
      <c r="D6" s="113">
        <f>[2]Maio!$J$7</f>
        <v>16.559999999999999</v>
      </c>
      <c r="E6" s="113">
        <f>[2]Maio!$J$8</f>
        <v>16.920000000000002</v>
      </c>
      <c r="F6" s="113">
        <f>[2]Maio!$J$9</f>
        <v>27.36</v>
      </c>
      <c r="G6" s="113">
        <f>[2]Maio!$J$10</f>
        <v>15.120000000000001</v>
      </c>
      <c r="H6" s="113">
        <f>[2]Maio!$J$11</f>
        <v>29.880000000000003</v>
      </c>
      <c r="I6" s="113">
        <f>[2]Maio!$J$12</f>
        <v>15.120000000000001</v>
      </c>
      <c r="J6" s="113">
        <f>[2]Maio!$J$13</f>
        <v>14.4</v>
      </c>
      <c r="K6" s="113">
        <f>[2]Maio!$J$14</f>
        <v>15.120000000000001</v>
      </c>
      <c r="L6" s="113">
        <f>[2]Maio!$J$15</f>
        <v>14.04</v>
      </c>
      <c r="M6" s="113">
        <f>[2]Maio!$J$16</f>
        <v>12.6</v>
      </c>
      <c r="N6" s="113">
        <f>[2]Maio!$J$17</f>
        <v>11.879999999999999</v>
      </c>
      <c r="O6" s="113">
        <f>[2]Maio!$J$18</f>
        <v>15.840000000000002</v>
      </c>
      <c r="P6" s="113">
        <f>[2]Maio!$J$19</f>
        <v>18.36</v>
      </c>
      <c r="Q6" s="113">
        <f>[2]Maio!$J$20</f>
        <v>20.88</v>
      </c>
      <c r="R6" s="113">
        <f>[2]Maio!$J$21</f>
        <v>31.680000000000003</v>
      </c>
      <c r="S6" s="113">
        <f>[2]Maio!$J$22</f>
        <v>20.52</v>
      </c>
      <c r="T6" s="113">
        <f>[2]Maio!$J$23</f>
        <v>21.240000000000002</v>
      </c>
      <c r="U6" s="113">
        <f>[2]Maio!$J$24</f>
        <v>19.8</v>
      </c>
      <c r="V6" s="113">
        <f>[2]Maio!$J$25</f>
        <v>18</v>
      </c>
      <c r="W6" s="113">
        <f>[2]Maio!$J$26</f>
        <v>16.559999999999999</v>
      </c>
      <c r="X6" s="113">
        <f>[2]Maio!$J$27</f>
        <v>23.400000000000002</v>
      </c>
      <c r="Y6" s="113">
        <f>[2]Maio!$J$28</f>
        <v>28.8</v>
      </c>
      <c r="Z6" s="113">
        <f>[2]Maio!$J$29</f>
        <v>25.2</v>
      </c>
      <c r="AA6" s="113">
        <f>[2]Maio!$J$30</f>
        <v>28.44</v>
      </c>
      <c r="AB6" s="113">
        <f>[2]Maio!$J$31</f>
        <v>23.759999999999998</v>
      </c>
      <c r="AC6" s="113">
        <f>[2]Maio!$J$32</f>
        <v>31.680000000000003</v>
      </c>
      <c r="AD6" s="113">
        <f>[2]Maio!$J$33</f>
        <v>3.9600000000000004</v>
      </c>
      <c r="AE6" s="113">
        <f>[2]Maio!$J$34</f>
        <v>21.96</v>
      </c>
      <c r="AF6" s="113">
        <f>[2]Maio!$J$35</f>
        <v>10.44</v>
      </c>
      <c r="AG6" s="101">
        <f t="shared" ref="AG6:AG49" si="3">MAX(B6:AF6)</f>
        <v>31.680000000000003</v>
      </c>
      <c r="AH6" s="112">
        <f t="shared" ref="AH6:AH49" si="4">AVERAGE(B6:AF6)</f>
        <v>20.020645161290325</v>
      </c>
    </row>
    <row r="7" spans="1:34" x14ac:dyDescent="0.2">
      <c r="A7" s="51" t="s">
        <v>88</v>
      </c>
      <c r="B7" s="113">
        <f>[3]Maio!$J$5</f>
        <v>20.16</v>
      </c>
      <c r="C7" s="113">
        <f>[3]Maio!$J$6</f>
        <v>26.28</v>
      </c>
      <c r="D7" s="113">
        <f>[3]Maio!$J$7</f>
        <v>25.92</v>
      </c>
      <c r="E7" s="113">
        <f>[3]Maio!$J$8</f>
        <v>22.68</v>
      </c>
      <c r="F7" s="113">
        <f>[3]Maio!$J$9</f>
        <v>30.6</v>
      </c>
      <c r="G7" s="113">
        <f>[3]Maio!$J$10</f>
        <v>16.559999999999999</v>
      </c>
      <c r="H7" s="113">
        <f>[3]Maio!$J$11</f>
        <v>25.56</v>
      </c>
      <c r="I7" s="113">
        <f>[3]Maio!$J$12</f>
        <v>21.6</v>
      </c>
      <c r="J7" s="113" t="str">
        <f>[3]Maio!$J$13</f>
        <v>*</v>
      </c>
      <c r="K7" s="113">
        <f>[3]Maio!$J$14</f>
        <v>21.240000000000002</v>
      </c>
      <c r="L7" s="113">
        <f>[3]Maio!$J$15</f>
        <v>21.96</v>
      </c>
      <c r="M7" s="113">
        <f>[3]Maio!$J$16</f>
        <v>24.840000000000003</v>
      </c>
      <c r="N7" s="113">
        <f>[3]Maio!$J$17</f>
        <v>22.32</v>
      </c>
      <c r="O7" s="113">
        <f>[3]Maio!$J$18</f>
        <v>19.079999999999998</v>
      </c>
      <c r="P7" s="113">
        <f>[3]Maio!$J$19</f>
        <v>21.240000000000002</v>
      </c>
      <c r="Q7" s="113">
        <f>[3]Maio!$J$20</f>
        <v>25.92</v>
      </c>
      <c r="R7" s="113">
        <f>[3]Maio!$J$21</f>
        <v>29.16</v>
      </c>
      <c r="S7" s="113">
        <f>[3]Maio!$J$22</f>
        <v>25.2</v>
      </c>
      <c r="T7" s="113">
        <f>[3]Maio!$J$23</f>
        <v>24.840000000000003</v>
      </c>
      <c r="U7" s="113">
        <f>[3]Maio!$J$24</f>
        <v>25.92</v>
      </c>
      <c r="V7" s="113">
        <f>[3]Maio!$J$25</f>
        <v>33.480000000000004</v>
      </c>
      <c r="W7" s="113">
        <f>[3]Maio!$J$26</f>
        <v>30.240000000000002</v>
      </c>
      <c r="X7" s="113">
        <f>[3]Maio!$J$27</f>
        <v>25.56</v>
      </c>
      <c r="Y7" s="113">
        <f>[3]Maio!$J$28</f>
        <v>36.72</v>
      </c>
      <c r="Z7" s="113">
        <f>[3]Maio!$J$29</f>
        <v>38.159999999999997</v>
      </c>
      <c r="AA7" s="113">
        <f>[3]Maio!$J$30</f>
        <v>37.800000000000004</v>
      </c>
      <c r="AB7" s="113">
        <f>[3]Maio!$J$31</f>
        <v>28.8</v>
      </c>
      <c r="AC7" s="113">
        <f>[3]Maio!$J$32</f>
        <v>37.440000000000005</v>
      </c>
      <c r="AD7" s="113">
        <f>[3]Maio!$J$33</f>
        <v>23.759999999999998</v>
      </c>
      <c r="AE7" s="113">
        <f>[3]Maio!$J$34</f>
        <v>40.680000000000007</v>
      </c>
      <c r="AF7" s="113" t="str">
        <f>[3]Maio!$J$35</f>
        <v>*</v>
      </c>
      <c r="AG7" s="101">
        <f t="shared" si="3"/>
        <v>40.680000000000007</v>
      </c>
      <c r="AH7" s="112">
        <f t="shared" si="4"/>
        <v>27.024827586206889</v>
      </c>
    </row>
    <row r="8" spans="1:34" x14ac:dyDescent="0.2">
      <c r="A8" s="51" t="s">
        <v>1</v>
      </c>
      <c r="B8" s="113">
        <f>[4]Maio!$J$5</f>
        <v>29.52</v>
      </c>
      <c r="C8" s="113">
        <f>[4]Maio!$J$6</f>
        <v>22.68</v>
      </c>
      <c r="D8" s="113">
        <f>[4]Maio!$J$7</f>
        <v>13.32</v>
      </c>
      <c r="E8" s="113">
        <f>[4]Maio!$J$8</f>
        <v>11.16</v>
      </c>
      <c r="F8" s="113">
        <f>[4]Maio!$J$9</f>
        <v>27.720000000000002</v>
      </c>
      <c r="G8" s="113">
        <f>[4]Maio!$J$10</f>
        <v>16.920000000000002</v>
      </c>
      <c r="H8" s="113">
        <f>[4]Maio!$J$11</f>
        <v>20.88</v>
      </c>
      <c r="I8" s="113">
        <f>[4]Maio!$J$12</f>
        <v>14.4</v>
      </c>
      <c r="J8" s="113">
        <f>[4]Maio!$J$13</f>
        <v>19.079999999999998</v>
      </c>
      <c r="K8" s="113">
        <f>[4]Maio!$J$14</f>
        <v>18.720000000000002</v>
      </c>
      <c r="L8" s="113">
        <f>[4]Maio!$J$15</f>
        <v>18.36</v>
      </c>
      <c r="M8" s="113">
        <f>[4]Maio!$J$16</f>
        <v>18.720000000000002</v>
      </c>
      <c r="N8" s="113">
        <f>[4]Maio!$J$17</f>
        <v>21.240000000000002</v>
      </c>
      <c r="O8" s="113">
        <f>[4]Maio!$J$18</f>
        <v>15.120000000000001</v>
      </c>
      <c r="P8" s="113">
        <f>[4]Maio!$J$19</f>
        <v>23.040000000000003</v>
      </c>
      <c r="Q8" s="113">
        <f>[4]Maio!$J$20</f>
        <v>16.559999999999999</v>
      </c>
      <c r="R8" s="113">
        <f>[4]Maio!$J$21</f>
        <v>22.32</v>
      </c>
      <c r="S8" s="113">
        <f>[4]Maio!$J$22</f>
        <v>16.559999999999999</v>
      </c>
      <c r="T8" s="113">
        <f>[4]Maio!$J$23</f>
        <v>18.36</v>
      </c>
      <c r="U8" s="113">
        <f>[4]Maio!$J$24</f>
        <v>24.48</v>
      </c>
      <c r="V8" s="113">
        <f>[4]Maio!$J$25</f>
        <v>32.76</v>
      </c>
      <c r="W8" s="113">
        <f>[4]Maio!$J$26</f>
        <v>27.36</v>
      </c>
      <c r="X8" s="113">
        <f>[4]Maio!$J$27</f>
        <v>21.96</v>
      </c>
      <c r="Y8" s="113">
        <f>[4]Maio!$J$28</f>
        <v>27.36</v>
      </c>
      <c r="Z8" s="113">
        <f>[4]Maio!$J$29</f>
        <v>32.4</v>
      </c>
      <c r="AA8" s="113">
        <f>[4]Maio!$J$30</f>
        <v>36.36</v>
      </c>
      <c r="AB8" s="113">
        <f>[4]Maio!$J$31</f>
        <v>31.680000000000003</v>
      </c>
      <c r="AC8" s="113">
        <f>[4]Maio!$J$32</f>
        <v>45.36</v>
      </c>
      <c r="AD8" s="113">
        <f>[4]Maio!$J$33</f>
        <v>22.68</v>
      </c>
      <c r="AE8" s="113">
        <f>[4]Maio!$J$34</f>
        <v>27.36</v>
      </c>
      <c r="AF8" s="113">
        <f>[4]Maio!$J$35</f>
        <v>11.520000000000001</v>
      </c>
      <c r="AG8" s="101">
        <f t="shared" si="3"/>
        <v>45.36</v>
      </c>
      <c r="AH8" s="112">
        <f t="shared" si="4"/>
        <v>22.772903225806449</v>
      </c>
    </row>
    <row r="9" spans="1:34" hidden="1" x14ac:dyDescent="0.2">
      <c r="A9" s="51" t="s">
        <v>151</v>
      </c>
      <c r="B9" s="113" t="str">
        <f>[5]Maio!$J$5</f>
        <v>*</v>
      </c>
      <c r="C9" s="113" t="str">
        <f>[5]Maio!$J$6</f>
        <v>*</v>
      </c>
      <c r="D9" s="113" t="str">
        <f>[5]Maio!$J$7</f>
        <v>*</v>
      </c>
      <c r="E9" s="113" t="str">
        <f>[5]Maio!$J$8</f>
        <v>*</v>
      </c>
      <c r="F9" s="113" t="str">
        <f>[5]Maio!$J$9</f>
        <v>*</v>
      </c>
      <c r="G9" s="113" t="str">
        <f>[5]Maio!$J$10</f>
        <v>*</v>
      </c>
      <c r="H9" s="113" t="str">
        <f>[5]Maio!$J$11</f>
        <v>*</v>
      </c>
      <c r="I9" s="113" t="str">
        <f>[5]Maio!$J$12</f>
        <v>*</v>
      </c>
      <c r="J9" s="113" t="str">
        <f>[5]Maio!$J$13</f>
        <v>*</v>
      </c>
      <c r="K9" s="113" t="str">
        <f>[5]Maio!$J$14</f>
        <v>*</v>
      </c>
      <c r="L9" s="113" t="str">
        <f>[5]Maio!$J$15</f>
        <v>*</v>
      </c>
      <c r="M9" s="113" t="str">
        <f>[5]Maio!$J$16</f>
        <v>*</v>
      </c>
      <c r="N9" s="113" t="str">
        <f>[5]Maio!$J$17</f>
        <v>*</v>
      </c>
      <c r="O9" s="113" t="str">
        <f>[5]Maio!$J$18</f>
        <v>*</v>
      </c>
      <c r="P9" s="113" t="str">
        <f>[5]Maio!$J$19</f>
        <v>*</v>
      </c>
      <c r="Q9" s="113" t="str">
        <f>[5]Maio!$J$20</f>
        <v>*</v>
      </c>
      <c r="R9" s="113" t="str">
        <f>[5]Maio!$J$21</f>
        <v>*</v>
      </c>
      <c r="S9" s="113" t="str">
        <f>[5]Maio!$J$22</f>
        <v>*</v>
      </c>
      <c r="T9" s="113" t="str">
        <f>[5]Maio!$J$23</f>
        <v>*</v>
      </c>
      <c r="U9" s="113" t="str">
        <f>[5]Maio!$J$24</f>
        <v>*</v>
      </c>
      <c r="V9" s="113" t="str">
        <f>[5]Maio!$J$25</f>
        <v>*</v>
      </c>
      <c r="W9" s="113" t="str">
        <f>[5]Maio!$J$26</f>
        <v>*</v>
      </c>
      <c r="X9" s="113" t="str">
        <f>[5]Maio!$J$27</f>
        <v>*</v>
      </c>
      <c r="Y9" s="113" t="str">
        <f>[5]Maio!$J$28</f>
        <v>*</v>
      </c>
      <c r="Z9" s="113" t="str">
        <f>[5]Maio!$J$29</f>
        <v>*</v>
      </c>
      <c r="AA9" s="113" t="str">
        <f>[5]Maio!$J$30</f>
        <v>*</v>
      </c>
      <c r="AB9" s="113" t="str">
        <f>[5]Maio!$J$31</f>
        <v>*</v>
      </c>
      <c r="AC9" s="113" t="str">
        <f>[5]Maio!$J$32</f>
        <v>*</v>
      </c>
      <c r="AD9" s="113" t="str">
        <f>[5]Maio!$J$33</f>
        <v>*</v>
      </c>
      <c r="AE9" s="113" t="str">
        <f>[5]Maio!$J$34</f>
        <v>*</v>
      </c>
      <c r="AF9" s="113" t="str">
        <f>[5]Maio!$J$35</f>
        <v>*</v>
      </c>
      <c r="AG9" s="101" t="s">
        <v>209</v>
      </c>
      <c r="AH9" s="112" t="s">
        <v>209</v>
      </c>
    </row>
    <row r="10" spans="1:34" x14ac:dyDescent="0.2">
      <c r="A10" s="51" t="s">
        <v>95</v>
      </c>
      <c r="B10" s="113">
        <f>[6]Maio!$J$5</f>
        <v>29.16</v>
      </c>
      <c r="C10" s="113">
        <f>[6]Maio!$J$6</f>
        <v>25.56</v>
      </c>
      <c r="D10" s="113">
        <f>[6]Maio!$J$7</f>
        <v>23.400000000000002</v>
      </c>
      <c r="E10" s="113">
        <f>[6]Maio!$J$8</f>
        <v>20.52</v>
      </c>
      <c r="F10" s="113">
        <f>[6]Maio!$J$9</f>
        <v>32.4</v>
      </c>
      <c r="G10" s="113">
        <f>[6]Maio!$J$10</f>
        <v>29.880000000000003</v>
      </c>
      <c r="H10" s="113">
        <f>[6]Maio!$J$11</f>
        <v>28.44</v>
      </c>
      <c r="I10" s="113">
        <f>[6]Maio!$J$12</f>
        <v>22.32</v>
      </c>
      <c r="J10" s="113">
        <f>[6]Maio!$J$13</f>
        <v>30.6</v>
      </c>
      <c r="K10" s="113">
        <f>[6]Maio!$J$14</f>
        <v>27.36</v>
      </c>
      <c r="L10" s="113">
        <f>[6]Maio!$J$15</f>
        <v>25.92</v>
      </c>
      <c r="M10" s="113">
        <f>[6]Maio!$J$16</f>
        <v>27</v>
      </c>
      <c r="N10" s="113">
        <f>[6]Maio!$J$17</f>
        <v>28.8</v>
      </c>
      <c r="O10" s="113">
        <f>[6]Maio!$J$18</f>
        <v>24.12</v>
      </c>
      <c r="P10" s="113">
        <f>[6]Maio!$J$19</f>
        <v>29.16</v>
      </c>
      <c r="Q10" s="113">
        <f>[6]Maio!$J$20</f>
        <v>29.16</v>
      </c>
      <c r="R10" s="113">
        <f>[6]Maio!$J$21</f>
        <v>32.76</v>
      </c>
      <c r="S10" s="113">
        <f>[6]Maio!$J$22</f>
        <v>27</v>
      </c>
      <c r="T10" s="113">
        <f>[6]Maio!$J$23</f>
        <v>26.28</v>
      </c>
      <c r="U10" s="113">
        <f>[6]Maio!$J$24</f>
        <v>28.44</v>
      </c>
      <c r="V10" s="113">
        <f>[6]Maio!$J$25</f>
        <v>31.680000000000003</v>
      </c>
      <c r="W10" s="113">
        <f>[6]Maio!$J$26</f>
        <v>36.36</v>
      </c>
      <c r="X10" s="113">
        <f>[6]Maio!$J$27</f>
        <v>32.4</v>
      </c>
      <c r="Y10" s="113">
        <f>[6]Maio!$J$28</f>
        <v>44.64</v>
      </c>
      <c r="Z10" s="113">
        <f>[6]Maio!$J$29</f>
        <v>38.519999999999996</v>
      </c>
      <c r="AA10" s="113">
        <f>[6]Maio!$J$30</f>
        <v>41.4</v>
      </c>
      <c r="AB10" s="113">
        <f>[6]Maio!$J$31</f>
        <v>33.480000000000004</v>
      </c>
      <c r="AC10" s="113">
        <f>[6]Maio!$J$32</f>
        <v>44.64</v>
      </c>
      <c r="AD10" s="113">
        <f>[6]Maio!$J$33</f>
        <v>32.76</v>
      </c>
      <c r="AE10" s="113">
        <f>[6]Maio!$J$34</f>
        <v>33.840000000000003</v>
      </c>
      <c r="AF10" s="113">
        <f>[6]Maio!$J$35</f>
        <v>26.64</v>
      </c>
      <c r="AG10" s="101">
        <f t="shared" si="3"/>
        <v>44.64</v>
      </c>
      <c r="AH10" s="112">
        <f t="shared" si="4"/>
        <v>30.472258064516129</v>
      </c>
    </row>
    <row r="11" spans="1:34" x14ac:dyDescent="0.2">
      <c r="A11" s="51" t="s">
        <v>52</v>
      </c>
      <c r="B11" s="113">
        <f>[7]Maio!$J$5</f>
        <v>22.68</v>
      </c>
      <c r="C11" s="113">
        <f>[7]Maio!$J$6</f>
        <v>19.8</v>
      </c>
      <c r="D11" s="113">
        <f>[7]Maio!$J$7</f>
        <v>19.8</v>
      </c>
      <c r="E11" s="113">
        <f>[7]Maio!$J$8</f>
        <v>20.16</v>
      </c>
      <c r="F11" s="113">
        <f>[7]Maio!$J$9</f>
        <v>29.52</v>
      </c>
      <c r="G11" s="113">
        <f>[7]Maio!$J$10</f>
        <v>24.12</v>
      </c>
      <c r="H11" s="113">
        <f>[7]Maio!$J$11</f>
        <v>22.68</v>
      </c>
      <c r="I11" s="113">
        <f>[7]Maio!$J$12</f>
        <v>20.16</v>
      </c>
      <c r="J11" s="113">
        <f>[7]Maio!$J$13</f>
        <v>21.6</v>
      </c>
      <c r="K11" s="113">
        <f>[7]Maio!$J$14</f>
        <v>24.12</v>
      </c>
      <c r="L11" s="113">
        <f>[7]Maio!$J$15</f>
        <v>22.68</v>
      </c>
      <c r="M11" s="113">
        <f>[7]Maio!$J$16</f>
        <v>28.44</v>
      </c>
      <c r="N11" s="113">
        <f>[7]Maio!$J$17</f>
        <v>32.76</v>
      </c>
      <c r="O11" s="113">
        <f>[7]Maio!$J$18</f>
        <v>34.200000000000003</v>
      </c>
      <c r="P11" s="113">
        <f>[7]Maio!$J$19</f>
        <v>25.2</v>
      </c>
      <c r="Q11" s="113">
        <f>[7]Maio!$J$20</f>
        <v>23.040000000000003</v>
      </c>
      <c r="R11" s="113">
        <f>[7]Maio!$J$21</f>
        <v>40.32</v>
      </c>
      <c r="S11" s="113">
        <f>[7]Maio!$J$22</f>
        <v>34.200000000000003</v>
      </c>
      <c r="T11" s="113">
        <f>[7]Maio!$J$23</f>
        <v>28.8</v>
      </c>
      <c r="U11" s="113">
        <f>[7]Maio!$J$24</f>
        <v>25.2</v>
      </c>
      <c r="V11" s="113">
        <f>[7]Maio!$J$25</f>
        <v>29.52</v>
      </c>
      <c r="W11" s="113">
        <f>[7]Maio!$J$26</f>
        <v>31.319999999999997</v>
      </c>
      <c r="X11" s="113">
        <f>[7]Maio!$J$27</f>
        <v>29.52</v>
      </c>
      <c r="Y11" s="113">
        <f>[7]Maio!$J$28</f>
        <v>35.64</v>
      </c>
      <c r="Z11" s="113">
        <f>[7]Maio!$J$29</f>
        <v>30.96</v>
      </c>
      <c r="AA11" s="113">
        <f>[7]Maio!$J$30</f>
        <v>37.080000000000005</v>
      </c>
      <c r="AB11" s="113">
        <f>[7]Maio!$J$31</f>
        <v>27.720000000000002</v>
      </c>
      <c r="AC11" s="113">
        <f>[7]Maio!$J$32</f>
        <v>41.76</v>
      </c>
      <c r="AD11" s="113">
        <f>[7]Maio!$J$33</f>
        <v>36</v>
      </c>
      <c r="AE11" s="113">
        <f>[7]Maio!$J$34</f>
        <v>37.800000000000004</v>
      </c>
      <c r="AF11" s="113">
        <f>[7]Maio!$J$35</f>
        <v>20.88</v>
      </c>
      <c r="AG11" s="101">
        <f t="shared" si="3"/>
        <v>41.76</v>
      </c>
      <c r="AH11" s="112">
        <f t="shared" si="4"/>
        <v>28.312258064516133</v>
      </c>
    </row>
    <row r="12" spans="1:34" hidden="1" x14ac:dyDescent="0.2">
      <c r="A12" s="51" t="s">
        <v>31</v>
      </c>
      <c r="B12" s="113" t="s">
        <v>209</v>
      </c>
      <c r="C12" s="113" t="s">
        <v>209</v>
      </c>
      <c r="D12" s="113" t="s">
        <v>209</v>
      </c>
      <c r="E12" s="113" t="s">
        <v>209</v>
      </c>
      <c r="F12" s="113" t="s">
        <v>209</v>
      </c>
      <c r="G12" s="113" t="s">
        <v>209</v>
      </c>
      <c r="H12" s="113" t="s">
        <v>209</v>
      </c>
      <c r="I12" s="113" t="s">
        <v>209</v>
      </c>
      <c r="J12" s="113" t="s">
        <v>209</v>
      </c>
      <c r="K12" s="113" t="s">
        <v>209</v>
      </c>
      <c r="L12" s="113" t="s">
        <v>209</v>
      </c>
      <c r="M12" s="113" t="s">
        <v>209</v>
      </c>
      <c r="N12" s="113" t="s">
        <v>209</v>
      </c>
      <c r="O12" s="113" t="s">
        <v>209</v>
      </c>
      <c r="P12" s="113" t="s">
        <v>209</v>
      </c>
      <c r="Q12" s="113" t="s">
        <v>209</v>
      </c>
      <c r="R12" s="113" t="s">
        <v>209</v>
      </c>
      <c r="S12" s="113" t="s">
        <v>209</v>
      </c>
      <c r="T12" s="113" t="s">
        <v>209</v>
      </c>
      <c r="U12" s="113" t="s">
        <v>209</v>
      </c>
      <c r="V12" s="113" t="s">
        <v>209</v>
      </c>
      <c r="W12" s="113" t="s">
        <v>209</v>
      </c>
      <c r="X12" s="113" t="s">
        <v>209</v>
      </c>
      <c r="Y12" s="113" t="s">
        <v>209</v>
      </c>
      <c r="Z12" s="113" t="s">
        <v>209</v>
      </c>
      <c r="AA12" s="113" t="s">
        <v>209</v>
      </c>
      <c r="AB12" s="113" t="s">
        <v>209</v>
      </c>
      <c r="AC12" s="113" t="s">
        <v>209</v>
      </c>
      <c r="AD12" s="113" t="s">
        <v>209</v>
      </c>
      <c r="AE12" s="113" t="s">
        <v>209</v>
      </c>
      <c r="AF12" s="113" t="s">
        <v>209</v>
      </c>
      <c r="AG12" s="101" t="s">
        <v>209</v>
      </c>
      <c r="AH12" s="112" t="s">
        <v>209</v>
      </c>
    </row>
    <row r="13" spans="1:34" x14ac:dyDescent="0.2">
      <c r="A13" s="51" t="s">
        <v>98</v>
      </c>
      <c r="B13" s="113">
        <f>[8]Maio!$J$5</f>
        <v>35.64</v>
      </c>
      <c r="C13" s="113">
        <f>[8]Maio!$J$6</f>
        <v>34.200000000000003</v>
      </c>
      <c r="D13" s="113">
        <f>[8]Maio!$J$7</f>
        <v>27</v>
      </c>
      <c r="E13" s="113">
        <f>[8]Maio!$J$8</f>
        <v>21.6</v>
      </c>
      <c r="F13" s="113">
        <f>[8]Maio!$J$9</f>
        <v>25.56</v>
      </c>
      <c r="G13" s="113">
        <f>[8]Maio!$J$10</f>
        <v>26.28</v>
      </c>
      <c r="H13" s="113">
        <f>[8]Maio!$J$11</f>
        <v>37.800000000000004</v>
      </c>
      <c r="I13" s="113">
        <f>[8]Maio!$J$12</f>
        <v>20.52</v>
      </c>
      <c r="J13" s="113">
        <f>[8]Maio!$J$13</f>
        <v>24.48</v>
      </c>
      <c r="K13" s="113">
        <f>[8]Maio!$J$14</f>
        <v>26.28</v>
      </c>
      <c r="L13" s="113">
        <f>[8]Maio!$J$15</f>
        <v>20.52</v>
      </c>
      <c r="M13" s="113">
        <f>[8]Maio!$J$16</f>
        <v>27.720000000000002</v>
      </c>
      <c r="N13" s="113">
        <f>[8]Maio!$J$17</f>
        <v>19.079999999999998</v>
      </c>
      <c r="O13" s="113">
        <f>[8]Maio!$J$18</f>
        <v>19.079999999999998</v>
      </c>
      <c r="P13" s="113">
        <f>[8]Maio!$J$19</f>
        <v>23.400000000000002</v>
      </c>
      <c r="Q13" s="113">
        <f>[8]Maio!$J$20</f>
        <v>27.720000000000002</v>
      </c>
      <c r="R13" s="113">
        <f>[8]Maio!$J$21</f>
        <v>32.76</v>
      </c>
      <c r="S13" s="113">
        <f>[8]Maio!$J$22</f>
        <v>20.88</v>
      </c>
      <c r="T13" s="113">
        <f>[8]Maio!$J$23</f>
        <v>23.759999999999998</v>
      </c>
      <c r="U13" s="113">
        <f>[8]Maio!$J$24</f>
        <v>25.92</v>
      </c>
      <c r="V13" s="113">
        <f>[8]Maio!$J$25</f>
        <v>32.04</v>
      </c>
      <c r="W13" s="113">
        <f>[8]Maio!$J$26</f>
        <v>34.56</v>
      </c>
      <c r="X13" s="113">
        <f>[8]Maio!$J$27</f>
        <v>25.92</v>
      </c>
      <c r="Y13" s="113">
        <f>[8]Maio!$J$28</f>
        <v>35.28</v>
      </c>
      <c r="Z13" s="113">
        <f>[8]Maio!$J$29</f>
        <v>41.4</v>
      </c>
      <c r="AA13" s="113">
        <f>[8]Maio!$J$30</f>
        <v>46.800000000000004</v>
      </c>
      <c r="AB13" s="113">
        <f>[8]Maio!$J$31</f>
        <v>36.36</v>
      </c>
      <c r="AC13" s="113">
        <f>[8]Maio!$J$32</f>
        <v>67.319999999999993</v>
      </c>
      <c r="AD13" s="113">
        <f>[8]Maio!$J$33</f>
        <v>20.88</v>
      </c>
      <c r="AE13" s="113">
        <f>[8]Maio!$J$34</f>
        <v>58.680000000000007</v>
      </c>
      <c r="AF13" s="113">
        <f>[8]Maio!$J$35</f>
        <v>16.559999999999999</v>
      </c>
      <c r="AG13" s="101">
        <f t="shared" si="3"/>
        <v>67.319999999999993</v>
      </c>
      <c r="AH13" s="112">
        <f t="shared" si="4"/>
        <v>30.193548387096765</v>
      </c>
    </row>
    <row r="14" spans="1:34" hidden="1" x14ac:dyDescent="0.2">
      <c r="A14" s="51" t="s">
        <v>102</v>
      </c>
      <c r="B14" s="113" t="str">
        <f>[9]Maio!$J$5</f>
        <v>*</v>
      </c>
      <c r="C14" s="113" t="str">
        <f>[9]Maio!$J$6</f>
        <v>*</v>
      </c>
      <c r="D14" s="113" t="str">
        <f>[9]Maio!$J$7</f>
        <v>*</v>
      </c>
      <c r="E14" s="113" t="str">
        <f>[9]Maio!$J$8</f>
        <v>*</v>
      </c>
      <c r="F14" s="113" t="str">
        <f>[9]Maio!$J$9</f>
        <v>*</v>
      </c>
      <c r="G14" s="113" t="str">
        <f>[9]Maio!$J$10</f>
        <v>*</v>
      </c>
      <c r="H14" s="113" t="str">
        <f>[9]Maio!$J$11</f>
        <v>*</v>
      </c>
      <c r="I14" s="113" t="str">
        <f>[9]Maio!$J$12</f>
        <v>*</v>
      </c>
      <c r="J14" s="113" t="str">
        <f>[9]Maio!$J$13</f>
        <v>*</v>
      </c>
      <c r="K14" s="113" t="str">
        <f>[9]Maio!$J$14</f>
        <v>*</v>
      </c>
      <c r="L14" s="113" t="str">
        <f>[9]Maio!$J$15</f>
        <v>*</v>
      </c>
      <c r="M14" s="113" t="str">
        <f>[9]Maio!$J$16</f>
        <v>*</v>
      </c>
      <c r="N14" s="113" t="str">
        <f>[9]Maio!$J$17</f>
        <v>*</v>
      </c>
      <c r="O14" s="113" t="str">
        <f>[9]Maio!$J$18</f>
        <v>*</v>
      </c>
      <c r="P14" s="113" t="str">
        <f>[9]Maio!$J$19</f>
        <v>*</v>
      </c>
      <c r="Q14" s="113" t="str">
        <f>[9]Maio!$J$20</f>
        <v>*</v>
      </c>
      <c r="R14" s="113" t="str">
        <f>[9]Maio!$J$21</f>
        <v>*</v>
      </c>
      <c r="S14" s="113" t="str">
        <f>[9]Maio!$J$22</f>
        <v>*</v>
      </c>
      <c r="T14" s="113" t="str">
        <f>[9]Maio!$J$23</f>
        <v>*</v>
      </c>
      <c r="U14" s="113" t="str">
        <f>[9]Maio!$J$24</f>
        <v>*</v>
      </c>
      <c r="V14" s="113" t="str">
        <f>[9]Maio!$J$25</f>
        <v>*</v>
      </c>
      <c r="W14" s="113" t="str">
        <f>[9]Maio!$J$26</f>
        <v>*</v>
      </c>
      <c r="X14" s="113" t="str">
        <f>[9]Maio!$J$27</f>
        <v>*</v>
      </c>
      <c r="Y14" s="113" t="str">
        <f>[9]Maio!$J$28</f>
        <v>*</v>
      </c>
      <c r="Z14" s="113" t="str">
        <f>[9]Maio!$J$29</f>
        <v>*</v>
      </c>
      <c r="AA14" s="113" t="str">
        <f>[9]Maio!$J$30</f>
        <v>*</v>
      </c>
      <c r="AB14" s="113" t="str">
        <f>[9]Maio!$J$31</f>
        <v>*</v>
      </c>
      <c r="AC14" s="113" t="str">
        <f>[9]Maio!$J$32</f>
        <v>*</v>
      </c>
      <c r="AD14" s="113" t="str">
        <f>[9]Maio!$J$33</f>
        <v>*</v>
      </c>
      <c r="AE14" s="113" t="str">
        <f>[9]Maio!$J$34</f>
        <v>*</v>
      </c>
      <c r="AF14" s="113" t="str">
        <f>[9]Maio!$J$35</f>
        <v>*</v>
      </c>
      <c r="AG14" s="101" t="s">
        <v>209</v>
      </c>
      <c r="AH14" s="112" t="s">
        <v>209</v>
      </c>
    </row>
    <row r="15" spans="1:34" x14ac:dyDescent="0.2">
      <c r="A15" s="51" t="s">
        <v>105</v>
      </c>
      <c r="B15" s="113">
        <f>[10]Maio!$J$5</f>
        <v>31.680000000000003</v>
      </c>
      <c r="C15" s="113">
        <f>[10]Maio!$J$6</f>
        <v>38.159999999999997</v>
      </c>
      <c r="D15" s="113">
        <f>[10]Maio!$J$7</f>
        <v>22.68</v>
      </c>
      <c r="E15" s="113">
        <f>[10]Maio!$J$8</f>
        <v>19.079999999999998</v>
      </c>
      <c r="F15" s="113">
        <f>[10]Maio!$J$9</f>
        <v>32.76</v>
      </c>
      <c r="G15" s="113">
        <f>[10]Maio!$J$10</f>
        <v>20.16</v>
      </c>
      <c r="H15" s="113">
        <f>[10]Maio!$J$11</f>
        <v>24.840000000000003</v>
      </c>
      <c r="I15" s="113">
        <f>[10]Maio!$J$12</f>
        <v>23.759999999999998</v>
      </c>
      <c r="J15" s="113">
        <f>[10]Maio!$J$13</f>
        <v>23.759999999999998</v>
      </c>
      <c r="K15" s="113">
        <f>[10]Maio!$J$14</f>
        <v>21.240000000000002</v>
      </c>
      <c r="L15" s="113">
        <f>[10]Maio!$J$15</f>
        <v>23.759999999999998</v>
      </c>
      <c r="M15" s="113">
        <f>[10]Maio!$J$16</f>
        <v>24.12</v>
      </c>
      <c r="N15" s="113">
        <f>[10]Maio!$J$17</f>
        <v>16.559999999999999</v>
      </c>
      <c r="O15" s="113">
        <f>[10]Maio!$J$18</f>
        <v>22.32</v>
      </c>
      <c r="P15" s="113">
        <f>[10]Maio!$J$19</f>
        <v>22.32</v>
      </c>
      <c r="Q15" s="113">
        <f>[10]Maio!$J$20</f>
        <v>26.28</v>
      </c>
      <c r="R15" s="113">
        <f>[10]Maio!$J$21</f>
        <v>45.36</v>
      </c>
      <c r="S15" s="113">
        <f>[10]Maio!$J$22</f>
        <v>28.44</v>
      </c>
      <c r="T15" s="113">
        <f>[10]Maio!$J$23</f>
        <v>28.08</v>
      </c>
      <c r="U15" s="113">
        <f>[10]Maio!$J$24</f>
        <v>33.840000000000003</v>
      </c>
      <c r="V15" s="113">
        <f>[10]Maio!$J$25</f>
        <v>37.800000000000004</v>
      </c>
      <c r="W15" s="113">
        <f>[10]Maio!$J$26</f>
        <v>51.12</v>
      </c>
      <c r="X15" s="113">
        <f>[10]Maio!$J$27</f>
        <v>36.72</v>
      </c>
      <c r="Y15" s="113">
        <f>[10]Maio!$J$28</f>
        <v>37.080000000000005</v>
      </c>
      <c r="Z15" s="113">
        <f>[10]Maio!$J$29</f>
        <v>44.64</v>
      </c>
      <c r="AA15" s="113">
        <f>[10]Maio!$J$30</f>
        <v>43.56</v>
      </c>
      <c r="AB15" s="113">
        <f>[10]Maio!$J$31</f>
        <v>32.76</v>
      </c>
      <c r="AC15" s="113">
        <f>[10]Maio!$J$32</f>
        <v>37.800000000000004</v>
      </c>
      <c r="AD15" s="113">
        <f>[10]Maio!$J$33</f>
        <v>21.96</v>
      </c>
      <c r="AE15" s="113">
        <f>[10]Maio!$J$34</f>
        <v>25.2</v>
      </c>
      <c r="AF15" s="113">
        <f>[10]Maio!$J$35</f>
        <v>19.440000000000001</v>
      </c>
      <c r="AG15" s="101">
        <f t="shared" si="3"/>
        <v>51.12</v>
      </c>
      <c r="AH15" s="112">
        <f t="shared" si="4"/>
        <v>29.589677419354846</v>
      </c>
    </row>
    <row r="16" spans="1:34" x14ac:dyDescent="0.2">
      <c r="A16" s="51" t="s">
        <v>152</v>
      </c>
      <c r="B16" s="113">
        <f>[11]Maio!$J$5</f>
        <v>37.080000000000005</v>
      </c>
      <c r="C16" s="113">
        <f>[11]Maio!$J$6</f>
        <v>21.6</v>
      </c>
      <c r="D16" s="113">
        <f>[11]Maio!$J$7</f>
        <v>19.079999999999998</v>
      </c>
      <c r="E16" s="113">
        <f>[11]Maio!$J$8</f>
        <v>19.8</v>
      </c>
      <c r="F16" s="113">
        <f>[11]Maio!$J$9</f>
        <v>26.28</v>
      </c>
      <c r="G16" s="113">
        <f>[11]Maio!$J$10</f>
        <v>25.2</v>
      </c>
      <c r="H16" s="113">
        <f>[11]Maio!$J$11</f>
        <v>27</v>
      </c>
      <c r="I16" s="113">
        <f>[11]Maio!$J$12</f>
        <v>25.56</v>
      </c>
      <c r="J16" s="113">
        <f>[11]Maio!$J$13</f>
        <v>32.04</v>
      </c>
      <c r="K16" s="113">
        <f>[11]Maio!$J$14</f>
        <v>33.480000000000004</v>
      </c>
      <c r="L16" s="113">
        <f>[11]Maio!$J$15</f>
        <v>29.52</v>
      </c>
      <c r="M16" s="113">
        <f>[11]Maio!$J$16</f>
        <v>33.840000000000003</v>
      </c>
      <c r="N16" s="113">
        <f>[11]Maio!$J$17</f>
        <v>23.040000000000003</v>
      </c>
      <c r="O16" s="113">
        <f>[11]Maio!$J$18</f>
        <v>20.88</v>
      </c>
      <c r="P16" s="113">
        <f>[11]Maio!$J$19</f>
        <v>28.08</v>
      </c>
      <c r="Q16" s="113">
        <f>[11]Maio!$J$20</f>
        <v>23.759999999999998</v>
      </c>
      <c r="R16" s="113">
        <f>[11]Maio!$J$21</f>
        <v>25.2</v>
      </c>
      <c r="S16" s="113">
        <f>[11]Maio!$J$22</f>
        <v>28.44</v>
      </c>
      <c r="T16" s="113">
        <f>[11]Maio!$J$23</f>
        <v>28.8</v>
      </c>
      <c r="U16" s="113">
        <f>[11]Maio!$J$24</f>
        <v>27</v>
      </c>
      <c r="V16" s="113">
        <f>[11]Maio!$J$25</f>
        <v>25.2</v>
      </c>
      <c r="W16" s="113">
        <f>[11]Maio!$J$26</f>
        <v>21.96</v>
      </c>
      <c r="X16" s="113">
        <f>[11]Maio!$J$27</f>
        <v>30.96</v>
      </c>
      <c r="Y16" s="113">
        <f>[11]Maio!$J$28</f>
        <v>31.680000000000003</v>
      </c>
      <c r="Z16" s="113">
        <f>[11]Maio!$J$29</f>
        <v>29.52</v>
      </c>
      <c r="AA16" s="113">
        <f>[11]Maio!$J$30</f>
        <v>29.16</v>
      </c>
      <c r="AB16" s="113">
        <f>[11]Maio!$J$31</f>
        <v>30.96</v>
      </c>
      <c r="AC16" s="113">
        <f>[11]Maio!$J$32</f>
        <v>48.6</v>
      </c>
      <c r="AD16" s="113">
        <f>[11]Maio!$J$33</f>
        <v>28.8</v>
      </c>
      <c r="AE16" s="113">
        <f>[11]Maio!$J$34</f>
        <v>29.52</v>
      </c>
      <c r="AF16" s="113">
        <f>[11]Maio!$J$35</f>
        <v>21.240000000000002</v>
      </c>
      <c r="AG16" s="101">
        <f t="shared" si="3"/>
        <v>48.6</v>
      </c>
      <c r="AH16" s="112">
        <f t="shared" si="4"/>
        <v>27.847741935483874</v>
      </c>
    </row>
    <row r="17" spans="1:38" x14ac:dyDescent="0.2">
      <c r="A17" s="51" t="s">
        <v>2</v>
      </c>
      <c r="B17" s="113">
        <f>[12]Maio!$J$5</f>
        <v>27</v>
      </c>
      <c r="C17" s="113">
        <f>[12]Maio!$J$6</f>
        <v>29.52</v>
      </c>
      <c r="D17" s="113">
        <f>[12]Maio!$J$7</f>
        <v>27</v>
      </c>
      <c r="E17" s="113">
        <f>[12]Maio!$J$8</f>
        <v>23.759999999999998</v>
      </c>
      <c r="F17" s="113">
        <f>[12]Maio!$J$9</f>
        <v>31.680000000000003</v>
      </c>
      <c r="G17" s="113">
        <f>[12]Maio!$J$10</f>
        <v>26.64</v>
      </c>
      <c r="H17" s="113">
        <f>[12]Maio!$J$11</f>
        <v>28.44</v>
      </c>
      <c r="I17" s="113">
        <f>[12]Maio!$J$12</f>
        <v>27.36</v>
      </c>
      <c r="J17" s="113">
        <f>[12]Maio!$J$13</f>
        <v>29.52</v>
      </c>
      <c r="K17" s="113">
        <f>[12]Maio!$J$14</f>
        <v>25.92</v>
      </c>
      <c r="L17" s="113">
        <f>[12]Maio!$J$15</f>
        <v>25.56</v>
      </c>
      <c r="M17" s="113">
        <f>[12]Maio!$J$16</f>
        <v>28.08</v>
      </c>
      <c r="N17" s="113">
        <f>[12]Maio!$J$17</f>
        <v>25.2</v>
      </c>
      <c r="O17" s="113">
        <f>[12]Maio!$J$18</f>
        <v>24.840000000000003</v>
      </c>
      <c r="P17" s="113">
        <f>[12]Maio!$J$19</f>
        <v>28.44</v>
      </c>
      <c r="Q17" s="113">
        <f>[12]Maio!$J$20</f>
        <v>30.96</v>
      </c>
      <c r="R17" s="113">
        <f>[12]Maio!$J$21</f>
        <v>31.319999999999997</v>
      </c>
      <c r="S17" s="113">
        <f>[12]Maio!$J$22</f>
        <v>29.880000000000003</v>
      </c>
      <c r="T17" s="113">
        <f>[12]Maio!$J$23</f>
        <v>28.08</v>
      </c>
      <c r="U17" s="113">
        <f>[12]Maio!$J$24</f>
        <v>33.119999999999997</v>
      </c>
      <c r="V17" s="113">
        <f>[12]Maio!$J$25</f>
        <v>28.8</v>
      </c>
      <c r="W17" s="113">
        <f>[12]Maio!$J$26</f>
        <v>28.44</v>
      </c>
      <c r="X17" s="113">
        <f>[12]Maio!$J$27</f>
        <v>35.64</v>
      </c>
      <c r="Y17" s="113">
        <f>[12]Maio!$J$28</f>
        <v>33.840000000000003</v>
      </c>
      <c r="Z17" s="113">
        <f>[12]Maio!$J$29</f>
        <v>37.440000000000005</v>
      </c>
      <c r="AA17" s="113">
        <f>[12]Maio!$J$30</f>
        <v>37.800000000000004</v>
      </c>
      <c r="AB17" s="113">
        <f>[12]Maio!$J$31</f>
        <v>30.6</v>
      </c>
      <c r="AC17" s="113">
        <f>[12]Maio!$J$32</f>
        <v>58.32</v>
      </c>
      <c r="AD17" s="113">
        <f>[12]Maio!$J$33</f>
        <v>26.64</v>
      </c>
      <c r="AE17" s="113">
        <f>[12]Maio!$J$34</f>
        <v>31.680000000000003</v>
      </c>
      <c r="AF17" s="113">
        <f>[12]Maio!$J$35</f>
        <v>20.16</v>
      </c>
      <c r="AG17" s="101">
        <f t="shared" si="3"/>
        <v>58.32</v>
      </c>
      <c r="AH17" s="112">
        <f t="shared" si="4"/>
        <v>30.054193548387094</v>
      </c>
      <c r="AJ17" s="12" t="s">
        <v>35</v>
      </c>
      <c r="AK17" t="s">
        <v>35</v>
      </c>
    </row>
    <row r="18" spans="1:38" hidden="1" x14ac:dyDescent="0.2">
      <c r="A18" s="51" t="s">
        <v>3</v>
      </c>
      <c r="B18" s="113" t="s">
        <v>209</v>
      </c>
      <c r="C18" s="113" t="s">
        <v>209</v>
      </c>
      <c r="D18" s="113" t="s">
        <v>209</v>
      </c>
      <c r="E18" s="113" t="s">
        <v>209</v>
      </c>
      <c r="F18" s="113" t="s">
        <v>209</v>
      </c>
      <c r="G18" s="113" t="s">
        <v>209</v>
      </c>
      <c r="H18" s="113" t="s">
        <v>209</v>
      </c>
      <c r="I18" s="113" t="s">
        <v>209</v>
      </c>
      <c r="J18" s="113" t="s">
        <v>209</v>
      </c>
      <c r="K18" s="113" t="s">
        <v>209</v>
      </c>
      <c r="L18" s="113" t="s">
        <v>209</v>
      </c>
      <c r="M18" s="113" t="s">
        <v>209</v>
      </c>
      <c r="N18" s="113" t="s">
        <v>209</v>
      </c>
      <c r="O18" s="113" t="s">
        <v>209</v>
      </c>
      <c r="P18" s="113" t="s">
        <v>209</v>
      </c>
      <c r="Q18" s="113" t="s">
        <v>209</v>
      </c>
      <c r="R18" s="113" t="s">
        <v>209</v>
      </c>
      <c r="S18" s="113" t="s">
        <v>209</v>
      </c>
      <c r="T18" s="113" t="s">
        <v>209</v>
      </c>
      <c r="U18" s="113" t="s">
        <v>209</v>
      </c>
      <c r="V18" s="113" t="s">
        <v>209</v>
      </c>
      <c r="W18" s="113" t="s">
        <v>209</v>
      </c>
      <c r="X18" s="113" t="s">
        <v>209</v>
      </c>
      <c r="Y18" s="113" t="s">
        <v>209</v>
      </c>
      <c r="Z18" s="113" t="s">
        <v>209</v>
      </c>
      <c r="AA18" s="113" t="s">
        <v>209</v>
      </c>
      <c r="AB18" s="113" t="s">
        <v>209</v>
      </c>
      <c r="AC18" s="113" t="s">
        <v>209</v>
      </c>
      <c r="AD18" s="113" t="s">
        <v>209</v>
      </c>
      <c r="AE18" s="113" t="s">
        <v>209</v>
      </c>
      <c r="AF18" s="113" t="s">
        <v>209</v>
      </c>
      <c r="AG18" s="101" t="s">
        <v>209</v>
      </c>
      <c r="AH18" s="112" t="s">
        <v>209</v>
      </c>
      <c r="AI18" s="12" t="s">
        <v>35</v>
      </c>
      <c r="AJ18" s="12" t="s">
        <v>35</v>
      </c>
    </row>
    <row r="19" spans="1:38" x14ac:dyDescent="0.2">
      <c r="A19" s="51" t="s">
        <v>4</v>
      </c>
      <c r="B19" s="113">
        <f>[13]Maio!$J$5</f>
        <v>24.12</v>
      </c>
      <c r="C19" s="113">
        <f>[13]Maio!$J$6</f>
        <v>20.52</v>
      </c>
      <c r="D19" s="113">
        <f>[13]Maio!$J$7</f>
        <v>18.720000000000002</v>
      </c>
      <c r="E19" s="113">
        <f>[13]Maio!$J$8</f>
        <v>26.64</v>
      </c>
      <c r="F19" s="113">
        <f>[13]Maio!$J$9</f>
        <v>30.6</v>
      </c>
      <c r="G19" s="113">
        <f>[13]Maio!$J$10</f>
        <v>23.400000000000002</v>
      </c>
      <c r="H19" s="113">
        <f>[13]Maio!$J$11</f>
        <v>36.36</v>
      </c>
      <c r="I19" s="113">
        <f>[13]Maio!$J$12</f>
        <v>27.36</v>
      </c>
      <c r="J19" s="113">
        <f>[13]Maio!$J$13</f>
        <v>18.720000000000002</v>
      </c>
      <c r="K19" s="113">
        <f>[13]Maio!$J$14</f>
        <v>21.6</v>
      </c>
      <c r="L19" s="113">
        <f>[13]Maio!$J$15</f>
        <v>22.32</v>
      </c>
      <c r="M19" s="113">
        <f>[13]Maio!$J$16</f>
        <v>22.68</v>
      </c>
      <c r="N19" s="113">
        <f>[13]Maio!$J$17</f>
        <v>19.440000000000001</v>
      </c>
      <c r="O19" s="113">
        <f>[13]Maio!$J$18</f>
        <v>18.720000000000002</v>
      </c>
      <c r="P19" s="113">
        <f>[13]Maio!$J$19</f>
        <v>22.68</v>
      </c>
      <c r="Q19" s="113">
        <f>[13]Maio!$J$20</f>
        <v>28.08</v>
      </c>
      <c r="R19" s="113">
        <f>[13]Maio!$J$21</f>
        <v>27.36</v>
      </c>
      <c r="S19" s="113">
        <f>[13]Maio!$J$22</f>
        <v>21.240000000000002</v>
      </c>
      <c r="T19" s="113">
        <f>[13]Maio!$J$23</f>
        <v>27</v>
      </c>
      <c r="U19" s="113">
        <f>[13]Maio!$J$24</f>
        <v>21.6</v>
      </c>
      <c r="V19" s="113">
        <f>[13]Maio!$J$25</f>
        <v>22.68</v>
      </c>
      <c r="W19" s="113">
        <f>[13]Maio!$J$26</f>
        <v>26.28</v>
      </c>
      <c r="X19" s="113">
        <f>[13]Maio!$J$27</f>
        <v>28.44</v>
      </c>
      <c r="Y19" s="113">
        <f>[13]Maio!$J$28</f>
        <v>34.56</v>
      </c>
      <c r="Z19" s="113">
        <f>[13]Maio!$J$29</f>
        <v>32.04</v>
      </c>
      <c r="AA19" s="113">
        <f>[13]Maio!$J$30</f>
        <v>31.319999999999997</v>
      </c>
      <c r="AB19" s="113">
        <f>[13]Maio!$J$31</f>
        <v>25.56</v>
      </c>
      <c r="AC19" s="113">
        <f>[13]Maio!$J$32</f>
        <v>33.840000000000003</v>
      </c>
      <c r="AD19" s="113">
        <f>[13]Maio!$J$33</f>
        <v>25.2</v>
      </c>
      <c r="AE19" s="113">
        <f>[13]Maio!$J$34</f>
        <v>28.8</v>
      </c>
      <c r="AF19" s="113">
        <f>[13]Maio!$J$35</f>
        <v>18.720000000000002</v>
      </c>
      <c r="AG19" s="101">
        <f t="shared" si="3"/>
        <v>36.36</v>
      </c>
      <c r="AH19" s="112">
        <f t="shared" si="4"/>
        <v>25.374193548387101</v>
      </c>
    </row>
    <row r="20" spans="1:38" x14ac:dyDescent="0.2">
      <c r="A20" s="51" t="s">
        <v>5</v>
      </c>
      <c r="B20" s="113">
        <f>[14]Maio!$J$5</f>
        <v>43.2</v>
      </c>
      <c r="C20" s="113">
        <f>[14]Maio!$J$6</f>
        <v>27.36</v>
      </c>
      <c r="D20" s="113">
        <f>[14]Maio!$J$7</f>
        <v>29.880000000000003</v>
      </c>
      <c r="E20" s="113">
        <f>[14]Maio!$J$8</f>
        <v>20.16</v>
      </c>
      <c r="F20" s="113">
        <f>[14]Maio!$J$9</f>
        <v>16.559999999999999</v>
      </c>
      <c r="G20" s="113">
        <f>[14]Maio!$J$10</f>
        <v>45</v>
      </c>
      <c r="H20" s="113">
        <f>[14]Maio!$J$11</f>
        <v>34.56</v>
      </c>
      <c r="I20" s="113">
        <f>[14]Maio!$J$12</f>
        <v>26.28</v>
      </c>
      <c r="J20" s="113">
        <f>[14]Maio!$J$13</f>
        <v>30.6</v>
      </c>
      <c r="K20" s="113">
        <f>[14]Maio!$J$14</f>
        <v>27</v>
      </c>
      <c r="L20" s="113">
        <f>[14]Maio!$J$15</f>
        <v>25.56</v>
      </c>
      <c r="M20" s="113">
        <f>[14]Maio!$J$16</f>
        <v>24.840000000000003</v>
      </c>
      <c r="N20" s="113">
        <f>[14]Maio!$J$17</f>
        <v>27</v>
      </c>
      <c r="O20" s="113">
        <f>[14]Maio!$J$18</f>
        <v>13.32</v>
      </c>
      <c r="P20" s="113">
        <f>[14]Maio!$J$19</f>
        <v>24.840000000000003</v>
      </c>
      <c r="Q20" s="113">
        <f>[14]Maio!$J$20</f>
        <v>25.2</v>
      </c>
      <c r="R20" s="113">
        <f>[14]Maio!$J$21</f>
        <v>23.040000000000003</v>
      </c>
      <c r="S20" s="113">
        <f>[14]Maio!$J$22</f>
        <v>24.12</v>
      </c>
      <c r="T20" s="113">
        <f>[14]Maio!$J$23</f>
        <v>26.64</v>
      </c>
      <c r="U20" s="113">
        <f>[14]Maio!$J$24</f>
        <v>25.56</v>
      </c>
      <c r="V20" s="113">
        <f>[14]Maio!$J$25</f>
        <v>19.440000000000001</v>
      </c>
      <c r="W20" s="113">
        <f>[14]Maio!$J$26</f>
        <v>24.12</v>
      </c>
      <c r="X20" s="113">
        <f>[14]Maio!$J$27</f>
        <v>23.400000000000002</v>
      </c>
      <c r="Y20" s="113">
        <f>[14]Maio!$J$28</f>
        <v>33.480000000000004</v>
      </c>
      <c r="Z20" s="113">
        <f>[14]Maio!$J$29</f>
        <v>27</v>
      </c>
      <c r="AA20" s="113">
        <f>[14]Maio!$J$30</f>
        <v>35.28</v>
      </c>
      <c r="AB20" s="113">
        <f>[14]Maio!$J$31</f>
        <v>21.96</v>
      </c>
      <c r="AC20" s="113">
        <f>[14]Maio!$J$32</f>
        <v>42.12</v>
      </c>
      <c r="AD20" s="113">
        <f>[14]Maio!$J$33</f>
        <v>41.76</v>
      </c>
      <c r="AE20" s="113">
        <f>[14]Maio!$J$34</f>
        <v>25.2</v>
      </c>
      <c r="AF20" s="113">
        <f>[14]Maio!$J$35</f>
        <v>12.24</v>
      </c>
      <c r="AG20" s="101">
        <f t="shared" si="3"/>
        <v>45</v>
      </c>
      <c r="AH20" s="112">
        <f t="shared" si="4"/>
        <v>27.313548387096777</v>
      </c>
      <c r="AI20" s="12" t="s">
        <v>35</v>
      </c>
    </row>
    <row r="21" spans="1:38" x14ac:dyDescent="0.2">
      <c r="A21" s="51" t="s">
        <v>33</v>
      </c>
      <c r="B21" s="113">
        <f>[15]Maio!$J$5</f>
        <v>26.64</v>
      </c>
      <c r="C21" s="113">
        <f>[15]Maio!$J$6</f>
        <v>24.48</v>
      </c>
      <c r="D21" s="113">
        <f>[15]Maio!$J$7</f>
        <v>24.840000000000003</v>
      </c>
      <c r="E21" s="113">
        <f>[15]Maio!$J$8</f>
        <v>29.52</v>
      </c>
      <c r="F21" s="113">
        <f>[15]Maio!$J$9</f>
        <v>29.52</v>
      </c>
      <c r="G21" s="113">
        <f>[15]Maio!$J$10</f>
        <v>25.2</v>
      </c>
      <c r="H21" s="113">
        <f>[15]Maio!$J$11</f>
        <v>37.800000000000004</v>
      </c>
      <c r="I21" s="113">
        <f>[15]Maio!$J$12</f>
        <v>28.44</v>
      </c>
      <c r="J21" s="113">
        <f>[15]Maio!$J$13</f>
        <v>21.96</v>
      </c>
      <c r="K21" s="113">
        <f>[15]Maio!$J$14</f>
        <v>27</v>
      </c>
      <c r="L21" s="113">
        <f>[15]Maio!$J$15</f>
        <v>31.319999999999997</v>
      </c>
      <c r="M21" s="113">
        <f>[15]Maio!$J$16</f>
        <v>28.08</v>
      </c>
      <c r="N21" s="113">
        <f>[15]Maio!$J$17</f>
        <v>22.32</v>
      </c>
      <c r="O21" s="113">
        <f>[15]Maio!$J$18</f>
        <v>26.64</v>
      </c>
      <c r="P21" s="113">
        <f>[15]Maio!$J$19</f>
        <v>25.92</v>
      </c>
      <c r="Q21" s="113">
        <f>[15]Maio!$J$20</f>
        <v>25.2</v>
      </c>
      <c r="R21" s="113">
        <f>[15]Maio!$J$21</f>
        <v>30.240000000000002</v>
      </c>
      <c r="S21" s="113">
        <f>[15]Maio!$J$22</f>
        <v>26.28</v>
      </c>
      <c r="T21" s="113">
        <f>[15]Maio!$J$23</f>
        <v>34.92</v>
      </c>
      <c r="U21" s="113">
        <f>[15]Maio!$J$24</f>
        <v>25.56</v>
      </c>
      <c r="V21" s="113">
        <f>[15]Maio!$J$25</f>
        <v>27</v>
      </c>
      <c r="W21" s="113">
        <f>[15]Maio!$J$26</f>
        <v>29.16</v>
      </c>
      <c r="X21" s="113">
        <f>[15]Maio!$J$27</f>
        <v>29.16</v>
      </c>
      <c r="Y21" s="113">
        <f>[15]Maio!$J$28</f>
        <v>33.840000000000003</v>
      </c>
      <c r="Z21" s="113">
        <f>[15]Maio!$J$29</f>
        <v>30.240000000000002</v>
      </c>
      <c r="AA21" s="113">
        <f>[15]Maio!$J$30</f>
        <v>37.080000000000005</v>
      </c>
      <c r="AB21" s="113">
        <f>[15]Maio!$J$31</f>
        <v>25.2</v>
      </c>
      <c r="AC21" s="113">
        <f>[15]Maio!$J$32</f>
        <v>42.480000000000004</v>
      </c>
      <c r="AD21" s="113">
        <f>[15]Maio!$J$33</f>
        <v>27.36</v>
      </c>
      <c r="AE21" s="113">
        <f>[15]Maio!$J$34</f>
        <v>35.28</v>
      </c>
      <c r="AF21" s="113">
        <f>[15]Maio!$J$35</f>
        <v>23.759999999999998</v>
      </c>
      <c r="AG21" s="101">
        <f t="shared" si="3"/>
        <v>42.480000000000004</v>
      </c>
      <c r="AH21" s="112">
        <f t="shared" si="4"/>
        <v>28.788387096774191</v>
      </c>
    </row>
    <row r="22" spans="1:38" x14ac:dyDescent="0.2">
      <c r="A22" s="51" t="s">
        <v>6</v>
      </c>
      <c r="B22" s="113">
        <f>[16]Maio!$J$5</f>
        <v>20.88</v>
      </c>
      <c r="C22" s="113">
        <f>[16]Maio!$J$6</f>
        <v>23.040000000000003</v>
      </c>
      <c r="D22" s="113">
        <f>[16]Maio!$J$7</f>
        <v>20.52</v>
      </c>
      <c r="E22" s="113">
        <f>[16]Maio!$J$8</f>
        <v>15.120000000000001</v>
      </c>
      <c r="F22" s="113">
        <f>[16]Maio!$J$9</f>
        <v>15.120000000000001</v>
      </c>
      <c r="G22" s="113">
        <f>[16]Maio!$J$10</f>
        <v>18.720000000000002</v>
      </c>
      <c r="H22" s="113">
        <f>[16]Maio!$J$11</f>
        <v>18.720000000000002</v>
      </c>
      <c r="I22" s="113">
        <f>[16]Maio!$J$12</f>
        <v>13.68</v>
      </c>
      <c r="J22" s="113">
        <f>[16]Maio!$J$13</f>
        <v>23.400000000000002</v>
      </c>
      <c r="K22" s="113">
        <f>[16]Maio!$J$14</f>
        <v>17.64</v>
      </c>
      <c r="L22" s="113">
        <f>[16]Maio!$J$15</f>
        <v>20.16</v>
      </c>
      <c r="M22" s="113">
        <f>[16]Maio!$J$16</f>
        <v>21.6</v>
      </c>
      <c r="N22" s="113">
        <f>[16]Maio!$J$17</f>
        <v>15.840000000000002</v>
      </c>
      <c r="O22" s="113">
        <f>[16]Maio!$J$18</f>
        <v>16.920000000000002</v>
      </c>
      <c r="P22" s="113">
        <f>[16]Maio!$J$19</f>
        <v>21.96</v>
      </c>
      <c r="Q22" s="113">
        <f>[16]Maio!$J$20</f>
        <v>20.88</v>
      </c>
      <c r="R22" s="113">
        <f>[16]Maio!$J$21</f>
        <v>19.079999999999998</v>
      </c>
      <c r="S22" s="113">
        <f>[16]Maio!$J$22</f>
        <v>14.04</v>
      </c>
      <c r="T22" s="113">
        <f>[16]Maio!$J$23</f>
        <v>16.920000000000002</v>
      </c>
      <c r="U22" s="113">
        <f>[16]Maio!$J$24</f>
        <v>18.36</v>
      </c>
      <c r="V22" s="113">
        <f>[16]Maio!$J$25</f>
        <v>16.2</v>
      </c>
      <c r="W22" s="113">
        <f>[16]Maio!$J$26</f>
        <v>11.879999999999999</v>
      </c>
      <c r="X22" s="113">
        <f>[16]Maio!$J$27</f>
        <v>18</v>
      </c>
      <c r="Y22" s="113">
        <f>[16]Maio!$J$28</f>
        <v>22.68</v>
      </c>
      <c r="Z22" s="113">
        <f>[16]Maio!$J$29</f>
        <v>21.96</v>
      </c>
      <c r="AA22" s="113">
        <f>[16]Maio!$J$30</f>
        <v>25.2</v>
      </c>
      <c r="AB22" s="113">
        <f>[16]Maio!$J$31</f>
        <v>24.840000000000003</v>
      </c>
      <c r="AC22" s="113">
        <f>[16]Maio!$J$32</f>
        <v>35.64</v>
      </c>
      <c r="AD22" s="113">
        <f>[16]Maio!$J$33</f>
        <v>17.64</v>
      </c>
      <c r="AE22" s="113">
        <f>[16]Maio!$J$34</f>
        <v>18.36</v>
      </c>
      <c r="AF22" s="113">
        <f>[16]Maio!$J$35</f>
        <v>17.28</v>
      </c>
      <c r="AG22" s="101">
        <f t="shared" si="3"/>
        <v>35.64</v>
      </c>
      <c r="AH22" s="112">
        <f t="shared" si="4"/>
        <v>19.428387096774191</v>
      </c>
    </row>
    <row r="23" spans="1:38" x14ac:dyDescent="0.2">
      <c r="A23" s="51" t="s">
        <v>7</v>
      </c>
      <c r="B23" s="113">
        <f>[17]Maio!$J$5</f>
        <v>28.8</v>
      </c>
      <c r="C23" s="113">
        <f>[17]Maio!$J$6</f>
        <v>30.96</v>
      </c>
      <c r="D23" s="113">
        <f>[17]Maio!$J$7</f>
        <v>27.36</v>
      </c>
      <c r="E23" s="113">
        <f>[17]Maio!$J$8</f>
        <v>19.440000000000001</v>
      </c>
      <c r="F23" s="113">
        <f>[17]Maio!$J$9</f>
        <v>30.240000000000002</v>
      </c>
      <c r="G23" s="113">
        <f>[17]Maio!$J$10</f>
        <v>16.2</v>
      </c>
      <c r="H23" s="113">
        <f>[17]Maio!$J$11</f>
        <v>22.32</v>
      </c>
      <c r="I23" s="113">
        <f>[17]Maio!$J$12</f>
        <v>28.44</v>
      </c>
      <c r="J23" s="113">
        <f>[17]Maio!$J$13</f>
        <v>23.759999999999998</v>
      </c>
      <c r="K23" s="113">
        <f>[17]Maio!$J$14</f>
        <v>21.6</v>
      </c>
      <c r="L23" s="113">
        <f>[17]Maio!$J$15</f>
        <v>21.6</v>
      </c>
      <c r="M23" s="113">
        <f>[17]Maio!$J$16</f>
        <v>29.16</v>
      </c>
      <c r="N23" s="113">
        <f>[17]Maio!$J$17</f>
        <v>15.840000000000002</v>
      </c>
      <c r="O23" s="113">
        <f>[17]Maio!$J$18</f>
        <v>18</v>
      </c>
      <c r="P23" s="113">
        <f>[17]Maio!$J$19</f>
        <v>23.040000000000003</v>
      </c>
      <c r="Q23" s="113">
        <f>[17]Maio!$J$20</f>
        <v>28.44</v>
      </c>
      <c r="R23" s="113">
        <f>[17]Maio!$J$21</f>
        <v>37.800000000000004</v>
      </c>
      <c r="S23" s="113">
        <f>[17]Maio!$J$22</f>
        <v>27</v>
      </c>
      <c r="T23" s="113">
        <f>[17]Maio!$J$23</f>
        <v>22.68</v>
      </c>
      <c r="U23" s="113">
        <f>[17]Maio!$J$24</f>
        <v>27</v>
      </c>
      <c r="V23" s="113">
        <f>[17]Maio!$J$25</f>
        <v>32.4</v>
      </c>
      <c r="W23" s="113">
        <f>[17]Maio!$J$26</f>
        <v>47.16</v>
      </c>
      <c r="X23" s="113">
        <f>[17]Maio!$J$27</f>
        <v>27.720000000000002</v>
      </c>
      <c r="Y23" s="113">
        <f>[17]Maio!$J$28</f>
        <v>29.52</v>
      </c>
      <c r="Z23" s="113">
        <f>[17]Maio!$J$29</f>
        <v>30.96</v>
      </c>
      <c r="AA23" s="113">
        <f>[17]Maio!$J$30</f>
        <v>34.56</v>
      </c>
      <c r="AB23" s="113">
        <f>[17]Maio!$J$31</f>
        <v>24.48</v>
      </c>
      <c r="AC23" s="113">
        <f>[17]Maio!$J$32</f>
        <v>55.440000000000005</v>
      </c>
      <c r="AD23" s="113">
        <f>[17]Maio!$J$33</f>
        <v>20.88</v>
      </c>
      <c r="AE23" s="113">
        <f>[17]Maio!$J$34</f>
        <v>30.6</v>
      </c>
      <c r="AF23" s="113">
        <f>[17]Maio!$J$35</f>
        <v>16.559999999999999</v>
      </c>
      <c r="AG23" s="101">
        <f t="shared" si="3"/>
        <v>55.440000000000005</v>
      </c>
      <c r="AH23" s="112">
        <f t="shared" si="4"/>
        <v>27.418064516129032</v>
      </c>
      <c r="AK23" t="s">
        <v>35</v>
      </c>
      <c r="AL23" t="s">
        <v>35</v>
      </c>
    </row>
    <row r="24" spans="1:38" hidden="1" x14ac:dyDescent="0.2">
      <c r="A24" s="51" t="s">
        <v>153</v>
      </c>
      <c r="B24" s="113" t="str">
        <f>[18]Maio!$J$5</f>
        <v>*</v>
      </c>
      <c r="C24" s="113" t="str">
        <f>[18]Maio!$J$6</f>
        <v>*</v>
      </c>
      <c r="D24" s="113" t="str">
        <f>[18]Maio!$J$7</f>
        <v>*</v>
      </c>
      <c r="E24" s="113" t="str">
        <f>[18]Maio!$J$8</f>
        <v>*</v>
      </c>
      <c r="F24" s="113" t="str">
        <f>[18]Maio!$J$9</f>
        <v>*</v>
      </c>
      <c r="G24" s="113" t="str">
        <f>[18]Maio!$J$10</f>
        <v>*</v>
      </c>
      <c r="H24" s="113" t="str">
        <f>[18]Maio!$J$11</f>
        <v>*</v>
      </c>
      <c r="I24" s="113" t="str">
        <f>[18]Maio!$J$12</f>
        <v>*</v>
      </c>
      <c r="J24" s="113" t="str">
        <f>[18]Maio!$J$13</f>
        <v>*</v>
      </c>
      <c r="K24" s="113" t="str">
        <f>[18]Maio!$J$14</f>
        <v>*</v>
      </c>
      <c r="L24" s="113" t="str">
        <f>[18]Maio!$J$15</f>
        <v>*</v>
      </c>
      <c r="M24" s="113" t="str">
        <f>[18]Maio!$J$16</f>
        <v>*</v>
      </c>
      <c r="N24" s="113" t="str">
        <f>[18]Maio!$J$17</f>
        <v>*</v>
      </c>
      <c r="O24" s="113" t="str">
        <f>[18]Maio!$J$18</f>
        <v>*</v>
      </c>
      <c r="P24" s="113" t="str">
        <f>[18]Maio!$J$19</f>
        <v>*</v>
      </c>
      <c r="Q24" s="113" t="str">
        <f>[18]Maio!$J$20</f>
        <v>*</v>
      </c>
      <c r="R24" s="113" t="str">
        <f>[18]Maio!$J$21</f>
        <v>*</v>
      </c>
      <c r="S24" s="113" t="str">
        <f>[18]Maio!$J$22</f>
        <v>*</v>
      </c>
      <c r="T24" s="113" t="str">
        <f>[18]Maio!$J$23</f>
        <v>*</v>
      </c>
      <c r="U24" s="113" t="str">
        <f>[18]Maio!$J$24</f>
        <v>*</v>
      </c>
      <c r="V24" s="113" t="str">
        <f>[18]Maio!$J$25</f>
        <v>*</v>
      </c>
      <c r="W24" s="113" t="str">
        <f>[18]Maio!$J$26</f>
        <v>*</v>
      </c>
      <c r="X24" s="113" t="str">
        <f>[18]Maio!$J$27</f>
        <v>*</v>
      </c>
      <c r="Y24" s="113" t="str">
        <f>[18]Maio!$J$28</f>
        <v>*</v>
      </c>
      <c r="Z24" s="113" t="str">
        <f>[18]Maio!$J$29</f>
        <v>*</v>
      </c>
      <c r="AA24" s="113" t="str">
        <f>[18]Maio!$J$30</f>
        <v>*</v>
      </c>
      <c r="AB24" s="113" t="str">
        <f>[18]Maio!$J$31</f>
        <v>*</v>
      </c>
      <c r="AC24" s="113" t="str">
        <f>[18]Maio!$J$32</f>
        <v>*</v>
      </c>
      <c r="AD24" s="113" t="str">
        <f>[18]Maio!$J$33</f>
        <v>*</v>
      </c>
      <c r="AE24" s="113" t="str">
        <f>[18]Maio!$J$34</f>
        <v>*</v>
      </c>
      <c r="AF24" s="113" t="str">
        <f>[18]Maio!$J$35</f>
        <v>*</v>
      </c>
      <c r="AG24" s="101" t="s">
        <v>209</v>
      </c>
      <c r="AH24" s="112" t="s">
        <v>209</v>
      </c>
      <c r="AL24" t="s">
        <v>35</v>
      </c>
    </row>
    <row r="25" spans="1:38" hidden="1" x14ac:dyDescent="0.2">
      <c r="A25" s="51" t="s">
        <v>154</v>
      </c>
      <c r="B25" s="113" t="s">
        <v>209</v>
      </c>
      <c r="C25" s="113" t="s">
        <v>209</v>
      </c>
      <c r="D25" s="113" t="s">
        <v>209</v>
      </c>
      <c r="E25" s="113" t="s">
        <v>209</v>
      </c>
      <c r="F25" s="113" t="s">
        <v>209</v>
      </c>
      <c r="G25" s="113" t="s">
        <v>209</v>
      </c>
      <c r="H25" s="113" t="s">
        <v>209</v>
      </c>
      <c r="I25" s="113" t="s">
        <v>209</v>
      </c>
      <c r="J25" s="113" t="s">
        <v>209</v>
      </c>
      <c r="K25" s="113" t="s">
        <v>209</v>
      </c>
      <c r="L25" s="113" t="s">
        <v>209</v>
      </c>
      <c r="M25" s="113" t="s">
        <v>209</v>
      </c>
      <c r="N25" s="113" t="s">
        <v>209</v>
      </c>
      <c r="O25" s="113" t="s">
        <v>209</v>
      </c>
      <c r="P25" s="113" t="s">
        <v>209</v>
      </c>
      <c r="Q25" s="113" t="s">
        <v>209</v>
      </c>
      <c r="R25" s="113" t="s">
        <v>209</v>
      </c>
      <c r="S25" s="113" t="s">
        <v>209</v>
      </c>
      <c r="T25" s="113" t="s">
        <v>209</v>
      </c>
      <c r="U25" s="113" t="s">
        <v>209</v>
      </c>
      <c r="V25" s="113" t="s">
        <v>209</v>
      </c>
      <c r="W25" s="113" t="s">
        <v>209</v>
      </c>
      <c r="X25" s="113" t="s">
        <v>209</v>
      </c>
      <c r="Y25" s="113" t="s">
        <v>209</v>
      </c>
      <c r="Z25" s="113" t="s">
        <v>209</v>
      </c>
      <c r="AA25" s="113" t="s">
        <v>209</v>
      </c>
      <c r="AB25" s="113" t="s">
        <v>209</v>
      </c>
      <c r="AC25" s="113" t="s">
        <v>209</v>
      </c>
      <c r="AD25" s="113" t="s">
        <v>209</v>
      </c>
      <c r="AE25" s="113" t="s">
        <v>209</v>
      </c>
      <c r="AF25" s="113" t="s">
        <v>209</v>
      </c>
      <c r="AG25" s="101" t="s">
        <v>209</v>
      </c>
      <c r="AH25" s="112" t="s">
        <v>209</v>
      </c>
      <c r="AI25" s="12" t="s">
        <v>35</v>
      </c>
      <c r="AK25" t="s">
        <v>35</v>
      </c>
    </row>
    <row r="26" spans="1:38" x14ac:dyDescent="0.2">
      <c r="A26" s="51" t="s">
        <v>155</v>
      </c>
      <c r="B26" s="113">
        <f>[19]Maio!$J$5</f>
        <v>28.08</v>
      </c>
      <c r="C26" s="113">
        <f>[19]Maio!$J$6</f>
        <v>32.04</v>
      </c>
      <c r="D26" s="113">
        <f>[19]Maio!$J$7</f>
        <v>32.04</v>
      </c>
      <c r="E26" s="113">
        <f>[19]Maio!$J$8</f>
        <v>21.6</v>
      </c>
      <c r="F26" s="113">
        <f>[19]Maio!$J$9</f>
        <v>25.56</v>
      </c>
      <c r="G26" s="113">
        <f>[19]Maio!$J$10</f>
        <v>16.559999999999999</v>
      </c>
      <c r="H26" s="113">
        <f>[19]Maio!$J$11</f>
        <v>23.040000000000003</v>
      </c>
      <c r="I26" s="113">
        <f>[19]Maio!$J$12</f>
        <v>23.400000000000002</v>
      </c>
      <c r="J26" s="113">
        <f>[19]Maio!$J$13</f>
        <v>20.88</v>
      </c>
      <c r="K26" s="113">
        <f>[19]Maio!$J$14</f>
        <v>22.68</v>
      </c>
      <c r="L26" s="113">
        <f>[19]Maio!$J$15</f>
        <v>25.2</v>
      </c>
      <c r="M26" s="113">
        <f>[19]Maio!$J$16</f>
        <v>28.8</v>
      </c>
      <c r="N26" s="113">
        <f>[19]Maio!$J$17</f>
        <v>23.400000000000002</v>
      </c>
      <c r="O26" s="113">
        <f>[19]Maio!$J$18</f>
        <v>20.52</v>
      </c>
      <c r="P26" s="113">
        <f>[19]Maio!$J$19</f>
        <v>23.759999999999998</v>
      </c>
      <c r="Q26" s="113">
        <f>[19]Maio!$J$20</f>
        <v>23.400000000000002</v>
      </c>
      <c r="R26" s="113">
        <f>[19]Maio!$J$21</f>
        <v>33.840000000000003</v>
      </c>
      <c r="S26" s="113">
        <f>[19]Maio!$J$22</f>
        <v>21.6</v>
      </c>
      <c r="T26" s="113">
        <f>[19]Maio!$J$23</f>
        <v>19.079999999999998</v>
      </c>
      <c r="U26" s="113">
        <f>[19]Maio!$J$24</f>
        <v>22.32</v>
      </c>
      <c r="V26" s="113">
        <f>[19]Maio!$J$25</f>
        <v>30.6</v>
      </c>
      <c r="W26" s="113">
        <f>[19]Maio!$J$26</f>
        <v>43.56</v>
      </c>
      <c r="X26" s="113">
        <f>[19]Maio!$J$27</f>
        <v>21.96</v>
      </c>
      <c r="Y26" s="113">
        <f>[19]Maio!$J$28</f>
        <v>27.720000000000002</v>
      </c>
      <c r="Z26" s="113">
        <f>[19]Maio!$J$29</f>
        <v>27.36</v>
      </c>
      <c r="AA26" s="113">
        <f>[19]Maio!$J$30</f>
        <v>29.52</v>
      </c>
      <c r="AB26" s="113">
        <f>[19]Maio!$J$31</f>
        <v>29.880000000000003</v>
      </c>
      <c r="AC26" s="113">
        <f>[19]Maio!$J$32</f>
        <v>45</v>
      </c>
      <c r="AD26" s="113">
        <f>[19]Maio!$J$33</f>
        <v>20.88</v>
      </c>
      <c r="AE26" s="113">
        <f>[19]Maio!$J$34</f>
        <v>30.6</v>
      </c>
      <c r="AF26" s="113">
        <f>[19]Maio!$J$35</f>
        <v>18</v>
      </c>
      <c r="AG26" s="101">
        <f t="shared" si="3"/>
        <v>45</v>
      </c>
      <c r="AH26" s="112">
        <f t="shared" si="4"/>
        <v>26.221935483870972</v>
      </c>
      <c r="AK26" t="s">
        <v>35</v>
      </c>
    </row>
    <row r="27" spans="1:38" x14ac:dyDescent="0.2">
      <c r="A27" s="51" t="s">
        <v>8</v>
      </c>
      <c r="B27" s="113">
        <f>[20]Maio!$J$5</f>
        <v>20.16</v>
      </c>
      <c r="C27" s="113">
        <f>[20]Maio!$J$6</f>
        <v>20.88</v>
      </c>
      <c r="D27" s="113">
        <f>[20]Maio!$J$7</f>
        <v>28.8</v>
      </c>
      <c r="E27" s="113">
        <f>[20]Maio!$J$8</f>
        <v>23.040000000000003</v>
      </c>
      <c r="F27" s="113">
        <f>[20]Maio!$J$9</f>
        <v>28.8</v>
      </c>
      <c r="G27" s="113">
        <f>[20]Maio!$J$10</f>
        <v>18.720000000000002</v>
      </c>
      <c r="H27" s="113">
        <f>[20]Maio!$J$11</f>
        <v>25.92</v>
      </c>
      <c r="I27" s="113">
        <f>[20]Maio!$J$12</f>
        <v>30.6</v>
      </c>
      <c r="J27" s="113">
        <f>[20]Maio!$J$13</f>
        <v>27.720000000000002</v>
      </c>
      <c r="K27" s="113">
        <f>[20]Maio!$J$14</f>
        <v>25.56</v>
      </c>
      <c r="L27" s="113">
        <f>[20]Maio!$J$15</f>
        <v>24.48</v>
      </c>
      <c r="M27" s="113">
        <f>[20]Maio!$J$16</f>
        <v>25.56</v>
      </c>
      <c r="N27" s="113">
        <f>[20]Maio!$J$17</f>
        <v>19.440000000000001</v>
      </c>
      <c r="O27" s="113">
        <f>[20]Maio!$J$18</f>
        <v>20.16</v>
      </c>
      <c r="P27" s="113">
        <f>[20]Maio!$J$19</f>
        <v>16.559999999999999</v>
      </c>
      <c r="Q27" s="113">
        <f>[20]Maio!$J$20</f>
        <v>18.720000000000002</v>
      </c>
      <c r="R27" s="113">
        <f>[20]Maio!$J$21</f>
        <v>30.6</v>
      </c>
      <c r="S27" s="113">
        <f>[20]Maio!$J$22</f>
        <v>27</v>
      </c>
      <c r="T27" s="113">
        <f>[20]Maio!$J$23</f>
        <v>24.12</v>
      </c>
      <c r="U27" s="113">
        <f>[20]Maio!$J$24</f>
        <v>28.44</v>
      </c>
      <c r="V27" s="113">
        <f>[20]Maio!$J$25</f>
        <v>32.76</v>
      </c>
      <c r="W27" s="113">
        <f>[20]Maio!$J$26</f>
        <v>26.28</v>
      </c>
      <c r="X27" s="113">
        <f>[20]Maio!$J$27</f>
        <v>25.92</v>
      </c>
      <c r="Y27" s="113">
        <f>[20]Maio!$J$28</f>
        <v>37.080000000000005</v>
      </c>
      <c r="Z27" s="113">
        <f>[20]Maio!$J$29</f>
        <v>30.6</v>
      </c>
      <c r="AA27" s="113">
        <f>[20]Maio!$J$30</f>
        <v>33.840000000000003</v>
      </c>
      <c r="AB27" s="113">
        <f>[20]Maio!$J$31</f>
        <v>48.24</v>
      </c>
      <c r="AC27" s="113">
        <f>[20]Maio!$J$32</f>
        <v>37.440000000000005</v>
      </c>
      <c r="AD27" s="113">
        <f>[20]Maio!$J$33</f>
        <v>21.240000000000002</v>
      </c>
      <c r="AE27" s="113">
        <f>[20]Maio!$J$34</f>
        <v>28.08</v>
      </c>
      <c r="AF27" s="113">
        <f>[20]Maio!$J$35</f>
        <v>16.2</v>
      </c>
      <c r="AG27" s="101">
        <f t="shared" si="3"/>
        <v>48.24</v>
      </c>
      <c r="AH27" s="112">
        <f t="shared" si="4"/>
        <v>26.547096774193555</v>
      </c>
      <c r="AK27" t="s">
        <v>35</v>
      </c>
    </row>
    <row r="28" spans="1:38" x14ac:dyDescent="0.2">
      <c r="A28" s="51" t="s">
        <v>9</v>
      </c>
      <c r="B28" s="113">
        <f>[21]Maio!$J$5</f>
        <v>23.040000000000003</v>
      </c>
      <c r="C28" s="113">
        <f>[21]Maio!$J$6</f>
        <v>23.400000000000002</v>
      </c>
      <c r="D28" s="113">
        <f>[21]Maio!$J$7</f>
        <v>26.28</v>
      </c>
      <c r="E28" s="113">
        <f>[21]Maio!$J$8</f>
        <v>21.96</v>
      </c>
      <c r="F28" s="113">
        <f>[21]Maio!$J$9</f>
        <v>33.119999999999997</v>
      </c>
      <c r="G28" s="113">
        <f>[21]Maio!$J$10</f>
        <v>19.079999999999998</v>
      </c>
      <c r="H28" s="113">
        <f>[21]Maio!$J$11</f>
        <v>27.720000000000002</v>
      </c>
      <c r="I28" s="113">
        <f>[21]Maio!$J$12</f>
        <v>23.040000000000003</v>
      </c>
      <c r="J28" s="113">
        <f>[21]Maio!$J$13</f>
        <v>26.64</v>
      </c>
      <c r="K28" s="113">
        <f>[21]Maio!$J$14</f>
        <v>27.720000000000002</v>
      </c>
      <c r="L28" s="113">
        <f>[21]Maio!$J$15</f>
        <v>28.44</v>
      </c>
      <c r="M28" s="113">
        <f>[21]Maio!$J$16</f>
        <v>25.92</v>
      </c>
      <c r="N28" s="113">
        <f>[21]Maio!$J$17</f>
        <v>22.68</v>
      </c>
      <c r="O28" s="113">
        <f>[21]Maio!$J$18</f>
        <v>20.88</v>
      </c>
      <c r="P28" s="113">
        <f>[21]Maio!$J$19</f>
        <v>20.16</v>
      </c>
      <c r="Q28" s="113">
        <f>[21]Maio!$J$20</f>
        <v>22.32</v>
      </c>
      <c r="R28" s="113">
        <f>[21]Maio!$J$21</f>
        <v>30.96</v>
      </c>
      <c r="S28" s="113">
        <f>[21]Maio!$J$22</f>
        <v>28.8</v>
      </c>
      <c r="T28" s="113">
        <f>[21]Maio!$J$23</f>
        <v>24.12</v>
      </c>
      <c r="U28" s="113">
        <f>[21]Maio!$J$24</f>
        <v>21.6</v>
      </c>
      <c r="V28" s="113">
        <f>[21]Maio!$J$25</f>
        <v>34.56</v>
      </c>
      <c r="W28" s="113">
        <f>[21]Maio!$J$26</f>
        <v>33.480000000000004</v>
      </c>
      <c r="X28" s="113">
        <f>[21]Maio!$J$27</f>
        <v>28.08</v>
      </c>
      <c r="Y28" s="113">
        <f>[21]Maio!$J$28</f>
        <v>33.840000000000003</v>
      </c>
      <c r="Z28" s="113">
        <f>[21]Maio!$J$29</f>
        <v>34.56</v>
      </c>
      <c r="AA28" s="113">
        <f>[21]Maio!$J$30</f>
        <v>34.200000000000003</v>
      </c>
      <c r="AB28" s="113">
        <f>[21]Maio!$J$31</f>
        <v>36.36</v>
      </c>
      <c r="AC28" s="113">
        <f>[21]Maio!$J$32</f>
        <v>42.84</v>
      </c>
      <c r="AD28" s="113">
        <f>[21]Maio!$J$33</f>
        <v>25.92</v>
      </c>
      <c r="AE28" s="113">
        <f>[21]Maio!$J$34</f>
        <v>39.96</v>
      </c>
      <c r="AF28" s="113">
        <f>[21]Maio!$J$35</f>
        <v>16.559999999999999</v>
      </c>
      <c r="AG28" s="101">
        <f t="shared" si="3"/>
        <v>42.84</v>
      </c>
      <c r="AH28" s="112">
        <f t="shared" si="4"/>
        <v>27.685161290322586</v>
      </c>
      <c r="AK28" t="s">
        <v>35</v>
      </c>
    </row>
    <row r="29" spans="1:38" hidden="1" x14ac:dyDescent="0.2">
      <c r="A29" s="51" t="s">
        <v>32</v>
      </c>
      <c r="B29" s="113" t="str">
        <f>[22]Maio!$J$5</f>
        <v>*</v>
      </c>
      <c r="C29" s="113" t="str">
        <f>[22]Maio!$J$6</f>
        <v>*</v>
      </c>
      <c r="D29" s="113" t="str">
        <f>[22]Maio!$J$7</f>
        <v>*</v>
      </c>
      <c r="E29" s="113" t="str">
        <f>[22]Maio!$J$8</f>
        <v>*</v>
      </c>
      <c r="F29" s="113" t="str">
        <f>[22]Maio!$J$9</f>
        <v>*</v>
      </c>
      <c r="G29" s="113" t="str">
        <f>[22]Maio!$J$10</f>
        <v>*</v>
      </c>
      <c r="H29" s="113" t="str">
        <f>[22]Maio!$J$11</f>
        <v>*</v>
      </c>
      <c r="I29" s="113" t="str">
        <f>[22]Maio!$J$12</f>
        <v>*</v>
      </c>
      <c r="J29" s="113" t="str">
        <f>[22]Maio!$J$13</f>
        <v>*</v>
      </c>
      <c r="K29" s="113" t="str">
        <f>[22]Maio!$J$14</f>
        <v>*</v>
      </c>
      <c r="L29" s="113" t="str">
        <f>[22]Maio!$J$15</f>
        <v>*</v>
      </c>
      <c r="M29" s="113" t="str">
        <f>[22]Maio!$J$16</f>
        <v>*</v>
      </c>
      <c r="N29" s="113" t="str">
        <f>[22]Maio!$J$17</f>
        <v>*</v>
      </c>
      <c r="O29" s="113" t="str">
        <f>[22]Maio!$J$18</f>
        <v>*</v>
      </c>
      <c r="P29" s="113" t="str">
        <f>[22]Maio!$J$19</f>
        <v>*</v>
      </c>
      <c r="Q29" s="113" t="str">
        <f>[22]Maio!$J$20</f>
        <v>*</v>
      </c>
      <c r="R29" s="113" t="str">
        <f>[22]Maio!$J$21</f>
        <v>*</v>
      </c>
      <c r="S29" s="113" t="str">
        <f>[22]Maio!$J$22</f>
        <v>*</v>
      </c>
      <c r="T29" s="113" t="str">
        <f>[22]Maio!$J$23</f>
        <v>*</v>
      </c>
      <c r="U29" s="113" t="str">
        <f>[22]Maio!$J$24</f>
        <v>*</v>
      </c>
      <c r="V29" s="113" t="str">
        <f>[22]Maio!$J$25</f>
        <v>*</v>
      </c>
      <c r="W29" s="113" t="str">
        <f>[22]Maio!$J$26</f>
        <v>*</v>
      </c>
      <c r="X29" s="113" t="str">
        <f>[22]Maio!$J$27</f>
        <v>*</v>
      </c>
      <c r="Y29" s="113" t="str">
        <f>[22]Maio!$J$28</f>
        <v>*</v>
      </c>
      <c r="Z29" s="113" t="str">
        <f>[22]Maio!$J$29</f>
        <v>*</v>
      </c>
      <c r="AA29" s="113" t="str">
        <f>[22]Maio!$J$30</f>
        <v>*</v>
      </c>
      <c r="AB29" s="113" t="str">
        <f>[22]Maio!$J$31</f>
        <v>*</v>
      </c>
      <c r="AC29" s="113" t="str">
        <f>[22]Maio!$J$32</f>
        <v>*</v>
      </c>
      <c r="AD29" s="113" t="str">
        <f>[22]Maio!$J$33</f>
        <v>*</v>
      </c>
      <c r="AE29" s="113" t="str">
        <f>[22]Maio!$J$34</f>
        <v>*</v>
      </c>
      <c r="AF29" s="113" t="str">
        <f>[22]Maio!$J$35</f>
        <v>*</v>
      </c>
      <c r="AG29" s="101" t="s">
        <v>209</v>
      </c>
      <c r="AH29" s="112" t="s">
        <v>209</v>
      </c>
      <c r="AK29" t="s">
        <v>35</v>
      </c>
    </row>
    <row r="30" spans="1:38" x14ac:dyDescent="0.2">
      <c r="A30" s="51" t="s">
        <v>10</v>
      </c>
      <c r="B30" s="113">
        <f>[23]Maio!$J$5</f>
        <v>24.840000000000003</v>
      </c>
      <c r="C30" s="113">
        <f>[23]Maio!$J$6</f>
        <v>25.56</v>
      </c>
      <c r="D30" s="113">
        <f>[23]Maio!$J$7</f>
        <v>29.880000000000003</v>
      </c>
      <c r="E30" s="113">
        <f>[23]Maio!$J$8</f>
        <v>17.28</v>
      </c>
      <c r="F30" s="113">
        <f>[23]Maio!$J$9</f>
        <v>29.880000000000003</v>
      </c>
      <c r="G30" s="113">
        <f>[23]Maio!$J$10</f>
        <v>17.28</v>
      </c>
      <c r="H30" s="113">
        <f>[23]Maio!$J$11</f>
        <v>25.2</v>
      </c>
      <c r="I30" s="113">
        <f>[23]Maio!$J$12</f>
        <v>20.52</v>
      </c>
      <c r="J30" s="113">
        <f>[23]Maio!$J$13</f>
        <v>19.8</v>
      </c>
      <c r="K30" s="113">
        <f>[23]Maio!$J$14</f>
        <v>26.28</v>
      </c>
      <c r="L30" s="113">
        <f>[23]Maio!$J$15</f>
        <v>19.8</v>
      </c>
      <c r="M30" s="113">
        <f>[23]Maio!$J$16</f>
        <v>23.759999999999998</v>
      </c>
      <c r="N30" s="113">
        <f>[23]Maio!$J$17</f>
        <v>15.840000000000002</v>
      </c>
      <c r="O30" s="113">
        <f>[23]Maio!$J$18</f>
        <v>22.32</v>
      </c>
      <c r="P30" s="113">
        <f>[23]Maio!$J$19</f>
        <v>22.32</v>
      </c>
      <c r="Q30" s="113">
        <f>[23]Maio!$J$20</f>
        <v>23.759999999999998</v>
      </c>
      <c r="R30" s="113">
        <f>[23]Maio!$J$21</f>
        <v>34.200000000000003</v>
      </c>
      <c r="S30" s="113">
        <f>[23]Maio!$J$22</f>
        <v>24.48</v>
      </c>
      <c r="T30" s="113">
        <f>[23]Maio!$J$23</f>
        <v>21.96</v>
      </c>
      <c r="U30" s="113">
        <f>[23]Maio!$J$24</f>
        <v>26.64</v>
      </c>
      <c r="V30" s="113">
        <f>[23]Maio!$J$25</f>
        <v>36.36</v>
      </c>
      <c r="W30" s="113">
        <f>[23]Maio!$J$26</f>
        <v>34.200000000000003</v>
      </c>
      <c r="X30" s="113">
        <f>[23]Maio!$J$27</f>
        <v>24.840000000000003</v>
      </c>
      <c r="Y30" s="113">
        <f>[23]Maio!$J$28</f>
        <v>33.480000000000004</v>
      </c>
      <c r="Z30" s="113">
        <f>[23]Maio!$J$29</f>
        <v>35.28</v>
      </c>
      <c r="AA30" s="113">
        <f>[23]Maio!$J$30</f>
        <v>39.24</v>
      </c>
      <c r="AB30" s="113">
        <f>[23]Maio!$J$31</f>
        <v>38.519999999999996</v>
      </c>
      <c r="AC30" s="113">
        <f>[23]Maio!$J$32</f>
        <v>42.84</v>
      </c>
      <c r="AD30" s="113">
        <f>[23]Maio!$J$33</f>
        <v>26.64</v>
      </c>
      <c r="AE30" s="113">
        <f>[23]Maio!$J$34</f>
        <v>29.16</v>
      </c>
      <c r="AF30" s="113">
        <f>[23]Maio!$J$35</f>
        <v>20.16</v>
      </c>
      <c r="AG30" s="101">
        <f t="shared" ref="AG30" si="5">MAX(B30:AF30)</f>
        <v>42.84</v>
      </c>
      <c r="AH30" s="112">
        <f t="shared" ref="AH30" si="6">AVERAGE(B30:AF30)</f>
        <v>26.849032258064515</v>
      </c>
      <c r="AK30" t="s">
        <v>35</v>
      </c>
    </row>
    <row r="31" spans="1:38" hidden="1" x14ac:dyDescent="0.2">
      <c r="A31" s="51" t="s">
        <v>156</v>
      </c>
      <c r="B31" s="113" t="s">
        <v>209</v>
      </c>
      <c r="C31" s="113" t="s">
        <v>209</v>
      </c>
      <c r="D31" s="113" t="s">
        <v>209</v>
      </c>
      <c r="E31" s="113" t="s">
        <v>209</v>
      </c>
      <c r="F31" s="113" t="s">
        <v>209</v>
      </c>
      <c r="G31" s="113" t="s">
        <v>209</v>
      </c>
      <c r="H31" s="113" t="s">
        <v>209</v>
      </c>
      <c r="I31" s="113" t="s">
        <v>209</v>
      </c>
      <c r="J31" s="113" t="s">
        <v>209</v>
      </c>
      <c r="K31" s="113" t="s">
        <v>209</v>
      </c>
      <c r="L31" s="113" t="s">
        <v>209</v>
      </c>
      <c r="M31" s="113" t="s">
        <v>209</v>
      </c>
      <c r="N31" s="113" t="s">
        <v>209</v>
      </c>
      <c r="O31" s="113" t="s">
        <v>209</v>
      </c>
      <c r="P31" s="113" t="s">
        <v>209</v>
      </c>
      <c r="Q31" s="113" t="s">
        <v>209</v>
      </c>
      <c r="R31" s="113" t="s">
        <v>209</v>
      </c>
      <c r="S31" s="113" t="s">
        <v>209</v>
      </c>
      <c r="T31" s="113" t="s">
        <v>209</v>
      </c>
      <c r="U31" s="113" t="s">
        <v>209</v>
      </c>
      <c r="V31" s="113" t="s">
        <v>209</v>
      </c>
      <c r="W31" s="113" t="s">
        <v>209</v>
      </c>
      <c r="X31" s="113" t="s">
        <v>209</v>
      </c>
      <c r="Y31" s="113" t="s">
        <v>209</v>
      </c>
      <c r="Z31" s="113" t="s">
        <v>209</v>
      </c>
      <c r="AA31" s="113" t="s">
        <v>209</v>
      </c>
      <c r="AB31" s="113" t="s">
        <v>209</v>
      </c>
      <c r="AC31" s="113" t="s">
        <v>209</v>
      </c>
      <c r="AD31" s="113" t="s">
        <v>209</v>
      </c>
      <c r="AE31" s="113" t="s">
        <v>209</v>
      </c>
      <c r="AF31" s="113" t="s">
        <v>209</v>
      </c>
      <c r="AG31" s="101" t="s">
        <v>209</v>
      </c>
      <c r="AH31" s="112" t="s">
        <v>209</v>
      </c>
      <c r="AI31" s="12" t="s">
        <v>35</v>
      </c>
      <c r="AK31" t="s">
        <v>35</v>
      </c>
    </row>
    <row r="32" spans="1:38" x14ac:dyDescent="0.2">
      <c r="A32" s="51" t="s">
        <v>11</v>
      </c>
      <c r="B32" s="113" t="str">
        <f>[24]Maio!$J$5</f>
        <v>*</v>
      </c>
      <c r="C32" s="113" t="str">
        <f>[24]Maio!$J$6</f>
        <v>*</v>
      </c>
      <c r="D32" s="113" t="str">
        <f>[24]Maio!$J$7</f>
        <v>*</v>
      </c>
      <c r="E32" s="113" t="str">
        <f>[24]Maio!$J$8</f>
        <v>*</v>
      </c>
      <c r="F32" s="113" t="str">
        <f>[24]Maio!$J$9</f>
        <v>*</v>
      </c>
      <c r="G32" s="113" t="str">
        <f>[24]Maio!$J$10</f>
        <v>*</v>
      </c>
      <c r="H32" s="113" t="str">
        <f>[24]Maio!$J$11</f>
        <v>*</v>
      </c>
      <c r="I32" s="113" t="str">
        <f>[24]Maio!$J$12</f>
        <v>*</v>
      </c>
      <c r="J32" s="113" t="str">
        <f>[24]Maio!$J$13</f>
        <v>*</v>
      </c>
      <c r="K32" s="113" t="str">
        <f>[24]Maio!$J$14</f>
        <v>*</v>
      </c>
      <c r="L32" s="113" t="str">
        <f>[24]Maio!$J$15</f>
        <v>*</v>
      </c>
      <c r="M32" s="113" t="str">
        <f>[24]Maio!$J$16</f>
        <v>*</v>
      </c>
      <c r="N32" s="113" t="str">
        <f>[24]Maio!$J$17</f>
        <v>*</v>
      </c>
      <c r="O32" s="113" t="str">
        <f>[24]Maio!$J$18</f>
        <v>*</v>
      </c>
      <c r="P32" s="113" t="str">
        <f>[24]Maio!$J$19</f>
        <v>*</v>
      </c>
      <c r="Q32" s="113" t="str">
        <f>[24]Maio!$J$20</f>
        <v>*</v>
      </c>
      <c r="R32" s="113" t="str">
        <f>[24]Maio!$J$21</f>
        <v>*</v>
      </c>
      <c r="S32" s="113" t="str">
        <f>[24]Maio!$J$22</f>
        <v>*</v>
      </c>
      <c r="T32" s="113" t="str">
        <f>[24]Maio!$J$23</f>
        <v>*</v>
      </c>
      <c r="U32" s="113" t="str">
        <f>[24]Maio!$J$24</f>
        <v>*</v>
      </c>
      <c r="V32" s="113" t="str">
        <f>[24]Maio!$J$25</f>
        <v>*</v>
      </c>
      <c r="W32" s="113" t="str">
        <f>[24]Maio!$J$26</f>
        <v>*</v>
      </c>
      <c r="X32" s="113" t="str">
        <f>[24]Maio!$J$27</f>
        <v>*</v>
      </c>
      <c r="Y32" s="113" t="str">
        <f>[24]Maio!$J$28</f>
        <v>*</v>
      </c>
      <c r="Z32" s="113" t="str">
        <f>[24]Maio!$J$29</f>
        <v>*</v>
      </c>
      <c r="AA32" s="113" t="str">
        <f>[24]Maio!$J$30</f>
        <v>*</v>
      </c>
      <c r="AB32" s="113" t="str">
        <f>[24]Maio!$J$31</f>
        <v>*</v>
      </c>
      <c r="AC32" s="113" t="str">
        <f>[24]Maio!$J$32</f>
        <v>*</v>
      </c>
      <c r="AD32" s="113" t="str">
        <f>[24]Maio!$J$33</f>
        <v>*</v>
      </c>
      <c r="AE32" s="113" t="str">
        <f>[24]Maio!$J$34</f>
        <v>*</v>
      </c>
      <c r="AF32" s="113" t="str">
        <f>[24]Maio!$J$35</f>
        <v>*</v>
      </c>
      <c r="AG32" s="101" t="s">
        <v>209</v>
      </c>
      <c r="AH32" s="112" t="s">
        <v>209</v>
      </c>
      <c r="AK32" t="s">
        <v>35</v>
      </c>
    </row>
    <row r="33" spans="1:38" s="5" customFormat="1" x14ac:dyDescent="0.2">
      <c r="A33" s="51" t="s">
        <v>12</v>
      </c>
      <c r="B33" s="113">
        <f>[25]Maio!$J$5</f>
        <v>31.319999999999997</v>
      </c>
      <c r="C33" s="113">
        <f>[25]Maio!$J$6</f>
        <v>19.8</v>
      </c>
      <c r="D33" s="113">
        <f>[25]Maio!$J$7</f>
        <v>14.76</v>
      </c>
      <c r="E33" s="113">
        <f>[25]Maio!$J$8</f>
        <v>11.879999999999999</v>
      </c>
      <c r="F33" s="113">
        <f>[25]Maio!$J$9</f>
        <v>17.64</v>
      </c>
      <c r="G33" s="113">
        <f>[25]Maio!$J$10</f>
        <v>14.76</v>
      </c>
      <c r="H33" s="113">
        <f>[25]Maio!$J$11</f>
        <v>13.68</v>
      </c>
      <c r="I33" s="113">
        <f>[25]Maio!$J$12</f>
        <v>16.2</v>
      </c>
      <c r="J33" s="113">
        <f>[25]Maio!$J$13</f>
        <v>23.040000000000003</v>
      </c>
      <c r="K33" s="113">
        <f>[25]Maio!$J$14</f>
        <v>17.28</v>
      </c>
      <c r="L33" s="113">
        <f>[25]Maio!$J$15</f>
        <v>19.8</v>
      </c>
      <c r="M33" s="113">
        <f>[25]Maio!$J$16</f>
        <v>20.88</v>
      </c>
      <c r="N33" s="113">
        <f>[25]Maio!$J$17</f>
        <v>16.2</v>
      </c>
      <c r="O33" s="113">
        <f>[25]Maio!$J$18</f>
        <v>14.4</v>
      </c>
      <c r="P33" s="113">
        <f>[25]Maio!$J$19</f>
        <v>12.24</v>
      </c>
      <c r="Q33" s="113">
        <f>[25]Maio!$J$20</f>
        <v>11.520000000000001</v>
      </c>
      <c r="R33" s="113">
        <f>[25]Maio!$J$21</f>
        <v>19.079999999999998</v>
      </c>
      <c r="S33" s="113">
        <f>[25]Maio!$J$22</f>
        <v>13.68</v>
      </c>
      <c r="T33" s="113">
        <f>[25]Maio!$J$23</f>
        <v>14.76</v>
      </c>
      <c r="U33" s="113">
        <f>[25]Maio!$J$24</f>
        <v>14.04</v>
      </c>
      <c r="V33" s="113">
        <f>[25]Maio!$J$25</f>
        <v>13.68</v>
      </c>
      <c r="W33" s="113">
        <f>[25]Maio!$J$26</f>
        <v>12.96</v>
      </c>
      <c r="X33" s="113">
        <f>[25]Maio!$J$27</f>
        <v>13.32</v>
      </c>
      <c r="Y33" s="113">
        <f>[25]Maio!$J$28</f>
        <v>24.12</v>
      </c>
      <c r="Z33" s="113">
        <f>[25]Maio!$J$29</f>
        <v>23.040000000000003</v>
      </c>
      <c r="AA33" s="113">
        <f>[25]Maio!$J$30</f>
        <v>29.880000000000003</v>
      </c>
      <c r="AB33" s="113">
        <f>[25]Maio!$J$31</f>
        <v>21.6</v>
      </c>
      <c r="AC33" s="113">
        <f>[25]Maio!$J$32</f>
        <v>38.519999999999996</v>
      </c>
      <c r="AD33" s="113">
        <f>[25]Maio!$J$33</f>
        <v>15.48</v>
      </c>
      <c r="AE33" s="113">
        <f>[25]Maio!$J$34</f>
        <v>20.88</v>
      </c>
      <c r="AF33" s="113">
        <f>[25]Maio!$J$35</f>
        <v>12.6</v>
      </c>
      <c r="AG33" s="101">
        <f t="shared" si="3"/>
        <v>38.519999999999996</v>
      </c>
      <c r="AH33" s="112">
        <f t="shared" si="4"/>
        <v>18.162580645161292</v>
      </c>
      <c r="AK33" s="5" t="s">
        <v>35</v>
      </c>
    </row>
    <row r="34" spans="1:38" x14ac:dyDescent="0.2">
      <c r="A34" s="51" t="s">
        <v>13</v>
      </c>
      <c r="B34" s="113">
        <f>[26]Maio!$J$5</f>
        <v>28.8</v>
      </c>
      <c r="C34" s="113">
        <f>[26]Maio!$J$6</f>
        <v>35.64</v>
      </c>
      <c r="D34" s="113">
        <f>[26]Maio!$J$7</f>
        <v>26.28</v>
      </c>
      <c r="E34" s="113">
        <f>[26]Maio!$J$8</f>
        <v>19.8</v>
      </c>
      <c r="F34" s="113">
        <f>[26]Maio!$J$9</f>
        <v>17.64</v>
      </c>
      <c r="G34" s="113">
        <f>[26]Maio!$J$10</f>
        <v>27</v>
      </c>
      <c r="H34" s="113">
        <f>[26]Maio!$J$11</f>
        <v>25.2</v>
      </c>
      <c r="I34" s="113">
        <f>[26]Maio!$J$12</f>
        <v>21.96</v>
      </c>
      <c r="J34" s="113">
        <f>[26]Maio!$J$13</f>
        <v>27.36</v>
      </c>
      <c r="K34" s="113">
        <f>[26]Maio!$J$14</f>
        <v>24.12</v>
      </c>
      <c r="L34" s="113">
        <f>[26]Maio!$J$15</f>
        <v>27.36</v>
      </c>
      <c r="M34" s="113">
        <f>[26]Maio!$J$16</f>
        <v>23.400000000000002</v>
      </c>
      <c r="N34" s="113">
        <f>[26]Maio!$J$17</f>
        <v>17.28</v>
      </c>
      <c r="O34" s="113">
        <f>[26]Maio!$J$18</f>
        <v>14.4</v>
      </c>
      <c r="P34" s="113">
        <f>[26]Maio!$J$19</f>
        <v>18.36</v>
      </c>
      <c r="Q34" s="113">
        <f>[26]Maio!$J$20</f>
        <v>23.400000000000002</v>
      </c>
      <c r="R34" s="113">
        <f>[26]Maio!$J$21</f>
        <v>29.16</v>
      </c>
      <c r="S34" s="113">
        <f>[26]Maio!$J$22</f>
        <v>18.36</v>
      </c>
      <c r="T34" s="113">
        <f>[26]Maio!$J$23</f>
        <v>26.64</v>
      </c>
      <c r="U34" s="113">
        <f>[26]Maio!$J$24</f>
        <v>26.64</v>
      </c>
      <c r="V34" s="113">
        <f>[26]Maio!$J$25</f>
        <v>31.680000000000003</v>
      </c>
      <c r="W34" s="113">
        <f>[26]Maio!$J$26</f>
        <v>30.6</v>
      </c>
      <c r="X34" s="113">
        <f>[26]Maio!$J$27</f>
        <v>24.12</v>
      </c>
      <c r="Y34" s="113">
        <f>[26]Maio!$J$28</f>
        <v>32.76</v>
      </c>
      <c r="Z34" s="113">
        <f>[26]Maio!$J$29</f>
        <v>37.800000000000004</v>
      </c>
      <c r="AA34" s="113">
        <f>[26]Maio!$J$30</f>
        <v>41.04</v>
      </c>
      <c r="AB34" s="113">
        <f>[26]Maio!$J$31</f>
        <v>32.4</v>
      </c>
      <c r="AC34" s="113">
        <f>[26]Maio!$J$32</f>
        <v>38.880000000000003</v>
      </c>
      <c r="AD34" s="113">
        <f>[26]Maio!$J$33</f>
        <v>28.44</v>
      </c>
      <c r="AE34" s="113">
        <f>[26]Maio!$J$34</f>
        <v>27</v>
      </c>
      <c r="AF34" s="113">
        <f>[26]Maio!$J$35</f>
        <v>15.120000000000001</v>
      </c>
      <c r="AG34" s="101">
        <f t="shared" si="3"/>
        <v>41.04</v>
      </c>
      <c r="AH34" s="112">
        <f t="shared" si="4"/>
        <v>26.40774193548387</v>
      </c>
      <c r="AK34" t="s">
        <v>35</v>
      </c>
    </row>
    <row r="35" spans="1:38" x14ac:dyDescent="0.2">
      <c r="A35" s="51" t="s">
        <v>157</v>
      </c>
      <c r="B35" s="113">
        <f>[27]Maio!$J$5</f>
        <v>27.36</v>
      </c>
      <c r="C35" s="113">
        <f>[27]Maio!$J$6</f>
        <v>25.2</v>
      </c>
      <c r="D35" s="113">
        <f>[27]Maio!$J$7</f>
        <v>21.6</v>
      </c>
      <c r="E35" s="113">
        <f>[27]Maio!$J$8</f>
        <v>20.16</v>
      </c>
      <c r="F35" s="113">
        <f>[27]Maio!$J$9</f>
        <v>30.6</v>
      </c>
      <c r="G35" s="113">
        <f>[27]Maio!$J$10</f>
        <v>23.040000000000003</v>
      </c>
      <c r="H35" s="113">
        <f>[27]Maio!$J$11</f>
        <v>27.36</v>
      </c>
      <c r="I35" s="113">
        <f>[27]Maio!$J$12</f>
        <v>22.32</v>
      </c>
      <c r="J35" s="113">
        <f>[27]Maio!$J$13</f>
        <v>23.759999999999998</v>
      </c>
      <c r="K35" s="113">
        <f>[27]Maio!$J$14</f>
        <v>23.040000000000003</v>
      </c>
      <c r="L35" s="113">
        <f>[27]Maio!$J$15</f>
        <v>18.36</v>
      </c>
      <c r="M35" s="113">
        <f>[27]Maio!$J$16</f>
        <v>20.16</v>
      </c>
      <c r="N35" s="113">
        <f>[27]Maio!$J$17</f>
        <v>17.28</v>
      </c>
      <c r="O35" s="113">
        <f>[27]Maio!$J$18</f>
        <v>18.720000000000002</v>
      </c>
      <c r="P35" s="113">
        <f>[27]Maio!$J$19</f>
        <v>25.92</v>
      </c>
      <c r="Q35" s="113">
        <f>[27]Maio!$J$20</f>
        <v>25.2</v>
      </c>
      <c r="R35" s="113">
        <f>[27]Maio!$J$21</f>
        <v>30.6</v>
      </c>
      <c r="S35" s="113">
        <f>[27]Maio!$J$22</f>
        <v>23.759999999999998</v>
      </c>
      <c r="T35" s="113">
        <f>[27]Maio!$J$23</f>
        <v>20.88</v>
      </c>
      <c r="U35" s="113">
        <f>[27]Maio!$J$24</f>
        <v>28.8</v>
      </c>
      <c r="V35" s="113">
        <f>[27]Maio!$J$25</f>
        <v>34.200000000000003</v>
      </c>
      <c r="W35" s="113">
        <f>[27]Maio!$J$26</f>
        <v>36.72</v>
      </c>
      <c r="X35" s="113">
        <f>[27]Maio!$J$27</f>
        <v>32.4</v>
      </c>
      <c r="Y35" s="113">
        <f>[27]Maio!$J$28</f>
        <v>35.64</v>
      </c>
      <c r="Z35" s="113">
        <f>[27]Maio!$J$29</f>
        <v>28.44</v>
      </c>
      <c r="AA35" s="113">
        <f>[27]Maio!$J$30</f>
        <v>37.800000000000004</v>
      </c>
      <c r="AB35" s="113">
        <f>[27]Maio!$J$31</f>
        <v>27</v>
      </c>
      <c r="AC35" s="113">
        <f>[27]Maio!$J$32</f>
        <v>36.72</v>
      </c>
      <c r="AD35" s="113">
        <f>[27]Maio!$J$33</f>
        <v>20.16</v>
      </c>
      <c r="AE35" s="113">
        <f>[27]Maio!$J$34</f>
        <v>33.840000000000003</v>
      </c>
      <c r="AF35" s="113">
        <f>[27]Maio!$J$35</f>
        <v>16.2</v>
      </c>
      <c r="AG35" s="101">
        <f t="shared" si="3"/>
        <v>37.800000000000004</v>
      </c>
      <c r="AH35" s="112">
        <f t="shared" si="4"/>
        <v>26.233548387096778</v>
      </c>
    </row>
    <row r="36" spans="1:38" hidden="1" x14ac:dyDescent="0.2">
      <c r="A36" s="51" t="s">
        <v>128</v>
      </c>
      <c r="B36" s="113" t="str">
        <f>[28]Maio!$J$5</f>
        <v>*</v>
      </c>
      <c r="C36" s="113" t="str">
        <f>[28]Maio!$J$6</f>
        <v>*</v>
      </c>
      <c r="D36" s="113" t="str">
        <f>[28]Maio!$J$7</f>
        <v>*</v>
      </c>
      <c r="E36" s="113" t="str">
        <f>[28]Maio!$J$8</f>
        <v>*</v>
      </c>
      <c r="F36" s="113" t="str">
        <f>[28]Maio!$J$9</f>
        <v>*</v>
      </c>
      <c r="G36" s="113" t="str">
        <f>[28]Maio!$J$10</f>
        <v>*</v>
      </c>
      <c r="H36" s="113" t="str">
        <f>[28]Maio!$J$11</f>
        <v>*</v>
      </c>
      <c r="I36" s="113" t="str">
        <f>[28]Maio!$J$12</f>
        <v>*</v>
      </c>
      <c r="J36" s="113" t="str">
        <f>[28]Maio!$J$13</f>
        <v>*</v>
      </c>
      <c r="K36" s="113" t="str">
        <f>[28]Maio!$J$14</f>
        <v>*</v>
      </c>
      <c r="L36" s="113" t="str">
        <f>[28]Maio!$J$15</f>
        <v>*</v>
      </c>
      <c r="M36" s="113" t="str">
        <f>[28]Maio!$J$16</f>
        <v>*</v>
      </c>
      <c r="N36" s="113" t="str">
        <f>[28]Maio!$J$17</f>
        <v>*</v>
      </c>
      <c r="O36" s="113" t="str">
        <f>[28]Maio!$J$18</f>
        <v>*</v>
      </c>
      <c r="P36" s="113" t="str">
        <f>[28]Maio!$J$19</f>
        <v>*</v>
      </c>
      <c r="Q36" s="113" t="str">
        <f>[28]Maio!$J$20</f>
        <v>*</v>
      </c>
      <c r="R36" s="113" t="str">
        <f>[28]Maio!$J$21</f>
        <v>*</v>
      </c>
      <c r="S36" s="113" t="str">
        <f>[28]Maio!$J$22</f>
        <v>*</v>
      </c>
      <c r="T36" s="113" t="str">
        <f>[28]Maio!$J$23</f>
        <v>*</v>
      </c>
      <c r="U36" s="113" t="str">
        <f>[28]Maio!$J$24</f>
        <v>*</v>
      </c>
      <c r="V36" s="113" t="str">
        <f>[28]Maio!$J$25</f>
        <v>*</v>
      </c>
      <c r="W36" s="113" t="str">
        <f>[28]Maio!$J$26</f>
        <v>*</v>
      </c>
      <c r="X36" s="113" t="str">
        <f>[28]Maio!$J$27</f>
        <v>*</v>
      </c>
      <c r="Y36" s="113" t="str">
        <f>[28]Maio!$J$28</f>
        <v>*</v>
      </c>
      <c r="Z36" s="113" t="str">
        <f>[28]Maio!$J$29</f>
        <v>*</v>
      </c>
      <c r="AA36" s="113" t="str">
        <f>[28]Maio!$J$30</f>
        <v>*</v>
      </c>
      <c r="AB36" s="113" t="str">
        <f>[28]Maio!$J$31</f>
        <v>*</v>
      </c>
      <c r="AC36" s="113" t="str">
        <f>[28]Maio!$J$32</f>
        <v>*</v>
      </c>
      <c r="AD36" s="113" t="str">
        <f>[28]Maio!$J$33</f>
        <v>*</v>
      </c>
      <c r="AE36" s="113" t="str">
        <f>[28]Maio!$J$34</f>
        <v>*</v>
      </c>
      <c r="AF36" s="113" t="str">
        <f>[28]Maio!$J$35</f>
        <v>*</v>
      </c>
      <c r="AG36" s="101" t="s">
        <v>209</v>
      </c>
      <c r="AH36" s="112" t="s">
        <v>209</v>
      </c>
      <c r="AK36" t="s">
        <v>35</v>
      </c>
    </row>
    <row r="37" spans="1:38" x14ac:dyDescent="0.2">
      <c r="A37" s="51" t="s">
        <v>14</v>
      </c>
      <c r="B37" s="113">
        <f>[29]Maio!$J$5</f>
        <v>14.76</v>
      </c>
      <c r="C37" s="113">
        <f>[29]Maio!$J$6</f>
        <v>18.36</v>
      </c>
      <c r="D37" s="113">
        <f>[29]Maio!$J$7</f>
        <v>0</v>
      </c>
      <c r="E37" s="113">
        <f>[29]Maio!$J$8</f>
        <v>0.36000000000000004</v>
      </c>
      <c r="F37" s="113">
        <f>[29]Maio!$J$9</f>
        <v>18.720000000000002</v>
      </c>
      <c r="G37" s="113">
        <f>[29]Maio!$J$10</f>
        <v>13.32</v>
      </c>
      <c r="H37" s="113">
        <f>[29]Maio!$J$11</f>
        <v>12.24</v>
      </c>
      <c r="I37" s="113">
        <f>[29]Maio!$J$12</f>
        <v>9</v>
      </c>
      <c r="J37" s="113">
        <f>[29]Maio!$J$13</f>
        <v>10.08</v>
      </c>
      <c r="K37" s="113">
        <f>[29]Maio!$J$14</f>
        <v>0</v>
      </c>
      <c r="L37" s="113">
        <f>[29]Maio!$J$15</f>
        <v>19.440000000000001</v>
      </c>
      <c r="M37" s="113">
        <f>[29]Maio!$J$16</f>
        <v>13.68</v>
      </c>
      <c r="N37" s="113">
        <f>[29]Maio!$J$17</f>
        <v>25.92</v>
      </c>
      <c r="O37" s="113">
        <f>[29]Maio!$J$18</f>
        <v>12.24</v>
      </c>
      <c r="P37" s="113">
        <f>[29]Maio!$J$19</f>
        <v>0</v>
      </c>
      <c r="Q37" s="113">
        <f>[29]Maio!$J$20</f>
        <v>12.6</v>
      </c>
      <c r="R37" s="113">
        <f>[29]Maio!$J$21</f>
        <v>2.8800000000000003</v>
      </c>
      <c r="S37" s="113">
        <f>[29]Maio!$J$22</f>
        <v>8.64</v>
      </c>
      <c r="T37" s="113">
        <f>[29]Maio!$J$23</f>
        <v>0</v>
      </c>
      <c r="U37" s="113">
        <f>[29]Maio!$J$24</f>
        <v>14.04</v>
      </c>
      <c r="V37" s="113">
        <f>[29]Maio!$J$25</f>
        <v>18.720000000000002</v>
      </c>
      <c r="W37" s="113">
        <f>[29]Maio!$J$26</f>
        <v>27.720000000000002</v>
      </c>
      <c r="X37" s="113">
        <f>[29]Maio!$J$27</f>
        <v>15.120000000000001</v>
      </c>
      <c r="Y37" s="113">
        <f>[29]Maio!$J$28</f>
        <v>24.12</v>
      </c>
      <c r="Z37" s="113">
        <f>[29]Maio!$J$29</f>
        <v>36.72</v>
      </c>
      <c r="AA37" s="113">
        <f>[29]Maio!$J$30</f>
        <v>36.72</v>
      </c>
      <c r="AB37" s="113">
        <f>[29]Maio!$J$31</f>
        <v>15.48</v>
      </c>
      <c r="AC37" s="113">
        <f>[29]Maio!$J$32</f>
        <v>39.96</v>
      </c>
      <c r="AD37" s="113">
        <f>[29]Maio!$J$33</f>
        <v>11.520000000000001</v>
      </c>
      <c r="AE37" s="113">
        <f>[29]Maio!$J$34</f>
        <v>22.68</v>
      </c>
      <c r="AF37" s="113">
        <f>[29]Maio!$J$35</f>
        <v>3.6</v>
      </c>
      <c r="AG37" s="101">
        <f t="shared" si="3"/>
        <v>39.96</v>
      </c>
      <c r="AH37" s="112">
        <f t="shared" si="4"/>
        <v>14.794838709677419</v>
      </c>
    </row>
    <row r="38" spans="1:38" hidden="1" x14ac:dyDescent="0.2">
      <c r="A38" s="51" t="s">
        <v>158</v>
      </c>
      <c r="B38" s="113" t="s">
        <v>209</v>
      </c>
      <c r="C38" s="113" t="s">
        <v>209</v>
      </c>
      <c r="D38" s="113" t="s">
        <v>209</v>
      </c>
      <c r="E38" s="113" t="s">
        <v>209</v>
      </c>
      <c r="F38" s="113" t="s">
        <v>209</v>
      </c>
      <c r="G38" s="113" t="s">
        <v>209</v>
      </c>
      <c r="H38" s="113" t="s">
        <v>209</v>
      </c>
      <c r="I38" s="113" t="s">
        <v>209</v>
      </c>
      <c r="J38" s="113" t="s">
        <v>209</v>
      </c>
      <c r="K38" s="113" t="s">
        <v>209</v>
      </c>
      <c r="L38" s="113" t="s">
        <v>209</v>
      </c>
      <c r="M38" s="113" t="s">
        <v>209</v>
      </c>
      <c r="N38" s="113" t="s">
        <v>209</v>
      </c>
      <c r="O38" s="113" t="s">
        <v>209</v>
      </c>
      <c r="P38" s="113" t="s">
        <v>209</v>
      </c>
      <c r="Q38" s="113" t="s">
        <v>209</v>
      </c>
      <c r="R38" s="113" t="s">
        <v>209</v>
      </c>
      <c r="S38" s="113" t="s">
        <v>209</v>
      </c>
      <c r="T38" s="113" t="s">
        <v>209</v>
      </c>
      <c r="U38" s="113" t="s">
        <v>209</v>
      </c>
      <c r="V38" s="113" t="s">
        <v>209</v>
      </c>
      <c r="W38" s="113" t="s">
        <v>209</v>
      </c>
      <c r="X38" s="113" t="s">
        <v>209</v>
      </c>
      <c r="Y38" s="113" t="s">
        <v>209</v>
      </c>
      <c r="Z38" s="113" t="s">
        <v>209</v>
      </c>
      <c r="AA38" s="113" t="s">
        <v>209</v>
      </c>
      <c r="AB38" s="113" t="s">
        <v>209</v>
      </c>
      <c r="AC38" s="113" t="s">
        <v>209</v>
      </c>
      <c r="AD38" s="113" t="s">
        <v>209</v>
      </c>
      <c r="AE38" s="113" t="s">
        <v>209</v>
      </c>
      <c r="AF38" s="113" t="s">
        <v>209</v>
      </c>
      <c r="AG38" s="101" t="s">
        <v>209</v>
      </c>
      <c r="AH38" s="112" t="s">
        <v>209</v>
      </c>
      <c r="AK38" t="s">
        <v>35</v>
      </c>
    </row>
    <row r="39" spans="1:38" x14ac:dyDescent="0.2">
      <c r="A39" s="51" t="s">
        <v>15</v>
      </c>
      <c r="B39" s="113">
        <f>[30]Maio!$J$5</f>
        <v>28.8</v>
      </c>
      <c r="C39" s="113">
        <f>[30]Maio!$J$6</f>
        <v>30.6</v>
      </c>
      <c r="D39" s="113">
        <f>[30]Maio!$J$7</f>
        <v>24.840000000000003</v>
      </c>
      <c r="E39" s="113">
        <f>[30]Maio!$J$8</f>
        <v>24.840000000000003</v>
      </c>
      <c r="F39" s="113">
        <f>[30]Maio!$J$9</f>
        <v>33.840000000000003</v>
      </c>
      <c r="G39" s="113">
        <f>[30]Maio!$J$10</f>
        <v>22.32</v>
      </c>
      <c r="H39" s="113">
        <f>[30]Maio!$J$11</f>
        <v>32.04</v>
      </c>
      <c r="I39" s="113">
        <f>[30]Maio!$J$12</f>
        <v>21.6</v>
      </c>
      <c r="J39" s="113">
        <f>[30]Maio!$J$13</f>
        <v>21.6</v>
      </c>
      <c r="K39" s="113">
        <f>[30]Maio!$J$14</f>
        <v>20.88</v>
      </c>
      <c r="L39" s="113">
        <f>[30]Maio!$J$15</f>
        <v>27.36</v>
      </c>
      <c r="M39" s="113">
        <f>[30]Maio!$J$16</f>
        <v>24.12</v>
      </c>
      <c r="N39" s="113">
        <f>[30]Maio!$J$17</f>
        <v>24.48</v>
      </c>
      <c r="O39" s="113">
        <f>[30]Maio!$J$18</f>
        <v>23.759999999999998</v>
      </c>
      <c r="P39" s="113">
        <f>[30]Maio!$J$19</f>
        <v>32.04</v>
      </c>
      <c r="Q39" s="113">
        <f>[30]Maio!$J$20</f>
        <v>36</v>
      </c>
      <c r="R39" s="113">
        <f>[30]Maio!$J$21</f>
        <v>45.36</v>
      </c>
      <c r="S39" s="113">
        <f>[30]Maio!$J$22</f>
        <v>28.8</v>
      </c>
      <c r="T39" s="113">
        <f>[30]Maio!$J$23</f>
        <v>28.8</v>
      </c>
      <c r="U39" s="113">
        <f>[30]Maio!$J$24</f>
        <v>32.4</v>
      </c>
      <c r="V39" s="113">
        <f>[30]Maio!$J$25</f>
        <v>33.840000000000003</v>
      </c>
      <c r="W39" s="113">
        <f>[30]Maio!$J$26</f>
        <v>32.76</v>
      </c>
      <c r="X39" s="113">
        <f>[30]Maio!$J$27</f>
        <v>30.240000000000002</v>
      </c>
      <c r="Y39" s="113">
        <f>[30]Maio!$J$28</f>
        <v>44.64</v>
      </c>
      <c r="Z39" s="113">
        <f>[30]Maio!$J$29</f>
        <v>37.440000000000005</v>
      </c>
      <c r="AA39" s="113">
        <f>[30]Maio!$J$30</f>
        <v>38.519999999999996</v>
      </c>
      <c r="AB39" s="113">
        <f>[30]Maio!$J$31</f>
        <v>37.080000000000005</v>
      </c>
      <c r="AC39" s="113">
        <f>[30]Maio!$J$32</f>
        <v>38.159999999999997</v>
      </c>
      <c r="AD39" s="113">
        <f>[30]Maio!$J$33</f>
        <v>25.92</v>
      </c>
      <c r="AE39" s="113">
        <f>[30]Maio!$J$34</f>
        <v>33.480000000000004</v>
      </c>
      <c r="AF39" s="113">
        <f>[30]Maio!$J$35</f>
        <v>24.12</v>
      </c>
      <c r="AG39" s="101">
        <f t="shared" si="3"/>
        <v>45.36</v>
      </c>
      <c r="AH39" s="112">
        <f t="shared" si="4"/>
        <v>30.344516129032261</v>
      </c>
      <c r="AI39" s="12" t="s">
        <v>35</v>
      </c>
      <c r="AK39" t="s">
        <v>35</v>
      </c>
    </row>
    <row r="40" spans="1:38" x14ac:dyDescent="0.2">
      <c r="A40" s="51" t="s">
        <v>16</v>
      </c>
      <c r="B40" s="113">
        <f>[31]Maio!$J$5</f>
        <v>29.52</v>
      </c>
      <c r="C40" s="113">
        <f>[31]Maio!$J$6</f>
        <v>23.759999999999998</v>
      </c>
      <c r="D40" s="113">
        <f>[31]Maio!$J$7</f>
        <v>19.079999999999998</v>
      </c>
      <c r="E40" s="113">
        <f>[31]Maio!$J$8</f>
        <v>13.32</v>
      </c>
      <c r="F40" s="113">
        <f>[31]Maio!$J$9</f>
        <v>18.36</v>
      </c>
      <c r="G40" s="113">
        <f>[31]Maio!$J$10</f>
        <v>25.2</v>
      </c>
      <c r="H40" s="113">
        <f>[31]Maio!$J$11</f>
        <v>25.2</v>
      </c>
      <c r="I40" s="113">
        <f>[31]Maio!$J$12</f>
        <v>27</v>
      </c>
      <c r="J40" s="113">
        <f>[31]Maio!$J$13</f>
        <v>24.12</v>
      </c>
      <c r="K40" s="113">
        <f>[31]Maio!$J$14</f>
        <v>21.6</v>
      </c>
      <c r="L40" s="113">
        <f>[31]Maio!$J$15</f>
        <v>23.040000000000003</v>
      </c>
      <c r="M40" s="113">
        <f>[31]Maio!$J$16</f>
        <v>27.720000000000002</v>
      </c>
      <c r="N40" s="113">
        <f>[31]Maio!$J$17</f>
        <v>15.120000000000001</v>
      </c>
      <c r="O40" s="113">
        <f>[31]Maio!$J$18</f>
        <v>11.520000000000001</v>
      </c>
      <c r="P40" s="113">
        <f>[31]Maio!$J$19</f>
        <v>12.96</v>
      </c>
      <c r="Q40" s="113">
        <f>[31]Maio!$J$20</f>
        <v>20.16</v>
      </c>
      <c r="R40" s="113">
        <f>[31]Maio!$J$21</f>
        <v>30.6</v>
      </c>
      <c r="S40" s="113">
        <f>[31]Maio!$J$22</f>
        <v>16.2</v>
      </c>
      <c r="T40" s="113">
        <f>[31]Maio!$J$23</f>
        <v>24.840000000000003</v>
      </c>
      <c r="U40" s="113">
        <f>[31]Maio!$J$24</f>
        <v>24.12</v>
      </c>
      <c r="V40" s="113">
        <f>[31]Maio!$J$25</f>
        <v>28.44</v>
      </c>
      <c r="W40" s="113">
        <f>[31]Maio!$J$26</f>
        <v>30.96</v>
      </c>
      <c r="X40" s="113">
        <f>[31]Maio!$J$27</f>
        <v>27.720000000000002</v>
      </c>
      <c r="Y40" s="113">
        <f>[31]Maio!$J$28</f>
        <v>38.880000000000003</v>
      </c>
      <c r="Z40" s="113">
        <f>[31]Maio!$J$29</f>
        <v>33.480000000000004</v>
      </c>
      <c r="AA40" s="113">
        <f>[31]Maio!$J$30</f>
        <v>41.76</v>
      </c>
      <c r="AB40" s="113">
        <f>[31]Maio!$J$31</f>
        <v>27</v>
      </c>
      <c r="AC40" s="113">
        <f>[31]Maio!$J$32</f>
        <v>56.16</v>
      </c>
      <c r="AD40" s="113">
        <f>[31]Maio!$J$33</f>
        <v>24.840000000000003</v>
      </c>
      <c r="AE40" s="113">
        <f>[31]Maio!$J$34</f>
        <v>16.920000000000002</v>
      </c>
      <c r="AF40" s="113">
        <f>[31]Maio!$J$35</f>
        <v>12.96</v>
      </c>
      <c r="AG40" s="101">
        <f t="shared" si="3"/>
        <v>56.16</v>
      </c>
      <c r="AH40" s="112">
        <f t="shared" si="4"/>
        <v>24.921290322580646</v>
      </c>
      <c r="AL40" t="s">
        <v>35</v>
      </c>
    </row>
    <row r="41" spans="1:38" x14ac:dyDescent="0.2">
      <c r="A41" s="51" t="s">
        <v>159</v>
      </c>
      <c r="B41" s="113">
        <f>[32]Maio!$J$5</f>
        <v>21.240000000000002</v>
      </c>
      <c r="C41" s="113">
        <f>[32]Maio!$J$6</f>
        <v>21.96</v>
      </c>
      <c r="D41" s="113">
        <f>[32]Maio!$J$7</f>
        <v>27.720000000000002</v>
      </c>
      <c r="E41" s="113">
        <f>[32]Maio!$J$8</f>
        <v>20.88</v>
      </c>
      <c r="F41" s="113">
        <f>[32]Maio!$J$9</f>
        <v>27</v>
      </c>
      <c r="G41" s="113">
        <f>[32]Maio!$J$10</f>
        <v>27.36</v>
      </c>
      <c r="H41" s="113">
        <f>[32]Maio!$J$11</f>
        <v>23.759999999999998</v>
      </c>
      <c r="I41" s="113">
        <f>[32]Maio!$J$12</f>
        <v>25.56</v>
      </c>
      <c r="J41" s="113">
        <f>[32]Maio!$J$13</f>
        <v>21.6</v>
      </c>
      <c r="K41" s="113">
        <f>[32]Maio!$J$14</f>
        <v>22.32</v>
      </c>
      <c r="L41" s="113">
        <f>[32]Maio!$J$15</f>
        <v>21.240000000000002</v>
      </c>
      <c r="M41" s="113">
        <f>[32]Maio!$J$16</f>
        <v>23.040000000000003</v>
      </c>
      <c r="N41" s="113">
        <f>[32]Maio!$J$17</f>
        <v>20.52</v>
      </c>
      <c r="O41" s="113">
        <f>[32]Maio!$J$18</f>
        <v>18</v>
      </c>
      <c r="P41" s="113">
        <f>[32]Maio!$J$19</f>
        <v>24.12</v>
      </c>
      <c r="Q41" s="113">
        <f>[32]Maio!$J$20</f>
        <v>27.720000000000002</v>
      </c>
      <c r="R41" s="113">
        <f>[32]Maio!$J$21</f>
        <v>35.28</v>
      </c>
      <c r="S41" s="113">
        <f>[32]Maio!$J$22</f>
        <v>17.28</v>
      </c>
      <c r="T41" s="113">
        <f>[32]Maio!$J$23</f>
        <v>27.36</v>
      </c>
      <c r="U41" s="113">
        <f>[32]Maio!$J$24</f>
        <v>26.28</v>
      </c>
      <c r="V41" s="113">
        <f>[32]Maio!$J$25</f>
        <v>28.8</v>
      </c>
      <c r="W41" s="113">
        <f>[32]Maio!$J$26</f>
        <v>28.8</v>
      </c>
      <c r="X41" s="113">
        <f>[32]Maio!$J$27</f>
        <v>26.64</v>
      </c>
      <c r="Y41" s="113">
        <f>[32]Maio!$J$28</f>
        <v>33.119999999999997</v>
      </c>
      <c r="Z41" s="113">
        <f>[32]Maio!$J$29</f>
        <v>29.52</v>
      </c>
      <c r="AA41" s="113">
        <f>[32]Maio!$J$30</f>
        <v>32.76</v>
      </c>
      <c r="AB41" s="113">
        <f>[32]Maio!$J$31</f>
        <v>31.680000000000003</v>
      </c>
      <c r="AC41" s="113">
        <f>[32]Maio!$J$32</f>
        <v>45.36</v>
      </c>
      <c r="AD41" s="113">
        <f>[32]Maio!$J$33</f>
        <v>16.559999999999999</v>
      </c>
      <c r="AE41" s="113">
        <f>[32]Maio!$J$34</f>
        <v>25.2</v>
      </c>
      <c r="AF41" s="113">
        <f>[32]Maio!$J$35</f>
        <v>21.6</v>
      </c>
      <c r="AG41" s="101">
        <f t="shared" si="3"/>
        <v>45.36</v>
      </c>
      <c r="AH41" s="112">
        <f t="shared" si="4"/>
        <v>25.815483870967743</v>
      </c>
    </row>
    <row r="42" spans="1:38" x14ac:dyDescent="0.2">
      <c r="A42" s="51" t="s">
        <v>17</v>
      </c>
      <c r="B42" s="113">
        <f>[33]Maio!$J$5</f>
        <v>25.56</v>
      </c>
      <c r="C42" s="113">
        <f>[33]Maio!$J$6</f>
        <v>18</v>
      </c>
      <c r="D42" s="113">
        <f>[33]Maio!$J$7</f>
        <v>26.64</v>
      </c>
      <c r="E42" s="113">
        <f>[33]Maio!$J$8</f>
        <v>16.2</v>
      </c>
      <c r="F42" s="113">
        <f>[33]Maio!$J$9</f>
        <v>26.28</v>
      </c>
      <c r="G42" s="113">
        <f>[33]Maio!$J$10</f>
        <v>12.96</v>
      </c>
      <c r="H42" s="113">
        <f>[33]Maio!$J$11</f>
        <v>20.52</v>
      </c>
      <c r="I42" s="113">
        <f>[33]Maio!$J$12</f>
        <v>16.559999999999999</v>
      </c>
      <c r="J42" s="113">
        <f>[33]Maio!$J$13</f>
        <v>18</v>
      </c>
      <c r="K42" s="113">
        <f>[33]Maio!$J$14</f>
        <v>20.16</v>
      </c>
      <c r="L42" s="113">
        <f>[33]Maio!$J$15</f>
        <v>18.720000000000002</v>
      </c>
      <c r="M42" s="113">
        <f>[33]Maio!$J$16</f>
        <v>16.559999999999999</v>
      </c>
      <c r="N42" s="113">
        <f>[33]Maio!$J$17</f>
        <v>12.96</v>
      </c>
      <c r="O42" s="113">
        <f>[33]Maio!$J$18</f>
        <v>15.840000000000002</v>
      </c>
      <c r="P42" s="113">
        <f>[33]Maio!$J$19</f>
        <v>19.440000000000001</v>
      </c>
      <c r="Q42" s="113">
        <f>[33]Maio!$J$20</f>
        <v>19.440000000000001</v>
      </c>
      <c r="R42" s="113">
        <f>[33]Maio!$J$21</f>
        <v>28.8</v>
      </c>
      <c r="S42" s="113">
        <f>[33]Maio!$J$22</f>
        <v>22.68</v>
      </c>
      <c r="T42" s="113">
        <f>[33]Maio!$J$23</f>
        <v>17.28</v>
      </c>
      <c r="U42" s="113">
        <f>[33]Maio!$J$24</f>
        <v>21.96</v>
      </c>
      <c r="V42" s="113">
        <f>[33]Maio!$J$25</f>
        <v>32.76</v>
      </c>
      <c r="W42" s="113">
        <f>[33]Maio!$J$26</f>
        <v>38.519999999999996</v>
      </c>
      <c r="X42" s="113">
        <f>[33]Maio!$J$27</f>
        <v>21.6</v>
      </c>
      <c r="Y42" s="113">
        <f>[33]Maio!$J$28</f>
        <v>25.92</v>
      </c>
      <c r="Z42" s="113">
        <f>[33]Maio!$J$29</f>
        <v>27</v>
      </c>
      <c r="AA42" s="113">
        <f>[33]Maio!$J$30</f>
        <v>27.720000000000002</v>
      </c>
      <c r="AB42" s="113">
        <f>[33]Maio!$J$31</f>
        <v>28.08</v>
      </c>
      <c r="AC42" s="113">
        <f>[33]Maio!$J$32</f>
        <v>45</v>
      </c>
      <c r="AD42" s="113">
        <f>[33]Maio!$J$33</f>
        <v>15.840000000000002</v>
      </c>
      <c r="AE42" s="113">
        <f>[33]Maio!$J$34</f>
        <v>38.519999999999996</v>
      </c>
      <c r="AF42" s="113">
        <f>[33]Maio!$J$35</f>
        <v>13.32</v>
      </c>
      <c r="AG42" s="101">
        <f t="shared" si="3"/>
        <v>45</v>
      </c>
      <c r="AH42" s="112">
        <f t="shared" si="4"/>
        <v>22.865806451612908</v>
      </c>
      <c r="AK42" t="s">
        <v>35</v>
      </c>
      <c r="AL42" t="s">
        <v>35</v>
      </c>
    </row>
    <row r="43" spans="1:38" x14ac:dyDescent="0.2">
      <c r="A43" s="51" t="s">
        <v>141</v>
      </c>
      <c r="B43" s="113">
        <f>[34]Maio!$J$5</f>
        <v>21.6</v>
      </c>
      <c r="C43" s="113">
        <f>[34]Maio!$J$6</f>
        <v>22.68</v>
      </c>
      <c r="D43" s="113">
        <f>[34]Maio!$J$7</f>
        <v>18</v>
      </c>
      <c r="E43" s="113">
        <f>[34]Maio!$J$8</f>
        <v>19.8</v>
      </c>
      <c r="F43" s="113">
        <f>[34]Maio!$J$9</f>
        <v>32.4</v>
      </c>
      <c r="G43" s="113">
        <f>[34]Maio!$J$10</f>
        <v>25.56</v>
      </c>
      <c r="H43" s="113">
        <f>[34]Maio!$J$11</f>
        <v>25.56</v>
      </c>
      <c r="I43" s="113">
        <f>[34]Maio!$J$12</f>
        <v>19.079999999999998</v>
      </c>
      <c r="J43" s="113">
        <f>[34]Maio!$J$13</f>
        <v>18</v>
      </c>
      <c r="K43" s="113">
        <f>[34]Maio!$J$14</f>
        <v>23.400000000000002</v>
      </c>
      <c r="L43" s="113">
        <f>[34]Maio!$J$15</f>
        <v>27</v>
      </c>
      <c r="M43" s="113">
        <f>[34]Maio!$J$16</f>
        <v>23.759999999999998</v>
      </c>
      <c r="N43" s="113">
        <f>[34]Maio!$J$17</f>
        <v>21.6</v>
      </c>
      <c r="O43" s="113">
        <f>[34]Maio!$J$18</f>
        <v>24.12</v>
      </c>
      <c r="P43" s="113">
        <f>[34]Maio!$J$19</f>
        <v>24.48</v>
      </c>
      <c r="Q43" s="113">
        <f>[34]Maio!$J$20</f>
        <v>36.36</v>
      </c>
      <c r="R43" s="113">
        <f>[34]Maio!$J$21</f>
        <v>34.92</v>
      </c>
      <c r="S43" s="113">
        <f>[34]Maio!$J$22</f>
        <v>30.96</v>
      </c>
      <c r="T43" s="113">
        <f>[34]Maio!$J$23</f>
        <v>30.6</v>
      </c>
      <c r="U43" s="113">
        <f>[34]Maio!$J$24</f>
        <v>26.28</v>
      </c>
      <c r="V43" s="113">
        <f>[34]Maio!$J$25</f>
        <v>33.840000000000003</v>
      </c>
      <c r="W43" s="113">
        <f>[34]Maio!$J$26</f>
        <v>34.200000000000003</v>
      </c>
      <c r="X43" s="113">
        <f>[34]Maio!$J$27</f>
        <v>28.08</v>
      </c>
      <c r="Y43" s="113">
        <f>[34]Maio!$J$28</f>
        <v>32.76</v>
      </c>
      <c r="Z43" s="113">
        <f>[34]Maio!$J$29</f>
        <v>36.72</v>
      </c>
      <c r="AA43" s="113">
        <f>[34]Maio!$J$30</f>
        <v>40.680000000000007</v>
      </c>
      <c r="AB43" s="113">
        <f>[34]Maio!$J$31</f>
        <v>29.16</v>
      </c>
      <c r="AC43" s="113">
        <f>[34]Maio!$J$32</f>
        <v>39.24</v>
      </c>
      <c r="AD43" s="113">
        <f>[34]Maio!$J$33</f>
        <v>33.480000000000004</v>
      </c>
      <c r="AE43" s="113">
        <f>[34]Maio!$J$34</f>
        <v>36</v>
      </c>
      <c r="AF43" s="113">
        <f>[34]Maio!$J$35</f>
        <v>20.16</v>
      </c>
      <c r="AG43" s="101">
        <f t="shared" si="3"/>
        <v>40.680000000000007</v>
      </c>
      <c r="AH43" s="112">
        <f t="shared" si="4"/>
        <v>28.080000000000009</v>
      </c>
      <c r="AK43" t="s">
        <v>35</v>
      </c>
    </row>
    <row r="44" spans="1:38" x14ac:dyDescent="0.2">
      <c r="A44" s="51" t="s">
        <v>18</v>
      </c>
      <c r="B44" s="113">
        <f>[35]Maio!$J$5</f>
        <v>20.16</v>
      </c>
      <c r="C44" s="113">
        <f>[35]Maio!$J$6</f>
        <v>23.040000000000003</v>
      </c>
      <c r="D44" s="113">
        <f>[35]Maio!$J$7</f>
        <v>22.68</v>
      </c>
      <c r="E44" s="113">
        <f>[35]Maio!$J$8</f>
        <v>18.720000000000002</v>
      </c>
      <c r="F44" s="113">
        <f>[35]Maio!$J$9</f>
        <v>24.12</v>
      </c>
      <c r="G44" s="113">
        <f>[35]Maio!$J$10</f>
        <v>29.16</v>
      </c>
      <c r="H44" s="113">
        <f>[35]Maio!$J$11</f>
        <v>27.720000000000002</v>
      </c>
      <c r="I44" s="113">
        <f>[35]Maio!$J$12</f>
        <v>18</v>
      </c>
      <c r="J44" s="113">
        <f>[35]Maio!$J$13</f>
        <v>24.12</v>
      </c>
      <c r="K44" s="113">
        <f>[35]Maio!$J$14</f>
        <v>21.96</v>
      </c>
      <c r="L44" s="113">
        <f>[35]Maio!$J$15</f>
        <v>21.240000000000002</v>
      </c>
      <c r="M44" s="113">
        <f>[35]Maio!$J$16</f>
        <v>20.88</v>
      </c>
      <c r="N44" s="113">
        <f>[35]Maio!$J$17</f>
        <v>16.2</v>
      </c>
      <c r="O44" s="113">
        <f>[35]Maio!$J$18</f>
        <v>23.040000000000003</v>
      </c>
      <c r="P44" s="113">
        <f>[35]Maio!$J$19</f>
        <v>19.440000000000001</v>
      </c>
      <c r="Q44" s="113">
        <f>[35]Maio!$J$20</f>
        <v>22.68</v>
      </c>
      <c r="R44" s="113">
        <f>[35]Maio!$J$21</f>
        <v>23.040000000000003</v>
      </c>
      <c r="S44" s="113">
        <f>[35]Maio!$J$22</f>
        <v>15.120000000000001</v>
      </c>
      <c r="T44" s="113">
        <f>[35]Maio!$J$23</f>
        <v>21.6</v>
      </c>
      <c r="U44" s="113">
        <f>[35]Maio!$J$24</f>
        <v>24.48</v>
      </c>
      <c r="V44" s="113">
        <f>[35]Maio!$J$25</f>
        <v>20.52</v>
      </c>
      <c r="W44" s="113">
        <f>[35]Maio!$J$26</f>
        <v>29.52</v>
      </c>
      <c r="X44" s="113">
        <f>[35]Maio!$J$27</f>
        <v>19.8</v>
      </c>
      <c r="Y44" s="113">
        <f>[35]Maio!$J$28</f>
        <v>39.6</v>
      </c>
      <c r="Z44" s="113">
        <f>[35]Maio!$J$29</f>
        <v>34.200000000000003</v>
      </c>
      <c r="AA44" s="113">
        <f>[35]Maio!$J$30</f>
        <v>32.4</v>
      </c>
      <c r="AB44" s="113">
        <f>[35]Maio!$J$31</f>
        <v>33.480000000000004</v>
      </c>
      <c r="AC44" s="113">
        <f>[35]Maio!$J$32</f>
        <v>23.040000000000003</v>
      </c>
      <c r="AD44" s="113">
        <f>[35]Maio!$J$33</f>
        <v>28.08</v>
      </c>
      <c r="AE44" s="113">
        <f>[35]Maio!$J$34</f>
        <v>20.88</v>
      </c>
      <c r="AF44" s="113">
        <f>[35]Maio!$J$35</f>
        <v>17.64</v>
      </c>
      <c r="AG44" s="101">
        <f t="shared" si="3"/>
        <v>39.6</v>
      </c>
      <c r="AH44" s="112">
        <f t="shared" si="4"/>
        <v>23.76</v>
      </c>
      <c r="AK44" t="s">
        <v>35</v>
      </c>
    </row>
    <row r="45" spans="1:38" hidden="1" x14ac:dyDescent="0.2">
      <c r="A45" s="51" t="s">
        <v>146</v>
      </c>
      <c r="B45" s="113" t="str">
        <f>[36]Maio!$J$5</f>
        <v>*</v>
      </c>
      <c r="C45" s="113" t="str">
        <f>[36]Maio!$J$6</f>
        <v>*</v>
      </c>
      <c r="D45" s="113" t="str">
        <f>[36]Maio!$J$7</f>
        <v>*</v>
      </c>
      <c r="E45" s="113" t="str">
        <f>[36]Maio!$J$8</f>
        <v>*</v>
      </c>
      <c r="F45" s="113" t="str">
        <f>[36]Maio!$J$9</f>
        <v>*</v>
      </c>
      <c r="G45" s="113" t="str">
        <f>[36]Maio!$J$10</f>
        <v>*</v>
      </c>
      <c r="H45" s="113" t="str">
        <f>[36]Maio!$J$11</f>
        <v>*</v>
      </c>
      <c r="I45" s="113" t="str">
        <f>[36]Maio!$J$12</f>
        <v>*</v>
      </c>
      <c r="J45" s="113" t="str">
        <f>[36]Maio!$J$13</f>
        <v>*</v>
      </c>
      <c r="K45" s="113" t="str">
        <f>[36]Maio!$J$14</f>
        <v>*</v>
      </c>
      <c r="L45" s="113" t="str">
        <f>[36]Maio!$J$15</f>
        <v>*</v>
      </c>
      <c r="M45" s="113" t="str">
        <f>[36]Maio!$J$16</f>
        <v>*</v>
      </c>
      <c r="N45" s="113" t="str">
        <f>[36]Maio!$J$17</f>
        <v>*</v>
      </c>
      <c r="O45" s="113" t="str">
        <f>[36]Maio!$J$18</f>
        <v>*</v>
      </c>
      <c r="P45" s="113" t="str">
        <f>[36]Maio!$J$19</f>
        <v>*</v>
      </c>
      <c r="Q45" s="113" t="str">
        <f>[36]Maio!$J$20</f>
        <v>*</v>
      </c>
      <c r="R45" s="113" t="str">
        <f>[36]Maio!$J$21</f>
        <v>*</v>
      </c>
      <c r="S45" s="113" t="str">
        <f>[36]Maio!$J$22</f>
        <v>*</v>
      </c>
      <c r="T45" s="113" t="str">
        <f>[36]Maio!$J$23</f>
        <v>*</v>
      </c>
      <c r="U45" s="113" t="str">
        <f>[36]Maio!$J$24</f>
        <v>*</v>
      </c>
      <c r="V45" s="113" t="str">
        <f>[36]Maio!$J$25</f>
        <v>*</v>
      </c>
      <c r="W45" s="113" t="str">
        <f>[36]Maio!$J$26</f>
        <v>*</v>
      </c>
      <c r="X45" s="113" t="str">
        <f>[36]Maio!$J$27</f>
        <v>*</v>
      </c>
      <c r="Y45" s="113" t="str">
        <f>[36]Maio!$J$28</f>
        <v>*</v>
      </c>
      <c r="Z45" s="113" t="str">
        <f>[36]Maio!$J$29</f>
        <v>*</v>
      </c>
      <c r="AA45" s="113" t="str">
        <f>[36]Maio!$J$30</f>
        <v>*</v>
      </c>
      <c r="AB45" s="113" t="str">
        <f>[36]Maio!$J$31</f>
        <v>*</v>
      </c>
      <c r="AC45" s="113" t="str">
        <f>[36]Maio!$J$32</f>
        <v>*</v>
      </c>
      <c r="AD45" s="113" t="str">
        <f>[36]Maio!$J$33</f>
        <v>*</v>
      </c>
      <c r="AE45" s="113" t="str">
        <f>[36]Maio!$J$34</f>
        <v>*</v>
      </c>
      <c r="AF45" s="113" t="str">
        <f>[36]Maio!$J$35</f>
        <v>*</v>
      </c>
      <c r="AG45" s="101" t="s">
        <v>209</v>
      </c>
      <c r="AH45" s="112" t="s">
        <v>209</v>
      </c>
      <c r="AK45" t="s">
        <v>35</v>
      </c>
      <c r="AL45" t="s">
        <v>35</v>
      </c>
    </row>
    <row r="46" spans="1:38" x14ac:dyDescent="0.2">
      <c r="A46" s="51" t="s">
        <v>19</v>
      </c>
      <c r="B46" s="113">
        <f>[37]Maio!$J$5</f>
        <v>21.6</v>
      </c>
      <c r="C46" s="113">
        <f>[37]Maio!$J$6</f>
        <v>29.880000000000003</v>
      </c>
      <c r="D46" s="113">
        <f>[37]Maio!$J$7</f>
        <v>13.68</v>
      </c>
      <c r="E46" s="113">
        <f>[37]Maio!$J$8</f>
        <v>0</v>
      </c>
      <c r="F46" s="113">
        <f>[37]Maio!$J$9</f>
        <v>33.840000000000003</v>
      </c>
      <c r="G46" s="113">
        <f>[37]Maio!$J$10</f>
        <v>11.16</v>
      </c>
      <c r="H46" s="113">
        <f>[37]Maio!$J$11</f>
        <v>27.36</v>
      </c>
      <c r="I46" s="113">
        <f>[37]Maio!$J$12</f>
        <v>28.08</v>
      </c>
      <c r="J46" s="113">
        <f>[37]Maio!$J$13</f>
        <v>19.440000000000001</v>
      </c>
      <c r="K46" s="113">
        <f>[37]Maio!$J$14</f>
        <v>21.6</v>
      </c>
      <c r="L46" s="113">
        <f>[37]Maio!$J$15</f>
        <v>24.840000000000003</v>
      </c>
      <c r="M46" s="113">
        <f>[37]Maio!$J$16</f>
        <v>21.240000000000002</v>
      </c>
      <c r="N46" s="113">
        <f>[37]Maio!$J$17</f>
        <v>0</v>
      </c>
      <c r="O46" s="113">
        <f>[37]Maio!$J$18</f>
        <v>14.76</v>
      </c>
      <c r="P46" s="113">
        <f>[37]Maio!$J$19</f>
        <v>21.240000000000002</v>
      </c>
      <c r="Q46" s="113">
        <f>[37]Maio!$J$20</f>
        <v>15.120000000000001</v>
      </c>
      <c r="R46" s="113">
        <f>[37]Maio!$J$21</f>
        <v>33.480000000000004</v>
      </c>
      <c r="S46" s="113">
        <f>[37]Maio!$J$22</f>
        <v>25.2</v>
      </c>
      <c r="T46" s="113">
        <f>[37]Maio!$J$23</f>
        <v>23.759999999999998</v>
      </c>
      <c r="U46" s="113">
        <f>[37]Maio!$J$24</f>
        <v>18.36</v>
      </c>
      <c r="V46" s="113">
        <f>[37]Maio!$J$25</f>
        <v>20.52</v>
      </c>
      <c r="W46" s="113">
        <f>[37]Maio!$J$26</f>
        <v>18.720000000000002</v>
      </c>
      <c r="X46" s="113">
        <f>[37]Maio!$J$27</f>
        <v>27.720000000000002</v>
      </c>
      <c r="Y46" s="113">
        <f>[37]Maio!$J$28</f>
        <v>32.76</v>
      </c>
      <c r="Z46" s="113">
        <f>[37]Maio!$J$29</f>
        <v>31.680000000000003</v>
      </c>
      <c r="AA46" s="113">
        <f>[37]Maio!$J$30</f>
        <v>37.440000000000005</v>
      </c>
      <c r="AB46" s="113">
        <f>[37]Maio!$J$31</f>
        <v>36.72</v>
      </c>
      <c r="AC46" s="113">
        <f>[37]Maio!$J$32</f>
        <v>26.64</v>
      </c>
      <c r="AD46" s="113">
        <f>[37]Maio!$J$33</f>
        <v>19.440000000000001</v>
      </c>
      <c r="AE46" s="113">
        <f>[37]Maio!$J$34</f>
        <v>28.08</v>
      </c>
      <c r="AF46" s="113">
        <f>[37]Maio!$J$35</f>
        <v>12.24</v>
      </c>
      <c r="AG46" s="101">
        <f t="shared" si="3"/>
        <v>37.440000000000005</v>
      </c>
      <c r="AH46" s="112">
        <f t="shared" si="4"/>
        <v>22.470967741935489</v>
      </c>
      <c r="AI46" s="12" t="s">
        <v>35</v>
      </c>
      <c r="AJ46" t="s">
        <v>35</v>
      </c>
      <c r="AK46" t="s">
        <v>35</v>
      </c>
    </row>
    <row r="47" spans="1:38" x14ac:dyDescent="0.2">
      <c r="A47" s="51" t="s">
        <v>23</v>
      </c>
      <c r="B47" s="113">
        <f>[38]Maio!$J$5</f>
        <v>25.92</v>
      </c>
      <c r="C47" s="113">
        <f>[38]Maio!$J$6</f>
        <v>26.28</v>
      </c>
      <c r="D47" s="113">
        <f>[38]Maio!$J$7</f>
        <v>27</v>
      </c>
      <c r="E47" s="113">
        <f>[38]Maio!$J$8</f>
        <v>20.52</v>
      </c>
      <c r="F47" s="113">
        <f>[38]Maio!$J$9</f>
        <v>28.44</v>
      </c>
      <c r="G47" s="113">
        <f>[38]Maio!$J$10</f>
        <v>19.440000000000001</v>
      </c>
      <c r="H47" s="113">
        <f>[38]Maio!$J$11</f>
        <v>31.319999999999997</v>
      </c>
      <c r="I47" s="113">
        <f>[38]Maio!$J$12</f>
        <v>21.96</v>
      </c>
      <c r="J47" s="113">
        <f>[38]Maio!$J$13</f>
        <v>24.48</v>
      </c>
      <c r="K47" s="113">
        <f>[38]Maio!$J$14</f>
        <v>24.48</v>
      </c>
      <c r="L47" s="113">
        <f>[38]Maio!$J$15</f>
        <v>23.759999999999998</v>
      </c>
      <c r="M47" s="113">
        <f>[38]Maio!$J$16</f>
        <v>28.08</v>
      </c>
      <c r="N47" s="113">
        <f>[38]Maio!$J$17</f>
        <v>21.6</v>
      </c>
      <c r="O47" s="113">
        <f>[38]Maio!$J$18</f>
        <v>18.36</v>
      </c>
      <c r="P47" s="113">
        <f>[38]Maio!$J$19</f>
        <v>25.2</v>
      </c>
      <c r="Q47" s="113">
        <f>[38]Maio!$J$20</f>
        <v>29.52</v>
      </c>
      <c r="R47" s="113">
        <f>[38]Maio!$J$21</f>
        <v>33.480000000000004</v>
      </c>
      <c r="S47" s="113">
        <f>[38]Maio!$J$22</f>
        <v>25.56</v>
      </c>
      <c r="T47" s="113">
        <f>[38]Maio!$J$23</f>
        <v>22.68</v>
      </c>
      <c r="U47" s="113">
        <f>[38]Maio!$J$24</f>
        <v>28.8</v>
      </c>
      <c r="V47" s="113">
        <f>[38]Maio!$J$25</f>
        <v>29.880000000000003</v>
      </c>
      <c r="W47" s="113">
        <f>[38]Maio!$J$26</f>
        <v>32.4</v>
      </c>
      <c r="X47" s="113">
        <f>[38]Maio!$J$27</f>
        <v>33.119999999999997</v>
      </c>
      <c r="Y47" s="113">
        <f>[38]Maio!$J$28</f>
        <v>31.319999999999997</v>
      </c>
      <c r="Z47" s="113">
        <f>[38]Maio!$J$29</f>
        <v>36</v>
      </c>
      <c r="AA47" s="113">
        <f>[38]Maio!$J$30</f>
        <v>40.32</v>
      </c>
      <c r="AB47" s="113">
        <f>[38]Maio!$J$31</f>
        <v>30.240000000000002</v>
      </c>
      <c r="AC47" s="113">
        <f>[38]Maio!$J$32</f>
        <v>52.92</v>
      </c>
      <c r="AD47" s="113">
        <f>[38]Maio!$J$33</f>
        <v>24.48</v>
      </c>
      <c r="AE47" s="113">
        <f>[38]Maio!$J$34</f>
        <v>25.56</v>
      </c>
      <c r="AF47" s="113">
        <f>[38]Maio!$J$35</f>
        <v>16.559999999999999</v>
      </c>
      <c r="AG47" s="101">
        <f t="shared" si="3"/>
        <v>52.92</v>
      </c>
      <c r="AH47" s="112">
        <f t="shared" si="4"/>
        <v>27.731612903225805</v>
      </c>
      <c r="AK47" t="s">
        <v>35</v>
      </c>
    </row>
    <row r="48" spans="1:38" x14ac:dyDescent="0.2">
      <c r="A48" s="51" t="s">
        <v>34</v>
      </c>
      <c r="B48" s="113">
        <f>[39]Maio!$J$5</f>
        <v>42.84</v>
      </c>
      <c r="C48" s="113">
        <f>[39]Maio!$J$6</f>
        <v>30.96</v>
      </c>
      <c r="D48" s="113">
        <f>[39]Maio!$J$7</f>
        <v>40.680000000000007</v>
      </c>
      <c r="E48" s="113">
        <f>[39]Maio!$J$8</f>
        <v>21.6</v>
      </c>
      <c r="F48" s="113">
        <f>[39]Maio!$J$9</f>
        <v>30.240000000000002</v>
      </c>
      <c r="G48" s="113">
        <f>[39]Maio!$J$10</f>
        <v>26.64</v>
      </c>
      <c r="H48" s="113">
        <f>[39]Maio!$J$11</f>
        <v>29.880000000000003</v>
      </c>
      <c r="I48" s="113">
        <f>[39]Maio!$J$12</f>
        <v>21.6</v>
      </c>
      <c r="J48" s="113">
        <f>[39]Maio!$J$13</f>
        <v>24.840000000000003</v>
      </c>
      <c r="K48" s="113">
        <f>[39]Maio!$J$14</f>
        <v>28.08</v>
      </c>
      <c r="L48" s="113">
        <f>[39]Maio!$J$15</f>
        <v>38.880000000000003</v>
      </c>
      <c r="M48" s="113">
        <f>[39]Maio!$J$16</f>
        <v>30.96</v>
      </c>
      <c r="N48" s="113">
        <f>[39]Maio!$J$17</f>
        <v>27.720000000000002</v>
      </c>
      <c r="O48" s="113">
        <f>[39]Maio!$J$18</f>
        <v>37.440000000000005</v>
      </c>
      <c r="P48" s="113">
        <f>[39]Maio!$J$19</f>
        <v>25.2</v>
      </c>
      <c r="Q48" s="113">
        <f>[39]Maio!$J$20</f>
        <v>24.840000000000003</v>
      </c>
      <c r="R48" s="113">
        <f>[39]Maio!$J$21</f>
        <v>23.040000000000003</v>
      </c>
      <c r="S48" s="113">
        <f>[39]Maio!$J$22</f>
        <v>20.16</v>
      </c>
      <c r="T48" s="113">
        <f>[39]Maio!$J$23</f>
        <v>30.6</v>
      </c>
      <c r="U48" s="113">
        <f>[39]Maio!$J$24</f>
        <v>31.319999999999997</v>
      </c>
      <c r="V48" s="113">
        <f>[39]Maio!$J$25</f>
        <v>27.36</v>
      </c>
      <c r="W48" s="113">
        <f>[39]Maio!$J$26</f>
        <v>28.08</v>
      </c>
      <c r="X48" s="113">
        <f>[39]Maio!$J$27</f>
        <v>29.16</v>
      </c>
      <c r="Y48" s="113">
        <f>[39]Maio!$J$28</f>
        <v>39.6</v>
      </c>
      <c r="Z48" s="113">
        <f>[39]Maio!$J$29</f>
        <v>37.080000000000005</v>
      </c>
      <c r="AA48" s="113">
        <f>[39]Maio!$J$30</f>
        <v>36</v>
      </c>
      <c r="AB48" s="113">
        <f>[39]Maio!$J$31</f>
        <v>30.240000000000002</v>
      </c>
      <c r="AC48" s="113">
        <f>[39]Maio!$J$32</f>
        <v>34.56</v>
      </c>
      <c r="AD48" s="113">
        <f>[39]Maio!$J$33</f>
        <v>27.36</v>
      </c>
      <c r="AE48" s="113">
        <f>[39]Maio!$J$34</f>
        <v>29.16</v>
      </c>
      <c r="AF48" s="113">
        <f>[39]Maio!$J$35</f>
        <v>38.880000000000003</v>
      </c>
      <c r="AG48" s="101">
        <f t="shared" si="3"/>
        <v>42.84</v>
      </c>
      <c r="AH48" s="112">
        <f t="shared" si="4"/>
        <v>30.483870967741939</v>
      </c>
      <c r="AI48" s="12" t="s">
        <v>35</v>
      </c>
      <c r="AK48" t="s">
        <v>35</v>
      </c>
    </row>
    <row r="49" spans="1:38" x14ac:dyDescent="0.2">
      <c r="A49" s="51" t="s">
        <v>20</v>
      </c>
      <c r="B49" s="113">
        <f>[40]Maio!$J$5</f>
        <v>16.920000000000002</v>
      </c>
      <c r="C49" s="113">
        <f>[40]Maio!$J$6</f>
        <v>19.440000000000001</v>
      </c>
      <c r="D49" s="113">
        <f>[40]Maio!$J$7</f>
        <v>21.6</v>
      </c>
      <c r="E49" s="113">
        <f>[40]Maio!$J$8</f>
        <v>18</v>
      </c>
      <c r="F49" s="113">
        <f>[40]Maio!$J$9</f>
        <v>24.12</v>
      </c>
      <c r="G49" s="113">
        <f>[40]Maio!$J$10</f>
        <v>18</v>
      </c>
      <c r="H49" s="113">
        <f>[40]Maio!$J$11</f>
        <v>27.36</v>
      </c>
      <c r="I49" s="113">
        <f>[40]Maio!$J$12</f>
        <v>21.240000000000002</v>
      </c>
      <c r="J49" s="113">
        <f>[40]Maio!$J$13</f>
        <v>14.4</v>
      </c>
      <c r="K49" s="113">
        <f>[40]Maio!$J$14</f>
        <v>16.559999999999999</v>
      </c>
      <c r="L49" s="113">
        <f>[40]Maio!$J$15</f>
        <v>19.8</v>
      </c>
      <c r="M49" s="113">
        <f>[40]Maio!$J$16</f>
        <v>23.040000000000003</v>
      </c>
      <c r="N49" s="113">
        <f>[40]Maio!$J$17</f>
        <v>16.920000000000002</v>
      </c>
      <c r="O49" s="113">
        <f>[40]Maio!$J$18</f>
        <v>17.64</v>
      </c>
      <c r="P49" s="113">
        <f>[40]Maio!$J$19</f>
        <v>19.440000000000001</v>
      </c>
      <c r="Q49" s="113">
        <f>[40]Maio!$J$20</f>
        <v>19.8</v>
      </c>
      <c r="R49" s="113">
        <f>[40]Maio!$J$21</f>
        <v>22.32</v>
      </c>
      <c r="S49" s="113">
        <f>[40]Maio!$J$22</f>
        <v>16.2</v>
      </c>
      <c r="T49" s="113">
        <f>[40]Maio!$J$23</f>
        <v>16.920000000000002</v>
      </c>
      <c r="U49" s="113">
        <f>[40]Maio!$J$24</f>
        <v>18.36</v>
      </c>
      <c r="V49" s="113">
        <f>[40]Maio!$J$25</f>
        <v>23.040000000000003</v>
      </c>
      <c r="W49" s="113">
        <f>[40]Maio!$J$26</f>
        <v>32.76</v>
      </c>
      <c r="X49" s="113">
        <f>[40]Maio!$J$27</f>
        <v>17.64</v>
      </c>
      <c r="Y49" s="113">
        <f>[40]Maio!$J$28</f>
        <v>26.28</v>
      </c>
      <c r="Z49" s="113">
        <f>[40]Maio!$J$29</f>
        <v>28.08</v>
      </c>
      <c r="AA49" s="113">
        <f>[40]Maio!$J$30</f>
        <v>28.08</v>
      </c>
      <c r="AB49" s="113">
        <f>[40]Maio!$J$31</f>
        <v>23.400000000000002</v>
      </c>
      <c r="AC49" s="113">
        <f>[40]Maio!$J$32</f>
        <v>30.96</v>
      </c>
      <c r="AD49" s="113">
        <f>[40]Maio!$J$33</f>
        <v>22.32</v>
      </c>
      <c r="AE49" s="113">
        <f>[40]Maio!$J$34</f>
        <v>23.040000000000003</v>
      </c>
      <c r="AF49" s="113">
        <f>[40]Maio!$J$35</f>
        <v>20.16</v>
      </c>
      <c r="AG49" s="101">
        <f t="shared" si="3"/>
        <v>32.76</v>
      </c>
      <c r="AH49" s="112">
        <f t="shared" si="4"/>
        <v>21.4141935483871</v>
      </c>
      <c r="AL49" t="s">
        <v>35</v>
      </c>
    </row>
    <row r="50" spans="1:38" s="5" customFormat="1" ht="17.100000000000001" customHeight="1" x14ac:dyDescent="0.2">
      <c r="A50" s="52" t="s">
        <v>24</v>
      </c>
      <c r="B50" s="114">
        <f>MAX(B5:B49)</f>
        <v>43.2</v>
      </c>
      <c r="C50" s="114">
        <f t="shared" ref="C50:AF50" si="7">MAX(C5:C49)</f>
        <v>38.159999999999997</v>
      </c>
      <c r="D50" s="114">
        <f t="shared" si="7"/>
        <v>40.680000000000007</v>
      </c>
      <c r="E50" s="114">
        <f t="shared" si="7"/>
        <v>29.52</v>
      </c>
      <c r="F50" s="114">
        <f t="shared" si="7"/>
        <v>33.840000000000003</v>
      </c>
      <c r="G50" s="114">
        <f t="shared" si="7"/>
        <v>45</v>
      </c>
      <c r="H50" s="114">
        <f t="shared" si="7"/>
        <v>37.800000000000004</v>
      </c>
      <c r="I50" s="114">
        <f t="shared" si="7"/>
        <v>30.6</v>
      </c>
      <c r="J50" s="114">
        <f t="shared" si="7"/>
        <v>32.04</v>
      </c>
      <c r="K50" s="114">
        <f t="shared" si="7"/>
        <v>33.480000000000004</v>
      </c>
      <c r="L50" s="114">
        <f t="shared" si="7"/>
        <v>38.880000000000003</v>
      </c>
      <c r="M50" s="114">
        <f t="shared" si="7"/>
        <v>33.840000000000003</v>
      </c>
      <c r="N50" s="114">
        <f t="shared" si="7"/>
        <v>32.76</v>
      </c>
      <c r="O50" s="114">
        <f t="shared" si="7"/>
        <v>37.440000000000005</v>
      </c>
      <c r="P50" s="114">
        <f t="shared" si="7"/>
        <v>32.04</v>
      </c>
      <c r="Q50" s="114">
        <f t="shared" si="7"/>
        <v>36.36</v>
      </c>
      <c r="R50" s="114">
        <f t="shared" si="7"/>
        <v>45.36</v>
      </c>
      <c r="S50" s="114">
        <f t="shared" si="7"/>
        <v>34.200000000000003</v>
      </c>
      <c r="T50" s="114">
        <f t="shared" si="7"/>
        <v>34.92</v>
      </c>
      <c r="U50" s="114">
        <f t="shared" si="7"/>
        <v>33.840000000000003</v>
      </c>
      <c r="V50" s="114">
        <f t="shared" si="7"/>
        <v>37.800000000000004</v>
      </c>
      <c r="W50" s="114">
        <f t="shared" si="7"/>
        <v>51.12</v>
      </c>
      <c r="X50" s="114">
        <f t="shared" si="7"/>
        <v>36.72</v>
      </c>
      <c r="Y50" s="114">
        <f t="shared" si="7"/>
        <v>44.64</v>
      </c>
      <c r="Z50" s="114">
        <f t="shared" si="7"/>
        <v>44.64</v>
      </c>
      <c r="AA50" s="114">
        <f t="shared" si="7"/>
        <v>46.800000000000004</v>
      </c>
      <c r="AB50" s="114">
        <f t="shared" si="7"/>
        <v>48.24</v>
      </c>
      <c r="AC50" s="114">
        <f t="shared" si="7"/>
        <v>67.319999999999993</v>
      </c>
      <c r="AD50" s="114">
        <f t="shared" si="7"/>
        <v>41.76</v>
      </c>
      <c r="AE50" s="114">
        <f t="shared" si="7"/>
        <v>58.680000000000007</v>
      </c>
      <c r="AF50" s="114">
        <f t="shared" si="7"/>
        <v>38.880000000000003</v>
      </c>
      <c r="AG50" s="101">
        <f>MAX(AG5:AG49)</f>
        <v>67.319999999999993</v>
      </c>
      <c r="AH50" s="121"/>
    </row>
    <row r="51" spans="1:38" x14ac:dyDescent="0.2">
      <c r="A51" s="97" t="s">
        <v>215</v>
      </c>
      <c r="B51" s="43"/>
      <c r="C51" s="43"/>
      <c r="D51" s="43"/>
      <c r="E51" s="43"/>
      <c r="F51" s="43"/>
      <c r="G51" s="43"/>
      <c r="H51" s="118"/>
      <c r="I51" s="118"/>
      <c r="J51" s="118"/>
      <c r="K51" s="118"/>
      <c r="L51" s="118"/>
      <c r="M51" s="118"/>
      <c r="N51" s="118"/>
      <c r="O51" s="118"/>
      <c r="P51" s="118"/>
      <c r="Q51" s="118"/>
      <c r="R51" s="118"/>
      <c r="S51" s="118"/>
      <c r="T51" s="118"/>
      <c r="U51" s="118"/>
      <c r="V51" s="118"/>
      <c r="W51" s="118"/>
      <c r="X51" s="118"/>
      <c r="Y51" s="118"/>
      <c r="Z51" s="118"/>
      <c r="AA51" s="118"/>
      <c r="AB51" s="118"/>
      <c r="AC51" s="118"/>
      <c r="AD51" s="49"/>
      <c r="AE51" s="53"/>
      <c r="AF51" s="53"/>
      <c r="AG51" s="47"/>
      <c r="AH51" s="48"/>
    </row>
    <row r="52" spans="1:38" x14ac:dyDescent="0.2">
      <c r="A52" s="97" t="s">
        <v>216</v>
      </c>
      <c r="B52" s="44"/>
      <c r="C52" s="44"/>
      <c r="D52" s="44"/>
      <c r="E52" s="44"/>
      <c r="F52" s="44"/>
      <c r="G52" s="44"/>
      <c r="H52" s="44"/>
      <c r="I52" s="44"/>
      <c r="J52" s="118"/>
      <c r="K52" s="118"/>
      <c r="L52" s="118"/>
      <c r="M52" s="118"/>
      <c r="N52" s="118"/>
      <c r="O52" s="118"/>
      <c r="P52" s="118"/>
      <c r="Q52" s="118"/>
      <c r="R52" s="118"/>
      <c r="S52" s="118"/>
      <c r="T52" s="129"/>
      <c r="U52" s="129"/>
      <c r="V52" s="129"/>
      <c r="W52" s="129"/>
      <c r="X52" s="129"/>
      <c r="Y52" s="118"/>
      <c r="Z52" s="118"/>
      <c r="AA52" s="118"/>
      <c r="AB52" s="118"/>
      <c r="AC52" s="118"/>
      <c r="AD52" s="118"/>
      <c r="AE52" s="118"/>
      <c r="AF52" s="118"/>
      <c r="AG52" s="47"/>
      <c r="AH52" s="46"/>
    </row>
    <row r="53" spans="1:38" x14ac:dyDescent="0.2">
      <c r="A53" s="45"/>
      <c r="B53" s="118"/>
      <c r="C53" s="118"/>
      <c r="D53" s="118"/>
      <c r="E53" s="118"/>
      <c r="F53" s="118"/>
      <c r="G53" s="118"/>
      <c r="H53" s="118"/>
      <c r="I53" s="118"/>
      <c r="J53" s="119"/>
      <c r="K53" s="119"/>
      <c r="L53" s="119"/>
      <c r="M53" s="119"/>
      <c r="N53" s="119"/>
      <c r="O53" s="119"/>
      <c r="P53" s="119"/>
      <c r="Q53" s="118"/>
      <c r="R53" s="118"/>
      <c r="S53" s="118"/>
      <c r="T53" s="130"/>
      <c r="U53" s="130"/>
      <c r="V53" s="130"/>
      <c r="W53" s="130"/>
      <c r="X53" s="130"/>
      <c r="Y53" s="118"/>
      <c r="Z53" s="118"/>
      <c r="AA53" s="118"/>
      <c r="AB53" s="118"/>
      <c r="AC53" s="118"/>
      <c r="AD53" s="49"/>
      <c r="AE53" s="49"/>
      <c r="AF53" s="49"/>
      <c r="AG53" s="47"/>
      <c r="AH53" s="46"/>
    </row>
    <row r="54" spans="1:38" x14ac:dyDescent="0.2">
      <c r="A54" s="42"/>
      <c r="B54" s="43"/>
      <c r="C54" s="43"/>
      <c r="D54" s="43"/>
      <c r="E54" s="43"/>
      <c r="F54" s="43"/>
      <c r="G54" s="43"/>
      <c r="H54" s="43"/>
      <c r="I54" s="43"/>
      <c r="J54" s="43"/>
      <c r="K54" s="118"/>
      <c r="L54" s="118"/>
      <c r="M54" s="118"/>
      <c r="N54" s="118"/>
      <c r="O54" s="118"/>
      <c r="P54" s="118"/>
      <c r="Q54" s="118"/>
      <c r="R54" s="118"/>
      <c r="S54" s="118"/>
      <c r="T54" s="118"/>
      <c r="U54" s="118"/>
      <c r="V54" s="118"/>
      <c r="W54" s="118"/>
      <c r="X54" s="118"/>
      <c r="Y54" s="118"/>
      <c r="Z54" s="118"/>
      <c r="AA54" s="118"/>
      <c r="AB54" s="118"/>
      <c r="AC54" s="118"/>
      <c r="AD54" s="49"/>
      <c r="AE54" s="49"/>
      <c r="AF54" s="49"/>
      <c r="AG54" s="47"/>
      <c r="AH54" s="75"/>
    </row>
    <row r="55" spans="1:38" x14ac:dyDescent="0.2">
      <c r="A55" s="45"/>
      <c r="B55" s="118"/>
      <c r="C55" s="118"/>
      <c r="D55" s="118"/>
      <c r="E55" s="118"/>
      <c r="F55" s="118"/>
      <c r="G55" s="118"/>
      <c r="H55" s="118"/>
      <c r="I55" s="118"/>
      <c r="J55" s="118"/>
      <c r="K55" s="118"/>
      <c r="L55" s="118"/>
      <c r="M55" s="118"/>
      <c r="N55" s="118"/>
      <c r="O55" s="118"/>
      <c r="P55" s="118"/>
      <c r="Q55" s="118"/>
      <c r="R55" s="118"/>
      <c r="S55" s="118"/>
      <c r="T55" s="118"/>
      <c r="U55" s="118"/>
      <c r="V55" s="118"/>
      <c r="W55" s="118"/>
      <c r="X55" s="118"/>
      <c r="Y55" s="118"/>
      <c r="Z55" s="118"/>
      <c r="AA55" s="118"/>
      <c r="AB55" s="118"/>
      <c r="AC55" s="118"/>
      <c r="AD55" s="118"/>
      <c r="AE55" s="49"/>
      <c r="AF55" s="49"/>
      <c r="AG55" s="47"/>
      <c r="AH55" s="48"/>
      <c r="AK55" t="s">
        <v>35</v>
      </c>
    </row>
    <row r="56" spans="1:38" x14ac:dyDescent="0.2">
      <c r="A56" s="45"/>
      <c r="B56" s="118"/>
      <c r="C56" s="118"/>
      <c r="D56" s="118"/>
      <c r="E56" s="118"/>
      <c r="F56" s="118"/>
      <c r="G56" s="118"/>
      <c r="H56" s="118"/>
      <c r="I56" s="118"/>
      <c r="J56" s="118"/>
      <c r="K56" s="118"/>
      <c r="L56" s="118"/>
      <c r="M56" s="118"/>
      <c r="N56" s="118"/>
      <c r="O56" s="118"/>
      <c r="P56" s="118"/>
      <c r="Q56" s="118"/>
      <c r="R56" s="118"/>
      <c r="S56" s="118"/>
      <c r="T56" s="118"/>
      <c r="U56" s="118"/>
      <c r="V56" s="118"/>
      <c r="W56" s="118"/>
      <c r="X56" s="118"/>
      <c r="Y56" s="118"/>
      <c r="Z56" s="118"/>
      <c r="AA56" s="118"/>
      <c r="AB56" s="118"/>
      <c r="AC56" s="118"/>
      <c r="AD56" s="118"/>
      <c r="AE56" s="50"/>
      <c r="AF56" s="50"/>
      <c r="AG56" s="47"/>
      <c r="AH56" s="48"/>
    </row>
    <row r="57" spans="1:38" ht="13.5" thickBot="1" x14ac:dyDescent="0.25">
      <c r="A57" s="54"/>
      <c r="B57" s="55"/>
      <c r="C57" s="55"/>
      <c r="D57" s="55"/>
      <c r="E57" s="55"/>
      <c r="F57" s="55"/>
      <c r="G57" s="55" t="s">
        <v>35</v>
      </c>
      <c r="H57" s="55"/>
      <c r="I57" s="55"/>
      <c r="J57" s="55"/>
      <c r="K57" s="55"/>
      <c r="L57" s="55" t="s">
        <v>35</v>
      </c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55"/>
      <c r="AG57" s="56"/>
      <c r="AH57" s="76"/>
    </row>
    <row r="58" spans="1:38" x14ac:dyDescent="0.2">
      <c r="AG58" s="7"/>
    </row>
    <row r="61" spans="1:38" x14ac:dyDescent="0.2">
      <c r="R61" s="2" t="s">
        <v>35</v>
      </c>
      <c r="S61" s="2" t="s">
        <v>35</v>
      </c>
    </row>
    <row r="62" spans="1:38" x14ac:dyDescent="0.2">
      <c r="N62" s="2" t="s">
        <v>35</v>
      </c>
      <c r="O62" s="2" t="s">
        <v>35</v>
      </c>
      <c r="S62" s="2" t="s">
        <v>35</v>
      </c>
      <c r="AK62" t="s">
        <v>35</v>
      </c>
    </row>
    <row r="63" spans="1:38" x14ac:dyDescent="0.2">
      <c r="N63" s="2" t="s">
        <v>35</v>
      </c>
    </row>
    <row r="64" spans="1:38" x14ac:dyDescent="0.2">
      <c r="G64" s="2" t="s">
        <v>35</v>
      </c>
    </row>
    <row r="65" spans="7:34" x14ac:dyDescent="0.2">
      <c r="L65" s="2" t="s">
        <v>35</v>
      </c>
      <c r="M65" s="2" t="s">
        <v>35</v>
      </c>
      <c r="O65" s="2" t="s">
        <v>35</v>
      </c>
      <c r="P65" s="2" t="s">
        <v>35</v>
      </c>
      <c r="W65" s="2" t="s">
        <v>212</v>
      </c>
      <c r="AA65" s="2" t="s">
        <v>35</v>
      </c>
      <c r="AC65" s="2" t="s">
        <v>35</v>
      </c>
      <c r="AH65" s="1" t="s">
        <v>35</v>
      </c>
    </row>
    <row r="66" spans="7:34" x14ac:dyDescent="0.2">
      <c r="K66" s="2" t="s">
        <v>35</v>
      </c>
    </row>
    <row r="67" spans="7:34" x14ac:dyDescent="0.2">
      <c r="K67" s="2" t="s">
        <v>35</v>
      </c>
    </row>
    <row r="68" spans="7:34" x14ac:dyDescent="0.2">
      <c r="G68" s="2" t="s">
        <v>35</v>
      </c>
      <c r="H68" s="2" t="s">
        <v>35</v>
      </c>
    </row>
    <row r="69" spans="7:34" x14ac:dyDescent="0.2">
      <c r="P69" s="2" t="s">
        <v>35</v>
      </c>
    </row>
    <row r="71" spans="7:34" x14ac:dyDescent="0.2">
      <c r="H71" s="2" t="s">
        <v>35</v>
      </c>
      <c r="Z71" s="2" t="s">
        <v>35</v>
      </c>
    </row>
    <row r="72" spans="7:34" x14ac:dyDescent="0.2">
      <c r="I72" s="2" t="s">
        <v>35</v>
      </c>
      <c r="T72" s="2" t="s">
        <v>35</v>
      </c>
    </row>
  </sheetData>
  <mergeCells count="36">
    <mergeCell ref="A1:AH1"/>
    <mergeCell ref="AF3:AF4"/>
    <mergeCell ref="B2:AH2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  <mergeCell ref="M3:M4"/>
    <mergeCell ref="V3:V4"/>
    <mergeCell ref="U3:U4"/>
    <mergeCell ref="R3:R4"/>
    <mergeCell ref="S3:S4"/>
    <mergeCell ref="T3:T4"/>
    <mergeCell ref="N3:N4"/>
    <mergeCell ref="Q3:Q4"/>
    <mergeCell ref="T52:X52"/>
    <mergeCell ref="T53:X53"/>
    <mergeCell ref="W3:W4"/>
    <mergeCell ref="AE3:AE4"/>
    <mergeCell ref="X3:X4"/>
    <mergeCell ref="AB3:AB4"/>
    <mergeCell ref="AC3:AC4"/>
    <mergeCell ref="AD3:AD4"/>
    <mergeCell ref="Y3:Y4"/>
    <mergeCell ref="Z3:Z4"/>
    <mergeCell ref="AA3:AA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03"/>
  <sheetViews>
    <sheetView showGridLines="0" tabSelected="1" topLeftCell="A19" zoomScale="90" zoomScaleNormal="90" workbookViewId="0">
      <selection activeCell="AI67" sqref="AI67"/>
    </sheetView>
  </sheetViews>
  <sheetFormatPr defaultRowHeight="12.75" x14ac:dyDescent="0.2"/>
  <cols>
    <col min="1" max="1" width="43" style="2" bestFit="1" customWidth="1"/>
    <col min="2" max="3" width="7" style="2" customWidth="1"/>
    <col min="4" max="4" width="6.42578125" style="2" customWidth="1"/>
    <col min="5" max="5" width="6" style="2" customWidth="1"/>
    <col min="6" max="6" width="6.85546875" style="2" customWidth="1"/>
    <col min="7" max="7" width="6.140625" style="2" customWidth="1"/>
    <col min="8" max="8" width="7.28515625" style="2" customWidth="1"/>
    <col min="9" max="9" width="6.42578125" style="2" customWidth="1"/>
    <col min="10" max="10" width="6.140625" style="2" customWidth="1"/>
    <col min="11" max="12" width="6" style="2" customWidth="1"/>
    <col min="13" max="14" width="6.28515625" style="2" customWidth="1"/>
    <col min="15" max="15" width="6.5703125" style="2" customWidth="1"/>
    <col min="16" max="17" width="6" style="2" customWidth="1"/>
    <col min="18" max="18" width="5.85546875" style="2" customWidth="1"/>
    <col min="19" max="19" width="6.140625" style="2" customWidth="1"/>
    <col min="20" max="20" width="6.42578125" style="2" bestFit="1" customWidth="1"/>
    <col min="21" max="21" width="6.42578125" style="2" customWidth="1"/>
    <col min="22" max="22" width="5.5703125" style="2" customWidth="1"/>
    <col min="23" max="24" width="6.140625" style="2" customWidth="1"/>
    <col min="25" max="25" width="6.28515625" style="2" customWidth="1"/>
    <col min="26" max="26" width="6.140625" style="2" customWidth="1"/>
    <col min="27" max="27" width="6" style="2" customWidth="1"/>
    <col min="28" max="29" width="6.42578125" style="2" bestFit="1" customWidth="1"/>
    <col min="30" max="32" width="6.5703125" style="2" customWidth="1"/>
    <col min="33" max="33" width="8.28515625" style="7" customWidth="1"/>
    <col min="34" max="34" width="7.85546875" style="1" customWidth="1"/>
    <col min="35" max="35" width="15.28515625" style="10" customWidth="1"/>
  </cols>
  <sheetData>
    <row r="1" spans="1:35" ht="20.100000000000001" customHeight="1" x14ac:dyDescent="0.2">
      <c r="A1" s="139" t="s">
        <v>228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0"/>
      <c r="AC1" s="140"/>
      <c r="AD1" s="140"/>
      <c r="AE1" s="140"/>
      <c r="AF1" s="140"/>
      <c r="AG1" s="140"/>
      <c r="AH1" s="140"/>
      <c r="AI1" s="141"/>
    </row>
    <row r="2" spans="1:35" s="4" customFormat="1" ht="20.100000000000001" customHeight="1" x14ac:dyDescent="0.2">
      <c r="A2" s="157" t="s">
        <v>21</v>
      </c>
      <c r="B2" s="154" t="s">
        <v>219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  <c r="AE2" s="155"/>
      <c r="AF2" s="155"/>
      <c r="AG2" s="155"/>
      <c r="AH2" s="155"/>
      <c r="AI2" s="156"/>
    </row>
    <row r="3" spans="1:35" s="5" customFormat="1" ht="20.100000000000001" customHeight="1" x14ac:dyDescent="0.2">
      <c r="A3" s="157"/>
      <c r="B3" s="146">
        <v>1</v>
      </c>
      <c r="C3" s="146">
        <f>SUM(B3+1)</f>
        <v>2</v>
      </c>
      <c r="D3" s="146">
        <f t="shared" ref="D3:AD3" si="0">SUM(C3+1)</f>
        <v>3</v>
      </c>
      <c r="E3" s="146">
        <f t="shared" si="0"/>
        <v>4</v>
      </c>
      <c r="F3" s="146">
        <f t="shared" si="0"/>
        <v>5</v>
      </c>
      <c r="G3" s="146">
        <f t="shared" si="0"/>
        <v>6</v>
      </c>
      <c r="H3" s="146">
        <f t="shared" si="0"/>
        <v>7</v>
      </c>
      <c r="I3" s="146">
        <f t="shared" si="0"/>
        <v>8</v>
      </c>
      <c r="J3" s="146">
        <f t="shared" si="0"/>
        <v>9</v>
      </c>
      <c r="K3" s="146">
        <f t="shared" si="0"/>
        <v>10</v>
      </c>
      <c r="L3" s="146">
        <f t="shared" si="0"/>
        <v>11</v>
      </c>
      <c r="M3" s="146">
        <f t="shared" si="0"/>
        <v>12</v>
      </c>
      <c r="N3" s="146">
        <f t="shared" si="0"/>
        <v>13</v>
      </c>
      <c r="O3" s="146">
        <f t="shared" si="0"/>
        <v>14</v>
      </c>
      <c r="P3" s="146">
        <f t="shared" si="0"/>
        <v>15</v>
      </c>
      <c r="Q3" s="146">
        <f t="shared" si="0"/>
        <v>16</v>
      </c>
      <c r="R3" s="146">
        <f t="shared" si="0"/>
        <v>17</v>
      </c>
      <c r="S3" s="146">
        <f t="shared" si="0"/>
        <v>18</v>
      </c>
      <c r="T3" s="146">
        <f t="shared" si="0"/>
        <v>19</v>
      </c>
      <c r="U3" s="146">
        <f t="shared" si="0"/>
        <v>20</v>
      </c>
      <c r="V3" s="146">
        <f t="shared" si="0"/>
        <v>21</v>
      </c>
      <c r="W3" s="146">
        <f t="shared" si="0"/>
        <v>22</v>
      </c>
      <c r="X3" s="146">
        <f t="shared" si="0"/>
        <v>23</v>
      </c>
      <c r="Y3" s="146">
        <f t="shared" si="0"/>
        <v>24</v>
      </c>
      <c r="Z3" s="146">
        <f t="shared" si="0"/>
        <v>25</v>
      </c>
      <c r="AA3" s="146">
        <f t="shared" si="0"/>
        <v>26</v>
      </c>
      <c r="AB3" s="146">
        <f t="shared" si="0"/>
        <v>27</v>
      </c>
      <c r="AC3" s="146">
        <f t="shared" si="0"/>
        <v>28</v>
      </c>
      <c r="AD3" s="146">
        <f t="shared" si="0"/>
        <v>29</v>
      </c>
      <c r="AE3" s="147">
        <v>30</v>
      </c>
      <c r="AF3" s="147">
        <v>31</v>
      </c>
      <c r="AG3" s="98" t="s">
        <v>29</v>
      </c>
      <c r="AH3" s="100" t="s">
        <v>27</v>
      </c>
      <c r="AI3" s="152" t="s">
        <v>229</v>
      </c>
    </row>
    <row r="4" spans="1:35" s="5" customFormat="1" ht="20.100000000000001" customHeight="1" x14ac:dyDescent="0.2">
      <c r="A4" s="157"/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98" t="s">
        <v>25</v>
      </c>
      <c r="AH4" s="100" t="s">
        <v>25</v>
      </c>
      <c r="AI4" s="153" t="s">
        <v>25</v>
      </c>
    </row>
    <row r="5" spans="1:35" s="5" customFormat="1" x14ac:dyDescent="0.2">
      <c r="A5" s="51" t="s">
        <v>30</v>
      </c>
      <c r="B5" s="110">
        <f>[1]Maio!$K$5</f>
        <v>0</v>
      </c>
      <c r="C5" s="110">
        <f>[1]Maio!$K$6</f>
        <v>0</v>
      </c>
      <c r="D5" s="110">
        <f>[1]Maio!$K$7</f>
        <v>0</v>
      </c>
      <c r="E5" s="110">
        <f>[1]Maio!$K$8</f>
        <v>0</v>
      </c>
      <c r="F5" s="110">
        <f>[1]Maio!$K$9</f>
        <v>0</v>
      </c>
      <c r="G5" s="110">
        <f>[1]Maio!$K$10</f>
        <v>0</v>
      </c>
      <c r="H5" s="110">
        <f>[1]Maio!$K$11</f>
        <v>0</v>
      </c>
      <c r="I5" s="110">
        <f>[1]Maio!$K$12</f>
        <v>0</v>
      </c>
      <c r="J5" s="110">
        <f>[1]Maio!$K$13</f>
        <v>0</v>
      </c>
      <c r="K5" s="110">
        <f>[1]Maio!$K$14</f>
        <v>0</v>
      </c>
      <c r="L5" s="110">
        <f>[1]Maio!$K$15</f>
        <v>0</v>
      </c>
      <c r="M5" s="110">
        <f>[1]Maio!$K$16</f>
        <v>0</v>
      </c>
      <c r="N5" s="110">
        <f>[1]Maio!$K$17</f>
        <v>0</v>
      </c>
      <c r="O5" s="110">
        <f>[1]Maio!$K$18</f>
        <v>0</v>
      </c>
      <c r="P5" s="110">
        <f>[1]Maio!$K$19</f>
        <v>0</v>
      </c>
      <c r="Q5" s="110">
        <f>[1]Maio!$K$20</f>
        <v>0</v>
      </c>
      <c r="R5" s="110">
        <f>[1]Maio!$K$21</f>
        <v>0</v>
      </c>
      <c r="S5" s="110">
        <f>[1]Maio!$K$22</f>
        <v>0</v>
      </c>
      <c r="T5" s="110">
        <f>[1]Maio!$K$23</f>
        <v>0</v>
      </c>
      <c r="U5" s="110">
        <f>[1]Maio!$K$24</f>
        <v>0</v>
      </c>
      <c r="V5" s="110">
        <f>[1]Maio!$K$25</f>
        <v>0</v>
      </c>
      <c r="W5" s="110">
        <f>[1]Maio!$K$26</f>
        <v>0</v>
      </c>
      <c r="X5" s="110">
        <f>[1]Maio!$K$27</f>
        <v>0</v>
      </c>
      <c r="Y5" s="110">
        <f>[1]Maio!$K$28</f>
        <v>0</v>
      </c>
      <c r="Z5" s="110">
        <f>[1]Maio!$K$29</f>
        <v>0</v>
      </c>
      <c r="AA5" s="110">
        <f>[1]Maio!$K$30</f>
        <v>0</v>
      </c>
      <c r="AB5" s="110">
        <f>[1]Maio!$K$31</f>
        <v>0</v>
      </c>
      <c r="AC5" s="110">
        <f>[1]Maio!$K$32</f>
        <v>10.399999999999999</v>
      </c>
      <c r="AD5" s="110">
        <f>[1]Maio!$K$33</f>
        <v>0.2</v>
      </c>
      <c r="AE5" s="110">
        <f>[1]Maio!$K$34</f>
        <v>105.6</v>
      </c>
      <c r="AF5" s="110">
        <f>[1]Maio!$K$35</f>
        <v>0.2</v>
      </c>
      <c r="AG5" s="101">
        <f t="shared" ref="AG5" si="1">SUM(B5:AF5)</f>
        <v>116.39999999999999</v>
      </c>
      <c r="AH5" s="102">
        <f t="shared" ref="AH5" si="2">MAX(B5:AF5)</f>
        <v>105.6</v>
      </c>
      <c r="AI5" s="57">
        <f t="shared" ref="AI5" si="3">COUNTIF(B5:AF5,"=0,0")</f>
        <v>27</v>
      </c>
    </row>
    <row r="6" spans="1:35" x14ac:dyDescent="0.2">
      <c r="A6" s="51" t="s">
        <v>0</v>
      </c>
      <c r="B6" s="113" t="str">
        <f>[2]Maio!$K$5</f>
        <v>*</v>
      </c>
      <c r="C6" s="113" t="str">
        <f>[2]Maio!$K$6</f>
        <v>*</v>
      </c>
      <c r="D6" s="113" t="str">
        <f>[2]Maio!$K$7</f>
        <v>*</v>
      </c>
      <c r="E6" s="113" t="str">
        <f>[2]Maio!$K$8</f>
        <v>*</v>
      </c>
      <c r="F6" s="113" t="str">
        <f>[2]Maio!$K$9</f>
        <v>*</v>
      </c>
      <c r="G6" s="113" t="str">
        <f>[2]Maio!$K$10</f>
        <v>*</v>
      </c>
      <c r="H6" s="113" t="str">
        <f>[2]Maio!$K$11</f>
        <v>*</v>
      </c>
      <c r="I6" s="113" t="str">
        <f>[2]Maio!$K$12</f>
        <v>*</v>
      </c>
      <c r="J6" s="113" t="str">
        <f>[2]Maio!$K$13</f>
        <v>*</v>
      </c>
      <c r="K6" s="113" t="str">
        <f>[2]Maio!$K$14</f>
        <v>*</v>
      </c>
      <c r="L6" s="113" t="str">
        <f>[2]Maio!$K$15</f>
        <v>*</v>
      </c>
      <c r="M6" s="113" t="str">
        <f>[2]Maio!$K$16</f>
        <v>*</v>
      </c>
      <c r="N6" s="113" t="str">
        <f>[2]Maio!$K$17</f>
        <v>*</v>
      </c>
      <c r="O6" s="113" t="str">
        <f>[2]Maio!$K$18</f>
        <v>*</v>
      </c>
      <c r="P6" s="113" t="str">
        <f>[2]Maio!$K$19</f>
        <v>*</v>
      </c>
      <c r="Q6" s="113" t="str">
        <f>[2]Maio!$K$20</f>
        <v>*</v>
      </c>
      <c r="R6" s="113">
        <f>[2]Maio!$K$21</f>
        <v>0.2</v>
      </c>
      <c r="S6" s="113">
        <f>[2]Maio!$K$22</f>
        <v>0.2</v>
      </c>
      <c r="T6" s="113">
        <f>[2]Maio!$K$23</f>
        <v>0</v>
      </c>
      <c r="U6" s="113">
        <f>[2]Maio!$K$24</f>
        <v>0.2</v>
      </c>
      <c r="V6" s="113">
        <f>[2]Maio!$K$25</f>
        <v>0</v>
      </c>
      <c r="W6" s="113">
        <f>[2]Maio!$K$26</f>
        <v>0.2</v>
      </c>
      <c r="X6" s="113">
        <f>[2]Maio!$K$27</f>
        <v>0</v>
      </c>
      <c r="Y6" s="113">
        <f>[2]Maio!$K$28</f>
        <v>0</v>
      </c>
      <c r="Z6" s="113">
        <f>[2]Maio!$K$29</f>
        <v>0</v>
      </c>
      <c r="AA6" s="113">
        <f>[2]Maio!$K$30</f>
        <v>0</v>
      </c>
      <c r="AB6" s="113">
        <f>[2]Maio!$K$31</f>
        <v>0</v>
      </c>
      <c r="AC6" s="113">
        <f>[2]Maio!$K$32</f>
        <v>55.800000000000004</v>
      </c>
      <c r="AD6" s="113">
        <f>[2]Maio!$K$33</f>
        <v>0</v>
      </c>
      <c r="AE6" s="113">
        <f>[2]Maio!$K$34</f>
        <v>0.2</v>
      </c>
      <c r="AF6" s="113">
        <f>[2]Maio!$K$35</f>
        <v>0.4</v>
      </c>
      <c r="AG6" s="101">
        <f t="shared" ref="AG6:AG75" si="4">SUM(B6:AF6)</f>
        <v>57.2</v>
      </c>
      <c r="AH6" s="102">
        <f t="shared" ref="AH6:AH75" si="5">MAX(B6:AF6)</f>
        <v>55.800000000000004</v>
      </c>
      <c r="AI6" s="57">
        <f t="shared" ref="AI6:AI74" si="6">COUNTIF(B6:AF6,"=0,0")</f>
        <v>8</v>
      </c>
    </row>
    <row r="7" spans="1:35" x14ac:dyDescent="0.2">
      <c r="A7" s="51" t="s">
        <v>88</v>
      </c>
      <c r="B7" s="113">
        <f>[3]Maio!$K$5</f>
        <v>0</v>
      </c>
      <c r="C7" s="113">
        <f>[3]Maio!$K$6</f>
        <v>0</v>
      </c>
      <c r="D7" s="113">
        <f>[3]Maio!$K$7</f>
        <v>0</v>
      </c>
      <c r="E7" s="113">
        <f>[3]Maio!$K$8</f>
        <v>0</v>
      </c>
      <c r="F7" s="113">
        <f>[3]Maio!$K$9</f>
        <v>0</v>
      </c>
      <c r="G7" s="113">
        <f>[3]Maio!$K$10</f>
        <v>0</v>
      </c>
      <c r="H7" s="113">
        <f>[3]Maio!$K$11</f>
        <v>0</v>
      </c>
      <c r="I7" s="113">
        <f>[3]Maio!$K$12</f>
        <v>0</v>
      </c>
      <c r="J7" s="113" t="str">
        <f>[3]Maio!$K$13</f>
        <v>*</v>
      </c>
      <c r="K7" s="113">
        <f>[3]Maio!$K$14</f>
        <v>0.2</v>
      </c>
      <c r="L7" s="113">
        <f>[3]Maio!$K$15</f>
        <v>0</v>
      </c>
      <c r="M7" s="113">
        <f>[3]Maio!$K$16</f>
        <v>0</v>
      </c>
      <c r="N7" s="113">
        <f>[3]Maio!$K$17</f>
        <v>0</v>
      </c>
      <c r="O7" s="113">
        <f>[3]Maio!$K$18</f>
        <v>0</v>
      </c>
      <c r="P7" s="113">
        <f>[3]Maio!$K$19</f>
        <v>0</v>
      </c>
      <c r="Q7" s="113">
        <f>[3]Maio!$K$20</f>
        <v>0</v>
      </c>
      <c r="R7" s="113">
        <f>[3]Maio!$K$21</f>
        <v>0</v>
      </c>
      <c r="S7" s="113">
        <f>[3]Maio!$K$22</f>
        <v>0</v>
      </c>
      <c r="T7" s="113">
        <f>[3]Maio!$K$23</f>
        <v>0</v>
      </c>
      <c r="U7" s="113">
        <f>[3]Maio!$K$24</f>
        <v>0</v>
      </c>
      <c r="V7" s="113">
        <f>[3]Maio!$K$25</f>
        <v>0</v>
      </c>
      <c r="W7" s="113">
        <f>[3]Maio!$K$26</f>
        <v>0</v>
      </c>
      <c r="X7" s="113">
        <f>[3]Maio!$K$27</f>
        <v>0</v>
      </c>
      <c r="Y7" s="113">
        <f>[3]Maio!$K$28</f>
        <v>0</v>
      </c>
      <c r="Z7" s="113">
        <f>[3]Maio!$K$29</f>
        <v>0</v>
      </c>
      <c r="AA7" s="113">
        <f>[3]Maio!$K$30</f>
        <v>0</v>
      </c>
      <c r="AB7" s="113">
        <f>[3]Maio!$K$31</f>
        <v>0</v>
      </c>
      <c r="AC7" s="113">
        <f>[3]Maio!$K$32</f>
        <v>11.8</v>
      </c>
      <c r="AD7" s="113">
        <f>[3]Maio!$K$33</f>
        <v>0.2</v>
      </c>
      <c r="AE7" s="113">
        <f>[3]Maio!$K$34</f>
        <v>11</v>
      </c>
      <c r="AF7" s="113" t="str">
        <f>[3]Maio!$K$35</f>
        <v>*</v>
      </c>
      <c r="AG7" s="101">
        <f t="shared" si="4"/>
        <v>23.2</v>
      </c>
      <c r="AH7" s="102">
        <f t="shared" si="5"/>
        <v>11.8</v>
      </c>
      <c r="AI7" s="57">
        <f t="shared" si="6"/>
        <v>25</v>
      </c>
    </row>
    <row r="8" spans="1:35" x14ac:dyDescent="0.2">
      <c r="A8" s="51" t="s">
        <v>1</v>
      </c>
      <c r="B8" s="113">
        <f>[4]Maio!$K$5</f>
        <v>11.799999999999999</v>
      </c>
      <c r="C8" s="113">
        <f>[4]Maio!$K$6</f>
        <v>0.60000000000000009</v>
      </c>
      <c r="D8" s="113">
        <f>[4]Maio!$K$7</f>
        <v>0</v>
      </c>
      <c r="E8" s="113">
        <f>[4]Maio!$K$8</f>
        <v>0</v>
      </c>
      <c r="F8" s="113">
        <f>[4]Maio!$K$9</f>
        <v>0</v>
      </c>
      <c r="G8" s="113">
        <f>[4]Maio!$K$10</f>
        <v>0.2</v>
      </c>
      <c r="H8" s="113">
        <f>[4]Maio!$K$11</f>
        <v>0</v>
      </c>
      <c r="I8" s="113">
        <f>[4]Maio!$K$12</f>
        <v>0</v>
      </c>
      <c r="J8" s="113">
        <f>[4]Maio!$K$13</f>
        <v>0.2</v>
      </c>
      <c r="K8" s="113">
        <f>[4]Maio!$K$14</f>
        <v>0</v>
      </c>
      <c r="L8" s="113">
        <f>[4]Maio!$K$15</f>
        <v>0</v>
      </c>
      <c r="M8" s="113">
        <f>[4]Maio!$K$16</f>
        <v>0</v>
      </c>
      <c r="N8" s="113">
        <f>[4]Maio!$K$17</f>
        <v>0</v>
      </c>
      <c r="O8" s="113">
        <f>[4]Maio!$K$18</f>
        <v>0</v>
      </c>
      <c r="P8" s="113">
        <f>[4]Maio!$K$19</f>
        <v>0</v>
      </c>
      <c r="Q8" s="113">
        <f>[4]Maio!$K$20</f>
        <v>0.2</v>
      </c>
      <c r="R8" s="113">
        <f>[4]Maio!$K$21</f>
        <v>0</v>
      </c>
      <c r="S8" s="113">
        <f>[4]Maio!$K$22</f>
        <v>0.2</v>
      </c>
      <c r="T8" s="113">
        <f>[4]Maio!$K$23</f>
        <v>0</v>
      </c>
      <c r="U8" s="113">
        <f>[4]Maio!$K$24</f>
        <v>0</v>
      </c>
      <c r="V8" s="113">
        <f>[4]Maio!$K$25</f>
        <v>0</v>
      </c>
      <c r="W8" s="113">
        <f>[4]Maio!$K$26</f>
        <v>0</v>
      </c>
      <c r="X8" s="113">
        <f>[4]Maio!$K$27</f>
        <v>0</v>
      </c>
      <c r="Y8" s="113">
        <f>[4]Maio!$K$28</f>
        <v>0</v>
      </c>
      <c r="Z8" s="113">
        <f>[4]Maio!$K$29</f>
        <v>0</v>
      </c>
      <c r="AA8" s="113">
        <f>[4]Maio!$K$30</f>
        <v>0</v>
      </c>
      <c r="AB8" s="113">
        <f>[4]Maio!$K$31</f>
        <v>0</v>
      </c>
      <c r="AC8" s="113">
        <f>[4]Maio!$K$32</f>
        <v>41.4</v>
      </c>
      <c r="AD8" s="113">
        <f>[4]Maio!$K$33</f>
        <v>0.2</v>
      </c>
      <c r="AE8" s="113">
        <f>[4]Maio!$K$34</f>
        <v>38.400000000000006</v>
      </c>
      <c r="AF8" s="113">
        <f>[4]Maio!$K$35</f>
        <v>0.2</v>
      </c>
      <c r="AG8" s="101">
        <f t="shared" si="4"/>
        <v>93.4</v>
      </c>
      <c r="AH8" s="102">
        <f t="shared" si="5"/>
        <v>41.4</v>
      </c>
      <c r="AI8" s="57">
        <f t="shared" si="6"/>
        <v>21</v>
      </c>
    </row>
    <row r="9" spans="1:35" hidden="1" x14ac:dyDescent="0.2">
      <c r="A9" s="51" t="s">
        <v>151</v>
      </c>
      <c r="B9" s="113" t="str">
        <f>[5]Maio!$K$5</f>
        <v>*</v>
      </c>
      <c r="C9" s="113" t="str">
        <f>[5]Maio!$K$6</f>
        <v>*</v>
      </c>
      <c r="D9" s="113" t="str">
        <f>[5]Maio!$K$7</f>
        <v>*</v>
      </c>
      <c r="E9" s="113" t="str">
        <f>[5]Maio!$K$8</f>
        <v>*</v>
      </c>
      <c r="F9" s="113" t="str">
        <f>[5]Maio!$K$9</f>
        <v>*</v>
      </c>
      <c r="G9" s="113" t="str">
        <f>[5]Maio!$K$10</f>
        <v>*</v>
      </c>
      <c r="H9" s="113" t="str">
        <f>[5]Maio!$K$11</f>
        <v>*</v>
      </c>
      <c r="I9" s="113" t="str">
        <f>[5]Maio!$K$12</f>
        <v>*</v>
      </c>
      <c r="J9" s="113" t="str">
        <f>[5]Maio!$K$13</f>
        <v>*</v>
      </c>
      <c r="K9" s="113" t="str">
        <f>[5]Maio!$K$14</f>
        <v>*</v>
      </c>
      <c r="L9" s="113" t="str">
        <f>[5]Maio!$K$15</f>
        <v>*</v>
      </c>
      <c r="M9" s="113" t="str">
        <f>[5]Maio!$K$16</f>
        <v>*</v>
      </c>
      <c r="N9" s="113" t="str">
        <f>[5]Maio!$K$17</f>
        <v>*</v>
      </c>
      <c r="O9" s="113" t="str">
        <f>[5]Maio!$K$18</f>
        <v>*</v>
      </c>
      <c r="P9" s="113" t="str">
        <f>[5]Maio!$K$19</f>
        <v>*</v>
      </c>
      <c r="Q9" s="113" t="str">
        <f>[5]Maio!$K$20</f>
        <v>*</v>
      </c>
      <c r="R9" s="113" t="str">
        <f>[5]Maio!$K$21</f>
        <v>*</v>
      </c>
      <c r="S9" s="113" t="str">
        <f>[5]Maio!$K$22</f>
        <v>*</v>
      </c>
      <c r="T9" s="113" t="str">
        <f>[5]Maio!$K$23</f>
        <v>*</v>
      </c>
      <c r="U9" s="113" t="str">
        <f>[5]Maio!$K$24</f>
        <v>*</v>
      </c>
      <c r="V9" s="113" t="str">
        <f>[5]Maio!$K$25</f>
        <v>*</v>
      </c>
      <c r="W9" s="113" t="str">
        <f>[5]Maio!$K$26</f>
        <v>*</v>
      </c>
      <c r="X9" s="113" t="str">
        <f>[5]Maio!$K$27</f>
        <v>*</v>
      </c>
      <c r="Y9" s="113" t="str">
        <f>[5]Maio!$K$28</f>
        <v>*</v>
      </c>
      <c r="Z9" s="113" t="str">
        <f>[5]Maio!$K$29</f>
        <v>*</v>
      </c>
      <c r="AA9" s="113" t="str">
        <f>[5]Maio!$K$30</f>
        <v>*</v>
      </c>
      <c r="AB9" s="113" t="str">
        <f>[5]Maio!$K$31</f>
        <v>*</v>
      </c>
      <c r="AC9" s="113" t="str">
        <f>[5]Maio!$K$32</f>
        <v>*</v>
      </c>
      <c r="AD9" s="113" t="str">
        <f>[5]Maio!$K$33</f>
        <v>*</v>
      </c>
      <c r="AE9" s="113" t="str">
        <f>[5]Maio!$K$34</f>
        <v>*</v>
      </c>
      <c r="AF9" s="113" t="str">
        <f>[5]Maio!$K$35</f>
        <v>*</v>
      </c>
      <c r="AG9" s="101" t="s">
        <v>209</v>
      </c>
      <c r="AH9" s="102" t="s">
        <v>209</v>
      </c>
      <c r="AI9" s="57" t="s">
        <v>209</v>
      </c>
    </row>
    <row r="10" spans="1:35" x14ac:dyDescent="0.2">
      <c r="A10" s="51" t="s">
        <v>95</v>
      </c>
      <c r="B10" s="113">
        <f>[6]Maio!$K$5</f>
        <v>0</v>
      </c>
      <c r="C10" s="113">
        <f>[6]Maio!$K$6</f>
        <v>0</v>
      </c>
      <c r="D10" s="113">
        <f>[6]Maio!$K$7</f>
        <v>10.200000000000001</v>
      </c>
      <c r="E10" s="113">
        <f>[6]Maio!$K$8</f>
        <v>0.2</v>
      </c>
      <c r="F10" s="113">
        <f>[6]Maio!$K$9</f>
        <v>0</v>
      </c>
      <c r="G10" s="113">
        <f>[6]Maio!$K$10</f>
        <v>0</v>
      </c>
      <c r="H10" s="113">
        <f>[6]Maio!$K$11</f>
        <v>0</v>
      </c>
      <c r="I10" s="113">
        <f>[6]Maio!$K$12</f>
        <v>0</v>
      </c>
      <c r="J10" s="113">
        <f>[6]Maio!$K$13</f>
        <v>11.2</v>
      </c>
      <c r="K10" s="113">
        <f>[6]Maio!$K$14</f>
        <v>0.4</v>
      </c>
      <c r="L10" s="113">
        <f>[6]Maio!$K$15</f>
        <v>0</v>
      </c>
      <c r="M10" s="113">
        <f>[6]Maio!$K$16</f>
        <v>0</v>
      </c>
      <c r="N10" s="113">
        <f>[6]Maio!$K$17</f>
        <v>0</v>
      </c>
      <c r="O10" s="113">
        <f>[6]Maio!$K$18</f>
        <v>0</v>
      </c>
      <c r="P10" s="113">
        <f>[6]Maio!$K$19</f>
        <v>0</v>
      </c>
      <c r="Q10" s="113">
        <f>[6]Maio!$K$20</f>
        <v>0.2</v>
      </c>
      <c r="R10" s="113">
        <f>[6]Maio!$K$21</f>
        <v>0</v>
      </c>
      <c r="S10" s="113">
        <f>[6]Maio!$K$22</f>
        <v>0</v>
      </c>
      <c r="T10" s="113">
        <f>[6]Maio!$K$23</f>
        <v>0</v>
      </c>
      <c r="U10" s="113">
        <f>[6]Maio!$K$24</f>
        <v>0</v>
      </c>
      <c r="V10" s="113">
        <f>[6]Maio!$K$25</f>
        <v>0</v>
      </c>
      <c r="W10" s="113">
        <f>[6]Maio!$K$26</f>
        <v>0</v>
      </c>
      <c r="X10" s="113">
        <f>[6]Maio!$K$27</f>
        <v>0</v>
      </c>
      <c r="Y10" s="113">
        <f>[6]Maio!$K$28</f>
        <v>0</v>
      </c>
      <c r="Z10" s="113">
        <f>[6]Maio!$K$29</f>
        <v>0</v>
      </c>
      <c r="AA10" s="113">
        <f>[6]Maio!$K$30</f>
        <v>0</v>
      </c>
      <c r="AB10" s="113">
        <f>[6]Maio!$K$31</f>
        <v>0</v>
      </c>
      <c r="AC10" s="113">
        <f>[6]Maio!$K$32</f>
        <v>7.2</v>
      </c>
      <c r="AD10" s="113">
        <f>[6]Maio!$K$33</f>
        <v>0.2</v>
      </c>
      <c r="AE10" s="113">
        <f>[6]Maio!$K$34</f>
        <v>33</v>
      </c>
      <c r="AF10" s="113">
        <f>[6]Maio!$K$35</f>
        <v>0.2</v>
      </c>
      <c r="AG10" s="101">
        <f t="shared" si="4"/>
        <v>62.8</v>
      </c>
      <c r="AH10" s="102">
        <f t="shared" si="5"/>
        <v>33</v>
      </c>
      <c r="AI10" s="57">
        <f t="shared" si="6"/>
        <v>22</v>
      </c>
    </row>
    <row r="11" spans="1:35" x14ac:dyDescent="0.2">
      <c r="A11" s="51" t="s">
        <v>52</v>
      </c>
      <c r="B11" s="113">
        <f>[7]Maio!$K$5</f>
        <v>0</v>
      </c>
      <c r="C11" s="113">
        <f>[7]Maio!$K$6</f>
        <v>0</v>
      </c>
      <c r="D11" s="113">
        <f>[7]Maio!$K$7</f>
        <v>0</v>
      </c>
      <c r="E11" s="113">
        <f>[7]Maio!$K$8</f>
        <v>0</v>
      </c>
      <c r="F11" s="113">
        <f>[7]Maio!$K$9</f>
        <v>0</v>
      </c>
      <c r="G11" s="113">
        <f>[7]Maio!$K$10</f>
        <v>0</v>
      </c>
      <c r="H11" s="113">
        <f>[7]Maio!$K$11</f>
        <v>0</v>
      </c>
      <c r="I11" s="113">
        <f>[7]Maio!$K$12</f>
        <v>0</v>
      </c>
      <c r="J11" s="113">
        <f>[7]Maio!$K$13</f>
        <v>3.6</v>
      </c>
      <c r="K11" s="113">
        <f>[7]Maio!$K$14</f>
        <v>0</v>
      </c>
      <c r="L11" s="113">
        <f>[7]Maio!$K$15</f>
        <v>0</v>
      </c>
      <c r="M11" s="113">
        <f>[7]Maio!$K$16</f>
        <v>0</v>
      </c>
      <c r="N11" s="113">
        <f>[7]Maio!$K$17</f>
        <v>0</v>
      </c>
      <c r="O11" s="113">
        <f>[7]Maio!$K$18</f>
        <v>0</v>
      </c>
      <c r="P11" s="113">
        <f>[7]Maio!$K$19</f>
        <v>0</v>
      </c>
      <c r="Q11" s="113">
        <f>[7]Maio!$K$20</f>
        <v>0</v>
      </c>
      <c r="R11" s="113">
        <f>[7]Maio!$K$21</f>
        <v>0</v>
      </c>
      <c r="S11" s="113">
        <f>[7]Maio!$K$22</f>
        <v>0</v>
      </c>
      <c r="T11" s="113">
        <f>[7]Maio!$K$23</f>
        <v>0</v>
      </c>
      <c r="U11" s="113">
        <f>[7]Maio!$K$24</f>
        <v>0</v>
      </c>
      <c r="V11" s="113">
        <f>[7]Maio!$K$25</f>
        <v>0</v>
      </c>
      <c r="W11" s="113">
        <f>[7]Maio!$K$26</f>
        <v>0</v>
      </c>
      <c r="X11" s="113">
        <f>[7]Maio!$K$27</f>
        <v>0</v>
      </c>
      <c r="Y11" s="113">
        <f>[7]Maio!$K$28</f>
        <v>0</v>
      </c>
      <c r="Z11" s="113">
        <f>[7]Maio!$K$29</f>
        <v>0</v>
      </c>
      <c r="AA11" s="113">
        <f>[7]Maio!$K$30</f>
        <v>0</v>
      </c>
      <c r="AB11" s="113">
        <f>[7]Maio!$K$31</f>
        <v>0</v>
      </c>
      <c r="AC11" s="113">
        <f>[7]Maio!$K$32</f>
        <v>17.999999999999996</v>
      </c>
      <c r="AD11" s="113">
        <f>[7]Maio!$K$33</f>
        <v>0.2</v>
      </c>
      <c r="AE11" s="113">
        <f>[7]Maio!$K$34</f>
        <v>9.3999999999999986</v>
      </c>
      <c r="AF11" s="113">
        <f>[7]Maio!$K$35</f>
        <v>1.2</v>
      </c>
      <c r="AG11" s="101">
        <f t="shared" si="4"/>
        <v>32.4</v>
      </c>
      <c r="AH11" s="102">
        <f t="shared" si="5"/>
        <v>17.999999999999996</v>
      </c>
      <c r="AI11" s="57">
        <f t="shared" si="6"/>
        <v>26</v>
      </c>
    </row>
    <row r="12" spans="1:35" hidden="1" x14ac:dyDescent="0.2">
      <c r="A12" s="51" t="s">
        <v>31</v>
      </c>
      <c r="B12" s="113" t="s">
        <v>209</v>
      </c>
      <c r="C12" s="113" t="s">
        <v>209</v>
      </c>
      <c r="D12" s="113" t="s">
        <v>209</v>
      </c>
      <c r="E12" s="113" t="s">
        <v>209</v>
      </c>
      <c r="F12" s="113" t="s">
        <v>209</v>
      </c>
      <c r="G12" s="113" t="s">
        <v>209</v>
      </c>
      <c r="H12" s="113" t="s">
        <v>209</v>
      </c>
      <c r="I12" s="113" t="s">
        <v>209</v>
      </c>
      <c r="J12" s="113" t="s">
        <v>209</v>
      </c>
      <c r="K12" s="113" t="s">
        <v>209</v>
      </c>
      <c r="L12" s="113" t="s">
        <v>209</v>
      </c>
      <c r="M12" s="113" t="s">
        <v>209</v>
      </c>
      <c r="N12" s="113" t="s">
        <v>209</v>
      </c>
      <c r="O12" s="113" t="s">
        <v>209</v>
      </c>
      <c r="P12" s="113" t="s">
        <v>209</v>
      </c>
      <c r="Q12" s="113" t="s">
        <v>209</v>
      </c>
      <c r="R12" s="113" t="s">
        <v>209</v>
      </c>
      <c r="S12" s="113" t="s">
        <v>209</v>
      </c>
      <c r="T12" s="113" t="s">
        <v>209</v>
      </c>
      <c r="U12" s="113" t="s">
        <v>209</v>
      </c>
      <c r="V12" s="113" t="s">
        <v>209</v>
      </c>
      <c r="W12" s="113" t="s">
        <v>209</v>
      </c>
      <c r="X12" s="113" t="s">
        <v>209</v>
      </c>
      <c r="Y12" s="113" t="s">
        <v>209</v>
      </c>
      <c r="Z12" s="113" t="s">
        <v>209</v>
      </c>
      <c r="AA12" s="113" t="s">
        <v>209</v>
      </c>
      <c r="AB12" s="113" t="s">
        <v>209</v>
      </c>
      <c r="AC12" s="113" t="s">
        <v>209</v>
      </c>
      <c r="AD12" s="113" t="s">
        <v>209</v>
      </c>
      <c r="AE12" s="113" t="s">
        <v>209</v>
      </c>
      <c r="AF12" s="113" t="s">
        <v>209</v>
      </c>
      <c r="AG12" s="101" t="s">
        <v>209</v>
      </c>
      <c r="AH12" s="102" t="s">
        <v>209</v>
      </c>
      <c r="AI12" s="57" t="s">
        <v>209</v>
      </c>
    </row>
    <row r="13" spans="1:35" x14ac:dyDescent="0.2">
      <c r="A13" s="51" t="s">
        <v>98</v>
      </c>
      <c r="B13" s="113">
        <f>[8]Maio!$K$5</f>
        <v>0</v>
      </c>
      <c r="C13" s="113">
        <f>[8]Maio!$K$6</f>
        <v>8</v>
      </c>
      <c r="D13" s="113">
        <f>[8]Maio!$K$7</f>
        <v>1.2</v>
      </c>
      <c r="E13" s="113">
        <f>[8]Maio!$K$8</f>
        <v>0</v>
      </c>
      <c r="F13" s="113">
        <f>[8]Maio!$K$9</f>
        <v>0</v>
      </c>
      <c r="G13" s="113">
        <f>[8]Maio!$K$10</f>
        <v>0</v>
      </c>
      <c r="H13" s="113">
        <f>[8]Maio!$K$11</f>
        <v>4.5999999999999996</v>
      </c>
      <c r="I13" s="113">
        <f>[8]Maio!$K$12</f>
        <v>8.6</v>
      </c>
      <c r="J13" s="113">
        <f>[8]Maio!$K$13</f>
        <v>3.8000000000000003</v>
      </c>
      <c r="K13" s="113">
        <f>[8]Maio!$K$14</f>
        <v>0</v>
      </c>
      <c r="L13" s="113">
        <f>[8]Maio!$K$15</f>
        <v>0</v>
      </c>
      <c r="M13" s="113">
        <f>[8]Maio!$K$16</f>
        <v>0</v>
      </c>
      <c r="N13" s="113">
        <f>[8]Maio!$K$17</f>
        <v>0</v>
      </c>
      <c r="O13" s="113">
        <f>[8]Maio!$K$18</f>
        <v>0</v>
      </c>
      <c r="P13" s="113">
        <f>[8]Maio!$K$19</f>
        <v>0</v>
      </c>
      <c r="Q13" s="113">
        <f>[8]Maio!$K$20</f>
        <v>0.2</v>
      </c>
      <c r="R13" s="113">
        <f>[8]Maio!$K$21</f>
        <v>0</v>
      </c>
      <c r="S13" s="113">
        <f>[8]Maio!$K$22</f>
        <v>0</v>
      </c>
      <c r="T13" s="113">
        <f>[8]Maio!$K$23</f>
        <v>0</v>
      </c>
      <c r="U13" s="113">
        <f>[8]Maio!$K$24</f>
        <v>0.2</v>
      </c>
      <c r="V13" s="113">
        <f>[8]Maio!$K$25</f>
        <v>0</v>
      </c>
      <c r="W13" s="113">
        <f>[8]Maio!$K$26</f>
        <v>1.7999999999999998</v>
      </c>
      <c r="X13" s="113">
        <f>[8]Maio!$K$27</f>
        <v>0</v>
      </c>
      <c r="Y13" s="113">
        <f>[8]Maio!$K$28</f>
        <v>0</v>
      </c>
      <c r="Z13" s="113">
        <f>[8]Maio!$K$29</f>
        <v>0</v>
      </c>
      <c r="AA13" s="113">
        <f>[8]Maio!$K$30</f>
        <v>0</v>
      </c>
      <c r="AB13" s="113">
        <f>[8]Maio!$K$31</f>
        <v>0</v>
      </c>
      <c r="AC13" s="113">
        <f>[8]Maio!$K$32</f>
        <v>80.2</v>
      </c>
      <c r="AD13" s="113">
        <f>[8]Maio!$K$33</f>
        <v>0.60000000000000009</v>
      </c>
      <c r="AE13" s="113">
        <f>[8]Maio!$K$34</f>
        <v>19.2</v>
      </c>
      <c r="AF13" s="113">
        <f>[8]Maio!$K$35</f>
        <v>0.60000000000000009</v>
      </c>
      <c r="AG13" s="101">
        <f t="shared" si="4"/>
        <v>128.99999999999997</v>
      </c>
      <c r="AH13" s="102">
        <f t="shared" si="5"/>
        <v>80.2</v>
      </c>
      <c r="AI13" s="57">
        <f t="shared" si="6"/>
        <v>19</v>
      </c>
    </row>
    <row r="14" spans="1:35" hidden="1" x14ac:dyDescent="0.2">
      <c r="A14" s="51" t="s">
        <v>102</v>
      </c>
      <c r="B14" s="113" t="str">
        <f>[9]Maio!$K$5</f>
        <v>*</v>
      </c>
      <c r="C14" s="113" t="str">
        <f>[9]Maio!$K$6</f>
        <v>*</v>
      </c>
      <c r="D14" s="113" t="str">
        <f>[9]Maio!$K$7</f>
        <v>*</v>
      </c>
      <c r="E14" s="113" t="str">
        <f>[9]Maio!$K$8</f>
        <v>*</v>
      </c>
      <c r="F14" s="113" t="str">
        <f>[9]Maio!$K$9</f>
        <v>*</v>
      </c>
      <c r="G14" s="113" t="str">
        <f>[9]Maio!$K$10</f>
        <v>*</v>
      </c>
      <c r="H14" s="113" t="str">
        <f>[9]Maio!$K$11</f>
        <v>*</v>
      </c>
      <c r="I14" s="113" t="str">
        <f>[9]Maio!$K$12</f>
        <v>*</v>
      </c>
      <c r="J14" s="113" t="str">
        <f>[9]Maio!$K$13</f>
        <v>*</v>
      </c>
      <c r="K14" s="113" t="str">
        <f>[9]Maio!$K$14</f>
        <v>*</v>
      </c>
      <c r="L14" s="113" t="str">
        <f>[9]Maio!$K$15</f>
        <v>*</v>
      </c>
      <c r="M14" s="113" t="str">
        <f>[9]Maio!$K$16</f>
        <v>*</v>
      </c>
      <c r="N14" s="113" t="str">
        <f>[9]Maio!$K$17</f>
        <v>*</v>
      </c>
      <c r="O14" s="113" t="str">
        <f>[9]Maio!$K$18</f>
        <v>*</v>
      </c>
      <c r="P14" s="113" t="str">
        <f>[9]Maio!$K$19</f>
        <v>*</v>
      </c>
      <c r="Q14" s="113" t="str">
        <f>[9]Maio!$K$20</f>
        <v>*</v>
      </c>
      <c r="R14" s="113" t="str">
        <f>[9]Maio!$K$21</f>
        <v>*</v>
      </c>
      <c r="S14" s="113" t="str">
        <f>[9]Maio!$K$22</f>
        <v>*</v>
      </c>
      <c r="T14" s="113" t="str">
        <f>[9]Maio!$K$23</f>
        <v>*</v>
      </c>
      <c r="U14" s="113" t="str">
        <f>[9]Maio!$K$24</f>
        <v>*</v>
      </c>
      <c r="V14" s="113" t="str">
        <f>[9]Maio!$K$25</f>
        <v>*</v>
      </c>
      <c r="W14" s="113" t="str">
        <f>[9]Maio!$K$26</f>
        <v>*</v>
      </c>
      <c r="X14" s="113" t="str">
        <f>[9]Maio!$K$27</f>
        <v>*</v>
      </c>
      <c r="Y14" s="113" t="str">
        <f>[9]Maio!$K$28</f>
        <v>*</v>
      </c>
      <c r="Z14" s="113" t="str">
        <f>[9]Maio!$K$29</f>
        <v>*</v>
      </c>
      <c r="AA14" s="113" t="str">
        <f>[9]Maio!$K$30</f>
        <v>*</v>
      </c>
      <c r="AB14" s="113" t="str">
        <f>[9]Maio!$K$31</f>
        <v>*</v>
      </c>
      <c r="AC14" s="113" t="str">
        <f>[9]Maio!$K$32</f>
        <v>*</v>
      </c>
      <c r="AD14" s="113" t="str">
        <f>[9]Maio!$K$33</f>
        <v>*</v>
      </c>
      <c r="AE14" s="113" t="str">
        <f>[9]Maio!$K$34</f>
        <v>*</v>
      </c>
      <c r="AF14" s="113" t="str">
        <f>[9]Maio!$K$35</f>
        <v>*</v>
      </c>
      <c r="AG14" s="101" t="s">
        <v>209</v>
      </c>
      <c r="AH14" s="102" t="s">
        <v>209</v>
      </c>
      <c r="AI14" s="57" t="s">
        <v>209</v>
      </c>
    </row>
    <row r="15" spans="1:35" x14ac:dyDescent="0.2">
      <c r="A15" s="51" t="s">
        <v>105</v>
      </c>
      <c r="B15" s="113">
        <f>[10]Maio!$K$5</f>
        <v>0</v>
      </c>
      <c r="C15" s="113">
        <f>[10]Maio!$K$6</f>
        <v>0</v>
      </c>
      <c r="D15" s="113">
        <f>[10]Maio!$K$7</f>
        <v>10.799999999999999</v>
      </c>
      <c r="E15" s="113">
        <f>[10]Maio!$K$8</f>
        <v>0.2</v>
      </c>
      <c r="F15" s="113">
        <f>[10]Maio!$K$9</f>
        <v>0</v>
      </c>
      <c r="G15" s="113">
        <f>[10]Maio!$K$10</f>
        <v>0</v>
      </c>
      <c r="H15" s="113">
        <f>[10]Maio!$K$11</f>
        <v>0</v>
      </c>
      <c r="I15" s="113">
        <f>[10]Maio!$K$12</f>
        <v>0</v>
      </c>
      <c r="J15" s="113">
        <f>[10]Maio!$K$13</f>
        <v>0</v>
      </c>
      <c r="K15" s="113">
        <f>[10]Maio!$K$14</f>
        <v>0</v>
      </c>
      <c r="L15" s="113">
        <f>[10]Maio!$K$15</f>
        <v>0.2</v>
      </c>
      <c r="M15" s="113">
        <f>[10]Maio!$K$16</f>
        <v>0</v>
      </c>
      <c r="N15" s="113">
        <f>[10]Maio!$K$17</f>
        <v>0</v>
      </c>
      <c r="O15" s="113">
        <f>[10]Maio!$K$18</f>
        <v>0</v>
      </c>
      <c r="P15" s="113">
        <f>[10]Maio!$K$19</f>
        <v>0</v>
      </c>
      <c r="Q15" s="113">
        <f>[10]Maio!$K$20</f>
        <v>0</v>
      </c>
      <c r="R15" s="113">
        <f>[10]Maio!$K$21</f>
        <v>0</v>
      </c>
      <c r="S15" s="113">
        <f>[10]Maio!$K$22</f>
        <v>0</v>
      </c>
      <c r="T15" s="113">
        <f>[10]Maio!$K$23</f>
        <v>0</v>
      </c>
      <c r="U15" s="113">
        <f>[10]Maio!$K$24</f>
        <v>0</v>
      </c>
      <c r="V15" s="113">
        <f>[10]Maio!$K$25</f>
        <v>0</v>
      </c>
      <c r="W15" s="113">
        <f>[10]Maio!$K$26</f>
        <v>2.4</v>
      </c>
      <c r="X15" s="113">
        <f>[10]Maio!$K$27</f>
        <v>0</v>
      </c>
      <c r="Y15" s="113">
        <f>[10]Maio!$K$28</f>
        <v>0</v>
      </c>
      <c r="Z15" s="113">
        <f>[10]Maio!$K$29</f>
        <v>0</v>
      </c>
      <c r="AA15" s="113">
        <f>[10]Maio!$K$30</f>
        <v>0</v>
      </c>
      <c r="AB15" s="113">
        <f>[10]Maio!$K$31</f>
        <v>0</v>
      </c>
      <c r="AC15" s="113">
        <f>[10]Maio!$K$32</f>
        <v>24.199999999999992</v>
      </c>
      <c r="AD15" s="113">
        <f>[10]Maio!$K$33</f>
        <v>0.2</v>
      </c>
      <c r="AE15" s="113">
        <f>[10]Maio!$K$34</f>
        <v>2.6</v>
      </c>
      <c r="AF15" s="113">
        <f>[10]Maio!$K$35</f>
        <v>0.2</v>
      </c>
      <c r="AG15" s="101">
        <f t="shared" si="4"/>
        <v>40.799999999999997</v>
      </c>
      <c r="AH15" s="102">
        <f t="shared" si="5"/>
        <v>24.199999999999992</v>
      </c>
      <c r="AI15" s="57">
        <f t="shared" si="6"/>
        <v>23</v>
      </c>
    </row>
    <row r="16" spans="1:35" x14ac:dyDescent="0.2">
      <c r="A16" s="51" t="s">
        <v>152</v>
      </c>
      <c r="B16" s="113">
        <f>[11]Maio!$K$5</f>
        <v>0</v>
      </c>
      <c r="C16" s="113">
        <f>[11]Maio!$K$6</f>
        <v>0</v>
      </c>
      <c r="D16" s="113">
        <f>[11]Maio!$K$7</f>
        <v>0</v>
      </c>
      <c r="E16" s="113">
        <f>[11]Maio!$K$8</f>
        <v>0</v>
      </c>
      <c r="F16" s="113">
        <f>[11]Maio!$K$9</f>
        <v>0</v>
      </c>
      <c r="G16" s="113">
        <f>[11]Maio!$K$10</f>
        <v>0</v>
      </c>
      <c r="H16" s="113">
        <f>[11]Maio!$K$11</f>
        <v>0</v>
      </c>
      <c r="I16" s="113">
        <f>[11]Maio!$K$12</f>
        <v>0</v>
      </c>
      <c r="J16" s="113">
        <f>[11]Maio!$K$13</f>
        <v>0</v>
      </c>
      <c r="K16" s="113">
        <f>[11]Maio!$K$14</f>
        <v>0.8</v>
      </c>
      <c r="L16" s="113">
        <f>[11]Maio!$K$15</f>
        <v>0.2</v>
      </c>
      <c r="M16" s="113">
        <f>[11]Maio!$K$16</f>
        <v>0</v>
      </c>
      <c r="N16" s="113">
        <f>[11]Maio!$K$17</f>
        <v>0</v>
      </c>
      <c r="O16" s="113">
        <f>[11]Maio!$K$18</f>
        <v>0</v>
      </c>
      <c r="P16" s="113">
        <f>[11]Maio!$K$19</f>
        <v>0</v>
      </c>
      <c r="Q16" s="113">
        <f>[11]Maio!$K$20</f>
        <v>0</v>
      </c>
      <c r="R16" s="113">
        <f>[11]Maio!$K$21</f>
        <v>0</v>
      </c>
      <c r="S16" s="113">
        <f>[11]Maio!$K$22</f>
        <v>0</v>
      </c>
      <c r="T16" s="113">
        <f>[11]Maio!$K$23</f>
        <v>0</v>
      </c>
      <c r="U16" s="113">
        <f>[11]Maio!$K$24</f>
        <v>0</v>
      </c>
      <c r="V16" s="113">
        <f>[11]Maio!$K$25</f>
        <v>0</v>
      </c>
      <c r="W16" s="113">
        <f>[11]Maio!$K$26</f>
        <v>0</v>
      </c>
      <c r="X16" s="113">
        <f>[11]Maio!$K$27</f>
        <v>0</v>
      </c>
      <c r="Y16" s="113">
        <f>[11]Maio!$K$28</f>
        <v>0</v>
      </c>
      <c r="Z16" s="113">
        <f>[11]Maio!$K$29</f>
        <v>0</v>
      </c>
      <c r="AA16" s="113">
        <f>[11]Maio!$K$30</f>
        <v>0</v>
      </c>
      <c r="AB16" s="113">
        <f>[11]Maio!$K$31</f>
        <v>0</v>
      </c>
      <c r="AC16" s="113">
        <f>[11]Maio!$K$32</f>
        <v>4.4000000000000004</v>
      </c>
      <c r="AD16" s="113">
        <f>[11]Maio!$K$33</f>
        <v>1.2</v>
      </c>
      <c r="AE16" s="113">
        <f>[11]Maio!$K$34</f>
        <v>47.599999999999994</v>
      </c>
      <c r="AF16" s="113">
        <f>[11]Maio!$K$35</f>
        <v>1.4</v>
      </c>
      <c r="AG16" s="101">
        <f t="shared" si="4"/>
        <v>55.599999999999994</v>
      </c>
      <c r="AH16" s="102">
        <f t="shared" si="5"/>
        <v>47.599999999999994</v>
      </c>
      <c r="AI16" s="57">
        <f t="shared" si="6"/>
        <v>25</v>
      </c>
    </row>
    <row r="17" spans="1:39" x14ac:dyDescent="0.2">
      <c r="A17" s="51" t="s">
        <v>2</v>
      </c>
      <c r="B17" s="113">
        <f>[12]Maio!$K$5</f>
        <v>0</v>
      </c>
      <c r="C17" s="113">
        <f>[12]Maio!$K$6</f>
        <v>0</v>
      </c>
      <c r="D17" s="113">
        <f>[12]Maio!$K$7</f>
        <v>0</v>
      </c>
      <c r="E17" s="113">
        <f>[12]Maio!$K$8</f>
        <v>0</v>
      </c>
      <c r="F17" s="113">
        <f>[12]Maio!$K$9</f>
        <v>0</v>
      </c>
      <c r="G17" s="113">
        <f>[12]Maio!$K$10</f>
        <v>0</v>
      </c>
      <c r="H17" s="113">
        <f>[12]Maio!$K$11</f>
        <v>0</v>
      </c>
      <c r="I17" s="113">
        <f>[12]Maio!$K$12</f>
        <v>0</v>
      </c>
      <c r="J17" s="113">
        <f>[12]Maio!$K$13</f>
        <v>15.4</v>
      </c>
      <c r="K17" s="113">
        <f>[12]Maio!$K$14</f>
        <v>0</v>
      </c>
      <c r="L17" s="113">
        <f>[12]Maio!$K$15</f>
        <v>0</v>
      </c>
      <c r="M17" s="113">
        <f>[12]Maio!$K$16</f>
        <v>0</v>
      </c>
      <c r="N17" s="113">
        <f>[12]Maio!$K$17</f>
        <v>0</v>
      </c>
      <c r="O17" s="113">
        <f>[12]Maio!$K$18</f>
        <v>0</v>
      </c>
      <c r="P17" s="113">
        <f>[12]Maio!$K$19</f>
        <v>0</v>
      </c>
      <c r="Q17" s="113">
        <f>[12]Maio!$K$20</f>
        <v>0</v>
      </c>
      <c r="R17" s="113">
        <f>[12]Maio!$K$21</f>
        <v>0</v>
      </c>
      <c r="S17" s="113">
        <f>[12]Maio!$K$22</f>
        <v>0</v>
      </c>
      <c r="T17" s="113">
        <f>[12]Maio!$K$23</f>
        <v>0</v>
      </c>
      <c r="U17" s="113">
        <f>[12]Maio!$K$24</f>
        <v>0</v>
      </c>
      <c r="V17" s="113">
        <f>[12]Maio!$K$25</f>
        <v>0</v>
      </c>
      <c r="W17" s="113">
        <f>[12]Maio!$K$26</f>
        <v>0</v>
      </c>
      <c r="X17" s="113">
        <f>[12]Maio!$K$27</f>
        <v>0</v>
      </c>
      <c r="Y17" s="113">
        <f>[12]Maio!$K$28</f>
        <v>0</v>
      </c>
      <c r="Z17" s="113">
        <f>[12]Maio!$K$29</f>
        <v>0</v>
      </c>
      <c r="AA17" s="113">
        <f>[12]Maio!$K$30</f>
        <v>0</v>
      </c>
      <c r="AB17" s="113">
        <f>[12]Maio!$K$31</f>
        <v>0</v>
      </c>
      <c r="AC17" s="113">
        <f>[12]Maio!$K$32</f>
        <v>27.599999999999998</v>
      </c>
      <c r="AD17" s="113">
        <f>[12]Maio!$K$33</f>
        <v>0</v>
      </c>
      <c r="AE17" s="113">
        <f>[12]Maio!$K$34</f>
        <v>19.799999999999997</v>
      </c>
      <c r="AF17" s="113">
        <f>[12]Maio!$K$35</f>
        <v>0.4</v>
      </c>
      <c r="AG17" s="101">
        <f t="shared" si="4"/>
        <v>63.199999999999996</v>
      </c>
      <c r="AH17" s="102">
        <f t="shared" si="5"/>
        <v>27.599999999999998</v>
      </c>
      <c r="AI17" s="57">
        <f t="shared" si="6"/>
        <v>27</v>
      </c>
      <c r="AK17" s="12" t="s">
        <v>35</v>
      </c>
    </row>
    <row r="18" spans="1:39" hidden="1" x14ac:dyDescent="0.2">
      <c r="A18" s="51" t="s">
        <v>3</v>
      </c>
      <c r="B18" s="113" t="s">
        <v>209</v>
      </c>
      <c r="C18" s="113" t="s">
        <v>209</v>
      </c>
      <c r="D18" s="113" t="s">
        <v>209</v>
      </c>
      <c r="E18" s="113" t="s">
        <v>209</v>
      </c>
      <c r="F18" s="113" t="s">
        <v>209</v>
      </c>
      <c r="G18" s="113" t="s">
        <v>209</v>
      </c>
      <c r="H18" s="113" t="s">
        <v>209</v>
      </c>
      <c r="I18" s="113" t="s">
        <v>209</v>
      </c>
      <c r="J18" s="113" t="s">
        <v>209</v>
      </c>
      <c r="K18" s="113" t="s">
        <v>209</v>
      </c>
      <c r="L18" s="113" t="s">
        <v>209</v>
      </c>
      <c r="M18" s="113" t="s">
        <v>209</v>
      </c>
      <c r="N18" s="113" t="s">
        <v>209</v>
      </c>
      <c r="O18" s="113" t="s">
        <v>209</v>
      </c>
      <c r="P18" s="113" t="s">
        <v>209</v>
      </c>
      <c r="Q18" s="113" t="s">
        <v>209</v>
      </c>
      <c r="R18" s="113" t="s">
        <v>209</v>
      </c>
      <c r="S18" s="113" t="s">
        <v>209</v>
      </c>
      <c r="T18" s="113" t="s">
        <v>209</v>
      </c>
      <c r="U18" s="113" t="s">
        <v>209</v>
      </c>
      <c r="V18" s="113" t="s">
        <v>209</v>
      </c>
      <c r="W18" s="113" t="s">
        <v>209</v>
      </c>
      <c r="X18" s="113" t="s">
        <v>209</v>
      </c>
      <c r="Y18" s="113" t="s">
        <v>209</v>
      </c>
      <c r="Z18" s="113" t="s">
        <v>209</v>
      </c>
      <c r="AA18" s="113" t="s">
        <v>209</v>
      </c>
      <c r="AB18" s="113" t="s">
        <v>209</v>
      </c>
      <c r="AC18" s="113" t="s">
        <v>209</v>
      </c>
      <c r="AD18" s="113" t="s">
        <v>209</v>
      </c>
      <c r="AE18" s="113" t="s">
        <v>209</v>
      </c>
      <c r="AF18" s="113" t="s">
        <v>209</v>
      </c>
      <c r="AG18" s="101" t="s">
        <v>209</v>
      </c>
      <c r="AH18" s="102" t="s">
        <v>209</v>
      </c>
      <c r="AI18" s="57" t="s">
        <v>209</v>
      </c>
      <c r="AJ18" s="12" t="s">
        <v>35</v>
      </c>
      <c r="AK18" s="12" t="s">
        <v>35</v>
      </c>
    </row>
    <row r="19" spans="1:39" x14ac:dyDescent="0.2">
      <c r="A19" s="51" t="s">
        <v>4</v>
      </c>
      <c r="B19" s="113">
        <f>[13]Maio!$K$5</f>
        <v>0</v>
      </c>
      <c r="C19" s="113">
        <f>[13]Maio!$K$6</f>
        <v>0</v>
      </c>
      <c r="D19" s="113">
        <f>[13]Maio!$K$7</f>
        <v>0</v>
      </c>
      <c r="E19" s="113">
        <f>[13]Maio!$K$8</f>
        <v>0</v>
      </c>
      <c r="F19" s="113">
        <f>[13]Maio!$K$9</f>
        <v>0</v>
      </c>
      <c r="G19" s="113">
        <f>[13]Maio!$K$10</f>
        <v>0</v>
      </c>
      <c r="H19" s="113">
        <f>[13]Maio!$K$11</f>
        <v>0</v>
      </c>
      <c r="I19" s="113">
        <f>[13]Maio!$K$12</f>
        <v>0</v>
      </c>
      <c r="J19" s="113">
        <f>[13]Maio!$K$13</f>
        <v>0</v>
      </c>
      <c r="K19" s="113">
        <f>[13]Maio!$K$14</f>
        <v>0</v>
      </c>
      <c r="L19" s="113">
        <f>[13]Maio!$K$15</f>
        <v>0</v>
      </c>
      <c r="M19" s="113">
        <f>[13]Maio!$K$16</f>
        <v>0</v>
      </c>
      <c r="N19" s="113">
        <f>[13]Maio!$K$17</f>
        <v>0</v>
      </c>
      <c r="O19" s="113">
        <f>[13]Maio!$K$18</f>
        <v>0</v>
      </c>
      <c r="P19" s="113">
        <f>[13]Maio!$K$19</f>
        <v>0</v>
      </c>
      <c r="Q19" s="113">
        <f>[13]Maio!$K$20</f>
        <v>0</v>
      </c>
      <c r="R19" s="113">
        <f>[13]Maio!$K$21</f>
        <v>0</v>
      </c>
      <c r="S19" s="113">
        <f>[13]Maio!$K$22</f>
        <v>0</v>
      </c>
      <c r="T19" s="113">
        <f>[13]Maio!$K$23</f>
        <v>0</v>
      </c>
      <c r="U19" s="113">
        <f>[13]Maio!$K$24</f>
        <v>0</v>
      </c>
      <c r="V19" s="113">
        <f>[13]Maio!$K$25</f>
        <v>0</v>
      </c>
      <c r="W19" s="113">
        <f>[13]Maio!$K$26</f>
        <v>0</v>
      </c>
      <c r="X19" s="113">
        <f>[13]Maio!$K$27</f>
        <v>0</v>
      </c>
      <c r="Y19" s="113">
        <f>[13]Maio!$K$28</f>
        <v>0</v>
      </c>
      <c r="Z19" s="113">
        <f>[13]Maio!$K$29</f>
        <v>0</v>
      </c>
      <c r="AA19" s="113">
        <f>[13]Maio!$K$30</f>
        <v>0</v>
      </c>
      <c r="AB19" s="113">
        <f>[13]Maio!$K$31</f>
        <v>0</v>
      </c>
      <c r="AC19" s="113">
        <f>[13]Maio!$K$32</f>
        <v>10.799999999999997</v>
      </c>
      <c r="AD19" s="113">
        <f>[13]Maio!$K$33</f>
        <v>0.2</v>
      </c>
      <c r="AE19" s="113">
        <f>[13]Maio!$K$34</f>
        <v>24.200000000000003</v>
      </c>
      <c r="AF19" s="113">
        <f>[13]Maio!$K$35</f>
        <v>6.6</v>
      </c>
      <c r="AG19" s="101">
        <f t="shared" si="4"/>
        <v>41.800000000000004</v>
      </c>
      <c r="AH19" s="102">
        <f t="shared" si="5"/>
        <v>24.200000000000003</v>
      </c>
      <c r="AI19" s="57">
        <f t="shared" si="6"/>
        <v>27</v>
      </c>
    </row>
    <row r="20" spans="1:39" x14ac:dyDescent="0.2">
      <c r="A20" s="51" t="s">
        <v>5</v>
      </c>
      <c r="B20" s="113">
        <f>[14]Maio!$K$5</f>
        <v>0</v>
      </c>
      <c r="C20" s="113">
        <f>[14]Maio!$K$6</f>
        <v>0</v>
      </c>
      <c r="D20" s="113">
        <f>[14]Maio!$K$7</f>
        <v>0</v>
      </c>
      <c r="E20" s="113">
        <f>[14]Maio!$K$8</f>
        <v>0</v>
      </c>
      <c r="F20" s="113">
        <f>[14]Maio!$K$9</f>
        <v>0</v>
      </c>
      <c r="G20" s="113">
        <f>[14]Maio!$K$10</f>
        <v>0</v>
      </c>
      <c r="H20" s="113">
        <f>[14]Maio!$K$11</f>
        <v>0</v>
      </c>
      <c r="I20" s="113">
        <f>[14]Maio!$K$12</f>
        <v>0.2</v>
      </c>
      <c r="J20" s="113">
        <f>[14]Maio!$K$13</f>
        <v>0</v>
      </c>
      <c r="K20" s="113">
        <f>[14]Maio!$K$14</f>
        <v>0</v>
      </c>
      <c r="L20" s="113">
        <f>[14]Maio!$K$15</f>
        <v>0</v>
      </c>
      <c r="M20" s="113">
        <f>[14]Maio!$K$16</f>
        <v>0</v>
      </c>
      <c r="N20" s="113">
        <f>[14]Maio!$K$17</f>
        <v>0</v>
      </c>
      <c r="O20" s="113">
        <f>[14]Maio!$K$18</f>
        <v>0</v>
      </c>
      <c r="P20" s="113">
        <f>[14]Maio!$K$19</f>
        <v>0</v>
      </c>
      <c r="Q20" s="113">
        <f>[14]Maio!$K$20</f>
        <v>0</v>
      </c>
      <c r="R20" s="113">
        <f>[14]Maio!$K$21</f>
        <v>0</v>
      </c>
      <c r="S20" s="113">
        <f>[14]Maio!$K$22</f>
        <v>0</v>
      </c>
      <c r="T20" s="113">
        <f>[14]Maio!$K$23</f>
        <v>0</v>
      </c>
      <c r="U20" s="113">
        <f>[14]Maio!$K$24</f>
        <v>0</v>
      </c>
      <c r="V20" s="113">
        <f>[14]Maio!$K$25</f>
        <v>0</v>
      </c>
      <c r="W20" s="113">
        <f>[14]Maio!$K$26</f>
        <v>0</v>
      </c>
      <c r="X20" s="113">
        <f>[14]Maio!$K$27</f>
        <v>0</v>
      </c>
      <c r="Y20" s="113">
        <f>[14]Maio!$K$28</f>
        <v>0</v>
      </c>
      <c r="Z20" s="113">
        <f>[14]Maio!$K$29</f>
        <v>0</v>
      </c>
      <c r="AA20" s="113">
        <f>[14]Maio!$K$30</f>
        <v>0</v>
      </c>
      <c r="AB20" s="113">
        <f>[14]Maio!$K$31</f>
        <v>0</v>
      </c>
      <c r="AC20" s="113">
        <f>[14]Maio!$K$32</f>
        <v>31.999999999999996</v>
      </c>
      <c r="AD20" s="113">
        <f>[14]Maio!$K$33</f>
        <v>0.2</v>
      </c>
      <c r="AE20" s="113">
        <f>[14]Maio!$K$34</f>
        <v>21</v>
      </c>
      <c r="AF20" s="113">
        <f>[14]Maio!$K$35</f>
        <v>0</v>
      </c>
      <c r="AG20" s="101">
        <f t="shared" si="4"/>
        <v>53.4</v>
      </c>
      <c r="AH20" s="102">
        <f t="shared" si="5"/>
        <v>31.999999999999996</v>
      </c>
      <c r="AI20" s="57">
        <f t="shared" si="6"/>
        <v>27</v>
      </c>
      <c r="AJ20" s="12" t="s">
        <v>35</v>
      </c>
    </row>
    <row r="21" spans="1:39" x14ac:dyDescent="0.2">
      <c r="A21" s="51" t="s">
        <v>33</v>
      </c>
      <c r="B21" s="113">
        <f>[15]Maio!$K$5</f>
        <v>0</v>
      </c>
      <c r="C21" s="113">
        <f>[15]Maio!$K$6</f>
        <v>0</v>
      </c>
      <c r="D21" s="113">
        <f>[15]Maio!$K$7</f>
        <v>0</v>
      </c>
      <c r="E21" s="113">
        <f>[15]Maio!$K$8</f>
        <v>0</v>
      </c>
      <c r="F21" s="113">
        <f>[15]Maio!$K$9</f>
        <v>0</v>
      </c>
      <c r="G21" s="113">
        <f>[15]Maio!$K$10</f>
        <v>0</v>
      </c>
      <c r="H21" s="113">
        <f>[15]Maio!$K$11</f>
        <v>0</v>
      </c>
      <c r="I21" s="113">
        <f>[15]Maio!$K$12</f>
        <v>0</v>
      </c>
      <c r="J21" s="113">
        <f>[15]Maio!$K$13</f>
        <v>0</v>
      </c>
      <c r="K21" s="113">
        <f>[15]Maio!$K$14</f>
        <v>0</v>
      </c>
      <c r="L21" s="113">
        <f>[15]Maio!$K$15</f>
        <v>0</v>
      </c>
      <c r="M21" s="113">
        <f>[15]Maio!$K$16</f>
        <v>0</v>
      </c>
      <c r="N21" s="113">
        <f>[15]Maio!$K$17</f>
        <v>0</v>
      </c>
      <c r="O21" s="113">
        <f>[15]Maio!$K$18</f>
        <v>0</v>
      </c>
      <c r="P21" s="113">
        <f>[15]Maio!$K$19</f>
        <v>0</v>
      </c>
      <c r="Q21" s="113">
        <f>[15]Maio!$K$20</f>
        <v>0</v>
      </c>
      <c r="R21" s="113">
        <f>[15]Maio!$K$21</f>
        <v>0</v>
      </c>
      <c r="S21" s="113">
        <f>[15]Maio!$K$22</f>
        <v>0</v>
      </c>
      <c r="T21" s="113">
        <f>[15]Maio!$K$23</f>
        <v>0</v>
      </c>
      <c r="U21" s="113">
        <f>[15]Maio!$K$24</f>
        <v>0</v>
      </c>
      <c r="V21" s="113">
        <f>[15]Maio!$K$25</f>
        <v>0</v>
      </c>
      <c r="W21" s="113">
        <f>[15]Maio!$K$26</f>
        <v>0</v>
      </c>
      <c r="X21" s="113">
        <f>[15]Maio!$K$27</f>
        <v>0</v>
      </c>
      <c r="Y21" s="113">
        <f>[15]Maio!$K$28</f>
        <v>0</v>
      </c>
      <c r="Z21" s="113">
        <f>[15]Maio!$K$29</f>
        <v>0</v>
      </c>
      <c r="AA21" s="113">
        <f>[15]Maio!$K$30</f>
        <v>0</v>
      </c>
      <c r="AB21" s="113">
        <f>[15]Maio!$K$31</f>
        <v>0</v>
      </c>
      <c r="AC21" s="113">
        <f>[15]Maio!$K$32</f>
        <v>0</v>
      </c>
      <c r="AD21" s="113">
        <f>[15]Maio!$K$33</f>
        <v>17.399999999999999</v>
      </c>
      <c r="AE21" s="113">
        <f>[15]Maio!$K$34</f>
        <v>30.4</v>
      </c>
      <c r="AF21" s="113">
        <f>[15]Maio!$K$35</f>
        <v>9.1999999999999993</v>
      </c>
      <c r="AG21" s="101">
        <f t="shared" si="4"/>
        <v>57</v>
      </c>
      <c r="AH21" s="102">
        <f t="shared" si="5"/>
        <v>30.4</v>
      </c>
      <c r="AI21" s="57">
        <f t="shared" si="6"/>
        <v>28</v>
      </c>
    </row>
    <row r="22" spans="1:39" x14ac:dyDescent="0.2">
      <c r="A22" s="51" t="s">
        <v>6</v>
      </c>
      <c r="B22" s="113">
        <f>[16]Maio!$K$5</f>
        <v>0</v>
      </c>
      <c r="C22" s="113">
        <f>[16]Maio!$K$6</f>
        <v>0</v>
      </c>
      <c r="D22" s="113">
        <f>[16]Maio!$K$7</f>
        <v>0</v>
      </c>
      <c r="E22" s="113">
        <f>[16]Maio!$K$8</f>
        <v>0</v>
      </c>
      <c r="F22" s="113">
        <f>[16]Maio!$K$9</f>
        <v>0</v>
      </c>
      <c r="G22" s="113">
        <f>[16]Maio!$K$10</f>
        <v>0</v>
      </c>
      <c r="H22" s="113">
        <f>[16]Maio!$K$11</f>
        <v>0</v>
      </c>
      <c r="I22" s="113">
        <f>[16]Maio!$K$12</f>
        <v>0</v>
      </c>
      <c r="J22" s="113">
        <f>[16]Maio!$K$13</f>
        <v>0</v>
      </c>
      <c r="K22" s="113">
        <f>[16]Maio!$K$14</f>
        <v>0</v>
      </c>
      <c r="L22" s="113">
        <f>[16]Maio!$K$15</f>
        <v>0</v>
      </c>
      <c r="M22" s="113">
        <f>[16]Maio!$K$16</f>
        <v>0</v>
      </c>
      <c r="N22" s="113">
        <f>[16]Maio!$K$17</f>
        <v>0</v>
      </c>
      <c r="O22" s="113">
        <f>[16]Maio!$K$18</f>
        <v>0</v>
      </c>
      <c r="P22" s="113">
        <f>[16]Maio!$K$19</f>
        <v>0</v>
      </c>
      <c r="Q22" s="113">
        <f>[16]Maio!$K$20</f>
        <v>0</v>
      </c>
      <c r="R22" s="113">
        <f>[16]Maio!$K$21</f>
        <v>0</v>
      </c>
      <c r="S22" s="113">
        <f>[16]Maio!$K$22</f>
        <v>0</v>
      </c>
      <c r="T22" s="113">
        <f>[16]Maio!$K$23</f>
        <v>0</v>
      </c>
      <c r="U22" s="113">
        <f>[16]Maio!$K$24</f>
        <v>0</v>
      </c>
      <c r="V22" s="113">
        <f>[16]Maio!$K$25</f>
        <v>0</v>
      </c>
      <c r="W22" s="113">
        <f>[16]Maio!$K$26</f>
        <v>0</v>
      </c>
      <c r="X22" s="113">
        <f>[16]Maio!$K$27</f>
        <v>0</v>
      </c>
      <c r="Y22" s="113">
        <f>[16]Maio!$K$28</f>
        <v>0</v>
      </c>
      <c r="Z22" s="113">
        <f>[16]Maio!$K$29</f>
        <v>0</v>
      </c>
      <c r="AA22" s="113">
        <f>[16]Maio!$K$30</f>
        <v>0</v>
      </c>
      <c r="AB22" s="113">
        <f>[16]Maio!$K$31</f>
        <v>0</v>
      </c>
      <c r="AC22" s="113">
        <f>[16]Maio!$K$32</f>
        <v>1.5999999999999999</v>
      </c>
      <c r="AD22" s="113">
        <f>[16]Maio!$K$33</f>
        <v>0</v>
      </c>
      <c r="AE22" s="113">
        <f>[16]Maio!$K$34</f>
        <v>62</v>
      </c>
      <c r="AF22" s="113">
        <f>[16]Maio!$K$35</f>
        <v>1</v>
      </c>
      <c r="AG22" s="101">
        <f t="shared" si="4"/>
        <v>64.599999999999994</v>
      </c>
      <c r="AH22" s="102">
        <f t="shared" si="5"/>
        <v>62</v>
      </c>
      <c r="AI22" s="57">
        <f t="shared" si="6"/>
        <v>28</v>
      </c>
    </row>
    <row r="23" spans="1:39" x14ac:dyDescent="0.2">
      <c r="A23" s="51" t="s">
        <v>7</v>
      </c>
      <c r="B23" s="113">
        <f>[17]Maio!$K$5</f>
        <v>0</v>
      </c>
      <c r="C23" s="113">
        <f>[17]Maio!$K$6</f>
        <v>0</v>
      </c>
      <c r="D23" s="113">
        <f>[17]Maio!$K$7</f>
        <v>1.4000000000000001</v>
      </c>
      <c r="E23" s="113">
        <f>[17]Maio!$K$8</f>
        <v>0.2</v>
      </c>
      <c r="F23" s="113">
        <f>[17]Maio!$K$9</f>
        <v>0</v>
      </c>
      <c r="G23" s="113">
        <f>[17]Maio!$K$10</f>
        <v>0</v>
      </c>
      <c r="H23" s="113">
        <f>[17]Maio!$K$11</f>
        <v>0</v>
      </c>
      <c r="I23" s="113">
        <f>[17]Maio!$K$12</f>
        <v>0.60000000000000009</v>
      </c>
      <c r="J23" s="113">
        <f>[17]Maio!$K$13</f>
        <v>0.2</v>
      </c>
      <c r="K23" s="113">
        <f>[17]Maio!$K$14</f>
        <v>0</v>
      </c>
      <c r="L23" s="113">
        <f>[17]Maio!$K$15</f>
        <v>0</v>
      </c>
      <c r="M23" s="113">
        <f>[17]Maio!$K$16</f>
        <v>0</v>
      </c>
      <c r="N23" s="113">
        <f>[17]Maio!$K$17</f>
        <v>0</v>
      </c>
      <c r="O23" s="113">
        <f>[17]Maio!$K$18</f>
        <v>0</v>
      </c>
      <c r="P23" s="113">
        <f>[17]Maio!$K$19</f>
        <v>0</v>
      </c>
      <c r="Q23" s="113">
        <f>[17]Maio!$K$20</f>
        <v>0</v>
      </c>
      <c r="R23" s="113">
        <f>[17]Maio!$K$21</f>
        <v>0</v>
      </c>
      <c r="S23" s="113">
        <f>[17]Maio!$K$22</f>
        <v>0</v>
      </c>
      <c r="T23" s="113">
        <f>[17]Maio!$K$23</f>
        <v>0</v>
      </c>
      <c r="U23" s="113">
        <f>[17]Maio!$K$24</f>
        <v>0</v>
      </c>
      <c r="V23" s="113">
        <f>[17]Maio!$K$25</f>
        <v>0</v>
      </c>
      <c r="W23" s="113">
        <f>[17]Maio!$K$26</f>
        <v>2</v>
      </c>
      <c r="X23" s="113">
        <f>[17]Maio!$K$27</f>
        <v>0</v>
      </c>
      <c r="Y23" s="113">
        <f>[17]Maio!$K$28</f>
        <v>0</v>
      </c>
      <c r="Z23" s="113">
        <f>[17]Maio!$K$29</f>
        <v>0</v>
      </c>
      <c r="AA23" s="113">
        <f>[17]Maio!$K$30</f>
        <v>0</v>
      </c>
      <c r="AB23" s="113">
        <f>[17]Maio!$K$31</f>
        <v>0</v>
      </c>
      <c r="AC23" s="113">
        <f>[17]Maio!$K$32</f>
        <v>32.200000000000003</v>
      </c>
      <c r="AD23" s="113">
        <f>[17]Maio!$K$33</f>
        <v>0</v>
      </c>
      <c r="AE23" s="113">
        <f>[17]Maio!$K$34</f>
        <v>0.2</v>
      </c>
      <c r="AF23" s="113">
        <f>[17]Maio!$K$35</f>
        <v>0.4</v>
      </c>
      <c r="AG23" s="101">
        <f t="shared" si="4"/>
        <v>37.200000000000003</v>
      </c>
      <c r="AH23" s="102">
        <f t="shared" si="5"/>
        <v>32.200000000000003</v>
      </c>
      <c r="AI23" s="57">
        <f t="shared" si="6"/>
        <v>23</v>
      </c>
    </row>
    <row r="24" spans="1:39" hidden="1" x14ac:dyDescent="0.2">
      <c r="A24" s="51" t="s">
        <v>153</v>
      </c>
      <c r="B24" s="113" t="str">
        <f>[18]Maio!$K$5</f>
        <v>*</v>
      </c>
      <c r="C24" s="113" t="str">
        <f>[18]Maio!$K$6</f>
        <v>*</v>
      </c>
      <c r="D24" s="113" t="str">
        <f>[18]Maio!$K$7</f>
        <v>*</v>
      </c>
      <c r="E24" s="113" t="str">
        <f>[18]Maio!$K$8</f>
        <v>*</v>
      </c>
      <c r="F24" s="113" t="str">
        <f>[18]Maio!$K$9</f>
        <v>*</v>
      </c>
      <c r="G24" s="113" t="str">
        <f>[18]Maio!$K$10</f>
        <v>*</v>
      </c>
      <c r="H24" s="113" t="str">
        <f>[18]Maio!$K$11</f>
        <v>*</v>
      </c>
      <c r="I24" s="113" t="str">
        <f>[18]Maio!$K$12</f>
        <v>*</v>
      </c>
      <c r="J24" s="113" t="str">
        <f>[18]Maio!$K$13</f>
        <v>*</v>
      </c>
      <c r="K24" s="113" t="str">
        <f>[18]Maio!$K$14</f>
        <v>*</v>
      </c>
      <c r="L24" s="113" t="str">
        <f>[18]Maio!$K$15</f>
        <v>*</v>
      </c>
      <c r="M24" s="113" t="str">
        <f>[18]Maio!$K$16</f>
        <v>*</v>
      </c>
      <c r="N24" s="113" t="str">
        <f>[18]Maio!$K$17</f>
        <v>*</v>
      </c>
      <c r="O24" s="113" t="str">
        <f>[18]Maio!$K$18</f>
        <v>*</v>
      </c>
      <c r="P24" s="113" t="str">
        <f>[18]Maio!$K$19</f>
        <v>*</v>
      </c>
      <c r="Q24" s="113" t="str">
        <f>[18]Maio!$K$20</f>
        <v>*</v>
      </c>
      <c r="R24" s="113" t="str">
        <f>[18]Maio!$K$21</f>
        <v>*</v>
      </c>
      <c r="S24" s="113" t="str">
        <f>[18]Maio!$K$22</f>
        <v>*</v>
      </c>
      <c r="T24" s="113" t="str">
        <f>[18]Maio!$K$23</f>
        <v>*</v>
      </c>
      <c r="U24" s="113" t="str">
        <f>[18]Maio!$K$24</f>
        <v>*</v>
      </c>
      <c r="V24" s="113" t="str">
        <f>[18]Maio!$K$25</f>
        <v>*</v>
      </c>
      <c r="W24" s="113" t="str">
        <f>[18]Maio!$K$26</f>
        <v>*</v>
      </c>
      <c r="X24" s="113" t="str">
        <f>[18]Maio!$K$27</f>
        <v>*</v>
      </c>
      <c r="Y24" s="113" t="str">
        <f>[18]Maio!$K$28</f>
        <v>*</v>
      </c>
      <c r="Z24" s="113" t="str">
        <f>[18]Maio!$K$29</f>
        <v>*</v>
      </c>
      <c r="AA24" s="113" t="str">
        <f>[18]Maio!$K$30</f>
        <v>*</v>
      </c>
      <c r="AB24" s="113" t="str">
        <f>[18]Maio!$K$31</f>
        <v>*</v>
      </c>
      <c r="AC24" s="113" t="str">
        <f>[18]Maio!$K$32</f>
        <v>*</v>
      </c>
      <c r="AD24" s="113" t="str">
        <f>[18]Maio!$K$33</f>
        <v>*</v>
      </c>
      <c r="AE24" s="113" t="str">
        <f>[18]Maio!$K$34</f>
        <v>*</v>
      </c>
      <c r="AF24" s="113" t="str">
        <f>[18]Maio!$K$35</f>
        <v>*</v>
      </c>
      <c r="AG24" s="101" t="s">
        <v>209</v>
      </c>
      <c r="AH24" s="102" t="s">
        <v>209</v>
      </c>
      <c r="AI24" s="57" t="s">
        <v>209</v>
      </c>
    </row>
    <row r="25" spans="1:39" hidden="1" x14ac:dyDescent="0.2">
      <c r="A25" s="51" t="s">
        <v>154</v>
      </c>
      <c r="B25" s="113" t="s">
        <v>209</v>
      </c>
      <c r="C25" s="113" t="s">
        <v>209</v>
      </c>
      <c r="D25" s="113" t="s">
        <v>209</v>
      </c>
      <c r="E25" s="113" t="s">
        <v>209</v>
      </c>
      <c r="F25" s="113" t="s">
        <v>209</v>
      </c>
      <c r="G25" s="113" t="s">
        <v>209</v>
      </c>
      <c r="H25" s="113" t="s">
        <v>209</v>
      </c>
      <c r="I25" s="113" t="s">
        <v>209</v>
      </c>
      <c r="J25" s="113" t="s">
        <v>209</v>
      </c>
      <c r="K25" s="113" t="s">
        <v>209</v>
      </c>
      <c r="L25" s="113" t="s">
        <v>209</v>
      </c>
      <c r="M25" s="113" t="s">
        <v>209</v>
      </c>
      <c r="N25" s="113" t="s">
        <v>209</v>
      </c>
      <c r="O25" s="113" t="s">
        <v>209</v>
      </c>
      <c r="P25" s="113" t="s">
        <v>209</v>
      </c>
      <c r="Q25" s="113" t="s">
        <v>209</v>
      </c>
      <c r="R25" s="113" t="s">
        <v>209</v>
      </c>
      <c r="S25" s="113" t="s">
        <v>209</v>
      </c>
      <c r="T25" s="113" t="s">
        <v>209</v>
      </c>
      <c r="U25" s="113" t="s">
        <v>209</v>
      </c>
      <c r="V25" s="113" t="s">
        <v>209</v>
      </c>
      <c r="W25" s="113" t="s">
        <v>209</v>
      </c>
      <c r="X25" s="113" t="s">
        <v>209</v>
      </c>
      <c r="Y25" s="113" t="s">
        <v>209</v>
      </c>
      <c r="Z25" s="113" t="s">
        <v>209</v>
      </c>
      <c r="AA25" s="113" t="s">
        <v>209</v>
      </c>
      <c r="AB25" s="113" t="s">
        <v>209</v>
      </c>
      <c r="AC25" s="113" t="s">
        <v>209</v>
      </c>
      <c r="AD25" s="113" t="s">
        <v>209</v>
      </c>
      <c r="AE25" s="113" t="s">
        <v>209</v>
      </c>
      <c r="AF25" s="113" t="s">
        <v>209</v>
      </c>
      <c r="AG25" s="101" t="s">
        <v>209</v>
      </c>
      <c r="AH25" s="102" t="s">
        <v>209</v>
      </c>
      <c r="AI25" s="57" t="s">
        <v>209</v>
      </c>
      <c r="AJ25" s="12" t="s">
        <v>35</v>
      </c>
    </row>
    <row r="26" spans="1:39" x14ac:dyDescent="0.2">
      <c r="A26" s="51" t="s">
        <v>155</v>
      </c>
      <c r="B26" s="113">
        <f>[19]Maio!$K$5</f>
        <v>0</v>
      </c>
      <c r="C26" s="113">
        <f>[19]Maio!$K$6</f>
        <v>0</v>
      </c>
      <c r="D26" s="113">
        <f>[19]Maio!$K$7</f>
        <v>0.2</v>
      </c>
      <c r="E26" s="113">
        <f>[19]Maio!$K$8</f>
        <v>0.2</v>
      </c>
      <c r="F26" s="113">
        <f>[19]Maio!$K$9</f>
        <v>0</v>
      </c>
      <c r="G26" s="113">
        <f>[19]Maio!$K$10</f>
        <v>0</v>
      </c>
      <c r="H26" s="113">
        <f>[19]Maio!$K$11</f>
        <v>0</v>
      </c>
      <c r="I26" s="113">
        <f>[19]Maio!$K$12</f>
        <v>16.999999999999996</v>
      </c>
      <c r="J26" s="113">
        <f>[19]Maio!$K$13</f>
        <v>0.2</v>
      </c>
      <c r="K26" s="113">
        <f>[19]Maio!$K$14</f>
        <v>0</v>
      </c>
      <c r="L26" s="113">
        <f>[19]Maio!$K$15</f>
        <v>0</v>
      </c>
      <c r="M26" s="113">
        <f>[19]Maio!$K$16</f>
        <v>0</v>
      </c>
      <c r="N26" s="113">
        <f>[19]Maio!$K$17</f>
        <v>0</v>
      </c>
      <c r="O26" s="113">
        <f>[19]Maio!$K$18</f>
        <v>0</v>
      </c>
      <c r="P26" s="113">
        <f>[19]Maio!$K$19</f>
        <v>0</v>
      </c>
      <c r="Q26" s="113">
        <f>[19]Maio!$K$20</f>
        <v>0</v>
      </c>
      <c r="R26" s="113">
        <f>[19]Maio!$K$21</f>
        <v>0</v>
      </c>
      <c r="S26" s="113">
        <f>[19]Maio!$K$22</f>
        <v>0</v>
      </c>
      <c r="T26" s="113">
        <f>[19]Maio!$K$23</f>
        <v>0</v>
      </c>
      <c r="U26" s="113">
        <f>[19]Maio!$K$24</f>
        <v>0</v>
      </c>
      <c r="V26" s="113">
        <f>[19]Maio!$K$25</f>
        <v>0</v>
      </c>
      <c r="W26" s="113">
        <f>[19]Maio!$K$26</f>
        <v>1.2</v>
      </c>
      <c r="X26" s="113">
        <f>[19]Maio!$K$27</f>
        <v>0</v>
      </c>
      <c r="Y26" s="113">
        <f>[19]Maio!$K$28</f>
        <v>0</v>
      </c>
      <c r="Z26" s="113">
        <f>[19]Maio!$K$29</f>
        <v>0</v>
      </c>
      <c r="AA26" s="113">
        <f>[19]Maio!$K$30</f>
        <v>0</v>
      </c>
      <c r="AB26" s="113">
        <f>[19]Maio!$K$31</f>
        <v>0</v>
      </c>
      <c r="AC26" s="113">
        <f>[19]Maio!$K$32</f>
        <v>30.599999999999998</v>
      </c>
      <c r="AD26" s="113">
        <f>[19]Maio!$K$33</f>
        <v>0</v>
      </c>
      <c r="AE26" s="113">
        <f>[19]Maio!$K$34</f>
        <v>0.8</v>
      </c>
      <c r="AF26" s="113">
        <f>[19]Maio!$K$35</f>
        <v>0.2</v>
      </c>
      <c r="AG26" s="101">
        <f t="shared" si="4"/>
        <v>50.399999999999991</v>
      </c>
      <c r="AH26" s="102">
        <f t="shared" si="5"/>
        <v>30.599999999999998</v>
      </c>
      <c r="AI26" s="57">
        <f t="shared" si="6"/>
        <v>23</v>
      </c>
    </row>
    <row r="27" spans="1:39" x14ac:dyDescent="0.2">
      <c r="A27" s="51" t="s">
        <v>8</v>
      </c>
      <c r="B27" s="113">
        <f>[20]Maio!$K$5</f>
        <v>0</v>
      </c>
      <c r="C27" s="113">
        <f>[20]Maio!$K$6</f>
        <v>0</v>
      </c>
      <c r="D27" s="113">
        <f>[20]Maio!$K$7</f>
        <v>0</v>
      </c>
      <c r="E27" s="113">
        <f>[20]Maio!$K$8</f>
        <v>0</v>
      </c>
      <c r="F27" s="113">
        <f>[20]Maio!$K$9</f>
        <v>0</v>
      </c>
      <c r="G27" s="113">
        <f>[20]Maio!$K$10</f>
        <v>0</v>
      </c>
      <c r="H27" s="113">
        <f>[20]Maio!$K$11</f>
        <v>0</v>
      </c>
      <c r="I27" s="113">
        <f>[20]Maio!$K$12</f>
        <v>0</v>
      </c>
      <c r="J27" s="113">
        <f>[20]Maio!$K$13</f>
        <v>0</v>
      </c>
      <c r="K27" s="113">
        <f>[20]Maio!$K$14</f>
        <v>0</v>
      </c>
      <c r="L27" s="113">
        <f>[20]Maio!$K$15</f>
        <v>0</v>
      </c>
      <c r="M27" s="113">
        <f>[20]Maio!$K$16</f>
        <v>0</v>
      </c>
      <c r="N27" s="113">
        <f>[20]Maio!$K$17</f>
        <v>0</v>
      </c>
      <c r="O27" s="113">
        <f>[20]Maio!$K$18</f>
        <v>0</v>
      </c>
      <c r="P27" s="113">
        <f>[20]Maio!$K$19</f>
        <v>0</v>
      </c>
      <c r="Q27" s="113">
        <f>[20]Maio!$K$20</f>
        <v>0</v>
      </c>
      <c r="R27" s="113">
        <f>[20]Maio!$K$21</f>
        <v>0</v>
      </c>
      <c r="S27" s="113">
        <f>[20]Maio!$K$22</f>
        <v>0</v>
      </c>
      <c r="T27" s="113">
        <f>[20]Maio!$K$23</f>
        <v>0</v>
      </c>
      <c r="U27" s="113">
        <f>[20]Maio!$K$24</f>
        <v>0</v>
      </c>
      <c r="V27" s="113">
        <f>[20]Maio!$K$25</f>
        <v>0</v>
      </c>
      <c r="W27" s="113">
        <f>[20]Maio!$K$26</f>
        <v>2.4</v>
      </c>
      <c r="X27" s="113">
        <f>[20]Maio!$K$27</f>
        <v>0</v>
      </c>
      <c r="Y27" s="113">
        <f>[20]Maio!$K$28</f>
        <v>0</v>
      </c>
      <c r="Z27" s="113">
        <f>[20]Maio!$K$29</f>
        <v>0</v>
      </c>
      <c r="AA27" s="113">
        <f>[20]Maio!$K$30</f>
        <v>0</v>
      </c>
      <c r="AB27" s="113">
        <f>[20]Maio!$K$31</f>
        <v>17.8</v>
      </c>
      <c r="AC27" s="113">
        <f>[20]Maio!$K$32</f>
        <v>17.399999999999999</v>
      </c>
      <c r="AD27" s="113">
        <f>[20]Maio!$K$33</f>
        <v>0</v>
      </c>
      <c r="AE27" s="113">
        <f>[20]Maio!$K$34</f>
        <v>0</v>
      </c>
      <c r="AF27" s="113">
        <f>[20]Maio!$K$35</f>
        <v>0</v>
      </c>
      <c r="AG27" s="101">
        <f t="shared" si="4"/>
        <v>37.599999999999994</v>
      </c>
      <c r="AH27" s="102">
        <f t="shared" si="5"/>
        <v>17.8</v>
      </c>
      <c r="AI27" s="57">
        <f t="shared" si="6"/>
        <v>28</v>
      </c>
    </row>
    <row r="28" spans="1:39" x14ac:dyDescent="0.2">
      <c r="A28" s="51" t="s">
        <v>9</v>
      </c>
      <c r="B28" s="113">
        <f>[21]Maio!$K$5</f>
        <v>0</v>
      </c>
      <c r="C28" s="113">
        <f>[21]Maio!$K$6</f>
        <v>0</v>
      </c>
      <c r="D28" s="113">
        <f>[21]Maio!$K$7</f>
        <v>1.2</v>
      </c>
      <c r="E28" s="113">
        <f>[21]Maio!$K$8</f>
        <v>0</v>
      </c>
      <c r="F28" s="113">
        <f>[21]Maio!$K$9</f>
        <v>0</v>
      </c>
      <c r="G28" s="113">
        <f>[21]Maio!$K$10</f>
        <v>0</v>
      </c>
      <c r="H28" s="113">
        <f>[21]Maio!$K$11</f>
        <v>0</v>
      </c>
      <c r="I28" s="113">
        <f>[21]Maio!$K$12</f>
        <v>0</v>
      </c>
      <c r="J28" s="113">
        <f>[21]Maio!$K$13</f>
        <v>1</v>
      </c>
      <c r="K28" s="113">
        <f>[21]Maio!$K$14</f>
        <v>0</v>
      </c>
      <c r="L28" s="113">
        <f>[21]Maio!$K$15</f>
        <v>0</v>
      </c>
      <c r="M28" s="113">
        <f>[21]Maio!$K$16</f>
        <v>0</v>
      </c>
      <c r="N28" s="113">
        <f>[21]Maio!$K$17</f>
        <v>0</v>
      </c>
      <c r="O28" s="113">
        <f>[21]Maio!$K$18</f>
        <v>0</v>
      </c>
      <c r="P28" s="113">
        <f>[21]Maio!$K$19</f>
        <v>0</v>
      </c>
      <c r="Q28" s="113">
        <f>[21]Maio!$K$20</f>
        <v>0</v>
      </c>
      <c r="R28" s="113">
        <f>[21]Maio!$K$21</f>
        <v>0</v>
      </c>
      <c r="S28" s="113">
        <f>[21]Maio!$K$22</f>
        <v>0</v>
      </c>
      <c r="T28" s="113">
        <f>[21]Maio!$K$23</f>
        <v>0</v>
      </c>
      <c r="U28" s="113">
        <f>[21]Maio!$K$24</f>
        <v>0</v>
      </c>
      <c r="V28" s="113">
        <f>[21]Maio!$K$25</f>
        <v>0</v>
      </c>
      <c r="W28" s="113">
        <f>[21]Maio!$K$26</f>
        <v>0.6</v>
      </c>
      <c r="X28" s="113">
        <f>[21]Maio!$K$27</f>
        <v>0</v>
      </c>
      <c r="Y28" s="113">
        <f>[21]Maio!$K$28</f>
        <v>0</v>
      </c>
      <c r="Z28" s="113">
        <f>[21]Maio!$K$29</f>
        <v>0</v>
      </c>
      <c r="AA28" s="113">
        <f>[21]Maio!$K$30</f>
        <v>0</v>
      </c>
      <c r="AB28" s="113">
        <f>[21]Maio!$K$31</f>
        <v>0</v>
      </c>
      <c r="AC28" s="113">
        <f>[21]Maio!$K$32</f>
        <v>5.3999999999999995</v>
      </c>
      <c r="AD28" s="113">
        <f>[21]Maio!$K$33</f>
        <v>0.2</v>
      </c>
      <c r="AE28" s="113">
        <f>[21]Maio!$K$34</f>
        <v>10.6</v>
      </c>
      <c r="AF28" s="113">
        <f>[21]Maio!$K$35</f>
        <v>0.2</v>
      </c>
      <c r="AG28" s="101">
        <f t="shared" si="4"/>
        <v>19.2</v>
      </c>
      <c r="AH28" s="102">
        <f t="shared" si="5"/>
        <v>10.6</v>
      </c>
      <c r="AI28" s="57">
        <f t="shared" si="6"/>
        <v>24</v>
      </c>
      <c r="AM28" t="s">
        <v>214</v>
      </c>
    </row>
    <row r="29" spans="1:39" hidden="1" x14ac:dyDescent="0.2">
      <c r="A29" s="51" t="s">
        <v>32</v>
      </c>
      <c r="B29" s="113" t="str">
        <f>[22]Maio!$K$5</f>
        <v>*</v>
      </c>
      <c r="C29" s="113" t="str">
        <f>[22]Maio!$K$6</f>
        <v>*</v>
      </c>
      <c r="D29" s="113" t="str">
        <f>[22]Maio!$K$7</f>
        <v>*</v>
      </c>
      <c r="E29" s="113" t="str">
        <f>[22]Maio!$K$8</f>
        <v>*</v>
      </c>
      <c r="F29" s="113" t="str">
        <f>[22]Maio!$K$9</f>
        <v>*</v>
      </c>
      <c r="G29" s="113" t="str">
        <f>[22]Maio!$K$10</f>
        <v>*</v>
      </c>
      <c r="H29" s="113" t="str">
        <f>[22]Maio!$K$11</f>
        <v>*</v>
      </c>
      <c r="I29" s="113" t="str">
        <f>[22]Maio!$K$12</f>
        <v>*</v>
      </c>
      <c r="J29" s="113" t="str">
        <f>[22]Maio!$K$13</f>
        <v>*</v>
      </c>
      <c r="K29" s="113" t="str">
        <f>[22]Maio!$K$14</f>
        <v>*</v>
      </c>
      <c r="L29" s="113" t="str">
        <f>[22]Maio!$K$15</f>
        <v>*</v>
      </c>
      <c r="M29" s="113" t="str">
        <f>[22]Maio!$K$16</f>
        <v>*</v>
      </c>
      <c r="N29" s="113" t="str">
        <f>[22]Maio!$K$17</f>
        <v>*</v>
      </c>
      <c r="O29" s="113" t="str">
        <f>[22]Maio!$K$18</f>
        <v>*</v>
      </c>
      <c r="P29" s="113" t="str">
        <f>[22]Maio!$K$19</f>
        <v>*</v>
      </c>
      <c r="Q29" s="113" t="str">
        <f>[22]Maio!$K$20</f>
        <v>*</v>
      </c>
      <c r="R29" s="113" t="str">
        <f>[22]Maio!$K$21</f>
        <v>*</v>
      </c>
      <c r="S29" s="113" t="str">
        <f>[22]Maio!$K$22</f>
        <v>*</v>
      </c>
      <c r="T29" s="113" t="str">
        <f>[22]Maio!$K$23</f>
        <v>*</v>
      </c>
      <c r="U29" s="113" t="str">
        <f>[22]Maio!$K$24</f>
        <v>*</v>
      </c>
      <c r="V29" s="113" t="str">
        <f>[22]Maio!$K$25</f>
        <v>*</v>
      </c>
      <c r="W29" s="113" t="str">
        <f>[22]Maio!$K$26</f>
        <v>*</v>
      </c>
      <c r="X29" s="113" t="str">
        <f>[22]Maio!$K$27</f>
        <v>*</v>
      </c>
      <c r="Y29" s="113" t="str">
        <f>[22]Maio!$K$28</f>
        <v>*</v>
      </c>
      <c r="Z29" s="113" t="str">
        <f>[22]Maio!$K$29</f>
        <v>*</v>
      </c>
      <c r="AA29" s="113" t="str">
        <f>[22]Maio!$K$30</f>
        <v>*</v>
      </c>
      <c r="AB29" s="113" t="str">
        <f>[22]Maio!$K$31</f>
        <v>*</v>
      </c>
      <c r="AC29" s="113" t="str">
        <f>[22]Maio!$K$32</f>
        <v>*</v>
      </c>
      <c r="AD29" s="113" t="str">
        <f>[22]Maio!$K$33</f>
        <v>*</v>
      </c>
      <c r="AE29" s="113" t="str">
        <f>[22]Maio!$K$34</f>
        <v>*</v>
      </c>
      <c r="AF29" s="113" t="str">
        <f>[22]Maio!$K$35</f>
        <v>*</v>
      </c>
      <c r="AG29" s="101" t="s">
        <v>209</v>
      </c>
      <c r="AH29" s="102" t="s">
        <v>209</v>
      </c>
      <c r="AI29" s="57" t="s">
        <v>209</v>
      </c>
    </row>
    <row r="30" spans="1:39" x14ac:dyDescent="0.2">
      <c r="A30" s="51" t="s">
        <v>10</v>
      </c>
      <c r="B30" s="113" t="str">
        <f>[23]Maio!$K$5</f>
        <v>*</v>
      </c>
      <c r="C30" s="113" t="str">
        <f>[23]Maio!$K$6</f>
        <v>*</v>
      </c>
      <c r="D30" s="113" t="str">
        <f>[23]Maio!$K$7</f>
        <v>*</v>
      </c>
      <c r="E30" s="113" t="str">
        <f>[23]Maio!$K$8</f>
        <v>*</v>
      </c>
      <c r="F30" s="113" t="str">
        <f>[23]Maio!$K$9</f>
        <v>*</v>
      </c>
      <c r="G30" s="113" t="str">
        <f>[23]Maio!$K$10</f>
        <v>*</v>
      </c>
      <c r="H30" s="113" t="str">
        <f>[23]Maio!$K$11</f>
        <v>*</v>
      </c>
      <c r="I30" s="113" t="str">
        <f>[23]Maio!$K$12</f>
        <v>*</v>
      </c>
      <c r="J30" s="113" t="str">
        <f>[23]Maio!$K$13</f>
        <v>*</v>
      </c>
      <c r="K30" s="113" t="str">
        <f>[23]Maio!$K$14</f>
        <v>*</v>
      </c>
      <c r="L30" s="113" t="str">
        <f>[23]Maio!$K$15</f>
        <v>*</v>
      </c>
      <c r="M30" s="113" t="str">
        <f>[23]Maio!$K$16</f>
        <v>*</v>
      </c>
      <c r="N30" s="113" t="str">
        <f>[23]Maio!$K$17</f>
        <v>*</v>
      </c>
      <c r="O30" s="113" t="str">
        <f>[23]Maio!$K$18</f>
        <v>*</v>
      </c>
      <c r="P30" s="113" t="str">
        <f>[23]Maio!$K$19</f>
        <v>*</v>
      </c>
      <c r="Q30" s="113" t="str">
        <f>[23]Maio!$K$20</f>
        <v>*</v>
      </c>
      <c r="R30" s="113" t="str">
        <f>[23]Maio!$K$21</f>
        <v>*</v>
      </c>
      <c r="S30" s="113">
        <f>[23]Maio!$K$22</f>
        <v>0</v>
      </c>
      <c r="T30" s="113">
        <f>[23]Maio!$K$23</f>
        <v>0</v>
      </c>
      <c r="U30" s="113">
        <f>[23]Maio!$K$24</f>
        <v>0</v>
      </c>
      <c r="V30" s="113">
        <f>[23]Maio!$K$25</f>
        <v>0</v>
      </c>
      <c r="W30" s="113">
        <f>[23]Maio!$K$26</f>
        <v>3</v>
      </c>
      <c r="X30" s="113">
        <f>[23]Maio!$K$27</f>
        <v>0</v>
      </c>
      <c r="Y30" s="113">
        <f>[23]Maio!$K$28</f>
        <v>0</v>
      </c>
      <c r="Z30" s="113">
        <f>[23]Maio!$K$29</f>
        <v>0</v>
      </c>
      <c r="AA30" s="113">
        <f>[23]Maio!$K$30</f>
        <v>0</v>
      </c>
      <c r="AB30" s="113">
        <f>[23]Maio!$K$31</f>
        <v>0</v>
      </c>
      <c r="AC30" s="113">
        <f>[23]Maio!$K$32</f>
        <v>33</v>
      </c>
      <c r="AD30" s="113">
        <f>[23]Maio!$K$33</f>
        <v>2</v>
      </c>
      <c r="AE30" s="113">
        <f>[23]Maio!$K$34</f>
        <v>1</v>
      </c>
      <c r="AF30" s="113">
        <f>[23]Maio!$K$35</f>
        <v>0</v>
      </c>
      <c r="AG30" s="101">
        <f t="shared" ref="AG30" si="7">SUM(B30:AF30)</f>
        <v>39</v>
      </c>
      <c r="AH30" s="102">
        <f t="shared" ref="AH30" si="8">MAX(B30:AF30)</f>
        <v>33</v>
      </c>
      <c r="AI30" s="57">
        <f t="shared" ref="AI30" si="9">COUNTIF(B30:AF30,"=0,0")</f>
        <v>10</v>
      </c>
    </row>
    <row r="31" spans="1:39" hidden="1" x14ac:dyDescent="0.2">
      <c r="A31" s="51" t="s">
        <v>156</v>
      </c>
      <c r="B31" s="113" t="s">
        <v>209</v>
      </c>
      <c r="C31" s="113" t="s">
        <v>209</v>
      </c>
      <c r="D31" s="113" t="s">
        <v>209</v>
      </c>
      <c r="E31" s="113" t="s">
        <v>209</v>
      </c>
      <c r="F31" s="113" t="s">
        <v>209</v>
      </c>
      <c r="G31" s="113" t="s">
        <v>209</v>
      </c>
      <c r="H31" s="113" t="s">
        <v>209</v>
      </c>
      <c r="I31" s="113" t="s">
        <v>209</v>
      </c>
      <c r="J31" s="113" t="s">
        <v>209</v>
      </c>
      <c r="K31" s="113" t="s">
        <v>209</v>
      </c>
      <c r="L31" s="113" t="s">
        <v>209</v>
      </c>
      <c r="M31" s="113" t="s">
        <v>209</v>
      </c>
      <c r="N31" s="113" t="s">
        <v>209</v>
      </c>
      <c r="O31" s="113" t="s">
        <v>209</v>
      </c>
      <c r="P31" s="113" t="s">
        <v>209</v>
      </c>
      <c r="Q31" s="113" t="s">
        <v>209</v>
      </c>
      <c r="R31" s="113" t="s">
        <v>209</v>
      </c>
      <c r="S31" s="113" t="s">
        <v>209</v>
      </c>
      <c r="T31" s="113" t="s">
        <v>209</v>
      </c>
      <c r="U31" s="113" t="s">
        <v>209</v>
      </c>
      <c r="V31" s="113" t="s">
        <v>209</v>
      </c>
      <c r="W31" s="113" t="s">
        <v>209</v>
      </c>
      <c r="X31" s="113" t="s">
        <v>209</v>
      </c>
      <c r="Y31" s="113" t="s">
        <v>209</v>
      </c>
      <c r="Z31" s="113" t="s">
        <v>209</v>
      </c>
      <c r="AA31" s="113" t="s">
        <v>209</v>
      </c>
      <c r="AB31" s="113" t="s">
        <v>209</v>
      </c>
      <c r="AC31" s="113" t="s">
        <v>209</v>
      </c>
      <c r="AD31" s="113" t="s">
        <v>209</v>
      </c>
      <c r="AE31" s="113" t="s">
        <v>209</v>
      </c>
      <c r="AF31" s="113" t="s">
        <v>209</v>
      </c>
      <c r="AG31" s="101" t="s">
        <v>209</v>
      </c>
      <c r="AH31" s="102" t="s">
        <v>209</v>
      </c>
      <c r="AI31" s="57" t="s">
        <v>209</v>
      </c>
      <c r="AJ31" s="12" t="s">
        <v>35</v>
      </c>
    </row>
    <row r="32" spans="1:39" x14ac:dyDescent="0.2">
      <c r="A32" s="51" t="s">
        <v>11</v>
      </c>
      <c r="B32" s="113">
        <f>[24]Maio!$K$5</f>
        <v>0</v>
      </c>
      <c r="C32" s="113">
        <f>[24]Maio!$K$6</f>
        <v>0.4</v>
      </c>
      <c r="D32" s="113">
        <f>[24]Maio!$K$7</f>
        <v>0.4</v>
      </c>
      <c r="E32" s="113">
        <f>[24]Maio!$K$8</f>
        <v>0</v>
      </c>
      <c r="F32" s="113">
        <f>[24]Maio!$K$9</f>
        <v>0</v>
      </c>
      <c r="G32" s="113">
        <f>[24]Maio!$K$10</f>
        <v>0.2</v>
      </c>
      <c r="H32" s="113">
        <f>[24]Maio!$K$11</f>
        <v>0</v>
      </c>
      <c r="I32" s="113">
        <f>[24]Maio!$K$12</f>
        <v>1.2</v>
      </c>
      <c r="J32" s="113">
        <f>[24]Maio!$K$13</f>
        <v>0.4</v>
      </c>
      <c r="K32" s="113">
        <f>[24]Maio!$K$14</f>
        <v>0.2</v>
      </c>
      <c r="L32" s="113">
        <f>[24]Maio!$K$15</f>
        <v>0</v>
      </c>
      <c r="M32" s="113">
        <f>[24]Maio!$K$16</f>
        <v>0</v>
      </c>
      <c r="N32" s="113">
        <f>[24]Maio!$K$17</f>
        <v>0.2</v>
      </c>
      <c r="O32" s="113">
        <f>[24]Maio!$K$18</f>
        <v>0</v>
      </c>
      <c r="P32" s="113">
        <f>[24]Maio!$K$19</f>
        <v>0.2</v>
      </c>
      <c r="Q32" s="113">
        <f>[24]Maio!$K$20</f>
        <v>0</v>
      </c>
      <c r="R32" s="113">
        <f>[24]Maio!$K$21</f>
        <v>0</v>
      </c>
      <c r="S32" s="113">
        <f>[24]Maio!$K$22</f>
        <v>0.2</v>
      </c>
      <c r="T32" s="113">
        <f>[24]Maio!$K$23</f>
        <v>0.2</v>
      </c>
      <c r="U32" s="113">
        <f>[24]Maio!$K$24</f>
        <v>0</v>
      </c>
      <c r="V32" s="113">
        <f>[24]Maio!$K$25</f>
        <v>0</v>
      </c>
      <c r="W32" s="113">
        <f>[24]Maio!$K$26</f>
        <v>4.3999999999999995</v>
      </c>
      <c r="X32" s="113">
        <f>[24]Maio!$K$27</f>
        <v>0</v>
      </c>
      <c r="Y32" s="113">
        <f>[24]Maio!$K$28</f>
        <v>0</v>
      </c>
      <c r="Z32" s="113">
        <f>[24]Maio!$K$29</f>
        <v>0.2</v>
      </c>
      <c r="AA32" s="113">
        <f>[24]Maio!$K$30</f>
        <v>0</v>
      </c>
      <c r="AB32" s="113">
        <f>[24]Maio!$K$31</f>
        <v>0</v>
      </c>
      <c r="AC32" s="113">
        <f>[24]Maio!$K$32</f>
        <v>63</v>
      </c>
      <c r="AD32" s="113">
        <f>[24]Maio!$K$33</f>
        <v>0.2</v>
      </c>
      <c r="AE32" s="113">
        <f>[24]Maio!$K$34</f>
        <v>15.2</v>
      </c>
      <c r="AF32" s="113">
        <f>[24]Maio!$K$35</f>
        <v>0.4</v>
      </c>
      <c r="AG32" s="101">
        <f t="shared" si="4"/>
        <v>87.000000000000014</v>
      </c>
      <c r="AH32" s="102">
        <f t="shared" si="5"/>
        <v>63</v>
      </c>
      <c r="AI32" s="57">
        <f t="shared" si="6"/>
        <v>15</v>
      </c>
    </row>
    <row r="33" spans="1:40" s="5" customFormat="1" x14ac:dyDescent="0.2">
      <c r="A33" s="51" t="s">
        <v>12</v>
      </c>
      <c r="B33" s="113">
        <f>[25]Maio!$K$5</f>
        <v>26.2</v>
      </c>
      <c r="C33" s="113">
        <f>[25]Maio!$K$6</f>
        <v>11.2</v>
      </c>
      <c r="D33" s="113">
        <f>[25]Maio!$K$7</f>
        <v>0.2</v>
      </c>
      <c r="E33" s="113">
        <f>[25]Maio!$K$8</f>
        <v>0</v>
      </c>
      <c r="F33" s="113">
        <f>[25]Maio!$K$9</f>
        <v>0.2</v>
      </c>
      <c r="G33" s="113">
        <f>[25]Maio!$K$10</f>
        <v>0</v>
      </c>
      <c r="H33" s="113">
        <f>[25]Maio!$K$11</f>
        <v>0</v>
      </c>
      <c r="I33" s="113">
        <f>[25]Maio!$K$12</f>
        <v>0</v>
      </c>
      <c r="J33" s="113">
        <f>[25]Maio!$K$13</f>
        <v>12.4</v>
      </c>
      <c r="K33" s="113">
        <f>[25]Maio!$K$14</f>
        <v>0</v>
      </c>
      <c r="L33" s="113">
        <f>[25]Maio!$K$15</f>
        <v>0</v>
      </c>
      <c r="M33" s="113">
        <f>[25]Maio!$K$16</f>
        <v>0</v>
      </c>
      <c r="N33" s="113">
        <f>[25]Maio!$K$17</f>
        <v>0</v>
      </c>
      <c r="O33" s="113">
        <f>[25]Maio!$K$18</f>
        <v>0</v>
      </c>
      <c r="P33" s="113">
        <f>[25]Maio!$K$19</f>
        <v>0</v>
      </c>
      <c r="Q33" s="113">
        <f>[25]Maio!$K$20</f>
        <v>0</v>
      </c>
      <c r="R33" s="113">
        <f>[25]Maio!$K$21</f>
        <v>0</v>
      </c>
      <c r="S33" s="113">
        <f>[25]Maio!$K$22</f>
        <v>0</v>
      </c>
      <c r="T33" s="113">
        <f>[25]Maio!$K$23</f>
        <v>0</v>
      </c>
      <c r="U33" s="113">
        <f>[25]Maio!$K$24</f>
        <v>0</v>
      </c>
      <c r="V33" s="113">
        <f>[25]Maio!$K$25</f>
        <v>0</v>
      </c>
      <c r="W33" s="113">
        <f>[25]Maio!$K$26</f>
        <v>0.2</v>
      </c>
      <c r="X33" s="113">
        <f>[25]Maio!$K$27</f>
        <v>0</v>
      </c>
      <c r="Y33" s="113">
        <f>[25]Maio!$K$28</f>
        <v>0</v>
      </c>
      <c r="Z33" s="113">
        <f>[25]Maio!$K$29</f>
        <v>0</v>
      </c>
      <c r="AA33" s="113">
        <f>[25]Maio!$K$30</f>
        <v>0</v>
      </c>
      <c r="AB33" s="113">
        <f>[25]Maio!$K$31</f>
        <v>0</v>
      </c>
      <c r="AC33" s="113">
        <f>[25]Maio!$K$32</f>
        <v>25.4</v>
      </c>
      <c r="AD33" s="113">
        <f>[25]Maio!$K$33</f>
        <v>0.4</v>
      </c>
      <c r="AE33" s="113">
        <f>[25]Maio!$K$34</f>
        <v>26.6</v>
      </c>
      <c r="AF33" s="113">
        <f>[25]Maio!$K$35</f>
        <v>0</v>
      </c>
      <c r="AG33" s="101">
        <f t="shared" si="4"/>
        <v>102.80000000000001</v>
      </c>
      <c r="AH33" s="102">
        <f t="shared" si="5"/>
        <v>26.6</v>
      </c>
      <c r="AI33" s="57">
        <f t="shared" si="6"/>
        <v>22</v>
      </c>
    </row>
    <row r="34" spans="1:40" x14ac:dyDescent="0.2">
      <c r="A34" s="51" t="s">
        <v>13</v>
      </c>
      <c r="B34" s="113">
        <f>[26]Maio!$K$5</f>
        <v>0</v>
      </c>
      <c r="C34" s="113">
        <f>[26]Maio!$K$6</f>
        <v>0</v>
      </c>
      <c r="D34" s="113">
        <f>[26]Maio!$K$7</f>
        <v>0</v>
      </c>
      <c r="E34" s="113">
        <f>[26]Maio!$K$8</f>
        <v>0</v>
      </c>
      <c r="F34" s="113">
        <f>[26]Maio!$K$9</f>
        <v>0</v>
      </c>
      <c r="G34" s="113">
        <f>[26]Maio!$K$10</f>
        <v>0</v>
      </c>
      <c r="H34" s="113">
        <f>[26]Maio!$K$11</f>
        <v>0</v>
      </c>
      <c r="I34" s="113">
        <f>[26]Maio!$K$12</f>
        <v>0</v>
      </c>
      <c r="J34" s="113">
        <f>[26]Maio!$K$13</f>
        <v>0</v>
      </c>
      <c r="K34" s="113">
        <f>[26]Maio!$K$14</f>
        <v>0</v>
      </c>
      <c r="L34" s="113">
        <f>[26]Maio!$K$15</f>
        <v>0.8</v>
      </c>
      <c r="M34" s="113">
        <f>[26]Maio!$K$16</f>
        <v>0</v>
      </c>
      <c r="N34" s="113">
        <f>[26]Maio!$K$17</f>
        <v>0</v>
      </c>
      <c r="O34" s="113">
        <f>[26]Maio!$K$18</f>
        <v>0</v>
      </c>
      <c r="P34" s="113">
        <f>[26]Maio!$K$19</f>
        <v>0</v>
      </c>
      <c r="Q34" s="113">
        <f>[26]Maio!$K$20</f>
        <v>0</v>
      </c>
      <c r="R34" s="113">
        <f>[26]Maio!$K$21</f>
        <v>0</v>
      </c>
      <c r="S34" s="113">
        <f>[26]Maio!$K$22</f>
        <v>0</v>
      </c>
      <c r="T34" s="113">
        <f>[26]Maio!$K$23</f>
        <v>0</v>
      </c>
      <c r="U34" s="113">
        <f>[26]Maio!$K$24</f>
        <v>0</v>
      </c>
      <c r="V34" s="113">
        <f>[26]Maio!$K$25</f>
        <v>0</v>
      </c>
      <c r="W34" s="113">
        <f>[26]Maio!$K$26</f>
        <v>0</v>
      </c>
      <c r="X34" s="113">
        <f>[26]Maio!$K$27</f>
        <v>0</v>
      </c>
      <c r="Y34" s="113">
        <f>[26]Maio!$K$28</f>
        <v>0</v>
      </c>
      <c r="Z34" s="113">
        <f>[26]Maio!$K$29</f>
        <v>0</v>
      </c>
      <c r="AA34" s="113">
        <f>[26]Maio!$K$30</f>
        <v>0</v>
      </c>
      <c r="AB34" s="113">
        <f>[26]Maio!$K$31</f>
        <v>0</v>
      </c>
      <c r="AC34" s="113">
        <f>[26]Maio!$K$32</f>
        <v>4</v>
      </c>
      <c r="AD34" s="113">
        <f>[26]Maio!$K$33</f>
        <v>1</v>
      </c>
      <c r="AE34" s="113">
        <f>[26]Maio!$K$34</f>
        <v>14.4</v>
      </c>
      <c r="AF34" s="113">
        <f>[26]Maio!$K$35</f>
        <v>0.4</v>
      </c>
      <c r="AG34" s="101">
        <f t="shared" si="4"/>
        <v>20.599999999999998</v>
      </c>
      <c r="AH34" s="102">
        <f t="shared" si="5"/>
        <v>14.4</v>
      </c>
      <c r="AI34" s="57">
        <f t="shared" si="6"/>
        <v>26</v>
      </c>
    </row>
    <row r="35" spans="1:40" x14ac:dyDescent="0.2">
      <c r="A35" s="51" t="s">
        <v>157</v>
      </c>
      <c r="B35" s="113">
        <f>[27]Maio!$K$5</f>
        <v>0</v>
      </c>
      <c r="C35" s="113">
        <f>[27]Maio!$K$6</f>
        <v>0</v>
      </c>
      <c r="D35" s="113">
        <f>[27]Maio!$K$7</f>
        <v>0</v>
      </c>
      <c r="E35" s="113">
        <f>[27]Maio!$K$8</f>
        <v>0</v>
      </c>
      <c r="F35" s="113">
        <f>[27]Maio!$K$9</f>
        <v>0</v>
      </c>
      <c r="G35" s="113">
        <f>[27]Maio!$K$10</f>
        <v>0</v>
      </c>
      <c r="H35" s="113">
        <f>[27]Maio!$K$11</f>
        <v>0</v>
      </c>
      <c r="I35" s="113">
        <f>[27]Maio!$K$12</f>
        <v>0</v>
      </c>
      <c r="J35" s="113">
        <f>[27]Maio!$K$13</f>
        <v>0.2</v>
      </c>
      <c r="K35" s="113">
        <f>[27]Maio!$K$14</f>
        <v>0</v>
      </c>
      <c r="L35" s="113">
        <f>[27]Maio!$K$15</f>
        <v>0.2</v>
      </c>
      <c r="M35" s="113">
        <f>[27]Maio!$K$16</f>
        <v>0</v>
      </c>
      <c r="N35" s="113">
        <f>[27]Maio!$K$17</f>
        <v>0.2</v>
      </c>
      <c r="O35" s="113">
        <f>[27]Maio!$K$18</f>
        <v>0</v>
      </c>
      <c r="P35" s="113">
        <f>[27]Maio!$K$19</f>
        <v>0.2</v>
      </c>
      <c r="Q35" s="113">
        <f>[27]Maio!$K$20</f>
        <v>0</v>
      </c>
      <c r="R35" s="113">
        <f>[27]Maio!$K$21</f>
        <v>0</v>
      </c>
      <c r="S35" s="113">
        <f>[27]Maio!$K$22</f>
        <v>0</v>
      </c>
      <c r="T35" s="113">
        <f>[27]Maio!$K$23</f>
        <v>0</v>
      </c>
      <c r="U35" s="113">
        <f>[27]Maio!$K$24</f>
        <v>0</v>
      </c>
      <c r="V35" s="113">
        <f>[27]Maio!$K$25</f>
        <v>0</v>
      </c>
      <c r="W35" s="113">
        <f>[27]Maio!$K$26</f>
        <v>0.4</v>
      </c>
      <c r="X35" s="113">
        <f>[27]Maio!$K$27</f>
        <v>0</v>
      </c>
      <c r="Y35" s="113">
        <f>[27]Maio!$K$28</f>
        <v>0</v>
      </c>
      <c r="Z35" s="113">
        <f>[27]Maio!$K$29</f>
        <v>0</v>
      </c>
      <c r="AA35" s="113">
        <f>[27]Maio!$K$30</f>
        <v>0</v>
      </c>
      <c r="AB35" s="113">
        <f>[27]Maio!$K$31</f>
        <v>0</v>
      </c>
      <c r="AC35" s="113">
        <f>[27]Maio!$K$32</f>
        <v>20.599999999999998</v>
      </c>
      <c r="AD35" s="113">
        <f>[27]Maio!$K$33</f>
        <v>1.8</v>
      </c>
      <c r="AE35" s="113">
        <f>[27]Maio!$K$34</f>
        <v>20.6</v>
      </c>
      <c r="AF35" s="113">
        <f>[27]Maio!$K$35</f>
        <v>0.2</v>
      </c>
      <c r="AG35" s="101">
        <f t="shared" si="4"/>
        <v>44.400000000000006</v>
      </c>
      <c r="AH35" s="102">
        <f t="shared" si="5"/>
        <v>20.6</v>
      </c>
      <c r="AI35" s="57">
        <f t="shared" si="6"/>
        <v>22</v>
      </c>
      <c r="AN35" t="s">
        <v>35</v>
      </c>
    </row>
    <row r="36" spans="1:40" hidden="1" x14ac:dyDescent="0.2">
      <c r="A36" s="51" t="s">
        <v>128</v>
      </c>
      <c r="B36" s="113" t="str">
        <f>[28]Maio!$K$5</f>
        <v>*</v>
      </c>
      <c r="C36" s="113" t="str">
        <f>[28]Maio!$K$6</f>
        <v>*</v>
      </c>
      <c r="D36" s="113" t="str">
        <f>[28]Maio!$K$7</f>
        <v>*</v>
      </c>
      <c r="E36" s="113" t="str">
        <f>[28]Maio!$K$8</f>
        <v>*</v>
      </c>
      <c r="F36" s="113" t="str">
        <f>[28]Maio!$K$9</f>
        <v>*</v>
      </c>
      <c r="G36" s="113" t="str">
        <f>[28]Maio!$K$10</f>
        <v>*</v>
      </c>
      <c r="H36" s="113" t="str">
        <f>[28]Maio!$K$11</f>
        <v>*</v>
      </c>
      <c r="I36" s="113" t="str">
        <f>[28]Maio!$K$12</f>
        <v>*</v>
      </c>
      <c r="J36" s="113" t="str">
        <f>[28]Maio!$K$13</f>
        <v>*</v>
      </c>
      <c r="K36" s="113" t="str">
        <f>[28]Maio!$K$14</f>
        <v>*</v>
      </c>
      <c r="L36" s="113" t="str">
        <f>[28]Maio!$K$15</f>
        <v>*</v>
      </c>
      <c r="M36" s="113" t="str">
        <f>[28]Maio!$K$16</f>
        <v>*</v>
      </c>
      <c r="N36" s="113" t="str">
        <f>[28]Maio!$K$17</f>
        <v>*</v>
      </c>
      <c r="O36" s="113" t="str">
        <f>[28]Maio!$K$18</f>
        <v>*</v>
      </c>
      <c r="P36" s="113" t="str">
        <f>[28]Maio!$K$19</f>
        <v>*</v>
      </c>
      <c r="Q36" s="113" t="str">
        <f>[28]Maio!$K$20</f>
        <v>*</v>
      </c>
      <c r="R36" s="113" t="str">
        <f>[28]Maio!$K$21</f>
        <v>*</v>
      </c>
      <c r="S36" s="113" t="str">
        <f>[28]Maio!$K$22</f>
        <v>*</v>
      </c>
      <c r="T36" s="113" t="str">
        <f>[28]Maio!$K$23</f>
        <v>*</v>
      </c>
      <c r="U36" s="113" t="str">
        <f>[28]Maio!$K$24</f>
        <v>*</v>
      </c>
      <c r="V36" s="113" t="str">
        <f>[28]Maio!$K$25</f>
        <v>*</v>
      </c>
      <c r="W36" s="113" t="str">
        <f>[28]Maio!$K$26</f>
        <v>*</v>
      </c>
      <c r="X36" s="113" t="str">
        <f>[28]Maio!$K$27</f>
        <v>*</v>
      </c>
      <c r="Y36" s="113" t="str">
        <f>[28]Maio!$K$28</f>
        <v>*</v>
      </c>
      <c r="Z36" s="113" t="str">
        <f>[28]Maio!$K$29</f>
        <v>*</v>
      </c>
      <c r="AA36" s="113" t="str">
        <f>[28]Maio!$K$30</f>
        <v>*</v>
      </c>
      <c r="AB36" s="113" t="str">
        <f>[28]Maio!$K$31</f>
        <v>*</v>
      </c>
      <c r="AC36" s="113" t="str">
        <f>[28]Maio!$K$32</f>
        <v>*</v>
      </c>
      <c r="AD36" s="113" t="str">
        <f>[28]Maio!$K$33</f>
        <v>*</v>
      </c>
      <c r="AE36" s="113" t="str">
        <f>[28]Maio!$K$34</f>
        <v>*</v>
      </c>
      <c r="AF36" s="113" t="str">
        <f>[28]Maio!$K$35</f>
        <v>*</v>
      </c>
      <c r="AG36" s="101" t="s">
        <v>209</v>
      </c>
      <c r="AH36" s="102" t="s">
        <v>209</v>
      </c>
      <c r="AI36" s="57" t="s">
        <v>209</v>
      </c>
    </row>
    <row r="37" spans="1:40" x14ac:dyDescent="0.2">
      <c r="A37" s="51" t="s">
        <v>14</v>
      </c>
      <c r="B37" s="113">
        <f>[29]Maio!$K$5</f>
        <v>0</v>
      </c>
      <c r="C37" s="113">
        <f>[29]Maio!$K$6</f>
        <v>0</v>
      </c>
      <c r="D37" s="113">
        <f>[29]Maio!$K$7</f>
        <v>0</v>
      </c>
      <c r="E37" s="113">
        <f>[29]Maio!$K$8</f>
        <v>0</v>
      </c>
      <c r="F37" s="113">
        <f>[29]Maio!$K$9</f>
        <v>0</v>
      </c>
      <c r="G37" s="113">
        <f>[29]Maio!$K$10</f>
        <v>0</v>
      </c>
      <c r="H37" s="113">
        <f>[29]Maio!$K$11</f>
        <v>0</v>
      </c>
      <c r="I37" s="113">
        <f>[29]Maio!$K$12</f>
        <v>0</v>
      </c>
      <c r="J37" s="113">
        <f>[29]Maio!$K$13</f>
        <v>0</v>
      </c>
      <c r="K37" s="113">
        <f>[29]Maio!$K$14</f>
        <v>0</v>
      </c>
      <c r="L37" s="113">
        <f>[29]Maio!$K$15</f>
        <v>0</v>
      </c>
      <c r="M37" s="113">
        <f>[29]Maio!$K$16</f>
        <v>0</v>
      </c>
      <c r="N37" s="113">
        <f>[29]Maio!$K$17</f>
        <v>0</v>
      </c>
      <c r="O37" s="113">
        <f>[29]Maio!$K$18</f>
        <v>0</v>
      </c>
      <c r="P37" s="113">
        <f>[29]Maio!$K$19</f>
        <v>0</v>
      </c>
      <c r="Q37" s="113">
        <f>[29]Maio!$K$20</f>
        <v>0</v>
      </c>
      <c r="R37" s="113">
        <f>[29]Maio!$K$21</f>
        <v>0</v>
      </c>
      <c r="S37" s="113">
        <f>[29]Maio!$K$22</f>
        <v>0</v>
      </c>
      <c r="T37" s="113">
        <f>[29]Maio!$K$23</f>
        <v>0</v>
      </c>
      <c r="U37" s="113">
        <f>[29]Maio!$K$24</f>
        <v>0</v>
      </c>
      <c r="V37" s="113">
        <f>[29]Maio!$K$25</f>
        <v>0</v>
      </c>
      <c r="W37" s="113">
        <f>[29]Maio!$K$26</f>
        <v>0</v>
      </c>
      <c r="X37" s="113">
        <f>[29]Maio!$K$27</f>
        <v>0</v>
      </c>
      <c r="Y37" s="113">
        <f>[29]Maio!$K$28</f>
        <v>0</v>
      </c>
      <c r="Z37" s="113">
        <f>[29]Maio!$K$29</f>
        <v>0</v>
      </c>
      <c r="AA37" s="113">
        <f>[29]Maio!$K$30</f>
        <v>0</v>
      </c>
      <c r="AB37" s="113">
        <f>[29]Maio!$K$31</f>
        <v>0</v>
      </c>
      <c r="AC37" s="113">
        <f>[29]Maio!$K$32</f>
        <v>0</v>
      </c>
      <c r="AD37" s="113">
        <f>[29]Maio!$K$33</f>
        <v>0</v>
      </c>
      <c r="AE37" s="113">
        <f>[29]Maio!$K$34</f>
        <v>14.2</v>
      </c>
      <c r="AF37" s="113">
        <f>[29]Maio!$K$35</f>
        <v>3</v>
      </c>
      <c r="AG37" s="101">
        <f t="shared" si="4"/>
        <v>17.2</v>
      </c>
      <c r="AH37" s="102">
        <f t="shared" si="5"/>
        <v>14.2</v>
      </c>
      <c r="AI37" s="57">
        <f t="shared" si="6"/>
        <v>29</v>
      </c>
    </row>
    <row r="38" spans="1:40" hidden="1" x14ac:dyDescent="0.2">
      <c r="A38" s="51" t="s">
        <v>158</v>
      </c>
      <c r="B38" s="113" t="s">
        <v>209</v>
      </c>
      <c r="C38" s="113" t="s">
        <v>209</v>
      </c>
      <c r="D38" s="113" t="s">
        <v>209</v>
      </c>
      <c r="E38" s="113" t="s">
        <v>209</v>
      </c>
      <c r="F38" s="113" t="s">
        <v>209</v>
      </c>
      <c r="G38" s="113" t="s">
        <v>209</v>
      </c>
      <c r="H38" s="113" t="s">
        <v>209</v>
      </c>
      <c r="I38" s="113" t="s">
        <v>209</v>
      </c>
      <c r="J38" s="113" t="s">
        <v>209</v>
      </c>
      <c r="K38" s="113" t="s">
        <v>209</v>
      </c>
      <c r="L38" s="113" t="s">
        <v>209</v>
      </c>
      <c r="M38" s="113" t="s">
        <v>209</v>
      </c>
      <c r="N38" s="113" t="s">
        <v>209</v>
      </c>
      <c r="O38" s="113" t="s">
        <v>209</v>
      </c>
      <c r="P38" s="113" t="s">
        <v>209</v>
      </c>
      <c r="Q38" s="113" t="s">
        <v>209</v>
      </c>
      <c r="R38" s="113" t="s">
        <v>209</v>
      </c>
      <c r="S38" s="113" t="s">
        <v>209</v>
      </c>
      <c r="T38" s="113" t="s">
        <v>209</v>
      </c>
      <c r="U38" s="113" t="s">
        <v>209</v>
      </c>
      <c r="V38" s="113" t="s">
        <v>209</v>
      </c>
      <c r="W38" s="113" t="s">
        <v>209</v>
      </c>
      <c r="X38" s="113" t="s">
        <v>209</v>
      </c>
      <c r="Y38" s="113" t="s">
        <v>209</v>
      </c>
      <c r="Z38" s="113" t="s">
        <v>209</v>
      </c>
      <c r="AA38" s="113" t="s">
        <v>209</v>
      </c>
      <c r="AB38" s="113" t="s">
        <v>209</v>
      </c>
      <c r="AC38" s="113" t="s">
        <v>209</v>
      </c>
      <c r="AD38" s="113" t="s">
        <v>209</v>
      </c>
      <c r="AE38" s="113" t="s">
        <v>209</v>
      </c>
      <c r="AF38" s="113" t="s">
        <v>209</v>
      </c>
      <c r="AG38" s="101" t="s">
        <v>209</v>
      </c>
      <c r="AH38" s="102" t="s">
        <v>209</v>
      </c>
      <c r="AI38" s="57" t="s">
        <v>209</v>
      </c>
    </row>
    <row r="39" spans="1:40" x14ac:dyDescent="0.2">
      <c r="A39" s="51" t="s">
        <v>15</v>
      </c>
      <c r="B39" s="113">
        <f>[30]Maio!$K$5</f>
        <v>0.2</v>
      </c>
      <c r="C39" s="113">
        <f>[30]Maio!$K$6</f>
        <v>3.2</v>
      </c>
      <c r="D39" s="113">
        <f>[30]Maio!$K$7</f>
        <v>5</v>
      </c>
      <c r="E39" s="113">
        <f>[30]Maio!$K$8</f>
        <v>0.2</v>
      </c>
      <c r="F39" s="113">
        <f>[30]Maio!$K$9</f>
        <v>0.2</v>
      </c>
      <c r="G39" s="113">
        <f>[30]Maio!$K$10</f>
        <v>0</v>
      </c>
      <c r="H39" s="113">
        <f>[30]Maio!$K$11</f>
        <v>0</v>
      </c>
      <c r="I39" s="113">
        <f>[30]Maio!$K$12</f>
        <v>0.60000000000000009</v>
      </c>
      <c r="J39" s="113">
        <f>[30]Maio!$K$13</f>
        <v>0.60000000000000009</v>
      </c>
      <c r="K39" s="113">
        <f>[30]Maio!$K$14</f>
        <v>0</v>
      </c>
      <c r="L39" s="113">
        <f>[30]Maio!$K$15</f>
        <v>0</v>
      </c>
      <c r="M39" s="113">
        <f>[30]Maio!$K$16</f>
        <v>0</v>
      </c>
      <c r="N39" s="113">
        <f>[30]Maio!$K$17</f>
        <v>0</v>
      </c>
      <c r="O39" s="113">
        <f>[30]Maio!$K$18</f>
        <v>0</v>
      </c>
      <c r="P39" s="113">
        <f>[30]Maio!$K$19</f>
        <v>0</v>
      </c>
      <c r="Q39" s="113">
        <f>[30]Maio!$K$20</f>
        <v>0</v>
      </c>
      <c r="R39" s="113">
        <f>[30]Maio!$K$21</f>
        <v>0</v>
      </c>
      <c r="S39" s="113">
        <f>[30]Maio!$K$22</f>
        <v>0</v>
      </c>
      <c r="T39" s="113">
        <f>[30]Maio!$K$23</f>
        <v>0</v>
      </c>
      <c r="U39" s="113">
        <f>[30]Maio!$K$24</f>
        <v>0</v>
      </c>
      <c r="V39" s="113">
        <f>[30]Maio!$K$25</f>
        <v>0</v>
      </c>
      <c r="W39" s="113">
        <f>[30]Maio!$K$26</f>
        <v>7.7999999999999989</v>
      </c>
      <c r="X39" s="113">
        <f>[30]Maio!$K$27</f>
        <v>0</v>
      </c>
      <c r="Y39" s="113">
        <f>[30]Maio!$K$28</f>
        <v>0</v>
      </c>
      <c r="Z39" s="113">
        <f>[30]Maio!$K$29</f>
        <v>0</v>
      </c>
      <c r="AA39" s="113">
        <f>[30]Maio!$K$30</f>
        <v>0</v>
      </c>
      <c r="AB39" s="113">
        <f>[30]Maio!$K$31</f>
        <v>0</v>
      </c>
      <c r="AC39" s="113">
        <f>[30]Maio!$K$32</f>
        <v>38.20000000000001</v>
      </c>
      <c r="AD39" s="113">
        <f>[30]Maio!$K$33</f>
        <v>1.6</v>
      </c>
      <c r="AE39" s="113">
        <f>[30]Maio!$K$34</f>
        <v>0.2</v>
      </c>
      <c r="AF39" s="113">
        <f>[30]Maio!$K$35</f>
        <v>0.2</v>
      </c>
      <c r="AG39" s="101">
        <f t="shared" si="4"/>
        <v>58.000000000000014</v>
      </c>
      <c r="AH39" s="102">
        <f t="shared" si="5"/>
        <v>38.20000000000001</v>
      </c>
      <c r="AI39" s="57">
        <f t="shared" si="6"/>
        <v>19</v>
      </c>
      <c r="AJ39" s="12" t="s">
        <v>35</v>
      </c>
    </row>
    <row r="40" spans="1:40" x14ac:dyDescent="0.2">
      <c r="A40" s="51" t="s">
        <v>16</v>
      </c>
      <c r="B40" s="113">
        <f>[31]Maio!$K$5</f>
        <v>0.60000000000000009</v>
      </c>
      <c r="C40" s="113">
        <f>[31]Maio!$K$6</f>
        <v>5.8</v>
      </c>
      <c r="D40" s="113">
        <f>[31]Maio!$K$7</f>
        <v>0.60000000000000009</v>
      </c>
      <c r="E40" s="113">
        <f>[31]Maio!$K$8</f>
        <v>0.4</v>
      </c>
      <c r="F40" s="113">
        <f>[31]Maio!$K$9</f>
        <v>0</v>
      </c>
      <c r="G40" s="113">
        <f>[31]Maio!$K$10</f>
        <v>0</v>
      </c>
      <c r="H40" s="113">
        <f>[31]Maio!$K$11</f>
        <v>0</v>
      </c>
      <c r="I40" s="113">
        <f>[31]Maio!$K$12</f>
        <v>0</v>
      </c>
      <c r="J40" s="113">
        <f>[31]Maio!$K$13</f>
        <v>0.2</v>
      </c>
      <c r="K40" s="113">
        <f>[31]Maio!$K$14</f>
        <v>0</v>
      </c>
      <c r="L40" s="113">
        <f>[31]Maio!$K$15</f>
        <v>0</v>
      </c>
      <c r="M40" s="113">
        <f>[31]Maio!$K$16</f>
        <v>0</v>
      </c>
      <c r="N40" s="113">
        <f>[31]Maio!$K$17</f>
        <v>0</v>
      </c>
      <c r="O40" s="113">
        <f>[31]Maio!$K$18</f>
        <v>0</v>
      </c>
      <c r="P40" s="113">
        <f>[31]Maio!$K$19</f>
        <v>0</v>
      </c>
      <c r="Q40" s="113">
        <f>[31]Maio!$K$20</f>
        <v>0</v>
      </c>
      <c r="R40" s="113">
        <f>[31]Maio!$K$21</f>
        <v>0</v>
      </c>
      <c r="S40" s="113">
        <f>[31]Maio!$K$22</f>
        <v>0</v>
      </c>
      <c r="T40" s="113">
        <f>[31]Maio!$K$23</f>
        <v>0</v>
      </c>
      <c r="U40" s="113">
        <f>[31]Maio!$K$24</f>
        <v>0</v>
      </c>
      <c r="V40" s="113">
        <f>[31]Maio!$K$25</f>
        <v>2</v>
      </c>
      <c r="W40" s="113">
        <f>[31]Maio!$K$26</f>
        <v>0.2</v>
      </c>
      <c r="X40" s="113">
        <f>[31]Maio!$K$27</f>
        <v>0</v>
      </c>
      <c r="Y40" s="113">
        <f>[31]Maio!$K$28</f>
        <v>0</v>
      </c>
      <c r="Z40" s="113">
        <f>[31]Maio!$K$29</f>
        <v>0</v>
      </c>
      <c r="AA40" s="113">
        <f>[31]Maio!$K$30</f>
        <v>0</v>
      </c>
      <c r="AB40" s="113">
        <f>[31]Maio!$K$31</f>
        <v>0</v>
      </c>
      <c r="AC40" s="113">
        <f>[31]Maio!$K$32</f>
        <v>42.800000000000004</v>
      </c>
      <c r="AD40" s="113">
        <f>[31]Maio!$K$33</f>
        <v>1.6</v>
      </c>
      <c r="AE40" s="113">
        <f>[31]Maio!$K$34</f>
        <v>3.2</v>
      </c>
      <c r="AF40" s="113">
        <f>[31]Maio!$K$35</f>
        <v>0</v>
      </c>
      <c r="AG40" s="101">
        <f t="shared" si="4"/>
        <v>57.400000000000013</v>
      </c>
      <c r="AH40" s="102">
        <f t="shared" si="5"/>
        <v>42.800000000000004</v>
      </c>
      <c r="AI40" s="57">
        <f t="shared" si="6"/>
        <v>21</v>
      </c>
    </row>
    <row r="41" spans="1:40" x14ac:dyDescent="0.2">
      <c r="A41" s="51" t="s">
        <v>159</v>
      </c>
      <c r="B41" s="113">
        <f>[32]Maio!$K$5</f>
        <v>0</v>
      </c>
      <c r="C41" s="113">
        <f>[32]Maio!$K$6</f>
        <v>0</v>
      </c>
      <c r="D41" s="113">
        <f>[32]Maio!$K$7</f>
        <v>0</v>
      </c>
      <c r="E41" s="113">
        <f>[32]Maio!$K$8</f>
        <v>0</v>
      </c>
      <c r="F41" s="113">
        <f>[32]Maio!$K$9</f>
        <v>0</v>
      </c>
      <c r="G41" s="113">
        <f>[32]Maio!$K$10</f>
        <v>0</v>
      </c>
      <c r="H41" s="113">
        <f>[32]Maio!$K$11</f>
        <v>0</v>
      </c>
      <c r="I41" s="113">
        <f>[32]Maio!$K$12</f>
        <v>0</v>
      </c>
      <c r="J41" s="113">
        <f>[32]Maio!$K$13</f>
        <v>0.60000000000000009</v>
      </c>
      <c r="K41" s="113">
        <f>[32]Maio!$K$14</f>
        <v>0.2</v>
      </c>
      <c r="L41" s="113">
        <f>[32]Maio!$K$15</f>
        <v>0</v>
      </c>
      <c r="M41" s="113">
        <f>[32]Maio!$K$16</f>
        <v>0</v>
      </c>
      <c r="N41" s="113">
        <f>[32]Maio!$K$17</f>
        <v>0</v>
      </c>
      <c r="O41" s="113">
        <f>[32]Maio!$K$18</f>
        <v>0</v>
      </c>
      <c r="P41" s="113">
        <f>[32]Maio!$K$19</f>
        <v>0</v>
      </c>
      <c r="Q41" s="113">
        <f>[32]Maio!$K$20</f>
        <v>0.2</v>
      </c>
      <c r="R41" s="113">
        <f>[32]Maio!$K$21</f>
        <v>0</v>
      </c>
      <c r="S41" s="113">
        <f>[32]Maio!$K$22</f>
        <v>0.2</v>
      </c>
      <c r="T41" s="113">
        <f>[32]Maio!$K$23</f>
        <v>0</v>
      </c>
      <c r="U41" s="113">
        <f>[32]Maio!$K$24</f>
        <v>0</v>
      </c>
      <c r="V41" s="113">
        <f>[32]Maio!$K$25</f>
        <v>0</v>
      </c>
      <c r="W41" s="113">
        <f>[32]Maio!$K$26</f>
        <v>0</v>
      </c>
      <c r="X41" s="113">
        <f>[32]Maio!$K$27</f>
        <v>0</v>
      </c>
      <c r="Y41" s="113">
        <f>[32]Maio!$K$28</f>
        <v>0</v>
      </c>
      <c r="Z41" s="113">
        <f>[32]Maio!$K$29</f>
        <v>0</v>
      </c>
      <c r="AA41" s="113">
        <f>[32]Maio!$K$30</f>
        <v>0</v>
      </c>
      <c r="AB41" s="113">
        <f>[32]Maio!$K$31</f>
        <v>0</v>
      </c>
      <c r="AC41" s="113">
        <f>[32]Maio!$K$32</f>
        <v>16.600000000000001</v>
      </c>
      <c r="AD41" s="113">
        <f>[32]Maio!$K$33</f>
        <v>0</v>
      </c>
      <c r="AE41" s="113">
        <f>[32]Maio!$K$34</f>
        <v>30.8</v>
      </c>
      <c r="AF41" s="113">
        <f>[32]Maio!$K$35</f>
        <v>0.4</v>
      </c>
      <c r="AG41" s="101">
        <f t="shared" si="4"/>
        <v>49</v>
      </c>
      <c r="AH41" s="102">
        <f t="shared" si="5"/>
        <v>30.8</v>
      </c>
      <c r="AI41" s="57">
        <f t="shared" si="6"/>
        <v>24</v>
      </c>
    </row>
    <row r="42" spans="1:40" x14ac:dyDescent="0.2">
      <c r="A42" s="51" t="s">
        <v>17</v>
      </c>
      <c r="B42" s="113">
        <f>[33]Maio!$K$5</f>
        <v>0</v>
      </c>
      <c r="C42" s="113">
        <f>[33]Maio!$K$6</f>
        <v>0</v>
      </c>
      <c r="D42" s="113">
        <f>[33]Maio!$K$7</f>
        <v>6.1999999999999993</v>
      </c>
      <c r="E42" s="113">
        <f>[33]Maio!$K$8</f>
        <v>0.2</v>
      </c>
      <c r="F42" s="113">
        <f>[33]Maio!$K$9</f>
        <v>0</v>
      </c>
      <c r="G42" s="113">
        <f>[33]Maio!$K$10</f>
        <v>0</v>
      </c>
      <c r="H42" s="113">
        <f>[33]Maio!$K$11</f>
        <v>0</v>
      </c>
      <c r="I42" s="113">
        <f>[33]Maio!$K$12</f>
        <v>0.2</v>
      </c>
      <c r="J42" s="113">
        <f>[33]Maio!$K$13</f>
        <v>0.4</v>
      </c>
      <c r="K42" s="113">
        <f>[33]Maio!$K$14</f>
        <v>0</v>
      </c>
      <c r="L42" s="113">
        <f>[33]Maio!$K$15</f>
        <v>0</v>
      </c>
      <c r="M42" s="113">
        <f>[33]Maio!$K$16</f>
        <v>0</v>
      </c>
      <c r="N42" s="113">
        <f>[33]Maio!$K$17</f>
        <v>0</v>
      </c>
      <c r="O42" s="113">
        <f>[33]Maio!$K$18</f>
        <v>0</v>
      </c>
      <c r="P42" s="113">
        <f>[33]Maio!$K$19</f>
        <v>0</v>
      </c>
      <c r="Q42" s="113">
        <f>[33]Maio!$K$20</f>
        <v>0</v>
      </c>
      <c r="R42" s="113">
        <f>[33]Maio!$K$21</f>
        <v>0</v>
      </c>
      <c r="S42" s="113">
        <f>[33]Maio!$K$22</f>
        <v>0</v>
      </c>
      <c r="T42" s="113">
        <f>[33]Maio!$K$23</f>
        <v>0</v>
      </c>
      <c r="U42" s="113">
        <f>[33]Maio!$K$24</f>
        <v>0</v>
      </c>
      <c r="V42" s="113">
        <f>[33]Maio!$K$25</f>
        <v>0</v>
      </c>
      <c r="W42" s="113">
        <f>[33]Maio!$K$26</f>
        <v>2.8</v>
      </c>
      <c r="X42" s="113">
        <f>[33]Maio!$K$27</f>
        <v>0</v>
      </c>
      <c r="Y42" s="113">
        <f>[33]Maio!$K$28</f>
        <v>0</v>
      </c>
      <c r="Z42" s="113">
        <f>[33]Maio!$K$29</f>
        <v>0</v>
      </c>
      <c r="AA42" s="113">
        <f>[33]Maio!$K$30</f>
        <v>0</v>
      </c>
      <c r="AB42" s="113">
        <f>[33]Maio!$K$31</f>
        <v>0</v>
      </c>
      <c r="AC42" s="113">
        <f>[33]Maio!$K$32</f>
        <v>35</v>
      </c>
      <c r="AD42" s="113">
        <f>[33]Maio!$K$33</f>
        <v>0.2</v>
      </c>
      <c r="AE42" s="113">
        <f>[33]Maio!$K$34</f>
        <v>13.6</v>
      </c>
      <c r="AF42" s="113">
        <f>[33]Maio!$K$35</f>
        <v>0.4</v>
      </c>
      <c r="AG42" s="101">
        <f t="shared" si="4"/>
        <v>59</v>
      </c>
      <c r="AH42" s="102">
        <f t="shared" si="5"/>
        <v>35</v>
      </c>
      <c r="AI42" s="57">
        <f t="shared" si="6"/>
        <v>22</v>
      </c>
    </row>
    <row r="43" spans="1:40" x14ac:dyDescent="0.2">
      <c r="A43" s="51" t="s">
        <v>141</v>
      </c>
      <c r="B43" s="113">
        <f>[34]Maio!$K$5</f>
        <v>0</v>
      </c>
      <c r="C43" s="113">
        <f>[34]Maio!$K$6</f>
        <v>0</v>
      </c>
      <c r="D43" s="113">
        <f>[34]Maio!$K$7</f>
        <v>0</v>
      </c>
      <c r="E43" s="113">
        <f>[34]Maio!$K$8</f>
        <v>0</v>
      </c>
      <c r="F43" s="113">
        <f>[34]Maio!$K$9</f>
        <v>0</v>
      </c>
      <c r="G43" s="113">
        <f>[34]Maio!$K$10</f>
        <v>0</v>
      </c>
      <c r="H43" s="113">
        <f>[34]Maio!$K$11</f>
        <v>0</v>
      </c>
      <c r="I43" s="113">
        <f>[34]Maio!$K$12</f>
        <v>0</v>
      </c>
      <c r="J43" s="113">
        <f>[34]Maio!$K$13</f>
        <v>0</v>
      </c>
      <c r="K43" s="113">
        <f>[34]Maio!$K$14</f>
        <v>0</v>
      </c>
      <c r="L43" s="113">
        <f>[34]Maio!$K$15</f>
        <v>0</v>
      </c>
      <c r="M43" s="113">
        <f>[34]Maio!$K$16</f>
        <v>0</v>
      </c>
      <c r="N43" s="113">
        <f>[34]Maio!$K$17</f>
        <v>0.2</v>
      </c>
      <c r="O43" s="113">
        <f>[34]Maio!$K$18</f>
        <v>0.2</v>
      </c>
      <c r="P43" s="113">
        <f>[34]Maio!$K$19</f>
        <v>0</v>
      </c>
      <c r="Q43" s="113">
        <f>[34]Maio!$K$20</f>
        <v>0.2</v>
      </c>
      <c r="R43" s="113">
        <f>[34]Maio!$K$21</f>
        <v>0</v>
      </c>
      <c r="S43" s="113">
        <f>[34]Maio!$K$22</f>
        <v>0.2</v>
      </c>
      <c r="T43" s="113">
        <f>[34]Maio!$K$23</f>
        <v>0</v>
      </c>
      <c r="U43" s="113">
        <f>[34]Maio!$K$24</f>
        <v>0.2</v>
      </c>
      <c r="V43" s="113">
        <f>[34]Maio!$K$25</f>
        <v>0</v>
      </c>
      <c r="W43" s="113">
        <f>[34]Maio!$K$26</f>
        <v>0</v>
      </c>
      <c r="X43" s="113">
        <f>[34]Maio!$K$27</f>
        <v>0</v>
      </c>
      <c r="Y43" s="113">
        <f>[34]Maio!$K$28</f>
        <v>0</v>
      </c>
      <c r="Z43" s="113">
        <f>[34]Maio!$K$29</f>
        <v>0</v>
      </c>
      <c r="AA43" s="113">
        <f>[34]Maio!$K$30</f>
        <v>0</v>
      </c>
      <c r="AB43" s="113">
        <f>[34]Maio!$K$31</f>
        <v>0</v>
      </c>
      <c r="AC43" s="113">
        <f>[34]Maio!$K$32</f>
        <v>5</v>
      </c>
      <c r="AD43" s="113">
        <f>[34]Maio!$K$33</f>
        <v>0.2</v>
      </c>
      <c r="AE43" s="113">
        <f>[34]Maio!$K$34</f>
        <v>18.799999999999997</v>
      </c>
      <c r="AF43" s="113">
        <f>[34]Maio!$K$35</f>
        <v>0.2</v>
      </c>
      <c r="AG43" s="101">
        <f t="shared" si="4"/>
        <v>25.199999999999996</v>
      </c>
      <c r="AH43" s="102">
        <f t="shared" si="5"/>
        <v>18.799999999999997</v>
      </c>
      <c r="AI43" s="57">
        <f t="shared" si="6"/>
        <v>22</v>
      </c>
      <c r="AK43" s="12" t="s">
        <v>35</v>
      </c>
    </row>
    <row r="44" spans="1:40" x14ac:dyDescent="0.2">
      <c r="A44" s="51" t="s">
        <v>18</v>
      </c>
      <c r="B44" s="113">
        <f>[35]Maio!$K$5</f>
        <v>0</v>
      </c>
      <c r="C44" s="113">
        <f>[35]Maio!$K$6</f>
        <v>0</v>
      </c>
      <c r="D44" s="113">
        <f>[35]Maio!$K$7</f>
        <v>8</v>
      </c>
      <c r="E44" s="113">
        <f>[35]Maio!$K$8</f>
        <v>0.2</v>
      </c>
      <c r="F44" s="113">
        <f>[35]Maio!$K$9</f>
        <v>0</v>
      </c>
      <c r="G44" s="113">
        <f>[35]Maio!$K$10</f>
        <v>0</v>
      </c>
      <c r="H44" s="113">
        <f>[35]Maio!$K$11</f>
        <v>0</v>
      </c>
      <c r="I44" s="113">
        <f>[35]Maio!$K$12</f>
        <v>0</v>
      </c>
      <c r="J44" s="113">
        <f>[35]Maio!$K$13</f>
        <v>0</v>
      </c>
      <c r="K44" s="113">
        <f>[35]Maio!$K$14</f>
        <v>0.2</v>
      </c>
      <c r="L44" s="113">
        <f>[35]Maio!$K$15</f>
        <v>0</v>
      </c>
      <c r="M44" s="113">
        <f>[35]Maio!$K$16</f>
        <v>0</v>
      </c>
      <c r="N44" s="113">
        <f>[35]Maio!$K$17</f>
        <v>0</v>
      </c>
      <c r="O44" s="113">
        <f>[35]Maio!$K$18</f>
        <v>0</v>
      </c>
      <c r="P44" s="113">
        <f>[35]Maio!$K$19</f>
        <v>0</v>
      </c>
      <c r="Q44" s="113">
        <f>[35]Maio!$K$20</f>
        <v>0</v>
      </c>
      <c r="R44" s="113">
        <f>[35]Maio!$K$21</f>
        <v>0</v>
      </c>
      <c r="S44" s="113">
        <f>[35]Maio!$K$22</f>
        <v>0</v>
      </c>
      <c r="T44" s="113">
        <f>[35]Maio!$K$23</f>
        <v>0</v>
      </c>
      <c r="U44" s="113">
        <f>[35]Maio!$K$24</f>
        <v>0</v>
      </c>
      <c r="V44" s="113">
        <f>[35]Maio!$K$25</f>
        <v>0</v>
      </c>
      <c r="W44" s="113">
        <f>[35]Maio!$K$26</f>
        <v>0</v>
      </c>
      <c r="X44" s="113">
        <f>[35]Maio!$K$27</f>
        <v>0</v>
      </c>
      <c r="Y44" s="113">
        <f>[35]Maio!$K$28</f>
        <v>0</v>
      </c>
      <c r="Z44" s="113">
        <f>[35]Maio!$K$29</f>
        <v>0</v>
      </c>
      <c r="AA44" s="113">
        <f>[35]Maio!$K$30</f>
        <v>0</v>
      </c>
      <c r="AB44" s="113">
        <f>[35]Maio!$K$31</f>
        <v>0</v>
      </c>
      <c r="AC44" s="113">
        <f>[35]Maio!$K$32</f>
        <v>11.8</v>
      </c>
      <c r="AD44" s="113">
        <f>[35]Maio!$K$33</f>
        <v>1.4</v>
      </c>
      <c r="AE44" s="113">
        <f>[35]Maio!$K$34</f>
        <v>37.4</v>
      </c>
      <c r="AF44" s="113">
        <f>[35]Maio!$K$35</f>
        <v>0.4</v>
      </c>
      <c r="AG44" s="101">
        <f t="shared" si="4"/>
        <v>59.4</v>
      </c>
      <c r="AH44" s="102">
        <f t="shared" si="5"/>
        <v>37.4</v>
      </c>
      <c r="AI44" s="57">
        <f t="shared" si="6"/>
        <v>24</v>
      </c>
    </row>
    <row r="45" spans="1:40" hidden="1" x14ac:dyDescent="0.2">
      <c r="A45" s="51" t="s">
        <v>146</v>
      </c>
      <c r="B45" s="113" t="str">
        <f>[36]Maio!$K$5</f>
        <v>*</v>
      </c>
      <c r="C45" s="113" t="str">
        <f>[36]Maio!$K$6</f>
        <v>*</v>
      </c>
      <c r="D45" s="113" t="str">
        <f>[36]Maio!$K$7</f>
        <v>*</v>
      </c>
      <c r="E45" s="113" t="str">
        <f>[36]Maio!$K$8</f>
        <v>*</v>
      </c>
      <c r="F45" s="113" t="str">
        <f>[36]Maio!$K$9</f>
        <v>*</v>
      </c>
      <c r="G45" s="113" t="str">
        <f>[36]Maio!$K$10</f>
        <v>*</v>
      </c>
      <c r="H45" s="113" t="str">
        <f>[36]Maio!$K$11</f>
        <v>*</v>
      </c>
      <c r="I45" s="113" t="str">
        <f>[36]Maio!$K$12</f>
        <v>*</v>
      </c>
      <c r="J45" s="113" t="str">
        <f>[36]Maio!$K$13</f>
        <v>*</v>
      </c>
      <c r="K45" s="113" t="str">
        <f>[36]Maio!$K$14</f>
        <v>*</v>
      </c>
      <c r="L45" s="113" t="str">
        <f>[36]Maio!$K$15</f>
        <v>*</v>
      </c>
      <c r="M45" s="113" t="str">
        <f>[36]Maio!$K$16</f>
        <v>*</v>
      </c>
      <c r="N45" s="113" t="str">
        <f>[36]Maio!$K$17</f>
        <v>*</v>
      </c>
      <c r="O45" s="113" t="str">
        <f>[36]Maio!$K$18</f>
        <v>*</v>
      </c>
      <c r="P45" s="113" t="str">
        <f>[36]Maio!$K$19</f>
        <v>*</v>
      </c>
      <c r="Q45" s="113" t="str">
        <f>[36]Maio!$K$20</f>
        <v>*</v>
      </c>
      <c r="R45" s="113" t="str">
        <f>[36]Maio!$K$21</f>
        <v>*</v>
      </c>
      <c r="S45" s="113" t="str">
        <f>[36]Maio!$K$22</f>
        <v>*</v>
      </c>
      <c r="T45" s="113" t="str">
        <f>[36]Maio!$K$23</f>
        <v>*</v>
      </c>
      <c r="U45" s="113" t="str">
        <f>[36]Maio!$K$24</f>
        <v>*</v>
      </c>
      <c r="V45" s="113" t="str">
        <f>[36]Maio!$K$25</f>
        <v>*</v>
      </c>
      <c r="W45" s="113" t="str">
        <f>[36]Maio!$K$26</f>
        <v>*</v>
      </c>
      <c r="X45" s="113" t="str">
        <f>[36]Maio!$K$27</f>
        <v>*</v>
      </c>
      <c r="Y45" s="113" t="str">
        <f>[36]Maio!$K$28</f>
        <v>*</v>
      </c>
      <c r="Z45" s="113" t="str">
        <f>[36]Maio!$K$29</f>
        <v>*</v>
      </c>
      <c r="AA45" s="113" t="str">
        <f>[36]Maio!$K$30</f>
        <v>*</v>
      </c>
      <c r="AB45" s="113" t="str">
        <f>[36]Maio!$K$31</f>
        <v>*</v>
      </c>
      <c r="AC45" s="113" t="str">
        <f>[36]Maio!$K$32</f>
        <v>*</v>
      </c>
      <c r="AD45" s="113" t="str">
        <f>[36]Maio!$K$33</f>
        <v>*</v>
      </c>
      <c r="AE45" s="113" t="str">
        <f>[36]Maio!$K$34</f>
        <v>*</v>
      </c>
      <c r="AF45" s="113" t="str">
        <f>[36]Maio!$K$35</f>
        <v>*</v>
      </c>
      <c r="AG45" s="101" t="s">
        <v>209</v>
      </c>
      <c r="AH45" s="102" t="s">
        <v>209</v>
      </c>
      <c r="AI45" s="57" t="s">
        <v>209</v>
      </c>
    </row>
    <row r="46" spans="1:40" x14ac:dyDescent="0.2">
      <c r="A46" s="51" t="s">
        <v>19</v>
      </c>
      <c r="B46" s="113">
        <f>[37]Maio!$K$5</f>
        <v>10.199999999999999</v>
      </c>
      <c r="C46" s="113">
        <f>[37]Maio!$K$6</f>
        <v>43</v>
      </c>
      <c r="D46" s="113">
        <f>[37]Maio!$K$7</f>
        <v>1.6</v>
      </c>
      <c r="E46" s="113">
        <f>[37]Maio!$K$8</f>
        <v>0</v>
      </c>
      <c r="F46" s="113">
        <f>[37]Maio!$K$9</f>
        <v>0.2</v>
      </c>
      <c r="G46" s="113">
        <f>[37]Maio!$K$10</f>
        <v>0</v>
      </c>
      <c r="H46" s="113">
        <f>[37]Maio!$K$11</f>
        <v>0</v>
      </c>
      <c r="I46" s="113">
        <f>[37]Maio!$K$12</f>
        <v>0</v>
      </c>
      <c r="J46" s="113">
        <f>[37]Maio!$K$13</f>
        <v>1</v>
      </c>
      <c r="K46" s="113">
        <f>[37]Maio!$K$14</f>
        <v>0</v>
      </c>
      <c r="L46" s="113">
        <f>[37]Maio!$K$15</f>
        <v>0</v>
      </c>
      <c r="M46" s="113">
        <f>[37]Maio!$K$16</f>
        <v>0</v>
      </c>
      <c r="N46" s="113">
        <f>[37]Maio!$K$17</f>
        <v>0</v>
      </c>
      <c r="O46" s="113">
        <f>[37]Maio!$K$18</f>
        <v>0</v>
      </c>
      <c r="P46" s="113">
        <f>[37]Maio!$K$19</f>
        <v>0</v>
      </c>
      <c r="Q46" s="113">
        <f>[37]Maio!$K$20</f>
        <v>0</v>
      </c>
      <c r="R46" s="113">
        <f>[37]Maio!$K$21</f>
        <v>0</v>
      </c>
      <c r="S46" s="113">
        <f>[37]Maio!$K$22</f>
        <v>0</v>
      </c>
      <c r="T46" s="113">
        <f>[37]Maio!$K$23</f>
        <v>0</v>
      </c>
      <c r="U46" s="113">
        <f>[37]Maio!$K$24</f>
        <v>0</v>
      </c>
      <c r="V46" s="113">
        <f>[37]Maio!$K$25</f>
        <v>0</v>
      </c>
      <c r="W46" s="113">
        <f>[37]Maio!$K$26</f>
        <v>6.6000000000000005</v>
      </c>
      <c r="X46" s="113">
        <f>[37]Maio!$K$27</f>
        <v>0</v>
      </c>
      <c r="Y46" s="113">
        <f>[37]Maio!$K$28</f>
        <v>0</v>
      </c>
      <c r="Z46" s="113">
        <f>[37]Maio!$K$29</f>
        <v>0</v>
      </c>
      <c r="AA46" s="113">
        <f>[37]Maio!$K$30</f>
        <v>0</v>
      </c>
      <c r="AB46" s="113">
        <f>[37]Maio!$K$31</f>
        <v>10</v>
      </c>
      <c r="AC46" s="113">
        <f>[37]Maio!$K$32</f>
        <v>23.200000000000003</v>
      </c>
      <c r="AD46" s="113">
        <f>[37]Maio!$K$33</f>
        <v>0</v>
      </c>
      <c r="AE46" s="113">
        <f>[37]Maio!$K$34</f>
        <v>0.2</v>
      </c>
      <c r="AF46" s="113">
        <f>[37]Maio!$K$35</f>
        <v>0</v>
      </c>
      <c r="AG46" s="101">
        <f t="shared" si="4"/>
        <v>96.000000000000014</v>
      </c>
      <c r="AH46" s="102">
        <f t="shared" si="5"/>
        <v>43</v>
      </c>
      <c r="AI46" s="57">
        <f t="shared" si="6"/>
        <v>22</v>
      </c>
      <c r="AJ46" s="12" t="s">
        <v>35</v>
      </c>
    </row>
    <row r="47" spans="1:40" x14ac:dyDescent="0.2">
      <c r="A47" s="51" t="s">
        <v>23</v>
      </c>
      <c r="B47" s="113">
        <f>[38]Maio!$K$5</f>
        <v>0</v>
      </c>
      <c r="C47" s="113">
        <f>[38]Maio!$K$6</f>
        <v>0</v>
      </c>
      <c r="D47" s="113">
        <f>[38]Maio!$K$7</f>
        <v>0</v>
      </c>
      <c r="E47" s="113">
        <f>[38]Maio!$K$8</f>
        <v>0.2</v>
      </c>
      <c r="F47" s="113">
        <f>[38]Maio!$K$9</f>
        <v>0</v>
      </c>
      <c r="G47" s="113">
        <f>[38]Maio!$K$10</f>
        <v>0</v>
      </c>
      <c r="H47" s="113">
        <f>[38]Maio!$K$11</f>
        <v>0</v>
      </c>
      <c r="I47" s="113">
        <f>[38]Maio!$K$12</f>
        <v>0</v>
      </c>
      <c r="J47" s="113">
        <f>[38]Maio!$K$13</f>
        <v>0.60000000000000009</v>
      </c>
      <c r="K47" s="113">
        <f>[38]Maio!$K$14</f>
        <v>0</v>
      </c>
      <c r="L47" s="113">
        <f>[38]Maio!$K$15</f>
        <v>0</v>
      </c>
      <c r="M47" s="113">
        <f>[38]Maio!$K$16</f>
        <v>0</v>
      </c>
      <c r="N47" s="113">
        <f>[38]Maio!$K$17</f>
        <v>0</v>
      </c>
      <c r="O47" s="113">
        <f>[38]Maio!$K$18</f>
        <v>0</v>
      </c>
      <c r="P47" s="113">
        <f>[38]Maio!$K$19</f>
        <v>0</v>
      </c>
      <c r="Q47" s="113">
        <f>[38]Maio!$K$20</f>
        <v>0</v>
      </c>
      <c r="R47" s="113">
        <f>[38]Maio!$K$21</f>
        <v>0</v>
      </c>
      <c r="S47" s="113">
        <f>[38]Maio!$K$22</f>
        <v>0</v>
      </c>
      <c r="T47" s="113">
        <f>[38]Maio!$K$23</f>
        <v>0</v>
      </c>
      <c r="U47" s="113">
        <f>[38]Maio!$K$24</f>
        <v>0</v>
      </c>
      <c r="V47" s="113">
        <f>[38]Maio!$K$25</f>
        <v>0</v>
      </c>
      <c r="W47" s="113">
        <f>[38]Maio!$K$26</f>
        <v>0.8</v>
      </c>
      <c r="X47" s="113">
        <f>[38]Maio!$K$27</f>
        <v>0</v>
      </c>
      <c r="Y47" s="113">
        <f>[38]Maio!$K$28</f>
        <v>0</v>
      </c>
      <c r="Z47" s="113">
        <f>[38]Maio!$K$29</f>
        <v>0</v>
      </c>
      <c r="AA47" s="113">
        <f>[38]Maio!$K$30</f>
        <v>0</v>
      </c>
      <c r="AB47" s="113">
        <f>[38]Maio!$K$31</f>
        <v>0</v>
      </c>
      <c r="AC47" s="113">
        <f>[38]Maio!$K$32</f>
        <v>76</v>
      </c>
      <c r="AD47" s="113">
        <f>[38]Maio!$K$33</f>
        <v>0.2</v>
      </c>
      <c r="AE47" s="113">
        <f>[38]Maio!$K$34</f>
        <v>29.2</v>
      </c>
      <c r="AF47" s="113">
        <f>[38]Maio!$K$35</f>
        <v>0</v>
      </c>
      <c r="AG47" s="101">
        <f t="shared" si="4"/>
        <v>107</v>
      </c>
      <c r="AH47" s="102">
        <f t="shared" si="5"/>
        <v>76</v>
      </c>
      <c r="AI47" s="57">
        <f t="shared" si="6"/>
        <v>25</v>
      </c>
    </row>
    <row r="48" spans="1:40" x14ac:dyDescent="0.2">
      <c r="A48" s="51" t="s">
        <v>34</v>
      </c>
      <c r="B48" s="113">
        <f>[39]Maio!$K$5</f>
        <v>5</v>
      </c>
      <c r="C48" s="113">
        <f>[39]Maio!$K$6</f>
        <v>0</v>
      </c>
      <c r="D48" s="113">
        <f>[39]Maio!$K$7</f>
        <v>54.199999999999996</v>
      </c>
      <c r="E48" s="113">
        <f>[39]Maio!$K$8</f>
        <v>0.2</v>
      </c>
      <c r="F48" s="113">
        <f>[39]Maio!$K$9</f>
        <v>0</v>
      </c>
      <c r="G48" s="113">
        <f>[39]Maio!$K$10</f>
        <v>0</v>
      </c>
      <c r="H48" s="113">
        <f>[39]Maio!$K$11</f>
        <v>0</v>
      </c>
      <c r="I48" s="113">
        <f>[39]Maio!$K$12</f>
        <v>0</v>
      </c>
      <c r="J48" s="113">
        <f>[39]Maio!$K$13</f>
        <v>0</v>
      </c>
      <c r="K48" s="113">
        <f>[39]Maio!$K$14</f>
        <v>0</v>
      </c>
      <c r="L48" s="113">
        <f>[39]Maio!$K$15</f>
        <v>0</v>
      </c>
      <c r="M48" s="113">
        <f>[39]Maio!$K$16</f>
        <v>0</v>
      </c>
      <c r="N48" s="113">
        <f>[39]Maio!$K$17</f>
        <v>0</v>
      </c>
      <c r="O48" s="113">
        <f>[39]Maio!$K$18</f>
        <v>0</v>
      </c>
      <c r="P48" s="113">
        <f>[39]Maio!$K$19</f>
        <v>0</v>
      </c>
      <c r="Q48" s="113">
        <f>[39]Maio!$K$20</f>
        <v>0</v>
      </c>
      <c r="R48" s="113">
        <f>[39]Maio!$K$21</f>
        <v>0</v>
      </c>
      <c r="S48" s="113">
        <f>[39]Maio!$K$22</f>
        <v>0</v>
      </c>
      <c r="T48" s="113">
        <f>[39]Maio!$K$23</f>
        <v>0</v>
      </c>
      <c r="U48" s="113">
        <f>[39]Maio!$K$24</f>
        <v>0</v>
      </c>
      <c r="V48" s="113">
        <f>[39]Maio!$K$25</f>
        <v>0</v>
      </c>
      <c r="W48" s="113">
        <f>[39]Maio!$K$26</f>
        <v>0</v>
      </c>
      <c r="X48" s="113">
        <f>[39]Maio!$K$27</f>
        <v>0</v>
      </c>
      <c r="Y48" s="113">
        <f>[39]Maio!$K$28</f>
        <v>0</v>
      </c>
      <c r="Z48" s="113">
        <f>[39]Maio!$K$29</f>
        <v>0</v>
      </c>
      <c r="AA48" s="113">
        <f>[39]Maio!$K$30</f>
        <v>0</v>
      </c>
      <c r="AB48" s="113">
        <f>[39]Maio!$K$31</f>
        <v>0</v>
      </c>
      <c r="AC48" s="113">
        <f>[39]Maio!$K$32</f>
        <v>0</v>
      </c>
      <c r="AD48" s="113">
        <f>[39]Maio!$K$33</f>
        <v>0</v>
      </c>
      <c r="AE48" s="113">
        <f>[39]Maio!$K$34</f>
        <v>35.6</v>
      </c>
      <c r="AF48" s="113">
        <f>[39]Maio!$K$35</f>
        <v>12.999999999999998</v>
      </c>
      <c r="AG48" s="101">
        <f t="shared" si="4"/>
        <v>108</v>
      </c>
      <c r="AH48" s="102">
        <f t="shared" si="5"/>
        <v>54.199999999999996</v>
      </c>
      <c r="AI48" s="57">
        <f t="shared" si="6"/>
        <v>26</v>
      </c>
      <c r="AJ48" s="12" t="s">
        <v>35</v>
      </c>
    </row>
    <row r="49" spans="1:36" x14ac:dyDescent="0.2">
      <c r="A49" s="126" t="s">
        <v>20</v>
      </c>
      <c r="B49" s="113">
        <f>[40]Maio!$K$5</f>
        <v>0</v>
      </c>
      <c r="C49" s="113">
        <f>[40]Maio!$K$6</f>
        <v>0</v>
      </c>
      <c r="D49" s="113">
        <f>[40]Maio!$K$7</f>
        <v>0</v>
      </c>
      <c r="E49" s="113">
        <f>[40]Maio!$K$8</f>
        <v>0</v>
      </c>
      <c r="F49" s="113">
        <f>[40]Maio!$K$9</f>
        <v>0</v>
      </c>
      <c r="G49" s="113">
        <f>[40]Maio!$K$10</f>
        <v>0</v>
      </c>
      <c r="H49" s="113">
        <f>[40]Maio!$K$11</f>
        <v>0</v>
      </c>
      <c r="I49" s="113">
        <f>[40]Maio!$K$12</f>
        <v>0</v>
      </c>
      <c r="J49" s="113">
        <f>[40]Maio!$K$13</f>
        <v>0</v>
      </c>
      <c r="K49" s="113">
        <f>[40]Maio!$K$14</f>
        <v>0</v>
      </c>
      <c r="L49" s="113">
        <f>[40]Maio!$K$15</f>
        <v>0</v>
      </c>
      <c r="M49" s="113">
        <f>[40]Maio!$K$16</f>
        <v>0</v>
      </c>
      <c r="N49" s="113">
        <f>[40]Maio!$K$17</f>
        <v>0</v>
      </c>
      <c r="O49" s="113">
        <f>[40]Maio!$K$18</f>
        <v>0</v>
      </c>
      <c r="P49" s="113">
        <f>[40]Maio!$K$19</f>
        <v>0</v>
      </c>
      <c r="Q49" s="113">
        <f>[40]Maio!$K$20</f>
        <v>0</v>
      </c>
      <c r="R49" s="113">
        <f>[40]Maio!$K$21</f>
        <v>0</v>
      </c>
      <c r="S49" s="113">
        <f>[40]Maio!$K$22</f>
        <v>0</v>
      </c>
      <c r="T49" s="113">
        <f>[40]Maio!$K$23</f>
        <v>0</v>
      </c>
      <c r="U49" s="113">
        <f>[40]Maio!$K$24</f>
        <v>0</v>
      </c>
      <c r="V49" s="113">
        <f>[40]Maio!$K$25</f>
        <v>0</v>
      </c>
      <c r="W49" s="113">
        <f>[40]Maio!$K$26</f>
        <v>0</v>
      </c>
      <c r="X49" s="113">
        <f>[40]Maio!$K$27</f>
        <v>0</v>
      </c>
      <c r="Y49" s="113">
        <f>[40]Maio!$K$28</f>
        <v>0</v>
      </c>
      <c r="Z49" s="113">
        <f>[40]Maio!$K$29</f>
        <v>0</v>
      </c>
      <c r="AA49" s="113">
        <f>[40]Maio!$K$30</f>
        <v>0</v>
      </c>
      <c r="AB49" s="113">
        <f>[40]Maio!$K$31</f>
        <v>0</v>
      </c>
      <c r="AC49" s="113">
        <f>[40]Maio!$K$32</f>
        <v>5</v>
      </c>
      <c r="AD49" s="113">
        <f>[40]Maio!$K$33</f>
        <v>0</v>
      </c>
      <c r="AE49" s="113">
        <f>[40]Maio!$K$34</f>
        <v>42.599999999999994</v>
      </c>
      <c r="AF49" s="113">
        <f>[40]Maio!$K$35</f>
        <v>1.2</v>
      </c>
      <c r="AG49" s="101">
        <f>SUM(B49:AF49)</f>
        <v>48.8</v>
      </c>
      <c r="AH49" s="102">
        <f t="shared" si="5"/>
        <v>42.599999999999994</v>
      </c>
      <c r="AI49" s="57">
        <f t="shared" si="6"/>
        <v>28</v>
      </c>
    </row>
    <row r="50" spans="1:36" x14ac:dyDescent="0.2">
      <c r="A50" s="127" t="s">
        <v>52</v>
      </c>
      <c r="B50" s="11">
        <v>0</v>
      </c>
      <c r="C50" s="11">
        <v>0</v>
      </c>
      <c r="D50" s="11">
        <v>0.6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3.8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v>0</v>
      </c>
      <c r="Q50" s="11">
        <v>0</v>
      </c>
      <c r="R50" s="11">
        <v>0</v>
      </c>
      <c r="S50" s="11">
        <v>0</v>
      </c>
      <c r="T50" s="11">
        <v>0</v>
      </c>
      <c r="U50" s="11">
        <v>0</v>
      </c>
      <c r="V50" s="11">
        <v>0</v>
      </c>
      <c r="W50" s="11">
        <v>0</v>
      </c>
      <c r="X50" s="11">
        <v>0</v>
      </c>
      <c r="Y50" s="11">
        <v>0</v>
      </c>
      <c r="Z50" s="11">
        <v>0</v>
      </c>
      <c r="AA50" s="11">
        <v>0</v>
      </c>
      <c r="AB50" s="11">
        <v>0</v>
      </c>
      <c r="AC50" s="11">
        <v>14.4</v>
      </c>
      <c r="AD50" s="11">
        <v>0</v>
      </c>
      <c r="AE50" s="11">
        <v>12.4</v>
      </c>
      <c r="AF50" s="11">
        <v>2</v>
      </c>
      <c r="AG50" s="101">
        <f>SUM(B50:AF50)</f>
        <v>33.200000000000003</v>
      </c>
      <c r="AH50" s="102">
        <f t="shared" si="5"/>
        <v>14.4</v>
      </c>
      <c r="AI50" s="57">
        <f t="shared" si="6"/>
        <v>26</v>
      </c>
    </row>
    <row r="51" spans="1:36" x14ac:dyDescent="0.2">
      <c r="A51" s="127" t="s">
        <v>31</v>
      </c>
      <c r="B51" s="11">
        <v>15.4</v>
      </c>
      <c r="C51" s="11">
        <v>0.8</v>
      </c>
      <c r="D51" s="11">
        <v>0.4</v>
      </c>
      <c r="E51" s="11">
        <v>0</v>
      </c>
      <c r="F51" s="11">
        <v>0</v>
      </c>
      <c r="G51" s="11">
        <v>0</v>
      </c>
      <c r="H51" s="11">
        <v>0</v>
      </c>
      <c r="I51" s="11">
        <v>42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  <c r="Q51" s="11">
        <v>0.2</v>
      </c>
      <c r="R51" s="11">
        <v>0</v>
      </c>
      <c r="S51" s="11">
        <v>0</v>
      </c>
      <c r="T51" s="11">
        <v>0</v>
      </c>
      <c r="U51" s="11">
        <v>0</v>
      </c>
      <c r="V51" s="11">
        <v>3.6</v>
      </c>
      <c r="W51" s="11">
        <v>15.2</v>
      </c>
      <c r="X51" s="11">
        <v>0</v>
      </c>
      <c r="Y51" s="11">
        <v>0</v>
      </c>
      <c r="Z51" s="11">
        <v>0</v>
      </c>
      <c r="AA51" s="11">
        <v>0</v>
      </c>
      <c r="AB51" s="11">
        <v>0</v>
      </c>
      <c r="AC51" s="11">
        <v>33.6</v>
      </c>
      <c r="AD51" s="11">
        <v>0.2</v>
      </c>
      <c r="AE51" s="11">
        <v>1.4</v>
      </c>
      <c r="AF51" s="11">
        <v>0</v>
      </c>
      <c r="AG51" s="101">
        <f t="shared" ref="AG51:AG71" si="10">SUM(B51:AF51)</f>
        <v>112.8</v>
      </c>
      <c r="AH51" s="102">
        <f t="shared" si="5"/>
        <v>42</v>
      </c>
      <c r="AI51" s="57">
        <f t="shared" si="6"/>
        <v>21</v>
      </c>
    </row>
    <row r="52" spans="1:36" hidden="1" x14ac:dyDescent="0.2">
      <c r="A52" s="127" t="s">
        <v>234</v>
      </c>
      <c r="B52" s="11" t="s">
        <v>209</v>
      </c>
      <c r="C52" s="11" t="s">
        <v>209</v>
      </c>
      <c r="D52" s="11" t="s">
        <v>209</v>
      </c>
      <c r="E52" s="11" t="s">
        <v>209</v>
      </c>
      <c r="F52" s="11" t="s">
        <v>209</v>
      </c>
      <c r="G52" s="11" t="s">
        <v>209</v>
      </c>
      <c r="H52" s="11" t="s">
        <v>209</v>
      </c>
      <c r="I52" s="11" t="s">
        <v>209</v>
      </c>
      <c r="J52" s="11" t="s">
        <v>209</v>
      </c>
      <c r="K52" s="11">
        <v>0</v>
      </c>
      <c r="L52" s="11">
        <v>0</v>
      </c>
      <c r="M52" s="11" t="s">
        <v>209</v>
      </c>
      <c r="N52" s="11" t="s">
        <v>209</v>
      </c>
      <c r="O52" s="11" t="s">
        <v>209</v>
      </c>
      <c r="P52" s="11" t="s">
        <v>209</v>
      </c>
      <c r="Q52" s="11" t="s">
        <v>209</v>
      </c>
      <c r="R52" s="11" t="s">
        <v>209</v>
      </c>
      <c r="S52" s="11" t="s">
        <v>209</v>
      </c>
      <c r="T52" s="11" t="s">
        <v>209</v>
      </c>
      <c r="U52" s="11" t="s">
        <v>209</v>
      </c>
      <c r="V52" s="11" t="s">
        <v>209</v>
      </c>
      <c r="W52" s="11" t="s">
        <v>209</v>
      </c>
      <c r="X52" s="11" t="s">
        <v>209</v>
      </c>
      <c r="Y52" s="11" t="s">
        <v>209</v>
      </c>
      <c r="Z52" s="11" t="s">
        <v>209</v>
      </c>
      <c r="AA52" s="11" t="s">
        <v>209</v>
      </c>
      <c r="AB52" s="11" t="s">
        <v>209</v>
      </c>
      <c r="AC52" s="11" t="s">
        <v>209</v>
      </c>
      <c r="AD52" s="11" t="s">
        <v>209</v>
      </c>
      <c r="AE52" s="11" t="s">
        <v>209</v>
      </c>
      <c r="AF52" s="11" t="s">
        <v>209</v>
      </c>
      <c r="AG52" s="101" t="s">
        <v>209</v>
      </c>
      <c r="AH52" s="102">
        <f t="shared" si="5"/>
        <v>0</v>
      </c>
      <c r="AI52" s="57">
        <f t="shared" si="6"/>
        <v>2</v>
      </c>
    </row>
    <row r="53" spans="1:36" x14ac:dyDescent="0.2">
      <c r="A53" s="127" t="s">
        <v>235</v>
      </c>
      <c r="B53" s="11">
        <v>1</v>
      </c>
      <c r="C53" s="11">
        <v>0</v>
      </c>
      <c r="D53" s="11">
        <v>0</v>
      </c>
      <c r="E53" s="11">
        <v>0</v>
      </c>
      <c r="F53" s="11">
        <v>0</v>
      </c>
      <c r="G53" s="11">
        <v>0</v>
      </c>
      <c r="H53" s="11">
        <v>0</v>
      </c>
      <c r="I53" s="11">
        <v>13.4</v>
      </c>
      <c r="J53" s="11">
        <v>28.6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1">
        <v>0</v>
      </c>
      <c r="Q53" s="11">
        <v>0</v>
      </c>
      <c r="R53" s="11">
        <v>0</v>
      </c>
      <c r="S53" s="11">
        <v>0</v>
      </c>
      <c r="T53" s="11">
        <v>0</v>
      </c>
      <c r="U53" s="11">
        <v>0</v>
      </c>
      <c r="V53" s="11">
        <v>0</v>
      </c>
      <c r="W53" s="11">
        <v>0</v>
      </c>
      <c r="X53" s="11">
        <v>0</v>
      </c>
      <c r="Y53" s="11">
        <v>0</v>
      </c>
      <c r="Z53" s="11">
        <v>0</v>
      </c>
      <c r="AA53" s="11">
        <v>0</v>
      </c>
      <c r="AB53" s="11">
        <v>0</v>
      </c>
      <c r="AC53" s="11">
        <v>29</v>
      </c>
      <c r="AD53" s="11">
        <v>0</v>
      </c>
      <c r="AE53" s="11">
        <v>20.8</v>
      </c>
      <c r="AF53" s="11">
        <v>0</v>
      </c>
      <c r="AG53" s="101">
        <f t="shared" si="10"/>
        <v>92.8</v>
      </c>
      <c r="AH53" s="102">
        <f t="shared" si="5"/>
        <v>29</v>
      </c>
      <c r="AI53" s="57">
        <f t="shared" si="6"/>
        <v>26</v>
      </c>
    </row>
    <row r="54" spans="1:36" s="5" customFormat="1" x14ac:dyDescent="0.2">
      <c r="A54" s="127" t="s">
        <v>236</v>
      </c>
      <c r="B54" s="11">
        <v>3.6</v>
      </c>
      <c r="C54" s="11">
        <v>0</v>
      </c>
      <c r="D54" s="11">
        <v>0</v>
      </c>
      <c r="E54" s="11">
        <v>0</v>
      </c>
      <c r="F54" s="11">
        <v>0</v>
      </c>
      <c r="G54" s="11">
        <v>3.6</v>
      </c>
      <c r="H54" s="11">
        <v>0.2</v>
      </c>
      <c r="I54" s="11">
        <v>2.6</v>
      </c>
      <c r="J54" s="11">
        <v>33.4</v>
      </c>
      <c r="K54" s="11">
        <v>0.2</v>
      </c>
      <c r="L54" s="11">
        <v>0</v>
      </c>
      <c r="M54" s="11">
        <v>0</v>
      </c>
      <c r="N54" s="11">
        <v>0</v>
      </c>
      <c r="O54" s="11">
        <v>0</v>
      </c>
      <c r="P54" s="11">
        <v>0</v>
      </c>
      <c r="Q54" s="11">
        <v>0</v>
      </c>
      <c r="R54" s="11">
        <v>0</v>
      </c>
      <c r="S54" s="11">
        <v>0</v>
      </c>
      <c r="T54" s="11">
        <v>0</v>
      </c>
      <c r="U54" s="11">
        <v>0</v>
      </c>
      <c r="V54" s="11">
        <v>0</v>
      </c>
      <c r="W54" s="11">
        <v>0</v>
      </c>
      <c r="X54" s="11">
        <v>0</v>
      </c>
      <c r="Y54" s="11">
        <v>0</v>
      </c>
      <c r="Z54" s="11">
        <v>0</v>
      </c>
      <c r="AA54" s="11">
        <v>0</v>
      </c>
      <c r="AB54" s="11">
        <v>0</v>
      </c>
      <c r="AC54" s="11">
        <v>24.6</v>
      </c>
      <c r="AD54" s="11">
        <v>0</v>
      </c>
      <c r="AE54" s="11">
        <v>14.2</v>
      </c>
      <c r="AF54" s="11">
        <v>0.2</v>
      </c>
      <c r="AG54" s="101">
        <f t="shared" si="10"/>
        <v>82.600000000000009</v>
      </c>
      <c r="AH54" s="102">
        <f t="shared" si="5"/>
        <v>33.4</v>
      </c>
      <c r="AI54" s="57">
        <f t="shared" si="6"/>
        <v>22</v>
      </c>
    </row>
    <row r="55" spans="1:36" x14ac:dyDescent="0.2">
      <c r="A55" s="127" t="s">
        <v>237</v>
      </c>
      <c r="B55" s="11">
        <v>28.8</v>
      </c>
      <c r="C55" s="11">
        <v>0.2</v>
      </c>
      <c r="D55" s="11">
        <v>0.8</v>
      </c>
      <c r="E55" s="11">
        <v>0</v>
      </c>
      <c r="F55" s="11">
        <v>0</v>
      </c>
      <c r="G55" s="11">
        <v>0</v>
      </c>
      <c r="H55" s="11">
        <v>0</v>
      </c>
      <c r="I55" s="11">
        <v>5.6</v>
      </c>
      <c r="J55" s="11">
        <v>26.4</v>
      </c>
      <c r="K55" s="11">
        <v>0.2</v>
      </c>
      <c r="L55" s="11">
        <v>0</v>
      </c>
      <c r="M55" s="11">
        <v>0</v>
      </c>
      <c r="N55" s="11">
        <v>0</v>
      </c>
      <c r="O55" s="11">
        <v>0</v>
      </c>
      <c r="P55" s="11">
        <v>0</v>
      </c>
      <c r="Q55" s="11">
        <v>0</v>
      </c>
      <c r="R55" s="11">
        <v>0</v>
      </c>
      <c r="S55" s="11">
        <v>0</v>
      </c>
      <c r="T55" s="11">
        <v>0</v>
      </c>
      <c r="U55" s="11">
        <v>0</v>
      </c>
      <c r="V55" s="11">
        <v>0</v>
      </c>
      <c r="W55" s="11">
        <v>0</v>
      </c>
      <c r="X55" s="11">
        <v>0</v>
      </c>
      <c r="Y55" s="11">
        <v>0</v>
      </c>
      <c r="Z55" s="11">
        <v>0</v>
      </c>
      <c r="AA55" s="11">
        <v>0</v>
      </c>
      <c r="AB55" s="11">
        <v>0</v>
      </c>
      <c r="AC55" s="11">
        <v>31.4</v>
      </c>
      <c r="AD55" s="11">
        <v>0.2</v>
      </c>
      <c r="AE55" s="11">
        <v>23</v>
      </c>
      <c r="AF55" s="11">
        <v>0.2</v>
      </c>
      <c r="AG55" s="101">
        <f t="shared" si="10"/>
        <v>116.80000000000001</v>
      </c>
      <c r="AH55" s="102">
        <f t="shared" si="5"/>
        <v>31.4</v>
      </c>
      <c r="AI55" s="57">
        <f t="shared" si="6"/>
        <v>21</v>
      </c>
      <c r="AJ55" t="s">
        <v>35</v>
      </c>
    </row>
    <row r="56" spans="1:36" x14ac:dyDescent="0.2">
      <c r="A56" s="127" t="s">
        <v>238</v>
      </c>
      <c r="B56" s="11">
        <v>0</v>
      </c>
      <c r="C56" s="11">
        <v>0.2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0.2</v>
      </c>
      <c r="J56" s="11">
        <v>0.4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1">
        <v>0</v>
      </c>
      <c r="Q56" s="11">
        <v>0</v>
      </c>
      <c r="R56" s="11">
        <v>0</v>
      </c>
      <c r="S56" s="11">
        <v>0</v>
      </c>
      <c r="T56" s="11">
        <v>0</v>
      </c>
      <c r="U56" s="11">
        <v>0</v>
      </c>
      <c r="V56" s="11">
        <v>0</v>
      </c>
      <c r="W56" s="11">
        <v>0</v>
      </c>
      <c r="X56" s="11">
        <v>0</v>
      </c>
      <c r="Y56" s="11">
        <v>0</v>
      </c>
      <c r="Z56" s="11">
        <v>0</v>
      </c>
      <c r="AA56" s="11">
        <v>0</v>
      </c>
      <c r="AB56" s="11">
        <v>0</v>
      </c>
      <c r="AC56" s="11">
        <v>21.6</v>
      </c>
      <c r="AD56" s="11">
        <v>0</v>
      </c>
      <c r="AE56" s="11">
        <v>55.8</v>
      </c>
      <c r="AF56" s="11">
        <v>0.4</v>
      </c>
      <c r="AG56" s="101">
        <f t="shared" si="10"/>
        <v>78.600000000000009</v>
      </c>
      <c r="AH56" s="102">
        <f t="shared" si="5"/>
        <v>55.8</v>
      </c>
      <c r="AI56" s="57">
        <f t="shared" si="6"/>
        <v>25</v>
      </c>
    </row>
    <row r="57" spans="1:36" x14ac:dyDescent="0.2">
      <c r="A57" s="127" t="s">
        <v>239</v>
      </c>
      <c r="B57" s="11">
        <v>0</v>
      </c>
      <c r="C57" s="11">
        <v>0</v>
      </c>
      <c r="D57" s="11">
        <v>0</v>
      </c>
      <c r="E57" s="11">
        <v>0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3.6</v>
      </c>
      <c r="M57" s="11">
        <v>0</v>
      </c>
      <c r="N57" s="11">
        <v>0</v>
      </c>
      <c r="O57" s="11">
        <v>0</v>
      </c>
      <c r="P57" s="11">
        <v>0</v>
      </c>
      <c r="Q57" s="11">
        <v>0</v>
      </c>
      <c r="R57" s="11">
        <v>0</v>
      </c>
      <c r="S57" s="11">
        <v>0</v>
      </c>
      <c r="T57" s="11">
        <v>0</v>
      </c>
      <c r="U57" s="11">
        <v>0</v>
      </c>
      <c r="V57" s="11">
        <v>0</v>
      </c>
      <c r="W57" s="11">
        <v>0</v>
      </c>
      <c r="X57" s="11">
        <v>0</v>
      </c>
      <c r="Y57" s="11">
        <v>0</v>
      </c>
      <c r="Z57" s="11">
        <v>0</v>
      </c>
      <c r="AA57" s="11">
        <v>0</v>
      </c>
      <c r="AB57" s="11">
        <v>0</v>
      </c>
      <c r="AC57" s="11">
        <v>45.6</v>
      </c>
      <c r="AD57" s="11">
        <v>0</v>
      </c>
      <c r="AE57" s="11">
        <v>18.2</v>
      </c>
      <c r="AF57" s="11">
        <v>0.2</v>
      </c>
      <c r="AG57" s="101">
        <f t="shared" si="10"/>
        <v>67.600000000000009</v>
      </c>
      <c r="AH57" s="102">
        <f t="shared" si="5"/>
        <v>45.6</v>
      </c>
      <c r="AI57" s="57">
        <f t="shared" si="6"/>
        <v>27</v>
      </c>
    </row>
    <row r="58" spans="1:36" x14ac:dyDescent="0.2">
      <c r="A58" s="127" t="s">
        <v>240</v>
      </c>
      <c r="B58" s="11" t="s">
        <v>209</v>
      </c>
      <c r="C58" s="11" t="s">
        <v>209</v>
      </c>
      <c r="D58" s="11" t="s">
        <v>209</v>
      </c>
      <c r="E58" s="11" t="s">
        <v>209</v>
      </c>
      <c r="F58" s="11" t="s">
        <v>209</v>
      </c>
      <c r="G58" s="11" t="s">
        <v>209</v>
      </c>
      <c r="H58" s="11" t="s">
        <v>209</v>
      </c>
      <c r="I58" s="11">
        <v>0</v>
      </c>
      <c r="J58" s="11">
        <v>0</v>
      </c>
      <c r="K58" s="11">
        <v>0</v>
      </c>
      <c r="L58" s="11">
        <v>5</v>
      </c>
      <c r="M58" s="11">
        <v>0</v>
      </c>
      <c r="N58" s="11">
        <v>0</v>
      </c>
      <c r="O58" s="11">
        <v>0</v>
      </c>
      <c r="P58" s="11">
        <v>0</v>
      </c>
      <c r="Q58" s="11">
        <v>0</v>
      </c>
      <c r="R58" s="11">
        <v>0</v>
      </c>
      <c r="S58" s="11">
        <v>0</v>
      </c>
      <c r="T58" s="11">
        <v>0</v>
      </c>
      <c r="U58" s="11">
        <v>0</v>
      </c>
      <c r="V58" s="11">
        <v>0</v>
      </c>
      <c r="W58" s="11">
        <v>0</v>
      </c>
      <c r="X58" s="11">
        <v>0</v>
      </c>
      <c r="Y58" s="11">
        <v>0</v>
      </c>
      <c r="Z58" s="11">
        <v>0</v>
      </c>
      <c r="AA58" s="11">
        <v>0</v>
      </c>
      <c r="AB58" s="11">
        <v>0</v>
      </c>
      <c r="AC58" s="11">
        <v>36.4</v>
      </c>
      <c r="AD58" s="11">
        <v>0</v>
      </c>
      <c r="AE58" s="11">
        <v>23.2</v>
      </c>
      <c r="AF58" s="11">
        <v>0.2</v>
      </c>
      <c r="AG58" s="101">
        <f>SUM(B58:AF58)</f>
        <v>64.8</v>
      </c>
      <c r="AH58" s="102">
        <f t="shared" si="5"/>
        <v>36.4</v>
      </c>
      <c r="AI58" s="57">
        <f t="shared" si="6"/>
        <v>20</v>
      </c>
    </row>
    <row r="59" spans="1:36" x14ac:dyDescent="0.2">
      <c r="A59" s="127" t="s">
        <v>6</v>
      </c>
      <c r="B59" s="11">
        <v>0</v>
      </c>
      <c r="C59" s="11">
        <v>0</v>
      </c>
      <c r="D59" s="11">
        <v>0.4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0.6</v>
      </c>
      <c r="M59" s="11">
        <v>0</v>
      </c>
      <c r="N59" s="11">
        <v>0</v>
      </c>
      <c r="O59" s="11">
        <v>0</v>
      </c>
      <c r="P59" s="11">
        <v>0</v>
      </c>
      <c r="Q59" s="11">
        <v>0</v>
      </c>
      <c r="R59" s="11">
        <v>0</v>
      </c>
      <c r="S59" s="11">
        <v>0</v>
      </c>
      <c r="T59" s="11">
        <v>0</v>
      </c>
      <c r="U59" s="11">
        <v>0</v>
      </c>
      <c r="V59" s="11">
        <v>0</v>
      </c>
      <c r="W59" s="11">
        <v>0</v>
      </c>
      <c r="X59" s="11">
        <v>0</v>
      </c>
      <c r="Y59" s="11">
        <v>0</v>
      </c>
      <c r="Z59" s="11">
        <v>0</v>
      </c>
      <c r="AA59" s="11">
        <v>0</v>
      </c>
      <c r="AB59" s="11">
        <v>0</v>
      </c>
      <c r="AC59" s="11">
        <v>1.8</v>
      </c>
      <c r="AD59" s="11">
        <v>0</v>
      </c>
      <c r="AE59" s="11">
        <v>75.599999999999994</v>
      </c>
      <c r="AF59" s="11">
        <v>0.8</v>
      </c>
      <c r="AG59" s="101">
        <f t="shared" si="10"/>
        <v>79.199999999999989</v>
      </c>
      <c r="AH59" s="102">
        <f t="shared" si="5"/>
        <v>75.599999999999994</v>
      </c>
      <c r="AI59" s="57">
        <f t="shared" si="6"/>
        <v>26</v>
      </c>
    </row>
    <row r="60" spans="1:36" x14ac:dyDescent="0.2">
      <c r="A60" s="127" t="s">
        <v>241</v>
      </c>
      <c r="B60" s="11">
        <v>0</v>
      </c>
      <c r="C60" s="11">
        <v>0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  <c r="J60" s="11">
        <v>1.2</v>
      </c>
      <c r="K60" s="11">
        <v>1</v>
      </c>
      <c r="L60" s="11">
        <v>0</v>
      </c>
      <c r="M60" s="11">
        <v>0</v>
      </c>
      <c r="N60" s="11">
        <v>0</v>
      </c>
      <c r="O60" s="11">
        <v>0</v>
      </c>
      <c r="P60" s="11">
        <v>0</v>
      </c>
      <c r="Q60" s="11">
        <v>0</v>
      </c>
      <c r="R60" s="11">
        <v>0</v>
      </c>
      <c r="S60" s="11">
        <v>0</v>
      </c>
      <c r="T60" s="11">
        <v>0</v>
      </c>
      <c r="U60" s="11">
        <v>0</v>
      </c>
      <c r="V60" s="11">
        <v>0</v>
      </c>
      <c r="W60" s="11">
        <v>0</v>
      </c>
      <c r="X60" s="11">
        <v>0</v>
      </c>
      <c r="Y60" s="11">
        <v>0</v>
      </c>
      <c r="Z60" s="11">
        <v>0</v>
      </c>
      <c r="AA60" s="11">
        <v>0</v>
      </c>
      <c r="AB60" s="11">
        <v>0</v>
      </c>
      <c r="AC60" s="11">
        <v>42.4</v>
      </c>
      <c r="AD60" s="11">
        <v>0.2</v>
      </c>
      <c r="AE60" s="11">
        <v>36.4</v>
      </c>
      <c r="AF60" s="11">
        <v>0.2</v>
      </c>
      <c r="AG60" s="101">
        <f t="shared" si="10"/>
        <v>81.400000000000006</v>
      </c>
      <c r="AH60" s="102">
        <f t="shared" si="5"/>
        <v>42.4</v>
      </c>
      <c r="AI60" s="57">
        <f t="shared" si="6"/>
        <v>25</v>
      </c>
    </row>
    <row r="61" spans="1:36" hidden="1" x14ac:dyDescent="0.2">
      <c r="A61" s="127" t="s">
        <v>7</v>
      </c>
      <c r="B61" s="11">
        <v>0</v>
      </c>
      <c r="C61" s="11">
        <v>0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1">
        <v>3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v>0</v>
      </c>
      <c r="Q61" s="11">
        <v>0</v>
      </c>
      <c r="R61" s="11">
        <v>0</v>
      </c>
      <c r="S61" s="11">
        <v>0</v>
      </c>
      <c r="T61" s="11">
        <v>0</v>
      </c>
      <c r="U61" s="11">
        <v>0</v>
      </c>
      <c r="V61" s="11">
        <v>0</v>
      </c>
      <c r="W61" s="11">
        <v>0</v>
      </c>
      <c r="X61" s="11">
        <v>0</v>
      </c>
      <c r="Y61" s="11">
        <v>0</v>
      </c>
      <c r="Z61" s="11">
        <v>0</v>
      </c>
      <c r="AA61" s="11">
        <v>0</v>
      </c>
      <c r="AB61" s="11">
        <v>0</v>
      </c>
      <c r="AC61" s="11">
        <v>0</v>
      </c>
      <c r="AD61" s="11">
        <v>0</v>
      </c>
      <c r="AE61" s="11">
        <v>0</v>
      </c>
      <c r="AF61" s="11">
        <v>0</v>
      </c>
      <c r="AG61" s="101" t="s">
        <v>209</v>
      </c>
      <c r="AH61" s="102">
        <f t="shared" si="5"/>
        <v>3</v>
      </c>
      <c r="AI61" s="57">
        <f t="shared" si="6"/>
        <v>30</v>
      </c>
    </row>
    <row r="62" spans="1:36" x14ac:dyDescent="0.2">
      <c r="A62" s="127" t="s">
        <v>242</v>
      </c>
      <c r="B62" s="11">
        <v>0</v>
      </c>
      <c r="C62" s="11">
        <v>2</v>
      </c>
      <c r="D62" s="11">
        <v>0.4</v>
      </c>
      <c r="E62" s="11">
        <v>20.2</v>
      </c>
      <c r="F62" s="11">
        <v>0</v>
      </c>
      <c r="G62" s="11">
        <v>0</v>
      </c>
      <c r="H62" s="11">
        <v>0</v>
      </c>
      <c r="I62" s="11">
        <v>1.6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1">
        <v>0</v>
      </c>
      <c r="Q62" s="11">
        <v>0</v>
      </c>
      <c r="R62" s="11">
        <v>0</v>
      </c>
      <c r="S62" s="11">
        <v>0</v>
      </c>
      <c r="T62" s="11">
        <v>0</v>
      </c>
      <c r="U62" s="11">
        <v>0</v>
      </c>
      <c r="V62" s="11">
        <v>0</v>
      </c>
      <c r="W62" s="11">
        <v>0.6</v>
      </c>
      <c r="X62" s="11">
        <v>0</v>
      </c>
      <c r="Y62" s="11">
        <v>0</v>
      </c>
      <c r="Z62" s="11">
        <v>0</v>
      </c>
      <c r="AA62" s="11">
        <v>0</v>
      </c>
      <c r="AB62" s="11">
        <v>0.2</v>
      </c>
      <c r="AC62" s="11">
        <v>0</v>
      </c>
      <c r="AD62" s="11">
        <v>0</v>
      </c>
      <c r="AE62" s="11">
        <v>0</v>
      </c>
      <c r="AF62" s="11">
        <v>0</v>
      </c>
      <c r="AG62" s="101">
        <f t="shared" si="10"/>
        <v>25</v>
      </c>
      <c r="AH62" s="102">
        <f t="shared" si="5"/>
        <v>20.2</v>
      </c>
      <c r="AI62" s="57">
        <f t="shared" si="6"/>
        <v>25</v>
      </c>
    </row>
    <row r="63" spans="1:36" x14ac:dyDescent="0.2">
      <c r="A63" s="127" t="s">
        <v>9</v>
      </c>
      <c r="B63" s="11">
        <v>0</v>
      </c>
      <c r="C63" s="11">
        <v>0</v>
      </c>
      <c r="D63" s="11">
        <v>10.199999999999999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0.6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v>0</v>
      </c>
      <c r="Q63" s="11">
        <v>0</v>
      </c>
      <c r="R63" s="11">
        <v>0</v>
      </c>
      <c r="S63" s="11">
        <v>0</v>
      </c>
      <c r="T63" s="11">
        <v>0</v>
      </c>
      <c r="U63" s="11">
        <v>0</v>
      </c>
      <c r="V63" s="11">
        <v>0</v>
      </c>
      <c r="W63" s="11">
        <v>0.8</v>
      </c>
      <c r="X63" s="11">
        <v>0</v>
      </c>
      <c r="Y63" s="11">
        <v>0</v>
      </c>
      <c r="Z63" s="11">
        <v>0</v>
      </c>
      <c r="AA63" s="11">
        <v>0</v>
      </c>
      <c r="AB63" s="11">
        <v>0</v>
      </c>
      <c r="AC63" s="11">
        <v>6.2</v>
      </c>
      <c r="AD63" s="11">
        <v>0.2</v>
      </c>
      <c r="AE63" s="11">
        <v>12.2</v>
      </c>
      <c r="AF63" s="11">
        <v>0.2</v>
      </c>
      <c r="AG63" s="101">
        <f t="shared" si="10"/>
        <v>30.4</v>
      </c>
      <c r="AH63" s="102">
        <f t="shared" si="5"/>
        <v>12.2</v>
      </c>
      <c r="AI63" s="57">
        <f t="shared" si="6"/>
        <v>24</v>
      </c>
    </row>
    <row r="64" spans="1:36" x14ac:dyDescent="0.2">
      <c r="A64" s="127" t="s">
        <v>11</v>
      </c>
      <c r="B64" s="11">
        <v>0</v>
      </c>
      <c r="C64" s="11">
        <v>0</v>
      </c>
      <c r="D64" s="11">
        <v>11</v>
      </c>
      <c r="E64" s="11">
        <v>0.2</v>
      </c>
      <c r="F64" s="11">
        <v>0</v>
      </c>
      <c r="G64" s="11">
        <v>0</v>
      </c>
      <c r="H64" s="11">
        <v>0</v>
      </c>
      <c r="I64" s="11">
        <v>2.6</v>
      </c>
      <c r="J64" s="11">
        <v>0.2</v>
      </c>
      <c r="K64" s="11">
        <v>1</v>
      </c>
      <c r="L64" s="11">
        <v>0</v>
      </c>
      <c r="M64" s="11">
        <v>0</v>
      </c>
      <c r="N64" s="11">
        <v>0</v>
      </c>
      <c r="O64" s="11">
        <v>0</v>
      </c>
      <c r="P64" s="11">
        <v>0</v>
      </c>
      <c r="Q64" s="11">
        <v>0</v>
      </c>
      <c r="R64" s="11">
        <v>0</v>
      </c>
      <c r="S64" s="11">
        <v>0</v>
      </c>
      <c r="T64" s="11">
        <v>0</v>
      </c>
      <c r="U64" s="11">
        <v>0</v>
      </c>
      <c r="V64" s="11">
        <v>0</v>
      </c>
      <c r="W64" s="11">
        <v>5.8</v>
      </c>
      <c r="X64" s="11">
        <v>0</v>
      </c>
      <c r="Y64" s="11">
        <v>0</v>
      </c>
      <c r="Z64" s="11">
        <v>0</v>
      </c>
      <c r="AA64" s="11">
        <v>0</v>
      </c>
      <c r="AB64" s="11">
        <v>0</v>
      </c>
      <c r="AC64" s="11">
        <v>75.599999999999994</v>
      </c>
      <c r="AD64" s="11">
        <v>0</v>
      </c>
      <c r="AE64" s="11">
        <v>17.399999999999999</v>
      </c>
      <c r="AF64" s="11">
        <v>0.2</v>
      </c>
      <c r="AG64" s="101">
        <f t="shared" si="10"/>
        <v>113.99999999999999</v>
      </c>
      <c r="AH64" s="102">
        <f t="shared" si="5"/>
        <v>75.599999999999994</v>
      </c>
      <c r="AI64" s="57">
        <f t="shared" si="6"/>
        <v>22</v>
      </c>
    </row>
    <row r="65" spans="1:36" x14ac:dyDescent="0.2">
      <c r="A65" s="127" t="s">
        <v>243</v>
      </c>
      <c r="B65" s="11" t="s">
        <v>209</v>
      </c>
      <c r="C65" s="11" t="s">
        <v>209</v>
      </c>
      <c r="D65" s="11" t="s">
        <v>209</v>
      </c>
      <c r="E65" s="11" t="s">
        <v>209</v>
      </c>
      <c r="F65" s="11">
        <v>0</v>
      </c>
      <c r="G65" s="11">
        <v>0</v>
      </c>
      <c r="H65" s="11">
        <v>0</v>
      </c>
      <c r="I65" s="11">
        <v>2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v>0</v>
      </c>
      <c r="Q65" s="11">
        <v>0</v>
      </c>
      <c r="R65" s="11">
        <v>0</v>
      </c>
      <c r="S65" s="11">
        <v>0</v>
      </c>
      <c r="T65" s="11">
        <v>0</v>
      </c>
      <c r="U65" s="11">
        <v>0</v>
      </c>
      <c r="V65" s="11">
        <v>0</v>
      </c>
      <c r="W65" s="11">
        <v>2.4</v>
      </c>
      <c r="X65" s="11">
        <v>0</v>
      </c>
      <c r="Y65" s="11">
        <v>0</v>
      </c>
      <c r="Z65" s="11">
        <v>0</v>
      </c>
      <c r="AA65" s="11">
        <v>0</v>
      </c>
      <c r="AB65" s="11">
        <v>32.799999999999997</v>
      </c>
      <c r="AC65" s="11">
        <v>10.6</v>
      </c>
      <c r="AD65" s="11">
        <v>0.2</v>
      </c>
      <c r="AE65" s="11">
        <v>0</v>
      </c>
      <c r="AF65" s="11">
        <v>0</v>
      </c>
      <c r="AG65" s="101">
        <f t="shared" si="10"/>
        <v>48</v>
      </c>
      <c r="AH65" s="102">
        <f t="shared" si="5"/>
        <v>32.799999999999997</v>
      </c>
      <c r="AI65" s="57">
        <f t="shared" si="6"/>
        <v>22</v>
      </c>
      <c r="AJ65" t="s">
        <v>35</v>
      </c>
    </row>
    <row r="66" spans="1:36" x14ac:dyDescent="0.2">
      <c r="A66" s="127" t="s">
        <v>15</v>
      </c>
      <c r="B66" s="11">
        <v>0</v>
      </c>
      <c r="C66" s="11">
        <v>3.8</v>
      </c>
      <c r="D66" s="11">
        <v>0.6</v>
      </c>
      <c r="E66" s="11">
        <v>0</v>
      </c>
      <c r="F66" s="11">
        <v>0.2</v>
      </c>
      <c r="G66" s="11">
        <v>0</v>
      </c>
      <c r="H66" s="11">
        <v>0.2</v>
      </c>
      <c r="I66" s="11">
        <v>5</v>
      </c>
      <c r="J66" s="11">
        <v>1.4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1">
        <v>0</v>
      </c>
      <c r="Q66" s="11">
        <v>0</v>
      </c>
      <c r="R66" s="11">
        <v>0</v>
      </c>
      <c r="S66" s="11">
        <v>0</v>
      </c>
      <c r="T66" s="11">
        <v>0</v>
      </c>
      <c r="U66" s="11">
        <v>0</v>
      </c>
      <c r="V66" s="11">
        <v>0.2</v>
      </c>
      <c r="W66" s="11">
        <v>7.8</v>
      </c>
      <c r="X66" s="11">
        <v>0</v>
      </c>
      <c r="Y66" s="11">
        <v>0</v>
      </c>
      <c r="Z66" s="11">
        <v>0</v>
      </c>
      <c r="AA66" s="11">
        <v>0</v>
      </c>
      <c r="AB66" s="11">
        <v>0</v>
      </c>
      <c r="AC66" s="11">
        <v>36.4</v>
      </c>
      <c r="AD66" s="11">
        <v>1</v>
      </c>
      <c r="AE66" s="11">
        <v>0.2</v>
      </c>
      <c r="AF66" s="11">
        <v>0.2</v>
      </c>
      <c r="AG66" s="101">
        <f t="shared" si="10"/>
        <v>57</v>
      </c>
      <c r="AH66" s="102">
        <f t="shared" si="5"/>
        <v>36.4</v>
      </c>
      <c r="AI66" s="57">
        <f t="shared" si="6"/>
        <v>19</v>
      </c>
    </row>
    <row r="67" spans="1:36" x14ac:dyDescent="0.2">
      <c r="A67" s="127" t="s">
        <v>244</v>
      </c>
      <c r="B67" s="11">
        <v>0</v>
      </c>
      <c r="C67" s="11">
        <v>0</v>
      </c>
      <c r="D67" s="11">
        <v>0</v>
      </c>
      <c r="E67" s="11">
        <v>0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1">
        <v>0</v>
      </c>
      <c r="Q67" s="11">
        <v>0</v>
      </c>
      <c r="R67" s="11">
        <v>0</v>
      </c>
      <c r="S67" s="11">
        <v>0</v>
      </c>
      <c r="T67" s="11">
        <v>0</v>
      </c>
      <c r="U67" s="11">
        <v>0</v>
      </c>
      <c r="V67" s="11">
        <v>0</v>
      </c>
      <c r="W67" s="11">
        <v>0</v>
      </c>
      <c r="X67" s="11">
        <v>0</v>
      </c>
      <c r="Y67" s="11">
        <v>0</v>
      </c>
      <c r="Z67" s="11">
        <v>0</v>
      </c>
      <c r="AA67" s="11">
        <v>0</v>
      </c>
      <c r="AB67" s="11">
        <v>0</v>
      </c>
      <c r="AC67" s="11">
        <v>10.199999999999999</v>
      </c>
      <c r="AD67" s="11">
        <v>0</v>
      </c>
      <c r="AE67" s="11">
        <v>40</v>
      </c>
      <c r="AF67" s="11">
        <v>0.4</v>
      </c>
      <c r="AG67" s="101">
        <f t="shared" si="10"/>
        <v>50.6</v>
      </c>
      <c r="AH67" s="102">
        <f t="shared" si="5"/>
        <v>40</v>
      </c>
      <c r="AI67" s="57">
        <f t="shared" si="6"/>
        <v>28</v>
      </c>
    </row>
    <row r="68" spans="1:36" x14ac:dyDescent="0.2">
      <c r="A68" s="127" t="s">
        <v>245</v>
      </c>
      <c r="B68" s="11">
        <v>0</v>
      </c>
      <c r="C68" s="11">
        <v>9.1999999999999993</v>
      </c>
      <c r="D68" s="11">
        <v>0</v>
      </c>
      <c r="E68" s="11">
        <v>0</v>
      </c>
      <c r="F68" s="11">
        <v>0</v>
      </c>
      <c r="G68" s="11">
        <v>5.4</v>
      </c>
      <c r="H68" s="11">
        <v>0</v>
      </c>
      <c r="I68" s="11">
        <v>0</v>
      </c>
      <c r="J68" s="11">
        <v>1.8</v>
      </c>
      <c r="K68" s="11">
        <v>0</v>
      </c>
      <c r="L68" s="11">
        <v>0.2</v>
      </c>
      <c r="M68" s="11">
        <v>0</v>
      </c>
      <c r="N68" s="11">
        <v>0</v>
      </c>
      <c r="O68" s="11">
        <v>0</v>
      </c>
      <c r="P68" s="11">
        <v>0</v>
      </c>
      <c r="Q68" s="11">
        <v>0</v>
      </c>
      <c r="R68" s="11">
        <v>0</v>
      </c>
      <c r="S68" s="11">
        <v>0</v>
      </c>
      <c r="T68" s="11">
        <v>0</v>
      </c>
      <c r="U68" s="11">
        <v>0</v>
      </c>
      <c r="V68" s="11">
        <v>0</v>
      </c>
      <c r="W68" s="11">
        <v>0</v>
      </c>
      <c r="X68" s="11">
        <v>0</v>
      </c>
      <c r="Y68" s="11">
        <v>0</v>
      </c>
      <c r="Z68" s="11">
        <v>0</v>
      </c>
      <c r="AA68" s="11">
        <v>0</v>
      </c>
      <c r="AB68" s="11">
        <v>0</v>
      </c>
      <c r="AC68" s="11">
        <v>24.4</v>
      </c>
      <c r="AD68" s="11">
        <v>1</v>
      </c>
      <c r="AE68" s="11">
        <v>41.4</v>
      </c>
      <c r="AF68" s="11">
        <v>0.2</v>
      </c>
      <c r="AG68" s="101">
        <f t="shared" si="10"/>
        <v>83.600000000000009</v>
      </c>
      <c r="AH68" s="102">
        <f t="shared" si="5"/>
        <v>41.4</v>
      </c>
      <c r="AI68" s="57">
        <f t="shared" si="6"/>
        <v>23</v>
      </c>
      <c r="AJ68" s="12" t="s">
        <v>35</v>
      </c>
    </row>
    <row r="69" spans="1:36" x14ac:dyDescent="0.2">
      <c r="A69" s="127" t="s">
        <v>18</v>
      </c>
      <c r="B69" s="11">
        <v>0</v>
      </c>
      <c r="C69" s="11">
        <v>7</v>
      </c>
      <c r="D69" s="11">
        <v>13.2</v>
      </c>
      <c r="E69" s="11">
        <v>0.2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1">
        <v>1.6</v>
      </c>
      <c r="L69" s="11">
        <v>0</v>
      </c>
      <c r="M69" s="11">
        <v>0</v>
      </c>
      <c r="N69" s="11">
        <v>0</v>
      </c>
      <c r="O69" s="11">
        <v>0</v>
      </c>
      <c r="P69" s="11">
        <v>0</v>
      </c>
      <c r="Q69" s="11">
        <v>0</v>
      </c>
      <c r="R69" s="11">
        <v>0</v>
      </c>
      <c r="S69" s="11">
        <v>0</v>
      </c>
      <c r="T69" s="11">
        <v>0</v>
      </c>
      <c r="U69" s="11">
        <v>0</v>
      </c>
      <c r="V69" s="11">
        <v>0</v>
      </c>
      <c r="W69" s="11">
        <v>0</v>
      </c>
      <c r="X69" s="11">
        <v>0</v>
      </c>
      <c r="Y69" s="11">
        <v>0</v>
      </c>
      <c r="Z69" s="11">
        <v>0</v>
      </c>
      <c r="AA69" s="11">
        <v>0</v>
      </c>
      <c r="AB69" s="11">
        <v>0</v>
      </c>
      <c r="AC69" s="11">
        <v>15.8</v>
      </c>
      <c r="AD69" s="11">
        <v>1.8</v>
      </c>
      <c r="AE69" s="11">
        <v>46.2</v>
      </c>
      <c r="AF69" s="11">
        <v>0.4</v>
      </c>
      <c r="AG69" s="101">
        <f t="shared" si="10"/>
        <v>86.2</v>
      </c>
      <c r="AH69" s="102">
        <f t="shared" si="5"/>
        <v>46.2</v>
      </c>
      <c r="AI69" s="57">
        <f t="shared" si="6"/>
        <v>23</v>
      </c>
    </row>
    <row r="70" spans="1:36" hidden="1" x14ac:dyDescent="0.2">
      <c r="A70" s="127" t="s">
        <v>246</v>
      </c>
      <c r="B70" s="11">
        <v>0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1">
        <v>0</v>
      </c>
      <c r="Q70" s="11">
        <v>0</v>
      </c>
      <c r="R70" s="11">
        <v>0</v>
      </c>
      <c r="S70" s="11">
        <v>0</v>
      </c>
      <c r="T70" s="11">
        <v>0</v>
      </c>
      <c r="U70" s="11">
        <v>0</v>
      </c>
      <c r="V70" s="11">
        <v>0</v>
      </c>
      <c r="W70" s="11">
        <v>0</v>
      </c>
      <c r="X70" s="11">
        <v>0</v>
      </c>
      <c r="Y70" s="11">
        <v>0</v>
      </c>
      <c r="Z70" s="11">
        <v>0</v>
      </c>
      <c r="AA70" s="11">
        <v>0</v>
      </c>
      <c r="AB70" s="11">
        <v>0</v>
      </c>
      <c r="AC70" s="11">
        <v>0</v>
      </c>
      <c r="AD70" s="11">
        <v>0</v>
      </c>
      <c r="AE70" s="11">
        <v>2.4</v>
      </c>
      <c r="AF70" s="11">
        <v>0</v>
      </c>
      <c r="AG70" s="101" t="s">
        <v>209</v>
      </c>
      <c r="AH70" s="102">
        <f t="shared" si="5"/>
        <v>2.4</v>
      </c>
      <c r="AI70" s="57">
        <f t="shared" si="6"/>
        <v>30</v>
      </c>
    </row>
    <row r="71" spans="1:36" x14ac:dyDescent="0.2">
      <c r="A71" s="127" t="s">
        <v>247</v>
      </c>
      <c r="B71" s="11">
        <v>0</v>
      </c>
      <c r="C71" s="11">
        <v>0</v>
      </c>
      <c r="D71" s="11">
        <v>0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1">
        <v>0</v>
      </c>
      <c r="Q71" s="11">
        <v>0</v>
      </c>
      <c r="R71" s="11">
        <v>0</v>
      </c>
      <c r="S71" s="11">
        <v>0</v>
      </c>
      <c r="T71" s="11">
        <v>0</v>
      </c>
      <c r="U71" s="11">
        <v>0</v>
      </c>
      <c r="V71" s="11">
        <v>0</v>
      </c>
      <c r="W71" s="11">
        <v>0</v>
      </c>
      <c r="X71" s="11">
        <v>0</v>
      </c>
      <c r="Y71" s="11">
        <v>0</v>
      </c>
      <c r="Z71" s="11">
        <v>0</v>
      </c>
      <c r="AA71" s="11">
        <v>0</v>
      </c>
      <c r="AB71" s="11">
        <v>0</v>
      </c>
      <c r="AC71" s="11">
        <v>3</v>
      </c>
      <c r="AD71" s="11">
        <v>0</v>
      </c>
      <c r="AE71" s="11">
        <v>44</v>
      </c>
      <c r="AF71" s="11">
        <v>0.6</v>
      </c>
      <c r="AG71" s="101">
        <f t="shared" si="10"/>
        <v>47.6</v>
      </c>
      <c r="AH71" s="102">
        <f t="shared" si="5"/>
        <v>44</v>
      </c>
      <c r="AI71" s="57">
        <f t="shared" si="6"/>
        <v>28</v>
      </c>
    </row>
    <row r="72" spans="1:36" x14ac:dyDescent="0.2">
      <c r="A72" s="117" t="s">
        <v>230</v>
      </c>
      <c r="B72" s="113">
        <v>0</v>
      </c>
      <c r="C72" s="113">
        <v>0.2</v>
      </c>
      <c r="D72" s="113">
        <v>6.3</v>
      </c>
      <c r="E72" s="113">
        <v>0.2</v>
      </c>
      <c r="F72" s="113">
        <v>0.1</v>
      </c>
      <c r="G72" s="113">
        <v>0</v>
      </c>
      <c r="H72" s="113">
        <v>0</v>
      </c>
      <c r="I72" s="113">
        <v>8.5</v>
      </c>
      <c r="J72" s="113">
        <v>0</v>
      </c>
      <c r="K72" s="113">
        <v>0</v>
      </c>
      <c r="L72" s="113">
        <v>0</v>
      </c>
      <c r="M72" s="113">
        <v>0</v>
      </c>
      <c r="N72" s="113">
        <v>0</v>
      </c>
      <c r="O72" s="113">
        <v>0</v>
      </c>
      <c r="P72" s="113">
        <v>0</v>
      </c>
      <c r="Q72" s="113">
        <v>0</v>
      </c>
      <c r="R72" s="113">
        <v>0</v>
      </c>
      <c r="S72" s="113">
        <v>0</v>
      </c>
      <c r="T72" s="113">
        <v>0</v>
      </c>
      <c r="U72" s="113">
        <v>0</v>
      </c>
      <c r="V72" s="113">
        <v>0</v>
      </c>
      <c r="W72" s="113">
        <v>1.9</v>
      </c>
      <c r="X72" s="113">
        <v>0</v>
      </c>
      <c r="Y72" s="113">
        <v>0</v>
      </c>
      <c r="Z72" s="113">
        <v>0</v>
      </c>
      <c r="AA72" s="113">
        <v>0</v>
      </c>
      <c r="AB72" s="113">
        <v>4.5999999999999996</v>
      </c>
      <c r="AC72" s="113">
        <v>30.4</v>
      </c>
      <c r="AD72" s="113">
        <v>0.1</v>
      </c>
      <c r="AE72" s="113">
        <v>0.1</v>
      </c>
      <c r="AF72" s="113">
        <v>0.3</v>
      </c>
      <c r="AG72" s="101">
        <f t="shared" si="4"/>
        <v>52.699999999999996</v>
      </c>
      <c r="AH72" s="102">
        <f t="shared" si="5"/>
        <v>30.4</v>
      </c>
      <c r="AI72" s="57">
        <f t="shared" si="6"/>
        <v>20</v>
      </c>
      <c r="AJ72" s="12" t="s">
        <v>35</v>
      </c>
    </row>
    <row r="73" spans="1:36" x14ac:dyDescent="0.2">
      <c r="A73" s="117" t="s">
        <v>231</v>
      </c>
      <c r="B73" s="113">
        <v>0</v>
      </c>
      <c r="C73" s="113">
        <v>0.9</v>
      </c>
      <c r="D73" s="113">
        <v>2.1</v>
      </c>
      <c r="E73" s="113">
        <v>0.1</v>
      </c>
      <c r="F73" s="113">
        <v>0.1</v>
      </c>
      <c r="G73" s="113">
        <v>0</v>
      </c>
      <c r="H73" s="113">
        <v>0</v>
      </c>
      <c r="I73" s="113">
        <v>1.3</v>
      </c>
      <c r="J73" s="113">
        <v>0</v>
      </c>
      <c r="K73" s="113">
        <v>0</v>
      </c>
      <c r="L73" s="113">
        <v>0</v>
      </c>
      <c r="M73" s="113">
        <v>0</v>
      </c>
      <c r="N73" s="113">
        <v>0</v>
      </c>
      <c r="O73" s="113">
        <v>0</v>
      </c>
      <c r="P73" s="113">
        <v>0</v>
      </c>
      <c r="Q73" s="113">
        <v>0</v>
      </c>
      <c r="R73" s="113">
        <v>0</v>
      </c>
      <c r="S73" s="113">
        <v>0</v>
      </c>
      <c r="T73" s="113">
        <v>0</v>
      </c>
      <c r="U73" s="113">
        <v>0.1</v>
      </c>
      <c r="V73" s="113">
        <v>0</v>
      </c>
      <c r="W73" s="113">
        <v>1.8</v>
      </c>
      <c r="X73" s="113">
        <v>0</v>
      </c>
      <c r="Y73" s="113">
        <v>0</v>
      </c>
      <c r="Z73" s="113">
        <v>0</v>
      </c>
      <c r="AA73" s="113">
        <v>0</v>
      </c>
      <c r="AB73" s="113">
        <v>3.6</v>
      </c>
      <c r="AC73" s="113">
        <v>34.700000000000003</v>
      </c>
      <c r="AD73" s="113">
        <v>0</v>
      </c>
      <c r="AE73" s="113">
        <v>0.2</v>
      </c>
      <c r="AF73" s="113">
        <v>0</v>
      </c>
      <c r="AG73" s="101">
        <f>SUM(B73:AF73)</f>
        <v>44.900000000000006</v>
      </c>
      <c r="AH73" s="102">
        <f t="shared" si="5"/>
        <v>34.700000000000003</v>
      </c>
      <c r="AI73" s="57">
        <f t="shared" si="6"/>
        <v>21</v>
      </c>
    </row>
    <row r="74" spans="1:36" x14ac:dyDescent="0.2">
      <c r="A74" s="117" t="s">
        <v>232</v>
      </c>
      <c r="B74" s="113">
        <v>0.8</v>
      </c>
      <c r="C74" s="113">
        <v>2.7</v>
      </c>
      <c r="D74" s="113">
        <v>2.2000000000000002</v>
      </c>
      <c r="E74" s="113">
        <v>0.1</v>
      </c>
      <c r="F74" s="113">
        <v>0</v>
      </c>
      <c r="G74" s="113">
        <v>0</v>
      </c>
      <c r="H74" s="113">
        <v>0</v>
      </c>
      <c r="I74" s="113">
        <v>0</v>
      </c>
      <c r="J74" s="113">
        <v>0</v>
      </c>
      <c r="K74" s="113">
        <v>0</v>
      </c>
      <c r="L74" s="113">
        <v>0</v>
      </c>
      <c r="M74" s="113">
        <v>0</v>
      </c>
      <c r="N74" s="113">
        <v>0</v>
      </c>
      <c r="O74" s="113">
        <v>0</v>
      </c>
      <c r="P74" s="113">
        <v>0</v>
      </c>
      <c r="Q74" s="113">
        <v>0</v>
      </c>
      <c r="R74" s="113">
        <v>0</v>
      </c>
      <c r="S74" s="113">
        <v>0</v>
      </c>
      <c r="T74" s="113">
        <v>0</v>
      </c>
      <c r="U74" s="113">
        <v>0</v>
      </c>
      <c r="V74" s="113">
        <v>0</v>
      </c>
      <c r="W74" s="113">
        <v>0.2</v>
      </c>
      <c r="X74" s="113">
        <v>0</v>
      </c>
      <c r="Y74" s="113">
        <v>0</v>
      </c>
      <c r="Z74" s="113">
        <v>0</v>
      </c>
      <c r="AA74" s="113">
        <v>0</v>
      </c>
      <c r="AB74" s="113">
        <v>0</v>
      </c>
      <c r="AC74" s="113">
        <v>5</v>
      </c>
      <c r="AD74" s="113">
        <v>0.1</v>
      </c>
      <c r="AE74" s="113">
        <v>8.4</v>
      </c>
      <c r="AF74" s="113">
        <v>0</v>
      </c>
      <c r="AG74" s="101">
        <f t="shared" si="4"/>
        <v>19.5</v>
      </c>
      <c r="AH74" s="102">
        <f t="shared" si="5"/>
        <v>8.4</v>
      </c>
      <c r="AI74" s="57">
        <f t="shared" si="6"/>
        <v>23</v>
      </c>
    </row>
    <row r="75" spans="1:36" x14ac:dyDescent="0.2">
      <c r="A75" s="117" t="s">
        <v>233</v>
      </c>
      <c r="B75" s="113">
        <v>0.3</v>
      </c>
      <c r="C75" s="113">
        <v>0</v>
      </c>
      <c r="D75" s="113">
        <v>7.8</v>
      </c>
      <c r="E75" s="113">
        <v>0.1</v>
      </c>
      <c r="F75" s="113">
        <v>0</v>
      </c>
      <c r="G75" s="113">
        <v>0</v>
      </c>
      <c r="H75" s="113">
        <v>0</v>
      </c>
      <c r="I75" s="113">
        <v>0.3</v>
      </c>
      <c r="J75" s="113">
        <v>0.6</v>
      </c>
      <c r="K75" s="113">
        <v>0</v>
      </c>
      <c r="L75" s="113">
        <v>0</v>
      </c>
      <c r="M75" s="113">
        <v>0</v>
      </c>
      <c r="N75" s="113">
        <v>0</v>
      </c>
      <c r="O75" s="113">
        <v>0</v>
      </c>
      <c r="P75" s="113">
        <v>0.1</v>
      </c>
      <c r="Q75" s="113">
        <v>0</v>
      </c>
      <c r="R75" s="113">
        <v>0</v>
      </c>
      <c r="S75" s="113">
        <v>0</v>
      </c>
      <c r="T75" s="113">
        <v>0.1</v>
      </c>
      <c r="U75" s="113">
        <v>0</v>
      </c>
      <c r="V75" s="113">
        <v>0</v>
      </c>
      <c r="W75" s="113">
        <v>2.8</v>
      </c>
      <c r="X75" s="113">
        <v>0</v>
      </c>
      <c r="Y75" s="113">
        <v>0</v>
      </c>
      <c r="Z75" s="113">
        <v>0</v>
      </c>
      <c r="AA75" s="113">
        <v>0</v>
      </c>
      <c r="AB75" s="113">
        <v>0.2</v>
      </c>
      <c r="AC75" s="113">
        <v>29.6</v>
      </c>
      <c r="AD75" s="113">
        <v>0.1</v>
      </c>
      <c r="AE75" s="113">
        <v>10</v>
      </c>
      <c r="AF75" s="113">
        <v>0</v>
      </c>
      <c r="AG75" s="101">
        <f>SUM(B75:AF75)</f>
        <v>52</v>
      </c>
      <c r="AH75" s="102">
        <f t="shared" si="5"/>
        <v>29.6</v>
      </c>
      <c r="AI75" s="57">
        <f>COUNTIF(B75:AF75,"=0,0")</f>
        <v>19</v>
      </c>
    </row>
    <row r="76" spans="1:36" ht="13.5" thickBot="1" x14ac:dyDescent="0.25">
      <c r="A76" s="52" t="s">
        <v>24</v>
      </c>
      <c r="B76" s="114">
        <f t="shared" ref="B76:AE76" si="11">MAX(B5:B49)</f>
        <v>26.2</v>
      </c>
      <c r="C76" s="114">
        <f t="shared" si="11"/>
        <v>43</v>
      </c>
      <c r="D76" s="114">
        <f t="shared" si="11"/>
        <v>54.199999999999996</v>
      </c>
      <c r="E76" s="114">
        <f t="shared" si="11"/>
        <v>0.4</v>
      </c>
      <c r="F76" s="114">
        <f t="shared" si="11"/>
        <v>0.2</v>
      </c>
      <c r="G76" s="114">
        <f t="shared" si="11"/>
        <v>0.2</v>
      </c>
      <c r="H76" s="114">
        <f t="shared" si="11"/>
        <v>4.5999999999999996</v>
      </c>
      <c r="I76" s="114">
        <f t="shared" si="11"/>
        <v>16.999999999999996</v>
      </c>
      <c r="J76" s="114">
        <f t="shared" si="11"/>
        <v>15.4</v>
      </c>
      <c r="K76" s="114">
        <f t="shared" si="11"/>
        <v>0.8</v>
      </c>
      <c r="L76" s="114">
        <f t="shared" si="11"/>
        <v>0.8</v>
      </c>
      <c r="M76" s="114">
        <f t="shared" si="11"/>
        <v>0</v>
      </c>
      <c r="N76" s="114">
        <f t="shared" si="11"/>
        <v>0.2</v>
      </c>
      <c r="O76" s="114">
        <f t="shared" si="11"/>
        <v>0.2</v>
      </c>
      <c r="P76" s="114">
        <f t="shared" si="11"/>
        <v>0.2</v>
      </c>
      <c r="Q76" s="114">
        <f t="shared" si="11"/>
        <v>0.2</v>
      </c>
      <c r="R76" s="114">
        <f t="shared" si="11"/>
        <v>0.2</v>
      </c>
      <c r="S76" s="114">
        <f t="shared" si="11"/>
        <v>0.2</v>
      </c>
      <c r="T76" s="114">
        <f t="shared" si="11"/>
        <v>0.2</v>
      </c>
      <c r="U76" s="114">
        <f t="shared" si="11"/>
        <v>0.2</v>
      </c>
      <c r="V76" s="114">
        <f t="shared" si="11"/>
        <v>2</v>
      </c>
      <c r="W76" s="114">
        <f t="shared" si="11"/>
        <v>7.7999999999999989</v>
      </c>
      <c r="X76" s="114">
        <f t="shared" si="11"/>
        <v>0</v>
      </c>
      <c r="Y76" s="114">
        <f t="shared" si="11"/>
        <v>0</v>
      </c>
      <c r="Z76" s="114">
        <f t="shared" si="11"/>
        <v>0.2</v>
      </c>
      <c r="AA76" s="114">
        <f t="shared" si="11"/>
        <v>0</v>
      </c>
      <c r="AB76" s="114">
        <f t="shared" si="11"/>
        <v>17.8</v>
      </c>
      <c r="AC76" s="114">
        <f t="shared" si="11"/>
        <v>80.2</v>
      </c>
      <c r="AD76" s="114">
        <f t="shared" si="11"/>
        <v>17.399999999999999</v>
      </c>
      <c r="AE76" s="114">
        <f t="shared" si="11"/>
        <v>105.6</v>
      </c>
      <c r="AF76" s="114">
        <f t="shared" ref="AF76" si="12">MAX(AF5:AF49)</f>
        <v>12.999999999999998</v>
      </c>
      <c r="AG76" s="101">
        <f>MAX(AG5:AG75)</f>
        <v>128.99999999999997</v>
      </c>
      <c r="AH76" s="102">
        <f>MAX(AH5:AH75)</f>
        <v>105.6</v>
      </c>
      <c r="AI76" s="115"/>
    </row>
    <row r="77" spans="1:36" x14ac:dyDescent="0.2">
      <c r="A77" s="148" t="s">
        <v>217</v>
      </c>
      <c r="B77" s="149"/>
      <c r="C77" s="43"/>
      <c r="D77" s="43"/>
      <c r="E77" s="43"/>
      <c r="F77" s="43"/>
      <c r="G77" s="4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49"/>
      <c r="AE77" s="53"/>
      <c r="AF77" s="53"/>
      <c r="AG77" s="106"/>
      <c r="AH77" s="106"/>
      <c r="AI77" s="107"/>
    </row>
    <row r="78" spans="1:36" x14ac:dyDescent="0.2">
      <c r="A78" s="150" t="s">
        <v>218</v>
      </c>
      <c r="B78" s="151"/>
      <c r="C78" s="44"/>
      <c r="D78" s="44"/>
      <c r="E78" s="44"/>
      <c r="F78" s="44"/>
      <c r="G78" s="44"/>
      <c r="H78" s="44"/>
      <c r="I78" s="44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29"/>
      <c r="U78" s="129"/>
      <c r="V78" s="129"/>
      <c r="W78" s="129"/>
      <c r="X78" s="129"/>
      <c r="Y78" s="103"/>
      <c r="Z78" s="103"/>
      <c r="AA78" s="103"/>
      <c r="AB78" s="103"/>
      <c r="AC78" s="103"/>
      <c r="AD78" s="103"/>
      <c r="AE78" s="103"/>
      <c r="AF78" s="103"/>
      <c r="AG78" s="106"/>
      <c r="AH78" s="106"/>
      <c r="AI78" s="107"/>
    </row>
    <row r="79" spans="1:36" x14ac:dyDescent="0.2">
      <c r="A79" s="97" t="s">
        <v>215</v>
      </c>
      <c r="B79" s="96"/>
      <c r="C79" s="103"/>
      <c r="D79" s="103"/>
      <c r="E79" s="120"/>
      <c r="F79" s="120"/>
      <c r="G79" s="120"/>
      <c r="H79" s="120"/>
      <c r="I79" s="103"/>
      <c r="J79" s="104"/>
      <c r="K79" s="104"/>
      <c r="L79" s="104"/>
      <c r="M79" s="104"/>
      <c r="N79" s="104"/>
      <c r="O79" s="104"/>
      <c r="P79" s="104"/>
      <c r="Q79" s="103"/>
      <c r="R79" s="103"/>
      <c r="S79" s="103"/>
      <c r="T79" s="130"/>
      <c r="U79" s="130"/>
      <c r="V79" s="130"/>
      <c r="W79" s="130"/>
      <c r="X79" s="130"/>
      <c r="Y79" s="103"/>
      <c r="Z79" s="103"/>
      <c r="AA79" s="103"/>
      <c r="AB79" s="103"/>
      <c r="AC79" s="103"/>
      <c r="AD79" s="49"/>
      <c r="AE79" s="49"/>
      <c r="AF79" s="49"/>
      <c r="AG79" s="106"/>
      <c r="AH79" s="106"/>
      <c r="AI79" s="107"/>
    </row>
    <row r="80" spans="1:36" x14ac:dyDescent="0.2">
      <c r="A80" s="97" t="s">
        <v>216</v>
      </c>
      <c r="B80" s="95"/>
      <c r="C80" s="43"/>
      <c r="D80" s="43"/>
      <c r="E80" s="120"/>
      <c r="F80" s="120"/>
      <c r="G80" s="120"/>
      <c r="H80" s="120"/>
      <c r="I80" s="43"/>
      <c r="J80" s="4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49"/>
      <c r="AE80" s="49"/>
      <c r="AF80" s="49"/>
      <c r="AG80" s="106"/>
      <c r="AH80" s="106"/>
      <c r="AI80" s="107"/>
    </row>
    <row r="81" spans="1:35" x14ac:dyDescent="0.2">
      <c r="A81" s="45"/>
      <c r="B81" s="103"/>
      <c r="C81" s="103"/>
      <c r="D81" s="103"/>
      <c r="E81" s="120"/>
      <c r="F81" s="120"/>
      <c r="G81" s="120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49"/>
      <c r="AF81" s="49"/>
      <c r="AG81" s="106"/>
      <c r="AH81" s="106"/>
      <c r="AI81" s="107"/>
    </row>
    <row r="82" spans="1:35" x14ac:dyDescent="0.2">
      <c r="A82" s="45"/>
      <c r="B82" s="103"/>
      <c r="C82" s="103"/>
      <c r="D82" s="103"/>
      <c r="E82" s="120"/>
      <c r="F82" s="120"/>
      <c r="G82" s="120"/>
      <c r="H82" s="120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  <c r="AD82" s="103"/>
      <c r="AE82" s="50"/>
      <c r="AF82" s="50"/>
      <c r="AG82" s="106"/>
      <c r="AH82" s="106"/>
      <c r="AI82" s="107"/>
    </row>
    <row r="83" spans="1:35" ht="13.5" thickBot="1" x14ac:dyDescent="0.25">
      <c r="A83" s="54"/>
      <c r="B83" s="55"/>
      <c r="C83" s="55"/>
      <c r="D83" s="55"/>
      <c r="E83" s="55"/>
      <c r="F83" s="55"/>
      <c r="G83" s="55" t="s">
        <v>35</v>
      </c>
      <c r="H83" s="55"/>
      <c r="I83" s="55"/>
      <c r="J83" s="55"/>
      <c r="K83" s="55"/>
      <c r="L83" s="55" t="s">
        <v>35</v>
      </c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  <c r="AA83" s="55"/>
      <c r="AB83" s="55"/>
      <c r="AC83" s="55"/>
      <c r="AD83" s="55"/>
      <c r="AE83" s="55"/>
      <c r="AF83" s="55"/>
      <c r="AG83" s="108"/>
      <c r="AH83" s="108"/>
      <c r="AI83" s="109" t="s">
        <v>35</v>
      </c>
    </row>
    <row r="84" spans="1:35" x14ac:dyDescent="0.2">
      <c r="AG84" s="2"/>
      <c r="AH84" s="2"/>
      <c r="AI84" s="2"/>
    </row>
    <row r="85" spans="1:35" x14ac:dyDescent="0.2">
      <c r="AG85" s="2"/>
      <c r="AH85" s="2"/>
      <c r="AI85" s="2"/>
    </row>
    <row r="86" spans="1:35" x14ac:dyDescent="0.2">
      <c r="G86" s="2" t="s">
        <v>35</v>
      </c>
      <c r="AG86" s="2"/>
      <c r="AH86" s="2"/>
      <c r="AI86" s="2"/>
    </row>
    <row r="87" spans="1:35" x14ac:dyDescent="0.2">
      <c r="Q87" s="2" t="s">
        <v>35</v>
      </c>
      <c r="T87" s="2" t="s">
        <v>35</v>
      </c>
      <c r="V87" s="2" t="s">
        <v>35</v>
      </c>
      <c r="X87" s="2" t="s">
        <v>35</v>
      </c>
      <c r="Z87" s="2" t="s">
        <v>35</v>
      </c>
      <c r="AG87" s="2"/>
      <c r="AH87" s="2"/>
      <c r="AI87" s="2"/>
    </row>
    <row r="88" spans="1:35" x14ac:dyDescent="0.2">
      <c r="J88" s="2" t="s">
        <v>35</v>
      </c>
      <c r="M88" s="2" t="s">
        <v>35</v>
      </c>
      <c r="P88" s="2" t="s">
        <v>35</v>
      </c>
      <c r="Q88" s="2" t="s">
        <v>35</v>
      </c>
      <c r="R88" s="2" t="s">
        <v>35</v>
      </c>
      <c r="S88" s="2" t="s">
        <v>35</v>
      </c>
      <c r="T88" s="2" t="s">
        <v>35</v>
      </c>
      <c r="W88" s="2" t="s">
        <v>35</v>
      </c>
      <c r="X88" s="2" t="s">
        <v>35</v>
      </c>
      <c r="Z88" s="2" t="s">
        <v>35</v>
      </c>
      <c r="AB88" s="2" t="s">
        <v>35</v>
      </c>
      <c r="AG88" s="2"/>
      <c r="AH88" s="2" t="s">
        <v>35</v>
      </c>
      <c r="AI88" s="2"/>
    </row>
    <row r="89" spans="1:35" x14ac:dyDescent="0.2">
      <c r="Q89" s="2" t="s">
        <v>35</v>
      </c>
      <c r="S89" s="2" t="s">
        <v>35</v>
      </c>
      <c r="V89" s="2" t="s">
        <v>35</v>
      </c>
      <c r="W89" s="2" t="s">
        <v>35</v>
      </c>
      <c r="AB89" s="2" t="s">
        <v>35</v>
      </c>
      <c r="AC89" s="2" t="s">
        <v>35</v>
      </c>
      <c r="AG89" s="2" t="s">
        <v>35</v>
      </c>
      <c r="AH89" s="2" t="s">
        <v>35</v>
      </c>
      <c r="AI89" s="2"/>
    </row>
    <row r="90" spans="1:35" x14ac:dyDescent="0.2">
      <c r="J90" s="2" t="s">
        <v>35</v>
      </c>
      <c r="O90" s="2" t="s">
        <v>212</v>
      </c>
      <c r="P90" s="2" t="s">
        <v>35</v>
      </c>
      <c r="S90" s="2" t="s">
        <v>35</v>
      </c>
      <c r="T90" s="2" t="s">
        <v>35</v>
      </c>
      <c r="U90" s="2" t="s">
        <v>35</v>
      </c>
      <c r="V90" s="2" t="s">
        <v>35</v>
      </c>
      <c r="Z90" s="2" t="s">
        <v>35</v>
      </c>
      <c r="AG90" s="2"/>
      <c r="AH90" s="2"/>
      <c r="AI90" s="2" t="s">
        <v>35</v>
      </c>
    </row>
    <row r="91" spans="1:35" x14ac:dyDescent="0.2">
      <c r="K91" s="2" t="s">
        <v>35</v>
      </c>
      <c r="L91" s="2" t="s">
        <v>35</v>
      </c>
      <c r="M91" s="2" t="s">
        <v>35</v>
      </c>
      <c r="P91" s="2" t="s">
        <v>35</v>
      </c>
      <c r="Q91" s="2" t="s">
        <v>35</v>
      </c>
      <c r="S91" s="2" t="s">
        <v>35</v>
      </c>
      <c r="W91" s="2" t="s">
        <v>35</v>
      </c>
      <c r="Z91" s="2" t="s">
        <v>35</v>
      </c>
      <c r="AB91" s="2" t="s">
        <v>35</v>
      </c>
      <c r="AG91" s="2"/>
      <c r="AH91" s="2"/>
      <c r="AI91" s="2"/>
    </row>
    <row r="92" spans="1:35" x14ac:dyDescent="0.2">
      <c r="H92" s="2" t="s">
        <v>35</v>
      </c>
      <c r="S92" s="2" t="s">
        <v>35</v>
      </c>
      <c r="W92" s="2" t="s">
        <v>35</v>
      </c>
      <c r="AG92" s="2"/>
      <c r="AH92" s="2"/>
      <c r="AI92" s="2"/>
    </row>
    <row r="93" spans="1:35" x14ac:dyDescent="0.2">
      <c r="Q93" s="2" t="s">
        <v>35</v>
      </c>
      <c r="R93" s="2" t="s">
        <v>35</v>
      </c>
      <c r="AE93" s="2" t="s">
        <v>35</v>
      </c>
      <c r="AG93" s="2"/>
      <c r="AH93" s="2"/>
      <c r="AI93" s="2"/>
    </row>
    <row r="94" spans="1:35" x14ac:dyDescent="0.2">
      <c r="S94" s="2" t="s">
        <v>35</v>
      </c>
      <c r="X94" s="2" t="s">
        <v>35</v>
      </c>
      <c r="AC94" s="2" t="s">
        <v>35</v>
      </c>
      <c r="AG94" s="2"/>
      <c r="AH94" s="2"/>
      <c r="AI94" s="2" t="s">
        <v>35</v>
      </c>
    </row>
    <row r="95" spans="1:35" x14ac:dyDescent="0.2">
      <c r="Y95" s="2" t="s">
        <v>35</v>
      </c>
      <c r="AG95" s="2"/>
      <c r="AH95" s="2"/>
      <c r="AI95" s="2"/>
    </row>
    <row r="96" spans="1:35" x14ac:dyDescent="0.2">
      <c r="AG96" s="2"/>
      <c r="AH96" s="2"/>
      <c r="AI96" s="2"/>
    </row>
    <row r="97" spans="19:35" x14ac:dyDescent="0.2">
      <c r="AG97" s="2"/>
      <c r="AH97" s="2"/>
      <c r="AI97" s="2"/>
    </row>
    <row r="98" spans="19:35" x14ac:dyDescent="0.2">
      <c r="AG98" s="2"/>
      <c r="AH98" s="2"/>
      <c r="AI98" s="2"/>
    </row>
    <row r="99" spans="19:35" x14ac:dyDescent="0.2">
      <c r="S99" s="2" t="s">
        <v>35</v>
      </c>
      <c r="AG99" s="2"/>
      <c r="AH99" s="2"/>
      <c r="AI99" s="2"/>
    </row>
    <row r="100" spans="19:35" x14ac:dyDescent="0.2">
      <c r="AG100" s="2"/>
      <c r="AH100" s="2"/>
      <c r="AI100" s="2"/>
    </row>
    <row r="101" spans="19:35" x14ac:dyDescent="0.2">
      <c r="AG101" s="2"/>
      <c r="AH101" s="2"/>
      <c r="AI101" s="2"/>
    </row>
    <row r="102" spans="19:35" x14ac:dyDescent="0.2">
      <c r="AG102" s="2"/>
      <c r="AH102" s="2"/>
      <c r="AI102" s="2"/>
    </row>
    <row r="103" spans="19:35" x14ac:dyDescent="0.2">
      <c r="AG103" s="2"/>
      <c r="AH103" s="2"/>
      <c r="AI103" s="2"/>
    </row>
  </sheetData>
  <sortState ref="A5:AI49">
    <sortCondition ref="A5:A49"/>
  </sortState>
  <mergeCells count="39">
    <mergeCell ref="A77:B77"/>
    <mergeCell ref="A78:B78"/>
    <mergeCell ref="AI3:AI4"/>
    <mergeCell ref="A1:AI1"/>
    <mergeCell ref="B2:AI2"/>
    <mergeCell ref="A2:A4"/>
    <mergeCell ref="B3:B4"/>
    <mergeCell ref="C3:C4"/>
    <mergeCell ref="D3:D4"/>
    <mergeCell ref="W3:W4"/>
    <mergeCell ref="E3:E4"/>
    <mergeCell ref="F3:F4"/>
    <mergeCell ref="G3:G4"/>
    <mergeCell ref="J3:J4"/>
    <mergeCell ref="M3:M4"/>
    <mergeCell ref="N3:N4"/>
    <mergeCell ref="AE3:AE4"/>
    <mergeCell ref="AF3:AF4"/>
    <mergeCell ref="S3:S4"/>
    <mergeCell ref="T78:X78"/>
    <mergeCell ref="AC3:AC4"/>
    <mergeCell ref="AD3:AD4"/>
    <mergeCell ref="R3:R4"/>
    <mergeCell ref="T79:X79"/>
    <mergeCell ref="V3:V4"/>
    <mergeCell ref="X3:X4"/>
    <mergeCell ref="AB3:AB4"/>
    <mergeCell ref="Y3:Y4"/>
    <mergeCell ref="Z3:Z4"/>
    <mergeCell ref="U3:U4"/>
    <mergeCell ref="T3:T4"/>
    <mergeCell ref="AA3:AA4"/>
    <mergeCell ref="Q3:Q4"/>
    <mergeCell ref="I3:I4"/>
    <mergeCell ref="H3:H4"/>
    <mergeCell ref="P3:P4"/>
    <mergeCell ref="K3:K4"/>
    <mergeCell ref="L3:L4"/>
    <mergeCell ref="O3:O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5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view="pageLayout" zoomScaleNormal="100" workbookViewId="0"/>
  </sheetViews>
  <sheetFormatPr defaultRowHeight="12.75" x14ac:dyDescent="0.2"/>
  <cols>
    <col min="1" max="1" width="30.28515625" customWidth="1"/>
    <col min="2" max="2" width="11.28515625" style="40" customWidth="1"/>
    <col min="3" max="3" width="9.5703125" style="41" customWidth="1"/>
    <col min="4" max="4" width="18.140625" style="40" customWidth="1"/>
    <col min="5" max="5" width="14" style="40" customWidth="1"/>
    <col min="6" max="6" width="10.140625" style="40" bestFit="1" customWidth="1"/>
    <col min="7" max="7" width="16.140625" bestFit="1" customWidth="1"/>
    <col min="8" max="8" width="11.140625" customWidth="1"/>
    <col min="9" max="9" width="54.85546875" customWidth="1"/>
    <col min="10" max="10" width="9.140625" customWidth="1"/>
    <col min="255" max="255" width="30.28515625" customWidth="1"/>
    <col min="256" max="258" width="9.5703125" customWidth="1"/>
    <col min="259" max="259" width="9.85546875" customWidth="1"/>
    <col min="260" max="260" width="9.5703125" customWidth="1"/>
    <col min="261" max="261" width="11" customWidth="1"/>
    <col min="262" max="262" width="11.140625" customWidth="1"/>
    <col min="263" max="263" width="11" customWidth="1"/>
    <col min="264" max="264" width="9.7109375" customWidth="1"/>
    <col min="265" max="265" width="54.85546875" customWidth="1"/>
    <col min="511" max="511" width="30.28515625" customWidth="1"/>
    <col min="512" max="514" width="9.5703125" customWidth="1"/>
    <col min="515" max="515" width="9.85546875" customWidth="1"/>
    <col min="516" max="516" width="9.5703125" customWidth="1"/>
    <col min="517" max="517" width="11" customWidth="1"/>
    <col min="518" max="518" width="11.140625" customWidth="1"/>
    <col min="519" max="519" width="11" customWidth="1"/>
    <col min="520" max="520" width="9.7109375" customWidth="1"/>
    <col min="521" max="521" width="54.85546875" customWidth="1"/>
    <col min="767" max="767" width="30.28515625" customWidth="1"/>
    <col min="768" max="770" width="9.5703125" customWidth="1"/>
    <col min="771" max="771" width="9.85546875" customWidth="1"/>
    <col min="772" max="772" width="9.5703125" customWidth="1"/>
    <col min="773" max="773" width="11" customWidth="1"/>
    <col min="774" max="774" width="11.140625" customWidth="1"/>
    <col min="775" max="775" width="11" customWidth="1"/>
    <col min="776" max="776" width="9.7109375" customWidth="1"/>
    <col min="777" max="777" width="54.85546875" customWidth="1"/>
    <col min="1023" max="1023" width="30.28515625" customWidth="1"/>
    <col min="1024" max="1026" width="9.5703125" customWidth="1"/>
    <col min="1027" max="1027" width="9.85546875" customWidth="1"/>
    <col min="1028" max="1028" width="9.5703125" customWidth="1"/>
    <col min="1029" max="1029" width="11" customWidth="1"/>
    <col min="1030" max="1030" width="11.140625" customWidth="1"/>
    <col min="1031" max="1031" width="11" customWidth="1"/>
    <col min="1032" max="1032" width="9.7109375" customWidth="1"/>
    <col min="1033" max="1033" width="54.85546875" customWidth="1"/>
    <col min="1279" max="1279" width="30.28515625" customWidth="1"/>
    <col min="1280" max="1282" width="9.5703125" customWidth="1"/>
    <col min="1283" max="1283" width="9.85546875" customWidth="1"/>
    <col min="1284" max="1284" width="9.5703125" customWidth="1"/>
    <col min="1285" max="1285" width="11" customWidth="1"/>
    <col min="1286" max="1286" width="11.140625" customWidth="1"/>
    <col min="1287" max="1287" width="11" customWidth="1"/>
    <col min="1288" max="1288" width="9.7109375" customWidth="1"/>
    <col min="1289" max="1289" width="54.85546875" customWidth="1"/>
    <col min="1535" max="1535" width="30.28515625" customWidth="1"/>
    <col min="1536" max="1538" width="9.5703125" customWidth="1"/>
    <col min="1539" max="1539" width="9.85546875" customWidth="1"/>
    <col min="1540" max="1540" width="9.5703125" customWidth="1"/>
    <col min="1541" max="1541" width="11" customWidth="1"/>
    <col min="1542" max="1542" width="11.140625" customWidth="1"/>
    <col min="1543" max="1543" width="11" customWidth="1"/>
    <col min="1544" max="1544" width="9.7109375" customWidth="1"/>
    <col min="1545" max="1545" width="54.85546875" customWidth="1"/>
    <col min="1791" max="1791" width="30.28515625" customWidth="1"/>
    <col min="1792" max="1794" width="9.5703125" customWidth="1"/>
    <col min="1795" max="1795" width="9.85546875" customWidth="1"/>
    <col min="1796" max="1796" width="9.5703125" customWidth="1"/>
    <col min="1797" max="1797" width="11" customWidth="1"/>
    <col min="1798" max="1798" width="11.140625" customWidth="1"/>
    <col min="1799" max="1799" width="11" customWidth="1"/>
    <col min="1800" max="1800" width="9.7109375" customWidth="1"/>
    <col min="1801" max="1801" width="54.85546875" customWidth="1"/>
    <col min="2047" max="2047" width="30.28515625" customWidth="1"/>
    <col min="2048" max="2050" width="9.5703125" customWidth="1"/>
    <col min="2051" max="2051" width="9.85546875" customWidth="1"/>
    <col min="2052" max="2052" width="9.5703125" customWidth="1"/>
    <col min="2053" max="2053" width="11" customWidth="1"/>
    <col min="2054" max="2054" width="11.140625" customWidth="1"/>
    <col min="2055" max="2055" width="11" customWidth="1"/>
    <col min="2056" max="2056" width="9.7109375" customWidth="1"/>
    <col min="2057" max="2057" width="54.85546875" customWidth="1"/>
    <col min="2303" max="2303" width="30.28515625" customWidth="1"/>
    <col min="2304" max="2306" width="9.5703125" customWidth="1"/>
    <col min="2307" max="2307" width="9.85546875" customWidth="1"/>
    <col min="2308" max="2308" width="9.5703125" customWidth="1"/>
    <col min="2309" max="2309" width="11" customWidth="1"/>
    <col min="2310" max="2310" width="11.140625" customWidth="1"/>
    <col min="2311" max="2311" width="11" customWidth="1"/>
    <col min="2312" max="2312" width="9.7109375" customWidth="1"/>
    <col min="2313" max="2313" width="54.85546875" customWidth="1"/>
    <col min="2559" max="2559" width="30.28515625" customWidth="1"/>
    <col min="2560" max="2562" width="9.5703125" customWidth="1"/>
    <col min="2563" max="2563" width="9.85546875" customWidth="1"/>
    <col min="2564" max="2564" width="9.5703125" customWidth="1"/>
    <col min="2565" max="2565" width="11" customWidth="1"/>
    <col min="2566" max="2566" width="11.140625" customWidth="1"/>
    <col min="2567" max="2567" width="11" customWidth="1"/>
    <col min="2568" max="2568" width="9.7109375" customWidth="1"/>
    <col min="2569" max="2569" width="54.85546875" customWidth="1"/>
    <col min="2815" max="2815" width="30.28515625" customWidth="1"/>
    <col min="2816" max="2818" width="9.5703125" customWidth="1"/>
    <col min="2819" max="2819" width="9.85546875" customWidth="1"/>
    <col min="2820" max="2820" width="9.5703125" customWidth="1"/>
    <col min="2821" max="2821" width="11" customWidth="1"/>
    <col min="2822" max="2822" width="11.140625" customWidth="1"/>
    <col min="2823" max="2823" width="11" customWidth="1"/>
    <col min="2824" max="2824" width="9.7109375" customWidth="1"/>
    <col min="2825" max="2825" width="54.85546875" customWidth="1"/>
    <col min="3071" max="3071" width="30.28515625" customWidth="1"/>
    <col min="3072" max="3074" width="9.5703125" customWidth="1"/>
    <col min="3075" max="3075" width="9.85546875" customWidth="1"/>
    <col min="3076" max="3076" width="9.5703125" customWidth="1"/>
    <col min="3077" max="3077" width="11" customWidth="1"/>
    <col min="3078" max="3078" width="11.140625" customWidth="1"/>
    <col min="3079" max="3079" width="11" customWidth="1"/>
    <col min="3080" max="3080" width="9.7109375" customWidth="1"/>
    <col min="3081" max="3081" width="54.85546875" customWidth="1"/>
    <col min="3327" max="3327" width="30.28515625" customWidth="1"/>
    <col min="3328" max="3330" width="9.5703125" customWidth="1"/>
    <col min="3331" max="3331" width="9.85546875" customWidth="1"/>
    <col min="3332" max="3332" width="9.5703125" customWidth="1"/>
    <col min="3333" max="3333" width="11" customWidth="1"/>
    <col min="3334" max="3334" width="11.140625" customWidth="1"/>
    <col min="3335" max="3335" width="11" customWidth="1"/>
    <col min="3336" max="3336" width="9.7109375" customWidth="1"/>
    <col min="3337" max="3337" width="54.85546875" customWidth="1"/>
    <col min="3583" max="3583" width="30.28515625" customWidth="1"/>
    <col min="3584" max="3586" width="9.5703125" customWidth="1"/>
    <col min="3587" max="3587" width="9.85546875" customWidth="1"/>
    <col min="3588" max="3588" width="9.5703125" customWidth="1"/>
    <col min="3589" max="3589" width="11" customWidth="1"/>
    <col min="3590" max="3590" width="11.140625" customWidth="1"/>
    <col min="3591" max="3591" width="11" customWidth="1"/>
    <col min="3592" max="3592" width="9.7109375" customWidth="1"/>
    <col min="3593" max="3593" width="54.85546875" customWidth="1"/>
    <col min="3839" max="3839" width="30.28515625" customWidth="1"/>
    <col min="3840" max="3842" width="9.5703125" customWidth="1"/>
    <col min="3843" max="3843" width="9.85546875" customWidth="1"/>
    <col min="3844" max="3844" width="9.5703125" customWidth="1"/>
    <col min="3845" max="3845" width="11" customWidth="1"/>
    <col min="3846" max="3846" width="11.140625" customWidth="1"/>
    <col min="3847" max="3847" width="11" customWidth="1"/>
    <col min="3848" max="3848" width="9.7109375" customWidth="1"/>
    <col min="3849" max="3849" width="54.85546875" customWidth="1"/>
    <col min="4095" max="4095" width="30.28515625" customWidth="1"/>
    <col min="4096" max="4098" width="9.5703125" customWidth="1"/>
    <col min="4099" max="4099" width="9.85546875" customWidth="1"/>
    <col min="4100" max="4100" width="9.5703125" customWidth="1"/>
    <col min="4101" max="4101" width="11" customWidth="1"/>
    <col min="4102" max="4102" width="11.140625" customWidth="1"/>
    <col min="4103" max="4103" width="11" customWidth="1"/>
    <col min="4104" max="4104" width="9.7109375" customWidth="1"/>
    <col min="4105" max="4105" width="54.85546875" customWidth="1"/>
    <col min="4351" max="4351" width="30.28515625" customWidth="1"/>
    <col min="4352" max="4354" width="9.5703125" customWidth="1"/>
    <col min="4355" max="4355" width="9.85546875" customWidth="1"/>
    <col min="4356" max="4356" width="9.5703125" customWidth="1"/>
    <col min="4357" max="4357" width="11" customWidth="1"/>
    <col min="4358" max="4358" width="11.140625" customWidth="1"/>
    <col min="4359" max="4359" width="11" customWidth="1"/>
    <col min="4360" max="4360" width="9.7109375" customWidth="1"/>
    <col min="4361" max="4361" width="54.85546875" customWidth="1"/>
    <col min="4607" max="4607" width="30.28515625" customWidth="1"/>
    <col min="4608" max="4610" width="9.5703125" customWidth="1"/>
    <col min="4611" max="4611" width="9.85546875" customWidth="1"/>
    <col min="4612" max="4612" width="9.5703125" customWidth="1"/>
    <col min="4613" max="4613" width="11" customWidth="1"/>
    <col min="4614" max="4614" width="11.140625" customWidth="1"/>
    <col min="4615" max="4615" width="11" customWidth="1"/>
    <col min="4616" max="4616" width="9.7109375" customWidth="1"/>
    <col min="4617" max="4617" width="54.85546875" customWidth="1"/>
    <col min="4863" max="4863" width="30.28515625" customWidth="1"/>
    <col min="4864" max="4866" width="9.5703125" customWidth="1"/>
    <col min="4867" max="4867" width="9.85546875" customWidth="1"/>
    <col min="4868" max="4868" width="9.5703125" customWidth="1"/>
    <col min="4869" max="4869" width="11" customWidth="1"/>
    <col min="4870" max="4870" width="11.140625" customWidth="1"/>
    <col min="4871" max="4871" width="11" customWidth="1"/>
    <col min="4872" max="4872" width="9.7109375" customWidth="1"/>
    <col min="4873" max="4873" width="54.85546875" customWidth="1"/>
    <col min="5119" max="5119" width="30.28515625" customWidth="1"/>
    <col min="5120" max="5122" width="9.5703125" customWidth="1"/>
    <col min="5123" max="5123" width="9.85546875" customWidth="1"/>
    <col min="5124" max="5124" width="9.5703125" customWidth="1"/>
    <col min="5125" max="5125" width="11" customWidth="1"/>
    <col min="5126" max="5126" width="11.140625" customWidth="1"/>
    <col min="5127" max="5127" width="11" customWidth="1"/>
    <col min="5128" max="5128" width="9.7109375" customWidth="1"/>
    <col min="5129" max="5129" width="54.85546875" customWidth="1"/>
    <col min="5375" max="5375" width="30.28515625" customWidth="1"/>
    <col min="5376" max="5378" width="9.5703125" customWidth="1"/>
    <col min="5379" max="5379" width="9.85546875" customWidth="1"/>
    <col min="5380" max="5380" width="9.5703125" customWidth="1"/>
    <col min="5381" max="5381" width="11" customWidth="1"/>
    <col min="5382" max="5382" width="11.140625" customWidth="1"/>
    <col min="5383" max="5383" width="11" customWidth="1"/>
    <col min="5384" max="5384" width="9.7109375" customWidth="1"/>
    <col min="5385" max="5385" width="54.85546875" customWidth="1"/>
    <col min="5631" max="5631" width="30.28515625" customWidth="1"/>
    <col min="5632" max="5634" width="9.5703125" customWidth="1"/>
    <col min="5635" max="5635" width="9.85546875" customWidth="1"/>
    <col min="5636" max="5636" width="9.5703125" customWidth="1"/>
    <col min="5637" max="5637" width="11" customWidth="1"/>
    <col min="5638" max="5638" width="11.140625" customWidth="1"/>
    <col min="5639" max="5639" width="11" customWidth="1"/>
    <col min="5640" max="5640" width="9.7109375" customWidth="1"/>
    <col min="5641" max="5641" width="54.85546875" customWidth="1"/>
    <col min="5887" max="5887" width="30.28515625" customWidth="1"/>
    <col min="5888" max="5890" width="9.5703125" customWidth="1"/>
    <col min="5891" max="5891" width="9.85546875" customWidth="1"/>
    <col min="5892" max="5892" width="9.5703125" customWidth="1"/>
    <col min="5893" max="5893" width="11" customWidth="1"/>
    <col min="5894" max="5894" width="11.140625" customWidth="1"/>
    <col min="5895" max="5895" width="11" customWidth="1"/>
    <col min="5896" max="5896" width="9.7109375" customWidth="1"/>
    <col min="5897" max="5897" width="54.85546875" customWidth="1"/>
    <col min="6143" max="6143" width="30.28515625" customWidth="1"/>
    <col min="6144" max="6146" width="9.5703125" customWidth="1"/>
    <col min="6147" max="6147" width="9.85546875" customWidth="1"/>
    <col min="6148" max="6148" width="9.5703125" customWidth="1"/>
    <col min="6149" max="6149" width="11" customWidth="1"/>
    <col min="6150" max="6150" width="11.140625" customWidth="1"/>
    <col min="6151" max="6151" width="11" customWidth="1"/>
    <col min="6152" max="6152" width="9.7109375" customWidth="1"/>
    <col min="6153" max="6153" width="54.85546875" customWidth="1"/>
    <col min="6399" max="6399" width="30.28515625" customWidth="1"/>
    <col min="6400" max="6402" width="9.5703125" customWidth="1"/>
    <col min="6403" max="6403" width="9.85546875" customWidth="1"/>
    <col min="6404" max="6404" width="9.5703125" customWidth="1"/>
    <col min="6405" max="6405" width="11" customWidth="1"/>
    <col min="6406" max="6406" width="11.140625" customWidth="1"/>
    <col min="6407" max="6407" width="11" customWidth="1"/>
    <col min="6408" max="6408" width="9.7109375" customWidth="1"/>
    <col min="6409" max="6409" width="54.85546875" customWidth="1"/>
    <col min="6655" max="6655" width="30.28515625" customWidth="1"/>
    <col min="6656" max="6658" width="9.5703125" customWidth="1"/>
    <col min="6659" max="6659" width="9.85546875" customWidth="1"/>
    <col min="6660" max="6660" width="9.5703125" customWidth="1"/>
    <col min="6661" max="6661" width="11" customWidth="1"/>
    <col min="6662" max="6662" width="11.140625" customWidth="1"/>
    <col min="6663" max="6663" width="11" customWidth="1"/>
    <col min="6664" max="6664" width="9.7109375" customWidth="1"/>
    <col min="6665" max="6665" width="54.85546875" customWidth="1"/>
    <col min="6911" max="6911" width="30.28515625" customWidth="1"/>
    <col min="6912" max="6914" width="9.5703125" customWidth="1"/>
    <col min="6915" max="6915" width="9.85546875" customWidth="1"/>
    <col min="6916" max="6916" width="9.5703125" customWidth="1"/>
    <col min="6917" max="6917" width="11" customWidth="1"/>
    <col min="6918" max="6918" width="11.140625" customWidth="1"/>
    <col min="6919" max="6919" width="11" customWidth="1"/>
    <col min="6920" max="6920" width="9.7109375" customWidth="1"/>
    <col min="6921" max="6921" width="54.85546875" customWidth="1"/>
    <col min="7167" max="7167" width="30.28515625" customWidth="1"/>
    <col min="7168" max="7170" width="9.5703125" customWidth="1"/>
    <col min="7171" max="7171" width="9.85546875" customWidth="1"/>
    <col min="7172" max="7172" width="9.5703125" customWidth="1"/>
    <col min="7173" max="7173" width="11" customWidth="1"/>
    <col min="7174" max="7174" width="11.140625" customWidth="1"/>
    <col min="7175" max="7175" width="11" customWidth="1"/>
    <col min="7176" max="7176" width="9.7109375" customWidth="1"/>
    <col min="7177" max="7177" width="54.85546875" customWidth="1"/>
    <col min="7423" max="7423" width="30.28515625" customWidth="1"/>
    <col min="7424" max="7426" width="9.5703125" customWidth="1"/>
    <col min="7427" max="7427" width="9.85546875" customWidth="1"/>
    <col min="7428" max="7428" width="9.5703125" customWidth="1"/>
    <col min="7429" max="7429" width="11" customWidth="1"/>
    <col min="7430" max="7430" width="11.140625" customWidth="1"/>
    <col min="7431" max="7431" width="11" customWidth="1"/>
    <col min="7432" max="7432" width="9.7109375" customWidth="1"/>
    <col min="7433" max="7433" width="54.85546875" customWidth="1"/>
    <col min="7679" max="7679" width="30.28515625" customWidth="1"/>
    <col min="7680" max="7682" width="9.5703125" customWidth="1"/>
    <col min="7683" max="7683" width="9.85546875" customWidth="1"/>
    <col min="7684" max="7684" width="9.5703125" customWidth="1"/>
    <col min="7685" max="7685" width="11" customWidth="1"/>
    <col min="7686" max="7686" width="11.140625" customWidth="1"/>
    <col min="7687" max="7687" width="11" customWidth="1"/>
    <col min="7688" max="7688" width="9.7109375" customWidth="1"/>
    <col min="7689" max="7689" width="54.85546875" customWidth="1"/>
    <col min="7935" max="7935" width="30.28515625" customWidth="1"/>
    <col min="7936" max="7938" width="9.5703125" customWidth="1"/>
    <col min="7939" max="7939" width="9.85546875" customWidth="1"/>
    <col min="7940" max="7940" width="9.5703125" customWidth="1"/>
    <col min="7941" max="7941" width="11" customWidth="1"/>
    <col min="7942" max="7942" width="11.140625" customWidth="1"/>
    <col min="7943" max="7943" width="11" customWidth="1"/>
    <col min="7944" max="7944" width="9.7109375" customWidth="1"/>
    <col min="7945" max="7945" width="54.85546875" customWidth="1"/>
    <col min="8191" max="8191" width="30.28515625" customWidth="1"/>
    <col min="8192" max="8194" width="9.5703125" customWidth="1"/>
    <col min="8195" max="8195" width="9.85546875" customWidth="1"/>
    <col min="8196" max="8196" width="9.5703125" customWidth="1"/>
    <col min="8197" max="8197" width="11" customWidth="1"/>
    <col min="8198" max="8198" width="11.140625" customWidth="1"/>
    <col min="8199" max="8199" width="11" customWidth="1"/>
    <col min="8200" max="8200" width="9.7109375" customWidth="1"/>
    <col min="8201" max="8201" width="54.85546875" customWidth="1"/>
    <col min="8447" max="8447" width="30.28515625" customWidth="1"/>
    <col min="8448" max="8450" width="9.5703125" customWidth="1"/>
    <col min="8451" max="8451" width="9.85546875" customWidth="1"/>
    <col min="8452" max="8452" width="9.5703125" customWidth="1"/>
    <col min="8453" max="8453" width="11" customWidth="1"/>
    <col min="8454" max="8454" width="11.140625" customWidth="1"/>
    <col min="8455" max="8455" width="11" customWidth="1"/>
    <col min="8456" max="8456" width="9.7109375" customWidth="1"/>
    <col min="8457" max="8457" width="54.85546875" customWidth="1"/>
    <col min="8703" max="8703" width="30.28515625" customWidth="1"/>
    <col min="8704" max="8706" width="9.5703125" customWidth="1"/>
    <col min="8707" max="8707" width="9.85546875" customWidth="1"/>
    <col min="8708" max="8708" width="9.5703125" customWidth="1"/>
    <col min="8709" max="8709" width="11" customWidth="1"/>
    <col min="8710" max="8710" width="11.140625" customWidth="1"/>
    <col min="8711" max="8711" width="11" customWidth="1"/>
    <col min="8712" max="8712" width="9.7109375" customWidth="1"/>
    <col min="8713" max="8713" width="54.85546875" customWidth="1"/>
    <col min="8959" max="8959" width="30.28515625" customWidth="1"/>
    <col min="8960" max="8962" width="9.5703125" customWidth="1"/>
    <col min="8963" max="8963" width="9.85546875" customWidth="1"/>
    <col min="8964" max="8964" width="9.5703125" customWidth="1"/>
    <col min="8965" max="8965" width="11" customWidth="1"/>
    <col min="8966" max="8966" width="11.140625" customWidth="1"/>
    <col min="8967" max="8967" width="11" customWidth="1"/>
    <col min="8968" max="8968" width="9.7109375" customWidth="1"/>
    <col min="8969" max="8969" width="54.85546875" customWidth="1"/>
    <col min="9215" max="9215" width="30.28515625" customWidth="1"/>
    <col min="9216" max="9218" width="9.5703125" customWidth="1"/>
    <col min="9219" max="9219" width="9.85546875" customWidth="1"/>
    <col min="9220" max="9220" width="9.5703125" customWidth="1"/>
    <col min="9221" max="9221" width="11" customWidth="1"/>
    <col min="9222" max="9222" width="11.140625" customWidth="1"/>
    <col min="9223" max="9223" width="11" customWidth="1"/>
    <col min="9224" max="9224" width="9.7109375" customWidth="1"/>
    <col min="9225" max="9225" width="54.85546875" customWidth="1"/>
    <col min="9471" max="9471" width="30.28515625" customWidth="1"/>
    <col min="9472" max="9474" width="9.5703125" customWidth="1"/>
    <col min="9475" max="9475" width="9.85546875" customWidth="1"/>
    <col min="9476" max="9476" width="9.5703125" customWidth="1"/>
    <col min="9477" max="9477" width="11" customWidth="1"/>
    <col min="9478" max="9478" width="11.140625" customWidth="1"/>
    <col min="9479" max="9479" width="11" customWidth="1"/>
    <col min="9480" max="9480" width="9.7109375" customWidth="1"/>
    <col min="9481" max="9481" width="54.85546875" customWidth="1"/>
    <col min="9727" max="9727" width="30.28515625" customWidth="1"/>
    <col min="9728" max="9730" width="9.5703125" customWidth="1"/>
    <col min="9731" max="9731" width="9.85546875" customWidth="1"/>
    <col min="9732" max="9732" width="9.5703125" customWidth="1"/>
    <col min="9733" max="9733" width="11" customWidth="1"/>
    <col min="9734" max="9734" width="11.140625" customWidth="1"/>
    <col min="9735" max="9735" width="11" customWidth="1"/>
    <col min="9736" max="9736" width="9.7109375" customWidth="1"/>
    <col min="9737" max="9737" width="54.85546875" customWidth="1"/>
    <col min="9983" max="9983" width="30.28515625" customWidth="1"/>
    <col min="9984" max="9986" width="9.5703125" customWidth="1"/>
    <col min="9987" max="9987" width="9.85546875" customWidth="1"/>
    <col min="9988" max="9988" width="9.5703125" customWidth="1"/>
    <col min="9989" max="9989" width="11" customWidth="1"/>
    <col min="9990" max="9990" width="11.140625" customWidth="1"/>
    <col min="9991" max="9991" width="11" customWidth="1"/>
    <col min="9992" max="9992" width="9.7109375" customWidth="1"/>
    <col min="9993" max="9993" width="54.85546875" customWidth="1"/>
    <col min="10239" max="10239" width="30.28515625" customWidth="1"/>
    <col min="10240" max="10242" width="9.5703125" customWidth="1"/>
    <col min="10243" max="10243" width="9.85546875" customWidth="1"/>
    <col min="10244" max="10244" width="9.5703125" customWidth="1"/>
    <col min="10245" max="10245" width="11" customWidth="1"/>
    <col min="10246" max="10246" width="11.140625" customWidth="1"/>
    <col min="10247" max="10247" width="11" customWidth="1"/>
    <col min="10248" max="10248" width="9.7109375" customWidth="1"/>
    <col min="10249" max="10249" width="54.85546875" customWidth="1"/>
    <col min="10495" max="10495" width="30.28515625" customWidth="1"/>
    <col min="10496" max="10498" width="9.5703125" customWidth="1"/>
    <col min="10499" max="10499" width="9.85546875" customWidth="1"/>
    <col min="10500" max="10500" width="9.5703125" customWidth="1"/>
    <col min="10501" max="10501" width="11" customWidth="1"/>
    <col min="10502" max="10502" width="11.140625" customWidth="1"/>
    <col min="10503" max="10503" width="11" customWidth="1"/>
    <col min="10504" max="10504" width="9.7109375" customWidth="1"/>
    <col min="10505" max="10505" width="54.85546875" customWidth="1"/>
    <col min="10751" max="10751" width="30.28515625" customWidth="1"/>
    <col min="10752" max="10754" width="9.5703125" customWidth="1"/>
    <col min="10755" max="10755" width="9.85546875" customWidth="1"/>
    <col min="10756" max="10756" width="9.5703125" customWidth="1"/>
    <col min="10757" max="10757" width="11" customWidth="1"/>
    <col min="10758" max="10758" width="11.140625" customWidth="1"/>
    <col min="10759" max="10759" width="11" customWidth="1"/>
    <col min="10760" max="10760" width="9.7109375" customWidth="1"/>
    <col min="10761" max="10761" width="54.85546875" customWidth="1"/>
    <col min="11007" max="11007" width="30.28515625" customWidth="1"/>
    <col min="11008" max="11010" width="9.5703125" customWidth="1"/>
    <col min="11011" max="11011" width="9.85546875" customWidth="1"/>
    <col min="11012" max="11012" width="9.5703125" customWidth="1"/>
    <col min="11013" max="11013" width="11" customWidth="1"/>
    <col min="11014" max="11014" width="11.140625" customWidth="1"/>
    <col min="11015" max="11015" width="11" customWidth="1"/>
    <col min="11016" max="11016" width="9.7109375" customWidth="1"/>
    <col min="11017" max="11017" width="54.85546875" customWidth="1"/>
    <col min="11263" max="11263" width="30.28515625" customWidth="1"/>
    <col min="11264" max="11266" width="9.5703125" customWidth="1"/>
    <col min="11267" max="11267" width="9.85546875" customWidth="1"/>
    <col min="11268" max="11268" width="9.5703125" customWidth="1"/>
    <col min="11269" max="11269" width="11" customWidth="1"/>
    <col min="11270" max="11270" width="11.140625" customWidth="1"/>
    <col min="11271" max="11271" width="11" customWidth="1"/>
    <col min="11272" max="11272" width="9.7109375" customWidth="1"/>
    <col min="11273" max="11273" width="54.85546875" customWidth="1"/>
    <col min="11519" max="11519" width="30.28515625" customWidth="1"/>
    <col min="11520" max="11522" width="9.5703125" customWidth="1"/>
    <col min="11523" max="11523" width="9.85546875" customWidth="1"/>
    <col min="11524" max="11524" width="9.5703125" customWidth="1"/>
    <col min="11525" max="11525" width="11" customWidth="1"/>
    <col min="11526" max="11526" width="11.140625" customWidth="1"/>
    <col min="11527" max="11527" width="11" customWidth="1"/>
    <col min="11528" max="11528" width="9.7109375" customWidth="1"/>
    <col min="11529" max="11529" width="54.85546875" customWidth="1"/>
    <col min="11775" max="11775" width="30.28515625" customWidth="1"/>
    <col min="11776" max="11778" width="9.5703125" customWidth="1"/>
    <col min="11779" max="11779" width="9.85546875" customWidth="1"/>
    <col min="11780" max="11780" width="9.5703125" customWidth="1"/>
    <col min="11781" max="11781" width="11" customWidth="1"/>
    <col min="11782" max="11782" width="11.140625" customWidth="1"/>
    <col min="11783" max="11783" width="11" customWidth="1"/>
    <col min="11784" max="11784" width="9.7109375" customWidth="1"/>
    <col min="11785" max="11785" width="54.85546875" customWidth="1"/>
    <col min="12031" max="12031" width="30.28515625" customWidth="1"/>
    <col min="12032" max="12034" width="9.5703125" customWidth="1"/>
    <col min="12035" max="12035" width="9.85546875" customWidth="1"/>
    <col min="12036" max="12036" width="9.5703125" customWidth="1"/>
    <col min="12037" max="12037" width="11" customWidth="1"/>
    <col min="12038" max="12038" width="11.140625" customWidth="1"/>
    <col min="12039" max="12039" width="11" customWidth="1"/>
    <col min="12040" max="12040" width="9.7109375" customWidth="1"/>
    <col min="12041" max="12041" width="54.85546875" customWidth="1"/>
    <col min="12287" max="12287" width="30.28515625" customWidth="1"/>
    <col min="12288" max="12290" width="9.5703125" customWidth="1"/>
    <col min="12291" max="12291" width="9.85546875" customWidth="1"/>
    <col min="12292" max="12292" width="9.5703125" customWidth="1"/>
    <col min="12293" max="12293" width="11" customWidth="1"/>
    <col min="12294" max="12294" width="11.140625" customWidth="1"/>
    <col min="12295" max="12295" width="11" customWidth="1"/>
    <col min="12296" max="12296" width="9.7109375" customWidth="1"/>
    <col min="12297" max="12297" width="54.85546875" customWidth="1"/>
    <col min="12543" max="12543" width="30.28515625" customWidth="1"/>
    <col min="12544" max="12546" width="9.5703125" customWidth="1"/>
    <col min="12547" max="12547" width="9.85546875" customWidth="1"/>
    <col min="12548" max="12548" width="9.5703125" customWidth="1"/>
    <col min="12549" max="12549" width="11" customWidth="1"/>
    <col min="12550" max="12550" width="11.140625" customWidth="1"/>
    <col min="12551" max="12551" width="11" customWidth="1"/>
    <col min="12552" max="12552" width="9.7109375" customWidth="1"/>
    <col min="12553" max="12553" width="54.85546875" customWidth="1"/>
    <col min="12799" max="12799" width="30.28515625" customWidth="1"/>
    <col min="12800" max="12802" width="9.5703125" customWidth="1"/>
    <col min="12803" max="12803" width="9.85546875" customWidth="1"/>
    <col min="12804" max="12804" width="9.5703125" customWidth="1"/>
    <col min="12805" max="12805" width="11" customWidth="1"/>
    <col min="12806" max="12806" width="11.140625" customWidth="1"/>
    <col min="12807" max="12807" width="11" customWidth="1"/>
    <col min="12808" max="12808" width="9.7109375" customWidth="1"/>
    <col min="12809" max="12809" width="54.85546875" customWidth="1"/>
    <col min="13055" max="13055" width="30.28515625" customWidth="1"/>
    <col min="13056" max="13058" width="9.5703125" customWidth="1"/>
    <col min="13059" max="13059" width="9.85546875" customWidth="1"/>
    <col min="13060" max="13060" width="9.5703125" customWidth="1"/>
    <col min="13061" max="13061" width="11" customWidth="1"/>
    <col min="13062" max="13062" width="11.140625" customWidth="1"/>
    <col min="13063" max="13063" width="11" customWidth="1"/>
    <col min="13064" max="13064" width="9.7109375" customWidth="1"/>
    <col min="13065" max="13065" width="54.85546875" customWidth="1"/>
    <col min="13311" max="13311" width="30.28515625" customWidth="1"/>
    <col min="13312" max="13314" width="9.5703125" customWidth="1"/>
    <col min="13315" max="13315" width="9.85546875" customWidth="1"/>
    <col min="13316" max="13316" width="9.5703125" customWidth="1"/>
    <col min="13317" max="13317" width="11" customWidth="1"/>
    <col min="13318" max="13318" width="11.140625" customWidth="1"/>
    <col min="13319" max="13319" width="11" customWidth="1"/>
    <col min="13320" max="13320" width="9.7109375" customWidth="1"/>
    <col min="13321" max="13321" width="54.85546875" customWidth="1"/>
    <col min="13567" max="13567" width="30.28515625" customWidth="1"/>
    <col min="13568" max="13570" width="9.5703125" customWidth="1"/>
    <col min="13571" max="13571" width="9.85546875" customWidth="1"/>
    <col min="13572" max="13572" width="9.5703125" customWidth="1"/>
    <col min="13573" max="13573" width="11" customWidth="1"/>
    <col min="13574" max="13574" width="11.140625" customWidth="1"/>
    <col min="13575" max="13575" width="11" customWidth="1"/>
    <col min="13576" max="13576" width="9.7109375" customWidth="1"/>
    <col min="13577" max="13577" width="54.85546875" customWidth="1"/>
    <col min="13823" max="13823" width="30.28515625" customWidth="1"/>
    <col min="13824" max="13826" width="9.5703125" customWidth="1"/>
    <col min="13827" max="13827" width="9.85546875" customWidth="1"/>
    <col min="13828" max="13828" width="9.5703125" customWidth="1"/>
    <col min="13829" max="13829" width="11" customWidth="1"/>
    <col min="13830" max="13830" width="11.140625" customWidth="1"/>
    <col min="13831" max="13831" width="11" customWidth="1"/>
    <col min="13832" max="13832" width="9.7109375" customWidth="1"/>
    <col min="13833" max="13833" width="54.85546875" customWidth="1"/>
    <col min="14079" max="14079" width="30.28515625" customWidth="1"/>
    <col min="14080" max="14082" width="9.5703125" customWidth="1"/>
    <col min="14083" max="14083" width="9.85546875" customWidth="1"/>
    <col min="14084" max="14084" width="9.5703125" customWidth="1"/>
    <col min="14085" max="14085" width="11" customWidth="1"/>
    <col min="14086" max="14086" width="11.140625" customWidth="1"/>
    <col min="14087" max="14087" width="11" customWidth="1"/>
    <col min="14088" max="14088" width="9.7109375" customWidth="1"/>
    <col min="14089" max="14089" width="54.85546875" customWidth="1"/>
    <col min="14335" max="14335" width="30.28515625" customWidth="1"/>
    <col min="14336" max="14338" width="9.5703125" customWidth="1"/>
    <col min="14339" max="14339" width="9.85546875" customWidth="1"/>
    <col min="14340" max="14340" width="9.5703125" customWidth="1"/>
    <col min="14341" max="14341" width="11" customWidth="1"/>
    <col min="14342" max="14342" width="11.140625" customWidth="1"/>
    <col min="14343" max="14343" width="11" customWidth="1"/>
    <col min="14344" max="14344" width="9.7109375" customWidth="1"/>
    <col min="14345" max="14345" width="54.85546875" customWidth="1"/>
    <col min="14591" max="14591" width="30.28515625" customWidth="1"/>
    <col min="14592" max="14594" width="9.5703125" customWidth="1"/>
    <col min="14595" max="14595" width="9.85546875" customWidth="1"/>
    <col min="14596" max="14596" width="9.5703125" customWidth="1"/>
    <col min="14597" max="14597" width="11" customWidth="1"/>
    <col min="14598" max="14598" width="11.140625" customWidth="1"/>
    <col min="14599" max="14599" width="11" customWidth="1"/>
    <col min="14600" max="14600" width="9.7109375" customWidth="1"/>
    <col min="14601" max="14601" width="54.85546875" customWidth="1"/>
    <col min="14847" max="14847" width="30.28515625" customWidth="1"/>
    <col min="14848" max="14850" width="9.5703125" customWidth="1"/>
    <col min="14851" max="14851" width="9.85546875" customWidth="1"/>
    <col min="14852" max="14852" width="9.5703125" customWidth="1"/>
    <col min="14853" max="14853" width="11" customWidth="1"/>
    <col min="14854" max="14854" width="11.140625" customWidth="1"/>
    <col min="14855" max="14855" width="11" customWidth="1"/>
    <col min="14856" max="14856" width="9.7109375" customWidth="1"/>
    <col min="14857" max="14857" width="54.85546875" customWidth="1"/>
    <col min="15103" max="15103" width="30.28515625" customWidth="1"/>
    <col min="15104" max="15106" width="9.5703125" customWidth="1"/>
    <col min="15107" max="15107" width="9.85546875" customWidth="1"/>
    <col min="15108" max="15108" width="9.5703125" customWidth="1"/>
    <col min="15109" max="15109" width="11" customWidth="1"/>
    <col min="15110" max="15110" width="11.140625" customWidth="1"/>
    <col min="15111" max="15111" width="11" customWidth="1"/>
    <col min="15112" max="15112" width="9.7109375" customWidth="1"/>
    <col min="15113" max="15113" width="54.85546875" customWidth="1"/>
    <col min="15359" max="15359" width="30.28515625" customWidth="1"/>
    <col min="15360" max="15362" width="9.5703125" customWidth="1"/>
    <col min="15363" max="15363" width="9.85546875" customWidth="1"/>
    <col min="15364" max="15364" width="9.5703125" customWidth="1"/>
    <col min="15365" max="15365" width="11" customWidth="1"/>
    <col min="15366" max="15366" width="11.140625" customWidth="1"/>
    <col min="15367" max="15367" width="11" customWidth="1"/>
    <col min="15368" max="15368" width="9.7109375" customWidth="1"/>
    <col min="15369" max="15369" width="54.85546875" customWidth="1"/>
    <col min="15615" max="15615" width="30.28515625" customWidth="1"/>
    <col min="15616" max="15618" width="9.5703125" customWidth="1"/>
    <col min="15619" max="15619" width="9.85546875" customWidth="1"/>
    <col min="15620" max="15620" width="9.5703125" customWidth="1"/>
    <col min="15621" max="15621" width="11" customWidth="1"/>
    <col min="15622" max="15622" width="11.140625" customWidth="1"/>
    <col min="15623" max="15623" width="11" customWidth="1"/>
    <col min="15624" max="15624" width="9.7109375" customWidth="1"/>
    <col min="15625" max="15625" width="54.85546875" customWidth="1"/>
    <col min="15871" max="15871" width="30.28515625" customWidth="1"/>
    <col min="15872" max="15874" width="9.5703125" customWidth="1"/>
    <col min="15875" max="15875" width="9.85546875" customWidth="1"/>
    <col min="15876" max="15876" width="9.5703125" customWidth="1"/>
    <col min="15877" max="15877" width="11" customWidth="1"/>
    <col min="15878" max="15878" width="11.140625" customWidth="1"/>
    <col min="15879" max="15879" width="11" customWidth="1"/>
    <col min="15880" max="15880" width="9.7109375" customWidth="1"/>
    <col min="15881" max="15881" width="54.85546875" customWidth="1"/>
    <col min="16127" max="16127" width="30.28515625" customWidth="1"/>
    <col min="16128" max="16130" width="9.5703125" customWidth="1"/>
    <col min="16131" max="16131" width="9.85546875" customWidth="1"/>
    <col min="16132" max="16132" width="9.5703125" customWidth="1"/>
    <col min="16133" max="16133" width="11" customWidth="1"/>
    <col min="16134" max="16134" width="11.140625" customWidth="1"/>
    <col min="16135" max="16135" width="11" customWidth="1"/>
    <col min="16136" max="16136" width="9.7109375" customWidth="1"/>
    <col min="16137" max="16137" width="54.85546875" customWidth="1"/>
  </cols>
  <sheetData>
    <row r="1" spans="1:13" s="15" customFormat="1" ht="42.75" customHeight="1" x14ac:dyDescent="0.2">
      <c r="A1" s="13" t="s">
        <v>205</v>
      </c>
      <c r="B1" s="13" t="s">
        <v>36</v>
      </c>
      <c r="C1" s="13" t="s">
        <v>37</v>
      </c>
      <c r="D1" s="13" t="s">
        <v>38</v>
      </c>
      <c r="E1" s="13" t="s">
        <v>39</v>
      </c>
      <c r="F1" s="13" t="s">
        <v>40</v>
      </c>
      <c r="G1" s="13" t="s">
        <v>41</v>
      </c>
      <c r="H1" s="13" t="s">
        <v>87</v>
      </c>
      <c r="I1" s="13" t="s">
        <v>42</v>
      </c>
      <c r="J1" s="14"/>
      <c r="K1" s="14"/>
      <c r="L1" s="14"/>
      <c r="M1" s="14"/>
    </row>
    <row r="2" spans="1:13" s="20" customFormat="1" x14ac:dyDescent="0.2">
      <c r="A2" s="16" t="s">
        <v>160</v>
      </c>
      <c r="B2" s="16" t="s">
        <v>43</v>
      </c>
      <c r="C2" s="17" t="s">
        <v>44</v>
      </c>
      <c r="D2" s="17">
        <v>-20.444199999999999</v>
      </c>
      <c r="E2" s="17">
        <v>-52.875599999999999</v>
      </c>
      <c r="F2" s="17">
        <v>388</v>
      </c>
      <c r="G2" s="18">
        <v>40405</v>
      </c>
      <c r="H2" s="19">
        <v>1</v>
      </c>
      <c r="I2" s="17" t="s">
        <v>45</v>
      </c>
      <c r="J2" s="14"/>
      <c r="K2" s="14"/>
      <c r="L2" s="14"/>
      <c r="M2" s="14"/>
    </row>
    <row r="3" spans="1:13" ht="12.75" customHeight="1" x14ac:dyDescent="0.2">
      <c r="A3" s="16" t="s">
        <v>161</v>
      </c>
      <c r="B3" s="16" t="s">
        <v>43</v>
      </c>
      <c r="C3" s="17" t="s">
        <v>46</v>
      </c>
      <c r="D3" s="19">
        <v>-23.002500000000001</v>
      </c>
      <c r="E3" s="19">
        <v>-55.3294</v>
      </c>
      <c r="F3" s="19">
        <v>431</v>
      </c>
      <c r="G3" s="21">
        <v>39611</v>
      </c>
      <c r="H3" s="19">
        <v>1</v>
      </c>
      <c r="I3" s="17" t="s">
        <v>47</v>
      </c>
      <c r="J3" s="22"/>
      <c r="K3" s="22"/>
      <c r="L3" s="22"/>
      <c r="M3" s="22"/>
    </row>
    <row r="4" spans="1:13" x14ac:dyDescent="0.2">
      <c r="A4" s="16" t="s">
        <v>162</v>
      </c>
      <c r="B4" s="16" t="s">
        <v>43</v>
      </c>
      <c r="C4" s="17" t="s">
        <v>48</v>
      </c>
      <c r="D4" s="23">
        <v>-20.4756</v>
      </c>
      <c r="E4" s="23">
        <v>-55.783900000000003</v>
      </c>
      <c r="F4" s="23">
        <v>155</v>
      </c>
      <c r="G4" s="21">
        <v>39022</v>
      </c>
      <c r="H4" s="19">
        <v>1</v>
      </c>
      <c r="I4" s="17" t="s">
        <v>49</v>
      </c>
      <c r="J4" s="22"/>
      <c r="K4" s="22"/>
      <c r="L4" s="22"/>
      <c r="M4" s="22"/>
    </row>
    <row r="5" spans="1:13" ht="14.25" customHeight="1" x14ac:dyDescent="0.2">
      <c r="A5" s="16" t="s">
        <v>163</v>
      </c>
      <c r="B5" s="16" t="s">
        <v>89</v>
      </c>
      <c r="C5" s="17" t="s">
        <v>90</v>
      </c>
      <c r="D5" s="58">
        <v>-11148083</v>
      </c>
      <c r="E5" s="59">
        <v>-53763736</v>
      </c>
      <c r="F5" s="23">
        <v>347</v>
      </c>
      <c r="G5" s="21">
        <v>43199</v>
      </c>
      <c r="H5" s="19">
        <v>1</v>
      </c>
      <c r="I5" s="17" t="s">
        <v>91</v>
      </c>
      <c r="J5" s="22"/>
      <c r="K5" s="22"/>
      <c r="L5" s="22"/>
      <c r="M5" s="22"/>
    </row>
    <row r="6" spans="1:13" ht="14.25" customHeight="1" x14ac:dyDescent="0.2">
      <c r="A6" s="16" t="s">
        <v>164</v>
      </c>
      <c r="B6" s="16" t="s">
        <v>89</v>
      </c>
      <c r="C6" s="17" t="s">
        <v>92</v>
      </c>
      <c r="D6" s="59">
        <v>-22955028</v>
      </c>
      <c r="E6" s="59">
        <v>-55626001</v>
      </c>
      <c r="F6" s="23">
        <v>605</v>
      </c>
      <c r="G6" s="21">
        <v>43203</v>
      </c>
      <c r="H6" s="19">
        <v>1</v>
      </c>
      <c r="I6" s="17" t="s">
        <v>93</v>
      </c>
      <c r="J6" s="22"/>
      <c r="K6" s="22"/>
      <c r="L6" s="22"/>
      <c r="M6" s="22"/>
    </row>
    <row r="7" spans="1:13" s="25" customFormat="1" x14ac:dyDescent="0.2">
      <c r="A7" s="16" t="s">
        <v>165</v>
      </c>
      <c r="B7" s="16" t="s">
        <v>43</v>
      </c>
      <c r="C7" s="17" t="s">
        <v>50</v>
      </c>
      <c r="D7" s="23">
        <v>-22.1008</v>
      </c>
      <c r="E7" s="23">
        <v>-56.54</v>
      </c>
      <c r="F7" s="23">
        <v>208</v>
      </c>
      <c r="G7" s="21">
        <v>40764</v>
      </c>
      <c r="H7" s="19">
        <v>1</v>
      </c>
      <c r="I7" s="24" t="s">
        <v>51</v>
      </c>
      <c r="J7" s="22"/>
      <c r="K7" s="22"/>
      <c r="L7" s="22"/>
      <c r="M7" s="22"/>
    </row>
    <row r="8" spans="1:13" s="25" customFormat="1" x14ac:dyDescent="0.2">
      <c r="A8" s="16" t="s">
        <v>166</v>
      </c>
      <c r="B8" s="16" t="s">
        <v>43</v>
      </c>
      <c r="C8" s="17" t="s">
        <v>53</v>
      </c>
      <c r="D8" s="23">
        <v>-21.7514</v>
      </c>
      <c r="E8" s="23">
        <v>-52.470599999999997</v>
      </c>
      <c r="F8" s="23">
        <v>387</v>
      </c>
      <c r="G8" s="21">
        <v>41354</v>
      </c>
      <c r="H8" s="19">
        <v>1</v>
      </c>
      <c r="I8" s="24" t="s">
        <v>94</v>
      </c>
      <c r="J8" s="22"/>
      <c r="K8" s="22"/>
      <c r="L8" s="22"/>
      <c r="M8" s="22"/>
    </row>
    <row r="9" spans="1:13" s="25" customFormat="1" x14ac:dyDescent="0.2">
      <c r="A9" s="16" t="s">
        <v>167</v>
      </c>
      <c r="B9" s="16" t="s">
        <v>89</v>
      </c>
      <c r="C9" s="17" t="s">
        <v>96</v>
      </c>
      <c r="D9" s="59">
        <v>-19945539</v>
      </c>
      <c r="E9" s="59">
        <v>-54368533</v>
      </c>
      <c r="F9" s="23">
        <v>624</v>
      </c>
      <c r="G9" s="21">
        <v>43129</v>
      </c>
      <c r="H9" s="19">
        <v>1</v>
      </c>
      <c r="I9" s="24" t="s">
        <v>97</v>
      </c>
      <c r="J9" s="22"/>
      <c r="K9" s="22"/>
      <c r="L9" s="22"/>
      <c r="M9" s="22"/>
    </row>
    <row r="10" spans="1:13" s="25" customFormat="1" x14ac:dyDescent="0.2">
      <c r="A10" s="16" t="s">
        <v>168</v>
      </c>
      <c r="B10" s="16" t="s">
        <v>89</v>
      </c>
      <c r="C10" s="17" t="s">
        <v>99</v>
      </c>
      <c r="D10" s="59">
        <v>-21246756</v>
      </c>
      <c r="E10" s="59">
        <v>-564560442</v>
      </c>
      <c r="F10" s="23">
        <v>329</v>
      </c>
      <c r="G10" s="21" t="s">
        <v>100</v>
      </c>
      <c r="H10" s="19">
        <v>1</v>
      </c>
      <c r="I10" s="24" t="s">
        <v>101</v>
      </c>
      <c r="J10" s="22"/>
      <c r="K10" s="22"/>
      <c r="L10" s="22"/>
      <c r="M10" s="22"/>
    </row>
    <row r="11" spans="1:13" s="25" customFormat="1" x14ac:dyDescent="0.2">
      <c r="A11" s="16" t="s">
        <v>169</v>
      </c>
      <c r="B11" s="16" t="s">
        <v>89</v>
      </c>
      <c r="C11" s="17" t="s">
        <v>103</v>
      </c>
      <c r="D11" s="59">
        <v>-21298278</v>
      </c>
      <c r="E11" s="59">
        <v>-52068917</v>
      </c>
      <c r="F11" s="23">
        <v>345</v>
      </c>
      <c r="G11" s="21">
        <v>43196</v>
      </c>
      <c r="H11" s="19">
        <v>1</v>
      </c>
      <c r="I11" s="24" t="s">
        <v>104</v>
      </c>
      <c r="J11" s="22"/>
      <c r="K11" s="22"/>
      <c r="L11" s="22"/>
      <c r="M11" s="22"/>
    </row>
    <row r="12" spans="1:13" s="25" customFormat="1" x14ac:dyDescent="0.2">
      <c r="A12" s="16" t="s">
        <v>170</v>
      </c>
      <c r="B12" s="16" t="s">
        <v>89</v>
      </c>
      <c r="C12" s="17" t="s">
        <v>106</v>
      </c>
      <c r="D12" s="59">
        <v>-22657056</v>
      </c>
      <c r="E12" s="59">
        <v>-54819306</v>
      </c>
      <c r="F12" s="23">
        <v>456</v>
      </c>
      <c r="G12" s="21">
        <v>43165</v>
      </c>
      <c r="H12" s="19">
        <v>1</v>
      </c>
      <c r="I12" s="24" t="s">
        <v>107</v>
      </c>
      <c r="J12" s="22"/>
      <c r="K12" s="22"/>
      <c r="L12" s="22"/>
      <c r="M12" s="22"/>
    </row>
    <row r="13" spans="1:13" s="68" customFormat="1" ht="15" x14ac:dyDescent="0.25">
      <c r="A13" s="60" t="s">
        <v>171</v>
      </c>
      <c r="B13" s="60" t="s">
        <v>89</v>
      </c>
      <c r="C13" s="61" t="s">
        <v>108</v>
      </c>
      <c r="D13" s="62">
        <v>-19587528</v>
      </c>
      <c r="E13" s="62">
        <v>-54030083</v>
      </c>
      <c r="F13" s="63">
        <v>540</v>
      </c>
      <c r="G13" s="64">
        <v>43206</v>
      </c>
      <c r="H13" s="65">
        <v>1</v>
      </c>
      <c r="I13" s="66" t="s">
        <v>109</v>
      </c>
      <c r="J13" s="67"/>
      <c r="K13" s="67"/>
      <c r="L13" s="67"/>
      <c r="M13" s="67"/>
    </row>
    <row r="14" spans="1:13" x14ac:dyDescent="0.2">
      <c r="A14" s="16" t="s">
        <v>172</v>
      </c>
      <c r="B14" s="16" t="s">
        <v>43</v>
      </c>
      <c r="C14" s="17" t="s">
        <v>110</v>
      </c>
      <c r="D14" s="23">
        <v>-20.45</v>
      </c>
      <c r="E14" s="23">
        <v>-54.616599999999998</v>
      </c>
      <c r="F14" s="23">
        <v>530</v>
      </c>
      <c r="G14" s="21">
        <v>37145</v>
      </c>
      <c r="H14" s="19">
        <v>1</v>
      </c>
      <c r="I14" s="17" t="s">
        <v>54</v>
      </c>
      <c r="J14" s="22"/>
      <c r="K14" s="22"/>
      <c r="L14" s="22"/>
      <c r="M14" s="22"/>
    </row>
    <row r="15" spans="1:13" x14ac:dyDescent="0.2">
      <c r="A15" s="16" t="s">
        <v>173</v>
      </c>
      <c r="B15" s="16" t="s">
        <v>43</v>
      </c>
      <c r="C15" s="17" t="s">
        <v>111</v>
      </c>
      <c r="D15" s="19">
        <v>-19.122499999999999</v>
      </c>
      <c r="E15" s="19">
        <v>-51.720799999999997</v>
      </c>
      <c r="F15" s="23">
        <v>516</v>
      </c>
      <c r="G15" s="21">
        <v>39515</v>
      </c>
      <c r="H15" s="19">
        <v>1</v>
      </c>
      <c r="I15" s="17" t="s">
        <v>55</v>
      </c>
      <c r="J15" s="22"/>
      <c r="K15" s="22"/>
      <c r="L15" s="22" t="s">
        <v>35</v>
      </c>
      <c r="M15" s="22"/>
    </row>
    <row r="16" spans="1:13" x14ac:dyDescent="0.2">
      <c r="A16" s="16" t="s">
        <v>174</v>
      </c>
      <c r="B16" s="16" t="s">
        <v>43</v>
      </c>
      <c r="C16" s="17" t="s">
        <v>112</v>
      </c>
      <c r="D16" s="23">
        <v>-18.802199999999999</v>
      </c>
      <c r="E16" s="23">
        <v>-52.602800000000002</v>
      </c>
      <c r="F16" s="23">
        <v>818</v>
      </c>
      <c r="G16" s="21">
        <v>39070</v>
      </c>
      <c r="H16" s="19">
        <v>1</v>
      </c>
      <c r="I16" s="17" t="s">
        <v>85</v>
      </c>
      <c r="J16" s="22"/>
      <c r="K16" s="22"/>
      <c r="L16" s="22"/>
      <c r="M16" s="22"/>
    </row>
    <row r="17" spans="1:13" ht="13.5" customHeight="1" x14ac:dyDescent="0.2">
      <c r="A17" s="16" t="s">
        <v>175</v>
      </c>
      <c r="B17" s="16" t="s">
        <v>43</v>
      </c>
      <c r="C17" s="17" t="s">
        <v>113</v>
      </c>
      <c r="D17" s="23">
        <v>-18.996700000000001</v>
      </c>
      <c r="E17" s="23">
        <v>-57.637500000000003</v>
      </c>
      <c r="F17" s="23">
        <v>126</v>
      </c>
      <c r="G17" s="21">
        <v>39017</v>
      </c>
      <c r="H17" s="19">
        <v>1</v>
      </c>
      <c r="I17" s="17" t="s">
        <v>56</v>
      </c>
      <c r="J17" s="22"/>
      <c r="K17" s="22"/>
      <c r="L17" s="22"/>
      <c r="M17" s="22"/>
    </row>
    <row r="18" spans="1:13" ht="13.5" customHeight="1" x14ac:dyDescent="0.2">
      <c r="A18" s="16" t="s">
        <v>176</v>
      </c>
      <c r="B18" s="16" t="s">
        <v>43</v>
      </c>
      <c r="C18" s="17" t="s">
        <v>114</v>
      </c>
      <c r="D18" s="23">
        <v>-18.4922</v>
      </c>
      <c r="E18" s="23">
        <v>-53.167200000000001</v>
      </c>
      <c r="F18" s="23">
        <v>730</v>
      </c>
      <c r="G18" s="21">
        <v>41247</v>
      </c>
      <c r="H18" s="19">
        <v>1</v>
      </c>
      <c r="I18" s="24" t="s">
        <v>57</v>
      </c>
      <c r="J18" s="22"/>
      <c r="K18" s="22"/>
      <c r="L18" s="22" t="s">
        <v>35</v>
      </c>
      <c r="M18" s="22"/>
    </row>
    <row r="19" spans="1:13" x14ac:dyDescent="0.2">
      <c r="A19" s="16" t="s">
        <v>177</v>
      </c>
      <c r="B19" s="16" t="s">
        <v>43</v>
      </c>
      <c r="C19" s="17" t="s">
        <v>115</v>
      </c>
      <c r="D19" s="23">
        <v>-18.304400000000001</v>
      </c>
      <c r="E19" s="23">
        <v>-54.440899999999999</v>
      </c>
      <c r="F19" s="23">
        <v>252</v>
      </c>
      <c r="G19" s="21">
        <v>39028</v>
      </c>
      <c r="H19" s="19">
        <v>1</v>
      </c>
      <c r="I19" s="17" t="s">
        <v>58</v>
      </c>
      <c r="J19" s="22"/>
      <c r="K19" s="22"/>
      <c r="L19" s="22" t="s">
        <v>35</v>
      </c>
      <c r="M19" s="22"/>
    </row>
    <row r="20" spans="1:13" x14ac:dyDescent="0.2">
      <c r="A20" s="16" t="s">
        <v>178</v>
      </c>
      <c r="B20" s="16" t="s">
        <v>43</v>
      </c>
      <c r="C20" s="17" t="s">
        <v>116</v>
      </c>
      <c r="D20" s="23">
        <v>-22.193899999999999</v>
      </c>
      <c r="E20" s="26">
        <v>-54.9114</v>
      </c>
      <c r="F20" s="23">
        <v>469</v>
      </c>
      <c r="G20" s="21">
        <v>39011</v>
      </c>
      <c r="H20" s="19">
        <v>1</v>
      </c>
      <c r="I20" s="17" t="s">
        <v>59</v>
      </c>
      <c r="J20" s="22"/>
      <c r="K20" s="22"/>
      <c r="L20" s="22"/>
      <c r="M20" s="22"/>
    </row>
    <row r="21" spans="1:13" x14ac:dyDescent="0.2">
      <c r="A21" s="16" t="s">
        <v>179</v>
      </c>
      <c r="B21" s="16" t="s">
        <v>89</v>
      </c>
      <c r="C21" s="17" t="s">
        <v>117</v>
      </c>
      <c r="D21" s="59">
        <v>-22308694</v>
      </c>
      <c r="E21" s="69">
        <v>-54325833</v>
      </c>
      <c r="F21" s="23">
        <v>340</v>
      </c>
      <c r="G21" s="21">
        <v>43159</v>
      </c>
      <c r="H21" s="19">
        <v>1</v>
      </c>
      <c r="I21" s="17" t="s">
        <v>118</v>
      </c>
      <c r="J21" s="22"/>
      <c r="K21" s="22"/>
      <c r="L21" s="22"/>
      <c r="M21" s="22" t="s">
        <v>35</v>
      </c>
    </row>
    <row r="22" spans="1:13" ht="25.5" x14ac:dyDescent="0.2">
      <c r="A22" s="16" t="s">
        <v>180</v>
      </c>
      <c r="B22" s="16" t="s">
        <v>89</v>
      </c>
      <c r="C22" s="17" t="s">
        <v>119</v>
      </c>
      <c r="D22" s="59">
        <v>-23644881</v>
      </c>
      <c r="E22" s="69">
        <v>-54570289</v>
      </c>
      <c r="F22" s="23">
        <v>319</v>
      </c>
      <c r="G22" s="21">
        <v>43204</v>
      </c>
      <c r="H22" s="19">
        <v>1</v>
      </c>
      <c r="I22" s="17" t="s">
        <v>120</v>
      </c>
      <c r="J22" s="22"/>
      <c r="K22" s="22"/>
      <c r="L22" s="22"/>
      <c r="M22" s="22"/>
    </row>
    <row r="23" spans="1:13" x14ac:dyDescent="0.2">
      <c r="A23" s="16" t="s">
        <v>181</v>
      </c>
      <c r="B23" s="16" t="s">
        <v>89</v>
      </c>
      <c r="C23" s="17" t="s">
        <v>121</v>
      </c>
      <c r="D23" s="59">
        <v>-22092833</v>
      </c>
      <c r="E23" s="69">
        <v>-54798833</v>
      </c>
      <c r="F23" s="23">
        <v>360</v>
      </c>
      <c r="G23" s="21">
        <v>43157</v>
      </c>
      <c r="H23" s="19">
        <v>1</v>
      </c>
      <c r="I23" s="17" t="s">
        <v>122</v>
      </c>
      <c r="J23" s="22"/>
      <c r="K23" s="22"/>
      <c r="L23" s="22"/>
      <c r="M23" s="22"/>
    </row>
    <row r="24" spans="1:13" x14ac:dyDescent="0.2">
      <c r="A24" s="16" t="s">
        <v>182</v>
      </c>
      <c r="B24" s="16" t="s">
        <v>43</v>
      </c>
      <c r="C24" s="17" t="s">
        <v>60</v>
      </c>
      <c r="D24" s="19">
        <v>-23.449400000000001</v>
      </c>
      <c r="E24" s="19">
        <v>-54.181699999999999</v>
      </c>
      <c r="F24" s="19">
        <v>336</v>
      </c>
      <c r="G24" s="21">
        <v>39598</v>
      </c>
      <c r="H24" s="19">
        <v>1</v>
      </c>
      <c r="I24" s="17" t="s">
        <v>61</v>
      </c>
      <c r="J24" s="22"/>
      <c r="K24" s="22"/>
      <c r="L24" s="22" t="s">
        <v>35</v>
      </c>
      <c r="M24" s="22" t="s">
        <v>35</v>
      </c>
    </row>
    <row r="25" spans="1:13" x14ac:dyDescent="0.2">
      <c r="A25" s="16" t="s">
        <v>183</v>
      </c>
      <c r="B25" s="16" t="s">
        <v>43</v>
      </c>
      <c r="C25" s="17" t="s">
        <v>62</v>
      </c>
      <c r="D25" s="23">
        <v>-22.3</v>
      </c>
      <c r="E25" s="23">
        <v>-53.816600000000001</v>
      </c>
      <c r="F25" s="23">
        <v>373.29</v>
      </c>
      <c r="G25" s="21">
        <v>37662</v>
      </c>
      <c r="H25" s="19">
        <v>1</v>
      </c>
      <c r="I25" s="17" t="s">
        <v>63</v>
      </c>
      <c r="J25" s="22"/>
      <c r="K25" s="22"/>
      <c r="L25" s="22" t="s">
        <v>35</v>
      </c>
      <c r="M25" s="22"/>
    </row>
    <row r="26" spans="1:13" s="25" customFormat="1" x14ac:dyDescent="0.2">
      <c r="A26" s="16" t="s">
        <v>184</v>
      </c>
      <c r="B26" s="16" t="s">
        <v>43</v>
      </c>
      <c r="C26" s="17" t="s">
        <v>64</v>
      </c>
      <c r="D26" s="23">
        <v>-21.478200000000001</v>
      </c>
      <c r="E26" s="23">
        <v>-56.136899999999997</v>
      </c>
      <c r="F26" s="23">
        <v>249</v>
      </c>
      <c r="G26" s="21">
        <v>40759</v>
      </c>
      <c r="H26" s="19">
        <v>1</v>
      </c>
      <c r="I26" s="24" t="s">
        <v>65</v>
      </c>
      <c r="J26" s="22"/>
      <c r="K26" s="22"/>
      <c r="L26" s="22"/>
      <c r="M26" s="22"/>
    </row>
    <row r="27" spans="1:13" x14ac:dyDescent="0.2">
      <c r="A27" s="16" t="s">
        <v>185</v>
      </c>
      <c r="B27" s="16" t="s">
        <v>43</v>
      </c>
      <c r="C27" s="17" t="s">
        <v>66</v>
      </c>
      <c r="D27" s="19">
        <v>-22.857199999999999</v>
      </c>
      <c r="E27" s="19">
        <v>-54.605600000000003</v>
      </c>
      <c r="F27" s="19">
        <v>379</v>
      </c>
      <c r="G27" s="21">
        <v>39617</v>
      </c>
      <c r="H27" s="19">
        <v>1</v>
      </c>
      <c r="I27" s="17" t="s">
        <v>67</v>
      </c>
      <c r="J27" s="22"/>
      <c r="K27" s="22"/>
      <c r="L27" s="22"/>
      <c r="M27" s="22"/>
    </row>
    <row r="28" spans="1:13" x14ac:dyDescent="0.2">
      <c r="A28" s="16" t="s">
        <v>186</v>
      </c>
      <c r="B28" s="16" t="s">
        <v>89</v>
      </c>
      <c r="C28" s="17" t="s">
        <v>123</v>
      </c>
      <c r="D28" s="59">
        <v>-22575389</v>
      </c>
      <c r="E28" s="59">
        <v>-55160833</v>
      </c>
      <c r="F28" s="19">
        <v>499</v>
      </c>
      <c r="G28" s="21">
        <v>43166</v>
      </c>
      <c r="H28" s="19">
        <v>1</v>
      </c>
      <c r="I28" s="17" t="s">
        <v>124</v>
      </c>
      <c r="J28" s="22"/>
      <c r="K28" s="22"/>
      <c r="L28" s="22"/>
      <c r="M28" s="22"/>
    </row>
    <row r="29" spans="1:13" ht="12.75" customHeight="1" x14ac:dyDescent="0.2">
      <c r="A29" s="16" t="s">
        <v>187</v>
      </c>
      <c r="B29" s="16" t="s">
        <v>43</v>
      </c>
      <c r="C29" s="17" t="s">
        <v>125</v>
      </c>
      <c r="D29" s="23">
        <v>-21.609200000000001</v>
      </c>
      <c r="E29" s="23">
        <v>-55.177799999999998</v>
      </c>
      <c r="F29" s="23">
        <v>401</v>
      </c>
      <c r="G29" s="21">
        <v>39065</v>
      </c>
      <c r="H29" s="19">
        <v>1</v>
      </c>
      <c r="I29" s="17" t="s">
        <v>68</v>
      </c>
      <c r="J29" s="22"/>
      <c r="K29" s="22"/>
      <c r="L29" s="22"/>
      <c r="M29" s="22"/>
    </row>
    <row r="30" spans="1:13" ht="12.75" customHeight="1" x14ac:dyDescent="0.2">
      <c r="A30" s="16" t="s">
        <v>188</v>
      </c>
      <c r="B30" s="16" t="s">
        <v>89</v>
      </c>
      <c r="C30" s="17" t="s">
        <v>126</v>
      </c>
      <c r="D30" s="59">
        <v>-21450972</v>
      </c>
      <c r="E30" s="59">
        <v>-54341972</v>
      </c>
      <c r="F30" s="23">
        <v>500</v>
      </c>
      <c r="G30" s="21">
        <v>43153</v>
      </c>
      <c r="H30" s="19">
        <v>1</v>
      </c>
      <c r="I30" s="17" t="s">
        <v>127</v>
      </c>
      <c r="J30" s="22"/>
      <c r="K30" s="22"/>
      <c r="L30" s="22"/>
      <c r="M30" s="22"/>
    </row>
    <row r="31" spans="1:13" ht="12.75" customHeight="1" x14ac:dyDescent="0.2">
      <c r="A31" s="16" t="s">
        <v>189</v>
      </c>
      <c r="B31" s="16" t="s">
        <v>89</v>
      </c>
      <c r="C31" s="17" t="s">
        <v>129</v>
      </c>
      <c r="D31" s="59">
        <v>-22078528</v>
      </c>
      <c r="E31" s="59">
        <v>-53465889</v>
      </c>
      <c r="F31" s="23">
        <v>372</v>
      </c>
      <c r="G31" s="21">
        <v>43199</v>
      </c>
      <c r="H31" s="19">
        <v>1</v>
      </c>
      <c r="I31" s="17" t="s">
        <v>130</v>
      </c>
      <c r="J31" s="22"/>
      <c r="K31" s="22"/>
      <c r="L31" s="22"/>
      <c r="M31" s="22"/>
    </row>
    <row r="32" spans="1:13" s="25" customFormat="1" x14ac:dyDescent="0.2">
      <c r="A32" s="16" t="s">
        <v>190</v>
      </c>
      <c r="B32" s="16" t="s">
        <v>43</v>
      </c>
      <c r="C32" s="17" t="s">
        <v>131</v>
      </c>
      <c r="D32" s="23">
        <v>-20.395600000000002</v>
      </c>
      <c r="E32" s="23">
        <v>-56.431699999999999</v>
      </c>
      <c r="F32" s="23">
        <v>140</v>
      </c>
      <c r="G32" s="21">
        <v>39023</v>
      </c>
      <c r="H32" s="19">
        <v>1</v>
      </c>
      <c r="I32" s="17" t="s">
        <v>69</v>
      </c>
      <c r="J32" s="22"/>
      <c r="K32" s="22"/>
      <c r="L32" s="22"/>
      <c r="M32" s="22" t="s">
        <v>35</v>
      </c>
    </row>
    <row r="33" spans="1:13" x14ac:dyDescent="0.2">
      <c r="A33" s="16" t="s">
        <v>191</v>
      </c>
      <c r="B33" s="16" t="s">
        <v>43</v>
      </c>
      <c r="C33" s="17" t="s">
        <v>132</v>
      </c>
      <c r="D33" s="23">
        <v>-18.988900000000001</v>
      </c>
      <c r="E33" s="23">
        <v>-56.623100000000001</v>
      </c>
      <c r="F33" s="23">
        <v>104</v>
      </c>
      <c r="G33" s="21">
        <v>38932</v>
      </c>
      <c r="H33" s="19">
        <v>1</v>
      </c>
      <c r="I33" s="17" t="s">
        <v>70</v>
      </c>
      <c r="J33" s="22"/>
      <c r="K33" s="22"/>
      <c r="L33" s="22"/>
      <c r="M33" s="22"/>
    </row>
    <row r="34" spans="1:13" s="25" customFormat="1" x14ac:dyDescent="0.2">
      <c r="A34" s="16" t="s">
        <v>192</v>
      </c>
      <c r="B34" s="16" t="s">
        <v>43</v>
      </c>
      <c r="C34" s="17" t="s">
        <v>133</v>
      </c>
      <c r="D34" s="23">
        <v>-19.414300000000001</v>
      </c>
      <c r="E34" s="23">
        <v>-51.1053</v>
      </c>
      <c r="F34" s="23">
        <v>424</v>
      </c>
      <c r="G34" s="21" t="s">
        <v>71</v>
      </c>
      <c r="H34" s="19">
        <v>1</v>
      </c>
      <c r="I34" s="17" t="s">
        <v>72</v>
      </c>
      <c r="J34" s="22"/>
      <c r="K34" s="22"/>
      <c r="L34" s="22"/>
      <c r="M34" s="22"/>
    </row>
    <row r="35" spans="1:13" s="25" customFormat="1" x14ac:dyDescent="0.2">
      <c r="A35" s="16" t="s">
        <v>193</v>
      </c>
      <c r="B35" s="16" t="s">
        <v>89</v>
      </c>
      <c r="C35" s="17" t="s">
        <v>134</v>
      </c>
      <c r="D35" s="59">
        <v>-18072711</v>
      </c>
      <c r="E35" s="59">
        <v>-54548811</v>
      </c>
      <c r="F35" s="23">
        <v>251</v>
      </c>
      <c r="G35" s="21">
        <v>43133</v>
      </c>
      <c r="H35" s="19">
        <v>1</v>
      </c>
      <c r="I35" s="17" t="s">
        <v>135</v>
      </c>
      <c r="J35" s="22"/>
      <c r="K35" s="22"/>
      <c r="L35" s="22"/>
      <c r="M35" s="22" t="s">
        <v>35</v>
      </c>
    </row>
    <row r="36" spans="1:13" x14ac:dyDescent="0.2">
      <c r="A36" s="16" t="s">
        <v>194</v>
      </c>
      <c r="B36" s="16" t="s">
        <v>43</v>
      </c>
      <c r="C36" s="17" t="s">
        <v>136</v>
      </c>
      <c r="D36" s="23">
        <v>-22.533300000000001</v>
      </c>
      <c r="E36" s="23">
        <v>-55.533299999999997</v>
      </c>
      <c r="F36" s="23">
        <v>650</v>
      </c>
      <c r="G36" s="21">
        <v>37140</v>
      </c>
      <c r="H36" s="19">
        <v>1</v>
      </c>
      <c r="I36" s="17" t="s">
        <v>73</v>
      </c>
      <c r="J36" s="22"/>
      <c r="K36" s="22"/>
      <c r="L36" s="22"/>
      <c r="M36" s="22"/>
    </row>
    <row r="37" spans="1:13" x14ac:dyDescent="0.2">
      <c r="A37" s="16" t="s">
        <v>195</v>
      </c>
      <c r="B37" s="16" t="s">
        <v>43</v>
      </c>
      <c r="C37" s="17" t="s">
        <v>137</v>
      </c>
      <c r="D37" s="23">
        <v>-21.7058</v>
      </c>
      <c r="E37" s="23">
        <v>-57.5533</v>
      </c>
      <c r="F37" s="23">
        <v>85</v>
      </c>
      <c r="G37" s="21">
        <v>39014</v>
      </c>
      <c r="H37" s="19">
        <v>1</v>
      </c>
      <c r="I37" s="17" t="s">
        <v>74</v>
      </c>
      <c r="J37" s="22"/>
      <c r="K37" s="22"/>
      <c r="L37" s="22"/>
      <c r="M37" s="22"/>
    </row>
    <row r="38" spans="1:13" s="25" customFormat="1" x14ac:dyDescent="0.2">
      <c r="A38" s="16" t="s">
        <v>196</v>
      </c>
      <c r="B38" s="16" t="s">
        <v>43</v>
      </c>
      <c r="C38" s="17" t="s">
        <v>138</v>
      </c>
      <c r="D38" s="23">
        <v>-19.420100000000001</v>
      </c>
      <c r="E38" s="23">
        <v>-54.553100000000001</v>
      </c>
      <c r="F38" s="23">
        <v>647</v>
      </c>
      <c r="G38" s="21">
        <v>39067</v>
      </c>
      <c r="H38" s="19">
        <v>1</v>
      </c>
      <c r="I38" s="17" t="s">
        <v>86</v>
      </c>
      <c r="J38" s="22"/>
      <c r="K38" s="22"/>
      <c r="L38" s="22"/>
      <c r="M38" s="22"/>
    </row>
    <row r="39" spans="1:13" s="25" customFormat="1" x14ac:dyDescent="0.2">
      <c r="A39" s="16" t="s">
        <v>197</v>
      </c>
      <c r="B39" s="16" t="s">
        <v>89</v>
      </c>
      <c r="C39" s="17" t="s">
        <v>139</v>
      </c>
      <c r="D39" s="59">
        <v>-20466094</v>
      </c>
      <c r="E39" s="59">
        <v>-53763028</v>
      </c>
      <c r="F39" s="23">
        <v>442</v>
      </c>
      <c r="G39" s="21">
        <v>43118</v>
      </c>
      <c r="H39" s="19">
        <v>1</v>
      </c>
      <c r="I39" s="17"/>
      <c r="J39" s="22"/>
      <c r="K39" s="22"/>
      <c r="L39" s="22"/>
      <c r="M39" s="22"/>
    </row>
    <row r="40" spans="1:13" x14ac:dyDescent="0.2">
      <c r="A40" s="16" t="s">
        <v>198</v>
      </c>
      <c r="B40" s="16" t="s">
        <v>43</v>
      </c>
      <c r="C40" s="17" t="s">
        <v>140</v>
      </c>
      <c r="D40" s="19">
        <v>-21.774999999999999</v>
      </c>
      <c r="E40" s="19">
        <v>-54.528100000000002</v>
      </c>
      <c r="F40" s="19">
        <v>329</v>
      </c>
      <c r="G40" s="21">
        <v>39625</v>
      </c>
      <c r="H40" s="19">
        <v>1</v>
      </c>
      <c r="I40" s="17" t="s">
        <v>75</v>
      </c>
      <c r="J40" s="22"/>
      <c r="K40" s="22"/>
      <c r="L40" s="22"/>
      <c r="M40" s="22" t="s">
        <v>35</v>
      </c>
    </row>
    <row r="41" spans="1:13" s="30" customFormat="1" ht="15" customHeight="1" x14ac:dyDescent="0.2">
      <c r="A41" s="27" t="s">
        <v>199</v>
      </c>
      <c r="B41" s="27" t="s">
        <v>89</v>
      </c>
      <c r="C41" s="17" t="s">
        <v>142</v>
      </c>
      <c r="D41" s="70">
        <v>-21305889</v>
      </c>
      <c r="E41" s="70">
        <v>-52820375</v>
      </c>
      <c r="F41" s="28">
        <v>383</v>
      </c>
      <c r="G41" s="18">
        <v>43209</v>
      </c>
      <c r="H41" s="17">
        <v>1</v>
      </c>
      <c r="I41" s="27" t="s">
        <v>143</v>
      </c>
      <c r="J41" s="29"/>
      <c r="K41" s="29"/>
      <c r="L41" s="29"/>
      <c r="M41" s="29"/>
    </row>
    <row r="42" spans="1:13" s="30" customFormat="1" ht="15" customHeight="1" x14ac:dyDescent="0.2">
      <c r="A42" s="27" t="s">
        <v>200</v>
      </c>
      <c r="B42" s="27" t="s">
        <v>43</v>
      </c>
      <c r="C42" s="17" t="s">
        <v>144</v>
      </c>
      <c r="D42" s="70">
        <v>-20981633</v>
      </c>
      <c r="E42" s="28">
        <v>-54.971899999999998</v>
      </c>
      <c r="F42" s="28">
        <v>464</v>
      </c>
      <c r="G42" s="18" t="s">
        <v>76</v>
      </c>
      <c r="H42" s="17">
        <v>1</v>
      </c>
      <c r="I42" s="27" t="s">
        <v>77</v>
      </c>
      <c r="J42" s="29"/>
      <c r="K42" s="29"/>
      <c r="L42" s="29"/>
      <c r="M42" s="29"/>
    </row>
    <row r="43" spans="1:13" s="25" customFormat="1" x14ac:dyDescent="0.2">
      <c r="A43" s="16" t="s">
        <v>201</v>
      </c>
      <c r="B43" s="16" t="s">
        <v>43</v>
      </c>
      <c r="C43" s="17" t="s">
        <v>145</v>
      </c>
      <c r="D43" s="19">
        <v>-23.966899999999999</v>
      </c>
      <c r="E43" s="19">
        <v>-55.0242</v>
      </c>
      <c r="F43" s="19">
        <v>402</v>
      </c>
      <c r="G43" s="21">
        <v>39605</v>
      </c>
      <c r="H43" s="19">
        <v>1</v>
      </c>
      <c r="I43" s="17" t="s">
        <v>78</v>
      </c>
      <c r="J43" s="22"/>
      <c r="K43" s="22"/>
      <c r="L43" s="22"/>
      <c r="M43" s="22"/>
    </row>
    <row r="44" spans="1:13" s="25" customFormat="1" x14ac:dyDescent="0.2">
      <c r="A44" s="16" t="s">
        <v>202</v>
      </c>
      <c r="B44" s="16" t="s">
        <v>89</v>
      </c>
      <c r="C44" s="17" t="s">
        <v>147</v>
      </c>
      <c r="D44" s="59">
        <v>-20351444</v>
      </c>
      <c r="E44" s="59">
        <v>-51430222</v>
      </c>
      <c r="F44" s="19">
        <v>374</v>
      </c>
      <c r="G44" s="21">
        <v>43196</v>
      </c>
      <c r="H44" s="19">
        <v>1</v>
      </c>
      <c r="I44" s="17" t="s">
        <v>148</v>
      </c>
      <c r="J44" s="22"/>
      <c r="K44" s="22"/>
      <c r="L44" s="22"/>
      <c r="M44" s="22"/>
    </row>
    <row r="45" spans="1:13" s="32" customFormat="1" x14ac:dyDescent="0.2">
      <c r="A45" s="27" t="s">
        <v>203</v>
      </c>
      <c r="B45" s="27" t="s">
        <v>43</v>
      </c>
      <c r="C45" s="17" t="s">
        <v>149</v>
      </c>
      <c r="D45" s="17">
        <v>-17.634699999999999</v>
      </c>
      <c r="E45" s="17">
        <v>-54.760100000000001</v>
      </c>
      <c r="F45" s="17">
        <v>486</v>
      </c>
      <c r="G45" s="18" t="s">
        <v>79</v>
      </c>
      <c r="H45" s="17">
        <v>1</v>
      </c>
      <c r="I45" s="19" t="s">
        <v>80</v>
      </c>
      <c r="J45" s="31"/>
      <c r="K45" s="31"/>
      <c r="L45" s="31"/>
      <c r="M45" s="31"/>
    </row>
    <row r="46" spans="1:13" x14ac:dyDescent="0.2">
      <c r="A46" s="16" t="s">
        <v>204</v>
      </c>
      <c r="B46" s="16" t="s">
        <v>43</v>
      </c>
      <c r="C46" s="17" t="s">
        <v>150</v>
      </c>
      <c r="D46" s="19">
        <v>-20.783300000000001</v>
      </c>
      <c r="E46" s="19">
        <v>-51.7</v>
      </c>
      <c r="F46" s="19">
        <v>313</v>
      </c>
      <c r="G46" s="21">
        <v>37137</v>
      </c>
      <c r="H46" s="19">
        <v>1</v>
      </c>
      <c r="I46" s="17" t="s">
        <v>81</v>
      </c>
      <c r="J46" s="22"/>
      <c r="K46" s="22"/>
      <c r="L46" s="22"/>
      <c r="M46" s="22"/>
    </row>
    <row r="47" spans="1:13" ht="18" customHeight="1" x14ac:dyDescent="0.2">
      <c r="A47" s="33"/>
      <c r="B47" s="34"/>
      <c r="C47" s="35"/>
      <c r="D47" s="35"/>
      <c r="E47" s="35"/>
      <c r="F47" s="35"/>
      <c r="G47" s="13" t="s">
        <v>82</v>
      </c>
      <c r="H47" s="17">
        <f>SUM(H2:H46)</f>
        <v>45</v>
      </c>
      <c r="I47" s="33"/>
      <c r="J47" s="22"/>
      <c r="K47" s="22"/>
      <c r="L47" s="22"/>
      <c r="M47" s="22"/>
    </row>
    <row r="48" spans="1:13" x14ac:dyDescent="0.2">
      <c r="A48" s="22" t="s">
        <v>83</v>
      </c>
      <c r="B48" s="36"/>
      <c r="C48" s="36"/>
      <c r="D48" s="36"/>
      <c r="E48" s="36"/>
      <c r="F48" s="36"/>
      <c r="G48" s="22"/>
      <c r="H48" s="37"/>
      <c r="I48" s="22"/>
      <c r="J48" s="22"/>
      <c r="K48" s="22"/>
      <c r="L48" s="22"/>
      <c r="M48" s="22"/>
    </row>
    <row r="49" spans="1:13" x14ac:dyDescent="0.2">
      <c r="A49" s="38" t="s">
        <v>84</v>
      </c>
      <c r="B49" s="39"/>
      <c r="C49" s="39"/>
      <c r="D49" s="39"/>
      <c r="E49" s="39"/>
      <c r="F49" s="39"/>
      <c r="G49" s="22"/>
      <c r="H49" s="22"/>
      <c r="I49" s="22"/>
      <c r="J49" s="22"/>
      <c r="K49" s="22"/>
      <c r="L49" s="22"/>
      <c r="M49" s="22"/>
    </row>
    <row r="50" spans="1:13" x14ac:dyDescent="0.2">
      <c r="A50" s="22"/>
      <c r="B50" s="39"/>
      <c r="C50" s="39"/>
      <c r="D50" s="39"/>
      <c r="E50" s="39"/>
      <c r="F50" s="39"/>
      <c r="G50" s="22"/>
      <c r="H50" s="22"/>
      <c r="I50" s="22"/>
      <c r="J50" s="22"/>
      <c r="K50" s="22"/>
      <c r="L50" s="22"/>
      <c r="M50" s="22"/>
    </row>
    <row r="51" spans="1:13" x14ac:dyDescent="0.2">
      <c r="A51" s="22"/>
      <c r="B51" s="39"/>
      <c r="C51" s="39"/>
      <c r="D51" s="39"/>
      <c r="E51" s="39"/>
      <c r="F51" s="39"/>
      <c r="G51" s="22"/>
      <c r="H51" s="22"/>
      <c r="I51" s="22"/>
      <c r="J51" s="22"/>
      <c r="K51" s="22"/>
      <c r="L51" s="22"/>
      <c r="M51" s="22"/>
    </row>
    <row r="52" spans="1:13" x14ac:dyDescent="0.2">
      <c r="A52" s="22"/>
      <c r="B52" s="39"/>
      <c r="C52" s="39"/>
      <c r="D52" s="39"/>
      <c r="E52" s="39"/>
      <c r="F52" s="39"/>
      <c r="G52" s="22"/>
      <c r="H52" s="22"/>
      <c r="I52" s="22"/>
      <c r="J52" s="22"/>
      <c r="K52" s="22"/>
      <c r="L52" s="22"/>
      <c r="M52" s="22"/>
    </row>
    <row r="53" spans="1:13" x14ac:dyDescent="0.2">
      <c r="A53" s="22"/>
      <c r="B53" s="39"/>
      <c r="C53" s="39"/>
      <c r="D53" s="39"/>
      <c r="E53" s="39"/>
      <c r="F53" s="39"/>
      <c r="G53" s="22"/>
      <c r="H53" s="22"/>
      <c r="I53" s="22"/>
      <c r="J53" s="22"/>
      <c r="K53" s="22"/>
      <c r="L53" s="22"/>
      <c r="M53" s="22"/>
    </row>
    <row r="54" spans="1:13" x14ac:dyDescent="0.2">
      <c r="A54" s="22"/>
      <c r="B54" s="39"/>
      <c r="C54" s="39"/>
      <c r="D54" s="39"/>
      <c r="E54" s="39"/>
      <c r="F54" s="39"/>
      <c r="G54" s="22"/>
      <c r="H54" s="22"/>
      <c r="I54" s="22"/>
      <c r="J54" s="22"/>
      <c r="K54" s="22"/>
      <c r="L54" s="22"/>
      <c r="M54" s="22"/>
    </row>
    <row r="55" spans="1:13" x14ac:dyDescent="0.2">
      <c r="A55" s="22"/>
      <c r="B55" s="39"/>
      <c r="C55" s="39"/>
      <c r="D55" s="39"/>
      <c r="E55" s="39"/>
      <c r="F55" s="39"/>
      <c r="G55" s="22"/>
      <c r="H55" s="22"/>
      <c r="I55" s="22"/>
      <c r="J55" s="22"/>
      <c r="K55" s="22"/>
      <c r="L55" s="22"/>
      <c r="M55" s="22"/>
    </row>
    <row r="56" spans="1:13" x14ac:dyDescent="0.2">
      <c r="A56" s="22"/>
      <c r="B56" s="39"/>
      <c r="C56" s="39"/>
      <c r="D56" s="39"/>
      <c r="E56" s="39"/>
      <c r="F56" s="39"/>
      <c r="G56" s="22"/>
      <c r="H56" s="22"/>
      <c r="I56" s="22"/>
      <c r="J56" s="22"/>
      <c r="K56" s="22"/>
      <c r="L56" s="22"/>
      <c r="M56" s="22"/>
    </row>
    <row r="57" spans="1:13" x14ac:dyDescent="0.2">
      <c r="A57" s="22"/>
      <c r="B57" s="39"/>
      <c r="C57" s="39"/>
      <c r="D57" s="39"/>
      <c r="E57" s="39"/>
      <c r="F57" s="39"/>
      <c r="G57" s="22"/>
      <c r="H57" s="22"/>
      <c r="I57" s="22"/>
      <c r="J57" s="22"/>
      <c r="K57" s="22"/>
      <c r="L57" s="22"/>
      <c r="M57" s="22"/>
    </row>
    <row r="58" spans="1:13" x14ac:dyDescent="0.2">
      <c r="A58" s="22"/>
      <c r="B58" s="39"/>
      <c r="C58" s="39"/>
      <c r="D58" s="39"/>
      <c r="E58" s="39"/>
      <c r="F58" s="39"/>
      <c r="G58" s="22"/>
      <c r="H58" s="22"/>
      <c r="I58" s="22"/>
      <c r="J58" s="22"/>
      <c r="K58" s="22"/>
      <c r="L58" s="22"/>
      <c r="M58" s="22"/>
    </row>
    <row r="59" spans="1:13" x14ac:dyDescent="0.2">
      <c r="A59" s="22"/>
      <c r="B59" s="39"/>
      <c r="C59" s="39"/>
      <c r="D59" s="39"/>
      <c r="E59" s="39"/>
      <c r="F59" s="39" t="s">
        <v>35</v>
      </c>
      <c r="G59" s="22"/>
      <c r="H59" s="22"/>
      <c r="I59" s="22"/>
      <c r="J59" s="22"/>
      <c r="K59" s="22"/>
      <c r="L59" s="22"/>
      <c r="M59" s="22"/>
    </row>
    <row r="60" spans="1:13" x14ac:dyDescent="0.2">
      <c r="A60" s="22"/>
      <c r="B60" s="39"/>
      <c r="C60" s="39"/>
      <c r="D60" s="39"/>
      <c r="E60" s="39"/>
      <c r="F60" s="39"/>
      <c r="G60" s="22"/>
      <c r="H60" s="22"/>
      <c r="I60" s="22"/>
      <c r="J60" s="22"/>
      <c r="K60" s="22"/>
      <c r="L60" s="22"/>
      <c r="M60" s="22"/>
    </row>
    <row r="61" spans="1:13" x14ac:dyDescent="0.2">
      <c r="A61" s="22"/>
      <c r="B61" s="39"/>
      <c r="C61" s="39"/>
      <c r="D61" s="39"/>
      <c r="E61" s="39"/>
      <c r="F61" s="39"/>
      <c r="G61" s="22"/>
      <c r="H61" s="22"/>
      <c r="I61" s="22"/>
      <c r="J61" s="22"/>
      <c r="K61" s="22"/>
      <c r="L61" s="22"/>
      <c r="M61" s="22"/>
    </row>
    <row r="62" spans="1:13" x14ac:dyDescent="0.2">
      <c r="A62" s="22"/>
      <c r="B62" s="39"/>
      <c r="C62" s="39"/>
      <c r="D62" s="39"/>
      <c r="E62" s="39"/>
      <c r="F62" s="39"/>
      <c r="G62" s="22"/>
      <c r="H62" s="22"/>
      <c r="I62" s="22"/>
      <c r="J62" s="22"/>
      <c r="K62" s="22"/>
      <c r="L62" s="22"/>
      <c r="M62" s="22"/>
    </row>
    <row r="63" spans="1:13" x14ac:dyDescent="0.2">
      <c r="A63" s="22"/>
      <c r="B63" s="39"/>
      <c r="C63" s="39"/>
      <c r="D63" s="39"/>
      <c r="E63" s="39"/>
      <c r="F63" s="39"/>
      <c r="G63" s="22"/>
      <c r="H63" s="22"/>
      <c r="I63" s="22"/>
      <c r="J63" s="22"/>
      <c r="K63" s="22"/>
      <c r="L63" s="22"/>
      <c r="M63" s="22"/>
    </row>
  </sheetData>
  <hyperlinks>
    <hyperlink ref="A49" r:id="rId1"/>
  </hyperlinks>
  <pageMargins left="0.51181102362204722" right="0.51181102362204722" top="0.78740157480314965" bottom="0.78740157480314965" header="0.31496062992125984" footer="0.31496062992125984"/>
  <pageSetup paperSize="9" scale="45" orientation="landscape" r:id="rId2"/>
  <headerFooter>
    <oddHeader xml:space="preserve">&amp;C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C1EAFD5-7B12-4C8E-AE6D-07D083BDD62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11</vt:i4>
      </vt:variant>
      <vt:variant>
        <vt:lpstr>Intervalos nomeados</vt:lpstr>
      </vt:variant>
      <vt:variant>
        <vt:i4>10</vt:i4>
      </vt:variant>
    </vt:vector>
  </HeadingPairs>
  <TitlesOfParts>
    <vt:vector size="21" baseType="lpstr">
      <vt:lpstr>TempInst</vt:lpstr>
      <vt:lpstr>TempMax</vt:lpstr>
      <vt:lpstr>TempMin</vt:lpstr>
      <vt:lpstr>UmidInst</vt:lpstr>
      <vt:lpstr>UmidMax</vt:lpstr>
      <vt:lpstr>UmidMin</vt:lpstr>
      <vt:lpstr>VelVentoMax</vt:lpstr>
      <vt:lpstr>DirVento</vt:lpstr>
      <vt:lpstr>RajadaVento</vt:lpstr>
      <vt:lpstr>Chuva</vt:lpstr>
      <vt:lpstr>ESTAÇÃO METEOROLÓGICA</vt:lpstr>
      <vt:lpstr>Chuva!Area_de_impressao</vt:lpstr>
      <vt:lpstr>DirVento!Area_de_impressao</vt:lpstr>
      <vt:lpstr>RajadaVento!Area_de_impressao</vt:lpstr>
      <vt:lpstr>TempInst!Area_de_impressao</vt:lpstr>
      <vt:lpstr>TempMax!Area_de_impressao</vt:lpstr>
      <vt:lpstr>TempMin!Area_de_impressao</vt:lpstr>
      <vt:lpstr>UmidInst!Area_de_impressao</vt:lpstr>
      <vt:lpstr>UmidMax!Area_de_impressao</vt:lpstr>
      <vt:lpstr>UmidMin!Area_de_impressao</vt:lpstr>
      <vt:lpstr>VelVentoMax!Area_de_impressao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Centro de Monitoramento de Tempo, do Clima e dos Recursos Hídricos  de Mato Grosso do Sul (Cemtec-MS)</dc:creator>
  <dc:description>Centro de Monitoramento de Tempo, do Clima e dos Recursos Hídricos  de Mato Grosso do Sul (Cemtec-MS)</dc:description>
  <cp:lastModifiedBy>Pedro Vinicius Pontes de Oliveira</cp:lastModifiedBy>
  <cp:lastPrinted>2018-11-22T17:22:01Z</cp:lastPrinted>
  <dcterms:created xsi:type="dcterms:W3CDTF">2008-08-15T13:32:29Z</dcterms:created>
  <dcterms:modified xsi:type="dcterms:W3CDTF">2023-06-05T15:16:14Z</dcterms:modified>
</cp:coreProperties>
</file>