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0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H76" i="14" l="1"/>
  <c r="AG76" i="14"/>
  <c r="AF76" i="14"/>
  <c r="AH75" i="14"/>
  <c r="AG75" i="14"/>
  <c r="AF75" i="14"/>
  <c r="AH74" i="14"/>
  <c r="AG74" i="14"/>
  <c r="AF74" i="14"/>
  <c r="AH73" i="14"/>
  <c r="AG73" i="14"/>
  <c r="AF73" i="14"/>
  <c r="AH72" i="14" l="1"/>
  <c r="AG72" i="14"/>
  <c r="AF72" i="14"/>
  <c r="AG71" i="14"/>
  <c r="AF71" i="14"/>
  <c r="AH70" i="14"/>
  <c r="AG70" i="14"/>
  <c r="AF70" i="14"/>
  <c r="AH69" i="14"/>
  <c r="AG69" i="14"/>
  <c r="AF69" i="14"/>
  <c r="AH68" i="14"/>
  <c r="AG68" i="14"/>
  <c r="AF68" i="14"/>
  <c r="AH67" i="14"/>
  <c r="AG67" i="14"/>
  <c r="AF67" i="14"/>
  <c r="AH66" i="14"/>
  <c r="AG66" i="14"/>
  <c r="AF66" i="14"/>
  <c r="AH65" i="14"/>
  <c r="AG65" i="14"/>
  <c r="AF65" i="14"/>
  <c r="AH64" i="14"/>
  <c r="AG64" i="14"/>
  <c r="AF64" i="14"/>
  <c r="AG63" i="14"/>
  <c r="AF63" i="14"/>
  <c r="AG62" i="14"/>
  <c r="AF62" i="14"/>
  <c r="AH61" i="14"/>
  <c r="AG61" i="14"/>
  <c r="AF61" i="14"/>
  <c r="AH60" i="14"/>
  <c r="AG60" i="14"/>
  <c r="AF60" i="14"/>
  <c r="AH59" i="14"/>
  <c r="AG59" i="14"/>
  <c r="AF59" i="14"/>
  <c r="AH58" i="14"/>
  <c r="AG58" i="14"/>
  <c r="AF58" i="14"/>
  <c r="AH57" i="14"/>
  <c r="AG57" i="14"/>
  <c r="AF57" i="14"/>
  <c r="AH56" i="14"/>
  <c r="AG56" i="14"/>
  <c r="AF56" i="14"/>
  <c r="AH55" i="14"/>
  <c r="AG55" i="14"/>
  <c r="AF55" i="14"/>
  <c r="AH54" i="14"/>
  <c r="AG54" i="14"/>
  <c r="AF54" i="14"/>
  <c r="AH52" i="14"/>
  <c r="AG52" i="14"/>
  <c r="AF52" i="14"/>
  <c r="AH51" i="14"/>
  <c r="AG51" i="14"/>
  <c r="AF51" i="14"/>
  <c r="W88" i="14" l="1"/>
  <c r="T49" i="5" l="1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B5" i="4" l="1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50" i="4" l="1"/>
  <c r="U50" i="4"/>
  <c r="V50" i="4"/>
  <c r="W50" i="4"/>
  <c r="X50" i="4"/>
  <c r="Y50" i="4"/>
  <c r="Z50" i="4"/>
  <c r="AA50" i="4"/>
  <c r="AB50" i="4"/>
  <c r="AC50" i="4"/>
  <c r="AD50" i="4"/>
  <c r="AE50" i="4"/>
  <c r="AE12" i="14" l="1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2" i="5"/>
  <c r="AD12" i="5"/>
  <c r="AC12" i="5"/>
  <c r="AB12" i="5"/>
  <c r="AA12" i="5"/>
  <c r="Z12" i="5"/>
  <c r="Y12" i="5"/>
  <c r="X12" i="5"/>
  <c r="W12" i="5"/>
  <c r="V12" i="5"/>
  <c r="U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1" i="5"/>
  <c r="AD11" i="5"/>
  <c r="AC11" i="5"/>
  <c r="AB11" i="5"/>
  <c r="AA11" i="5"/>
  <c r="Z11" i="5"/>
  <c r="Y11" i="5"/>
  <c r="X11" i="5"/>
  <c r="W11" i="5"/>
  <c r="V11" i="5"/>
  <c r="U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9" i="5"/>
  <c r="AD49" i="5"/>
  <c r="AC49" i="5"/>
  <c r="AB49" i="5"/>
  <c r="AA49" i="5"/>
  <c r="Z49" i="5"/>
  <c r="Y49" i="5"/>
  <c r="X49" i="5"/>
  <c r="W49" i="5"/>
  <c r="V49" i="5"/>
  <c r="U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5"/>
  <c r="AD48" i="5"/>
  <c r="AC48" i="5"/>
  <c r="AB48" i="5"/>
  <c r="AA48" i="5"/>
  <c r="Z48" i="5"/>
  <c r="Y48" i="5"/>
  <c r="X48" i="5"/>
  <c r="W48" i="5"/>
  <c r="V48" i="5"/>
  <c r="U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5"/>
  <c r="AD47" i="5"/>
  <c r="AC47" i="5"/>
  <c r="AB47" i="5"/>
  <c r="AA47" i="5"/>
  <c r="Z47" i="5"/>
  <c r="Y47" i="5"/>
  <c r="X47" i="5"/>
  <c r="W47" i="5"/>
  <c r="V47" i="5"/>
  <c r="U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6" i="5"/>
  <c r="AD46" i="5"/>
  <c r="AC46" i="5"/>
  <c r="AB46" i="5"/>
  <c r="AA46" i="5"/>
  <c r="Z46" i="5"/>
  <c r="Y46" i="5"/>
  <c r="X46" i="5"/>
  <c r="W46" i="5"/>
  <c r="V46" i="5"/>
  <c r="U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5" i="5"/>
  <c r="AD45" i="5"/>
  <c r="AC45" i="5"/>
  <c r="AB45" i="5"/>
  <c r="AA45" i="5"/>
  <c r="Z45" i="5"/>
  <c r="Y45" i="5"/>
  <c r="X45" i="5"/>
  <c r="W45" i="5"/>
  <c r="V45" i="5"/>
  <c r="U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4" i="5"/>
  <c r="AD44" i="5"/>
  <c r="AC44" i="5"/>
  <c r="AB44" i="5"/>
  <c r="AA44" i="5"/>
  <c r="Z44" i="5"/>
  <c r="Y44" i="5"/>
  <c r="X44" i="5"/>
  <c r="W44" i="5"/>
  <c r="V44" i="5"/>
  <c r="U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3" i="5"/>
  <c r="AD43" i="5"/>
  <c r="AC43" i="5"/>
  <c r="AB43" i="5"/>
  <c r="AA43" i="5"/>
  <c r="Z43" i="5"/>
  <c r="Y43" i="5"/>
  <c r="X43" i="5"/>
  <c r="W43" i="5"/>
  <c r="V43" i="5"/>
  <c r="U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D42" i="5"/>
  <c r="AC42" i="5"/>
  <c r="AB42" i="5"/>
  <c r="AA42" i="5"/>
  <c r="Z42" i="5"/>
  <c r="Y42" i="5"/>
  <c r="X42" i="5"/>
  <c r="W42" i="5"/>
  <c r="V42" i="5"/>
  <c r="U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1" i="5"/>
  <c r="AD41" i="5"/>
  <c r="AC41" i="5"/>
  <c r="AB41" i="5"/>
  <c r="AA41" i="5"/>
  <c r="Z41" i="5"/>
  <c r="Y41" i="5"/>
  <c r="X41" i="5"/>
  <c r="W41" i="5"/>
  <c r="V41" i="5"/>
  <c r="U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40" i="5"/>
  <c r="AD40" i="5"/>
  <c r="AC40" i="5"/>
  <c r="AB40" i="5"/>
  <c r="AA40" i="5"/>
  <c r="Z40" i="5"/>
  <c r="Y40" i="5"/>
  <c r="X40" i="5"/>
  <c r="W40" i="5"/>
  <c r="V40" i="5"/>
  <c r="U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9" i="5"/>
  <c r="AD39" i="5"/>
  <c r="AC39" i="5"/>
  <c r="AB39" i="5"/>
  <c r="AA39" i="5"/>
  <c r="Z39" i="5"/>
  <c r="Y39" i="5"/>
  <c r="X39" i="5"/>
  <c r="W39" i="5"/>
  <c r="V39" i="5"/>
  <c r="U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8" i="5"/>
  <c r="AD38" i="5"/>
  <c r="AC38" i="5"/>
  <c r="AB38" i="5"/>
  <c r="AA38" i="5"/>
  <c r="Z38" i="5"/>
  <c r="Y38" i="5"/>
  <c r="X38" i="5"/>
  <c r="W38" i="5"/>
  <c r="V38" i="5"/>
  <c r="U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7" i="5"/>
  <c r="AD37" i="5"/>
  <c r="AC37" i="5"/>
  <c r="AB37" i="5"/>
  <c r="AA37" i="5"/>
  <c r="Z37" i="5"/>
  <c r="Y37" i="5"/>
  <c r="X37" i="5"/>
  <c r="W37" i="5"/>
  <c r="V37" i="5"/>
  <c r="U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V36" i="5"/>
  <c r="U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5" i="5"/>
  <c r="AD35" i="5"/>
  <c r="AC35" i="5"/>
  <c r="AB35" i="5"/>
  <c r="AA35" i="5"/>
  <c r="Z35" i="5"/>
  <c r="Y35" i="5"/>
  <c r="X35" i="5"/>
  <c r="W35" i="5"/>
  <c r="V35" i="5"/>
  <c r="U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4" i="5"/>
  <c r="AD34" i="5"/>
  <c r="AC34" i="5"/>
  <c r="AB34" i="5"/>
  <c r="AA34" i="5"/>
  <c r="Z34" i="5"/>
  <c r="Y34" i="5"/>
  <c r="X34" i="5"/>
  <c r="W34" i="5"/>
  <c r="V34" i="5"/>
  <c r="U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3" i="5"/>
  <c r="AD33" i="5"/>
  <c r="AC33" i="5"/>
  <c r="AB33" i="5"/>
  <c r="AA33" i="5"/>
  <c r="Z33" i="5"/>
  <c r="Y33" i="5"/>
  <c r="X33" i="5"/>
  <c r="W33" i="5"/>
  <c r="V33" i="5"/>
  <c r="U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2" i="5"/>
  <c r="AD32" i="5"/>
  <c r="AC32" i="5"/>
  <c r="AB32" i="5"/>
  <c r="AA32" i="5"/>
  <c r="Z32" i="5"/>
  <c r="Y32" i="5"/>
  <c r="X32" i="5"/>
  <c r="W32" i="5"/>
  <c r="V32" i="5"/>
  <c r="U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5"/>
  <c r="AD31" i="5"/>
  <c r="AC31" i="5"/>
  <c r="AB31" i="5"/>
  <c r="AA31" i="5"/>
  <c r="Z31" i="5"/>
  <c r="Y31" i="5"/>
  <c r="X31" i="5"/>
  <c r="W31" i="5"/>
  <c r="V31" i="5"/>
  <c r="U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30" i="5"/>
  <c r="AD30" i="5"/>
  <c r="AC30" i="5"/>
  <c r="AB30" i="5"/>
  <c r="AA30" i="5"/>
  <c r="Z30" i="5"/>
  <c r="Y30" i="5"/>
  <c r="X30" i="5"/>
  <c r="W30" i="5"/>
  <c r="V30" i="5"/>
  <c r="U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9" i="5"/>
  <c r="AD29" i="5"/>
  <c r="AC29" i="5"/>
  <c r="AB29" i="5"/>
  <c r="AA29" i="5"/>
  <c r="Z29" i="5"/>
  <c r="Y29" i="5"/>
  <c r="X29" i="5"/>
  <c r="W29" i="5"/>
  <c r="V29" i="5"/>
  <c r="U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8" i="5"/>
  <c r="AD28" i="5"/>
  <c r="AC28" i="5"/>
  <c r="AB28" i="5"/>
  <c r="AA28" i="5"/>
  <c r="Z28" i="5"/>
  <c r="Y28" i="5"/>
  <c r="X28" i="5"/>
  <c r="W28" i="5"/>
  <c r="V28" i="5"/>
  <c r="U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7" i="5"/>
  <c r="AD27" i="5"/>
  <c r="AC27" i="5"/>
  <c r="AB27" i="5"/>
  <c r="AA27" i="5"/>
  <c r="Z27" i="5"/>
  <c r="Y27" i="5"/>
  <c r="X27" i="5"/>
  <c r="W27" i="5"/>
  <c r="V27" i="5"/>
  <c r="U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6" i="5"/>
  <c r="AD26" i="5"/>
  <c r="AC26" i="5"/>
  <c r="AB26" i="5"/>
  <c r="AA26" i="5"/>
  <c r="Z26" i="5"/>
  <c r="Y26" i="5"/>
  <c r="X26" i="5"/>
  <c r="W26" i="5"/>
  <c r="V26" i="5"/>
  <c r="U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5" i="5"/>
  <c r="AD25" i="5"/>
  <c r="AC25" i="5"/>
  <c r="AB25" i="5"/>
  <c r="AA25" i="5"/>
  <c r="Z25" i="5"/>
  <c r="Y25" i="5"/>
  <c r="X25" i="5"/>
  <c r="W25" i="5"/>
  <c r="V25" i="5"/>
  <c r="U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4" i="5"/>
  <c r="AD24" i="5"/>
  <c r="AC24" i="5"/>
  <c r="AB24" i="5"/>
  <c r="AA24" i="5"/>
  <c r="Z24" i="5"/>
  <c r="Y24" i="5"/>
  <c r="X24" i="5"/>
  <c r="W24" i="5"/>
  <c r="V24" i="5"/>
  <c r="U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3" i="5"/>
  <c r="AD23" i="5"/>
  <c r="AC23" i="5"/>
  <c r="AB23" i="5"/>
  <c r="AA23" i="5"/>
  <c r="Z23" i="5"/>
  <c r="Y23" i="5"/>
  <c r="X23" i="5"/>
  <c r="W23" i="5"/>
  <c r="V23" i="5"/>
  <c r="U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2" i="5"/>
  <c r="AD22" i="5"/>
  <c r="AC22" i="5"/>
  <c r="AB22" i="5"/>
  <c r="AA22" i="5"/>
  <c r="Z22" i="5"/>
  <c r="Y22" i="5"/>
  <c r="X22" i="5"/>
  <c r="W22" i="5"/>
  <c r="V22" i="5"/>
  <c r="U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1" i="5"/>
  <c r="AD21" i="5"/>
  <c r="AC21" i="5"/>
  <c r="AB21" i="5"/>
  <c r="AA21" i="5"/>
  <c r="Z21" i="5"/>
  <c r="Y21" i="5"/>
  <c r="X21" i="5"/>
  <c r="W21" i="5"/>
  <c r="V21" i="5"/>
  <c r="U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5"/>
  <c r="AD20" i="5"/>
  <c r="AC20" i="5"/>
  <c r="AB20" i="5"/>
  <c r="AA20" i="5"/>
  <c r="Z20" i="5"/>
  <c r="Y20" i="5"/>
  <c r="X20" i="5"/>
  <c r="W20" i="5"/>
  <c r="V20" i="5"/>
  <c r="U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8" i="5"/>
  <c r="AD18" i="5"/>
  <c r="AC18" i="5"/>
  <c r="AB18" i="5"/>
  <c r="AA18" i="5"/>
  <c r="Z18" i="5"/>
  <c r="Y18" i="5"/>
  <c r="X18" i="5"/>
  <c r="W18" i="5"/>
  <c r="V18" i="5"/>
  <c r="U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7" i="5"/>
  <c r="AD17" i="5"/>
  <c r="AC17" i="5"/>
  <c r="AB17" i="5"/>
  <c r="AA17" i="5"/>
  <c r="Z17" i="5"/>
  <c r="Y17" i="5"/>
  <c r="X17" i="5"/>
  <c r="W17" i="5"/>
  <c r="V17" i="5"/>
  <c r="U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5"/>
  <c r="AD16" i="5"/>
  <c r="AC16" i="5"/>
  <c r="AB16" i="5"/>
  <c r="AA16" i="5"/>
  <c r="Z16" i="5"/>
  <c r="Y16" i="5"/>
  <c r="X16" i="5"/>
  <c r="W16" i="5"/>
  <c r="V16" i="5"/>
  <c r="U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5" i="5"/>
  <c r="AD15" i="5"/>
  <c r="AC15" i="5"/>
  <c r="AB15" i="5"/>
  <c r="AA15" i="5"/>
  <c r="Z15" i="5"/>
  <c r="Y15" i="5"/>
  <c r="X15" i="5"/>
  <c r="W15" i="5"/>
  <c r="V15" i="5"/>
  <c r="U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4" i="5"/>
  <c r="AD14" i="5"/>
  <c r="AC14" i="5"/>
  <c r="AB14" i="5"/>
  <c r="AA14" i="5"/>
  <c r="Z14" i="5"/>
  <c r="Y14" i="5"/>
  <c r="X14" i="5"/>
  <c r="W14" i="5"/>
  <c r="V14" i="5"/>
  <c r="U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3" i="5"/>
  <c r="AD13" i="5"/>
  <c r="AC13" i="5"/>
  <c r="AB13" i="5"/>
  <c r="AA13" i="5"/>
  <c r="Z13" i="5"/>
  <c r="Y13" i="5"/>
  <c r="X13" i="5"/>
  <c r="W13" i="5"/>
  <c r="V13" i="5"/>
  <c r="U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6" i="5"/>
  <c r="AD6" i="5"/>
  <c r="AC6" i="5"/>
  <c r="AB6" i="5"/>
  <c r="AA6" i="5"/>
  <c r="Z6" i="5"/>
  <c r="Y6" i="5"/>
  <c r="X6" i="5"/>
  <c r="W6" i="5"/>
  <c r="V6" i="5"/>
  <c r="U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5" i="5"/>
  <c r="AD5" i="5"/>
  <c r="AC5" i="5"/>
  <c r="AB5" i="5"/>
  <c r="AA5" i="5"/>
  <c r="Z5" i="5"/>
  <c r="Y5" i="5"/>
  <c r="X5" i="5"/>
  <c r="W5" i="5"/>
  <c r="V5" i="5"/>
  <c r="U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10" i="5"/>
  <c r="AD10" i="5"/>
  <c r="AC10" i="5"/>
  <c r="AB10" i="5"/>
  <c r="AA10" i="5"/>
  <c r="Z10" i="5"/>
  <c r="Y10" i="5"/>
  <c r="X10" i="5"/>
  <c r="W10" i="5"/>
  <c r="V10" i="5"/>
  <c r="U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9" i="5"/>
  <c r="AD9" i="5"/>
  <c r="AC9" i="5"/>
  <c r="AB9" i="5"/>
  <c r="AA9" i="5"/>
  <c r="Z9" i="5"/>
  <c r="Y9" i="5"/>
  <c r="X9" i="5"/>
  <c r="W9" i="5"/>
  <c r="V9" i="5"/>
  <c r="U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7" i="5"/>
  <c r="AD7" i="5"/>
  <c r="AC7" i="5"/>
  <c r="AB7" i="5"/>
  <c r="AA7" i="5"/>
  <c r="Z7" i="5"/>
  <c r="Y7" i="5"/>
  <c r="X7" i="5"/>
  <c r="W7" i="5"/>
  <c r="V7" i="5"/>
  <c r="U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B77" i="14" l="1"/>
  <c r="AF49" i="15"/>
  <c r="AF5" i="4"/>
  <c r="AF27" i="9"/>
  <c r="AG25" i="6"/>
  <c r="AF25" i="6"/>
  <c r="AF49" i="4"/>
  <c r="AF25" i="4"/>
  <c r="AF25" i="9"/>
  <c r="AG25" i="9"/>
  <c r="AG25" i="14"/>
  <c r="AH25" i="14"/>
  <c r="AF25" i="14"/>
  <c r="AF31" i="5"/>
  <c r="AG31" i="5"/>
  <c r="AF38" i="5"/>
  <c r="AG38" i="5"/>
  <c r="AF12" i="5"/>
  <c r="AG12" i="5"/>
  <c r="AH12" i="14"/>
  <c r="AG18" i="5"/>
  <c r="AF18" i="5"/>
  <c r="AF25" i="5"/>
  <c r="AG25" i="5"/>
  <c r="AF25" i="8"/>
  <c r="AG25" i="8"/>
  <c r="AF25" i="15"/>
  <c r="AG25" i="15"/>
  <c r="AF25" i="12"/>
  <c r="AG25" i="12"/>
  <c r="AF25" i="7"/>
  <c r="AF7" i="12"/>
  <c r="AG7" i="12"/>
  <c r="AF15" i="6"/>
  <c r="AG15" i="6"/>
  <c r="AF26" i="4"/>
  <c r="AF27" i="4"/>
  <c r="AF28" i="4"/>
  <c r="AF30" i="4"/>
  <c r="AF32" i="4"/>
  <c r="AF33" i="4"/>
  <c r="AF34" i="4"/>
  <c r="AF35" i="4"/>
  <c r="AF37" i="4"/>
  <c r="AF39" i="4"/>
  <c r="AF40" i="4"/>
  <c r="AF41" i="4"/>
  <c r="AF42" i="4"/>
  <c r="AF43" i="4"/>
  <c r="AF44" i="4"/>
  <c r="AF46" i="4"/>
  <c r="AF47" i="4"/>
  <c r="AF48" i="4"/>
  <c r="AF11" i="4"/>
  <c r="AF13" i="6"/>
  <c r="AG13" i="6"/>
  <c r="AF20" i="6"/>
  <c r="AG20" i="6"/>
  <c r="AF20" i="12"/>
  <c r="AG20" i="12"/>
  <c r="AF26" i="9"/>
  <c r="AG26" i="9"/>
  <c r="AG33" i="9"/>
  <c r="AF33" i="9"/>
  <c r="AF44" i="9"/>
  <c r="AG44" i="9"/>
  <c r="AF11" i="9"/>
  <c r="AG11" i="9"/>
  <c r="AF7" i="4"/>
  <c r="AF8" i="4"/>
  <c r="AF6" i="4"/>
  <c r="AF13" i="4"/>
  <c r="AF15" i="4"/>
  <c r="AF17" i="4"/>
  <c r="AF19" i="4"/>
  <c r="AF20" i="4"/>
  <c r="AF21" i="4"/>
  <c r="AF22" i="4"/>
  <c r="AF23" i="4"/>
  <c r="AF26" i="5"/>
  <c r="AG26" i="5"/>
  <c r="AF26" i="14"/>
  <c r="AH26" i="14"/>
  <c r="AG26" i="14"/>
  <c r="AF27" i="14"/>
  <c r="AG27" i="14"/>
  <c r="AH27" i="14"/>
  <c r="AF28" i="5"/>
  <c r="AG28" i="5"/>
  <c r="AF28" i="14"/>
  <c r="AG28" i="14"/>
  <c r="AH28" i="14"/>
  <c r="AF29" i="5"/>
  <c r="AG29" i="5"/>
  <c r="AF30" i="5"/>
  <c r="AG30" i="5"/>
  <c r="AH30" i="14"/>
  <c r="AF30" i="14"/>
  <c r="AG30" i="14"/>
  <c r="AF32" i="14"/>
  <c r="AG32" i="14"/>
  <c r="AH32" i="14"/>
  <c r="AF33" i="5"/>
  <c r="AG33" i="5"/>
  <c r="AG33" i="14"/>
  <c r="AF33" i="14"/>
  <c r="AH33" i="14"/>
  <c r="AF34" i="5"/>
  <c r="AG34" i="5"/>
  <c r="AG34" i="14"/>
  <c r="AH34" i="14"/>
  <c r="AF34" i="14"/>
  <c r="AF35" i="5"/>
  <c r="AG35" i="5"/>
  <c r="AF35" i="14"/>
  <c r="AG35" i="14"/>
  <c r="AH35" i="14"/>
  <c r="AF36" i="5"/>
  <c r="AG36" i="5"/>
  <c r="AF37" i="5"/>
  <c r="AG37" i="5"/>
  <c r="AH37" i="14"/>
  <c r="AF37" i="14"/>
  <c r="AG37" i="14"/>
  <c r="AF39" i="5"/>
  <c r="AG39" i="5"/>
  <c r="AF39" i="14"/>
  <c r="AH39" i="14"/>
  <c r="AG39" i="14"/>
  <c r="AF40" i="5"/>
  <c r="AG40" i="5"/>
  <c r="AG40" i="14"/>
  <c r="AF40" i="14"/>
  <c r="AH40" i="14"/>
  <c r="AF41" i="5"/>
  <c r="AG41" i="5"/>
  <c r="AH41" i="14"/>
  <c r="AF41" i="14"/>
  <c r="AG41" i="14"/>
  <c r="AF42" i="5"/>
  <c r="AG42" i="5"/>
  <c r="AG42" i="14"/>
  <c r="AH42" i="14"/>
  <c r="AF42" i="14"/>
  <c r="AF43" i="5"/>
  <c r="AG43" i="5"/>
  <c r="AG43" i="14"/>
  <c r="AF43" i="14"/>
  <c r="AH43" i="14"/>
  <c r="AF44" i="5"/>
  <c r="AG44" i="5"/>
  <c r="AG44" i="14"/>
  <c r="AH44" i="14"/>
  <c r="AF44" i="14"/>
  <c r="AF45" i="5"/>
  <c r="AG45" i="5"/>
  <c r="AG46" i="5"/>
  <c r="AF46" i="5"/>
  <c r="AF46" i="14"/>
  <c r="AH46" i="14"/>
  <c r="AG46" i="14"/>
  <c r="AF47" i="5"/>
  <c r="AG47" i="5"/>
  <c r="AH47" i="14"/>
  <c r="AF47" i="14"/>
  <c r="AG47" i="14"/>
  <c r="AF48" i="5"/>
  <c r="AG48" i="5"/>
  <c r="AF48" i="14"/>
  <c r="AH48" i="14"/>
  <c r="AG48" i="14"/>
  <c r="AF49" i="5"/>
  <c r="AG49" i="5"/>
  <c r="AF49" i="14"/>
  <c r="AG49" i="14"/>
  <c r="AH49" i="14"/>
  <c r="AF11" i="5"/>
  <c r="AG11" i="5"/>
  <c r="AF11" i="14"/>
  <c r="AG11" i="14"/>
  <c r="AH11" i="14"/>
  <c r="AF6" i="6"/>
  <c r="AG6" i="6"/>
  <c r="AF17" i="6"/>
  <c r="AG17" i="6"/>
  <c r="AF19" i="6"/>
  <c r="AG19" i="6"/>
  <c r="AF35" i="9"/>
  <c r="AG35" i="9"/>
  <c r="AF37" i="9"/>
  <c r="AG37" i="9"/>
  <c r="AF7" i="9"/>
  <c r="AG7" i="9"/>
  <c r="AF8" i="9"/>
  <c r="AG8" i="9"/>
  <c r="AF10" i="9"/>
  <c r="AG10" i="9"/>
  <c r="AF6" i="9"/>
  <c r="AG6" i="9"/>
  <c r="AG13" i="9"/>
  <c r="AF13" i="9"/>
  <c r="AF15" i="9"/>
  <c r="AG15" i="9"/>
  <c r="AF16" i="9"/>
  <c r="AG16" i="9"/>
  <c r="AF17" i="9"/>
  <c r="AG17" i="9"/>
  <c r="AG19" i="9"/>
  <c r="AF19" i="9"/>
  <c r="AF20" i="9"/>
  <c r="AG20" i="9"/>
  <c r="AF21" i="9"/>
  <c r="AG21" i="9"/>
  <c r="AF22" i="9"/>
  <c r="AG22" i="9"/>
  <c r="AF23" i="9"/>
  <c r="AG23" i="9"/>
  <c r="AF26" i="8"/>
  <c r="AG26" i="8"/>
  <c r="AF27" i="8"/>
  <c r="AG27" i="8"/>
  <c r="AF28" i="8"/>
  <c r="AG28" i="8"/>
  <c r="AG30" i="8"/>
  <c r="AF30" i="8"/>
  <c r="AG33" i="8"/>
  <c r="AF33" i="8"/>
  <c r="AF34" i="8"/>
  <c r="AG34" i="8"/>
  <c r="AF35" i="8"/>
  <c r="AG35" i="8"/>
  <c r="AF37" i="8"/>
  <c r="AG37" i="8"/>
  <c r="AF39" i="8"/>
  <c r="AG39" i="8"/>
  <c r="AF40" i="8"/>
  <c r="AG40" i="8"/>
  <c r="AF41" i="8"/>
  <c r="AG41" i="8"/>
  <c r="AF42" i="8"/>
  <c r="AG42" i="8"/>
  <c r="AF43" i="8"/>
  <c r="AG43" i="8"/>
  <c r="AF44" i="8"/>
  <c r="AG44" i="8"/>
  <c r="AF46" i="8"/>
  <c r="AG46" i="8"/>
  <c r="AG47" i="8"/>
  <c r="AF47" i="8"/>
  <c r="AF48" i="8"/>
  <c r="AG48" i="8"/>
  <c r="AF49" i="8"/>
  <c r="AG49" i="8"/>
  <c r="AF11" i="8"/>
  <c r="AG11" i="8"/>
  <c r="AF7" i="6"/>
  <c r="AG7" i="6"/>
  <c r="AG8" i="12"/>
  <c r="AF8" i="12"/>
  <c r="AF13" i="12"/>
  <c r="AG13" i="12"/>
  <c r="AF21" i="6"/>
  <c r="AG21" i="6"/>
  <c r="AF22" i="6"/>
  <c r="AG22" i="6"/>
  <c r="AG27" i="9"/>
  <c r="AF46" i="9"/>
  <c r="AG46" i="9"/>
  <c r="AF7" i="5"/>
  <c r="AG7" i="5"/>
  <c r="AH7" i="14"/>
  <c r="AF8" i="5"/>
  <c r="AG8" i="5"/>
  <c r="AF8" i="14"/>
  <c r="AH8" i="14"/>
  <c r="AG8" i="14"/>
  <c r="AF9" i="5"/>
  <c r="AG9" i="5"/>
  <c r="AH9" i="14"/>
  <c r="AG10" i="14"/>
  <c r="AH10" i="14"/>
  <c r="AF10" i="14"/>
  <c r="AF6" i="5"/>
  <c r="AG6" i="5"/>
  <c r="AG6" i="14"/>
  <c r="AH6" i="14"/>
  <c r="AF6" i="14"/>
  <c r="AF13" i="5"/>
  <c r="AG13" i="5"/>
  <c r="AH13" i="14"/>
  <c r="AF13" i="14"/>
  <c r="AG13" i="14"/>
  <c r="AF14" i="5"/>
  <c r="AG14" i="5"/>
  <c r="AH14" i="14"/>
  <c r="AF15" i="5"/>
  <c r="AG15" i="5"/>
  <c r="AF15" i="14"/>
  <c r="AG15" i="14"/>
  <c r="AH15" i="14"/>
  <c r="AG16" i="14"/>
  <c r="AF16" i="14"/>
  <c r="AH16" i="14"/>
  <c r="AF17" i="5"/>
  <c r="AG17" i="5"/>
  <c r="AF17" i="14"/>
  <c r="AH17" i="14"/>
  <c r="AG17" i="14"/>
  <c r="AF19" i="5"/>
  <c r="AG19" i="5"/>
  <c r="AF19" i="14"/>
  <c r="AH19" i="14"/>
  <c r="AG19" i="14"/>
  <c r="AG20" i="5"/>
  <c r="AF20" i="5"/>
  <c r="AH20" i="14"/>
  <c r="AG20" i="14"/>
  <c r="AF20" i="14"/>
  <c r="AF21" i="5"/>
  <c r="AG21" i="5"/>
  <c r="AF21" i="14"/>
  <c r="AG21" i="14"/>
  <c r="AH21" i="14"/>
  <c r="AF22" i="5"/>
  <c r="AG22" i="5"/>
  <c r="AH22" i="14"/>
  <c r="AF22" i="14"/>
  <c r="AG22" i="14"/>
  <c r="AF23" i="5"/>
  <c r="AG23" i="5"/>
  <c r="AG23" i="14"/>
  <c r="AF23" i="14"/>
  <c r="AH23" i="14"/>
  <c r="AF24" i="5"/>
  <c r="AG24" i="5"/>
  <c r="AF26" i="15"/>
  <c r="AG26" i="15"/>
  <c r="AF27" i="15"/>
  <c r="AG27" i="15"/>
  <c r="AF28" i="15"/>
  <c r="AG28" i="15"/>
  <c r="AF30" i="15"/>
  <c r="AG30" i="15"/>
  <c r="AF33" i="15"/>
  <c r="AG33" i="15"/>
  <c r="AF34" i="15"/>
  <c r="AG34" i="15"/>
  <c r="AF35" i="15"/>
  <c r="AG35" i="15"/>
  <c r="AG37" i="15"/>
  <c r="AF37" i="15"/>
  <c r="AF39" i="15"/>
  <c r="AG39" i="15"/>
  <c r="AF40" i="15"/>
  <c r="AG40" i="15"/>
  <c r="AF41" i="15"/>
  <c r="AG41" i="15"/>
  <c r="AF42" i="15"/>
  <c r="AG42" i="15"/>
  <c r="AF43" i="15"/>
  <c r="AG43" i="15"/>
  <c r="AF44" i="15"/>
  <c r="AG44" i="15"/>
  <c r="AF46" i="15"/>
  <c r="AG46" i="15"/>
  <c r="AF47" i="15"/>
  <c r="AG47" i="15"/>
  <c r="AF48" i="15"/>
  <c r="AG48" i="15"/>
  <c r="AG49" i="15"/>
  <c r="AF11" i="15"/>
  <c r="AG11" i="15"/>
  <c r="AG15" i="12"/>
  <c r="AF15" i="12"/>
  <c r="AF16" i="12"/>
  <c r="AG16" i="12"/>
  <c r="AF17" i="12"/>
  <c r="AG17" i="12"/>
  <c r="AF34" i="9"/>
  <c r="AG34" i="9"/>
  <c r="AF41" i="9"/>
  <c r="AG41" i="9"/>
  <c r="AF42" i="9"/>
  <c r="AG42" i="9"/>
  <c r="AG43" i="9"/>
  <c r="AF43" i="9"/>
  <c r="AG48" i="9"/>
  <c r="AF48" i="9"/>
  <c r="AF7" i="8"/>
  <c r="AG7" i="8"/>
  <c r="AF8" i="8"/>
  <c r="AG8" i="8"/>
  <c r="AF10" i="8"/>
  <c r="AG10" i="8"/>
  <c r="AF6" i="8"/>
  <c r="AG6" i="8"/>
  <c r="AF13" i="8"/>
  <c r="AG13" i="8"/>
  <c r="AG15" i="8"/>
  <c r="AF15" i="8"/>
  <c r="AF16" i="8"/>
  <c r="AG16" i="8"/>
  <c r="AF17" i="8"/>
  <c r="AG17" i="8"/>
  <c r="AF19" i="8"/>
  <c r="AG19" i="8"/>
  <c r="AG20" i="8"/>
  <c r="AF20" i="8"/>
  <c r="AF21" i="8"/>
  <c r="AG21" i="8"/>
  <c r="AF22" i="8"/>
  <c r="AG22" i="8"/>
  <c r="AF23" i="8"/>
  <c r="AG23" i="8"/>
  <c r="AF26" i="7"/>
  <c r="AF28" i="7"/>
  <c r="AF30" i="7"/>
  <c r="AF33" i="7"/>
  <c r="AF34" i="7"/>
  <c r="AF35" i="7"/>
  <c r="AF37" i="7"/>
  <c r="AF39" i="7"/>
  <c r="AF40" i="7"/>
  <c r="AF41" i="7"/>
  <c r="AF42" i="7"/>
  <c r="AF43" i="7"/>
  <c r="AF44" i="7"/>
  <c r="AF46" i="7"/>
  <c r="AF47" i="7"/>
  <c r="AF48" i="7"/>
  <c r="AF49" i="7"/>
  <c r="AF11" i="7"/>
  <c r="AF8" i="6"/>
  <c r="AG8" i="6"/>
  <c r="AF6" i="12"/>
  <c r="AG6" i="12"/>
  <c r="AF22" i="12"/>
  <c r="AG22" i="12"/>
  <c r="AG28" i="9"/>
  <c r="AF28" i="9"/>
  <c r="AF30" i="9"/>
  <c r="AG30" i="9"/>
  <c r="AF39" i="9"/>
  <c r="AG39" i="9"/>
  <c r="AF47" i="9"/>
  <c r="AG47" i="9"/>
  <c r="AF49" i="9"/>
  <c r="AG49" i="9"/>
  <c r="AF7" i="15"/>
  <c r="AG7" i="15"/>
  <c r="AF8" i="15"/>
  <c r="AG8" i="15"/>
  <c r="AF10" i="15"/>
  <c r="AG10" i="15"/>
  <c r="AF6" i="15"/>
  <c r="AG6" i="15"/>
  <c r="AF13" i="15"/>
  <c r="AG13" i="15"/>
  <c r="AF15" i="15"/>
  <c r="AG15" i="15"/>
  <c r="AF16" i="15"/>
  <c r="AG16" i="15"/>
  <c r="AF17" i="15"/>
  <c r="AG17" i="15"/>
  <c r="AF19" i="15"/>
  <c r="AG19" i="15"/>
  <c r="AF20" i="15"/>
  <c r="AG20" i="15"/>
  <c r="AF21" i="15"/>
  <c r="AG21" i="15"/>
  <c r="AF22" i="15"/>
  <c r="AG22" i="15"/>
  <c r="AF23" i="15"/>
  <c r="AG23" i="15"/>
  <c r="AF10" i="12"/>
  <c r="AG10" i="12"/>
  <c r="AF19" i="12"/>
  <c r="AG19" i="12"/>
  <c r="AF21" i="12"/>
  <c r="AG21" i="12"/>
  <c r="AF23" i="6"/>
  <c r="AG23" i="6"/>
  <c r="AF23" i="12"/>
  <c r="AG23" i="12"/>
  <c r="AF40" i="9"/>
  <c r="AG40" i="9"/>
  <c r="AF7" i="7"/>
  <c r="AF8" i="7"/>
  <c r="AF6" i="7"/>
  <c r="AF13" i="7"/>
  <c r="AF15" i="7"/>
  <c r="AF17" i="7"/>
  <c r="AF19" i="7"/>
  <c r="AF20" i="7"/>
  <c r="AF21" i="7"/>
  <c r="AF22" i="7"/>
  <c r="AF23" i="7"/>
  <c r="AF26" i="6"/>
  <c r="AG26" i="6"/>
  <c r="AF26" i="12"/>
  <c r="AG26" i="12"/>
  <c r="AF27" i="12"/>
  <c r="AG27" i="12"/>
  <c r="AF28" i="6"/>
  <c r="AG28" i="6"/>
  <c r="AF28" i="12"/>
  <c r="AG28" i="12"/>
  <c r="AF30" i="6"/>
  <c r="AG30" i="6"/>
  <c r="AG30" i="12"/>
  <c r="AF30" i="12"/>
  <c r="AF33" i="6"/>
  <c r="AG33" i="6"/>
  <c r="AF33" i="12"/>
  <c r="AG33" i="12"/>
  <c r="AF34" i="6"/>
  <c r="AG34" i="6"/>
  <c r="AF34" i="12"/>
  <c r="AG34" i="12"/>
  <c r="AF35" i="6"/>
  <c r="AG35" i="6"/>
  <c r="AF35" i="12"/>
  <c r="AG35" i="12"/>
  <c r="AF37" i="6"/>
  <c r="AG37" i="6"/>
  <c r="AF37" i="12"/>
  <c r="AG37" i="12"/>
  <c r="AF39" i="6"/>
  <c r="AG39" i="6"/>
  <c r="AF39" i="12"/>
  <c r="AG39" i="12"/>
  <c r="AF40" i="6"/>
  <c r="AG40" i="6"/>
  <c r="AF40" i="12"/>
  <c r="AG40" i="12"/>
  <c r="AF41" i="6"/>
  <c r="AG41" i="6"/>
  <c r="AF41" i="12"/>
  <c r="AG41" i="12"/>
  <c r="AF42" i="6"/>
  <c r="AG42" i="6"/>
  <c r="AG42" i="12"/>
  <c r="AF42" i="12"/>
  <c r="AF43" i="6"/>
  <c r="AG43" i="6"/>
  <c r="AF43" i="12"/>
  <c r="AG43" i="12"/>
  <c r="AF44" i="6"/>
  <c r="AG44" i="6"/>
  <c r="AF44" i="12"/>
  <c r="AG44" i="12"/>
  <c r="AF46" i="6"/>
  <c r="AG46" i="6"/>
  <c r="AF46" i="12"/>
  <c r="AG46" i="12"/>
  <c r="AF47" i="6"/>
  <c r="AG47" i="6"/>
  <c r="AG47" i="12"/>
  <c r="AF47" i="12"/>
  <c r="AF48" i="6"/>
  <c r="AG48" i="6"/>
  <c r="AF48" i="12"/>
  <c r="AG48" i="12"/>
  <c r="AF49" i="6"/>
  <c r="AG49" i="6"/>
  <c r="AF49" i="12"/>
  <c r="AG49" i="12"/>
  <c r="AF11" i="6"/>
  <c r="AG11" i="6"/>
  <c r="AF11" i="12"/>
  <c r="AG11" i="12"/>
  <c r="AG32" i="9"/>
  <c r="AF32" i="9"/>
  <c r="AG32" i="8"/>
  <c r="AF32" i="8"/>
  <c r="AG32" i="5"/>
  <c r="AF32" i="5"/>
  <c r="AF32" i="7"/>
  <c r="AG32" i="6"/>
  <c r="AF32" i="6"/>
  <c r="AF27" i="5"/>
  <c r="AG27" i="5"/>
  <c r="AF27" i="7"/>
  <c r="AF27" i="6"/>
  <c r="AG27" i="6"/>
  <c r="AF16" i="4"/>
  <c r="AG16" i="5"/>
  <c r="AF16" i="5"/>
  <c r="AG16" i="6"/>
  <c r="AF16" i="6"/>
  <c r="AF16" i="7"/>
  <c r="AG10" i="6"/>
  <c r="AF10" i="6"/>
  <c r="AF10" i="4"/>
  <c r="AF10" i="5"/>
  <c r="AG10" i="5"/>
  <c r="AF10" i="7"/>
  <c r="AF50" i="4" l="1"/>
  <c r="AF5" i="7"/>
  <c r="AG5" i="8"/>
  <c r="AF5" i="9"/>
  <c r="AF50" i="9" s="1"/>
  <c r="AF5" i="12"/>
  <c r="AF5" i="15"/>
  <c r="AG5" i="5"/>
  <c r="AF5" i="6"/>
  <c r="AF50" i="6" s="1"/>
  <c r="AF5" i="8"/>
  <c r="AF50" i="8" s="1"/>
  <c r="AG5" i="9"/>
  <c r="AG5" i="12"/>
  <c r="AG5" i="15"/>
  <c r="AF5" i="14"/>
  <c r="AG5" i="6"/>
  <c r="AF5" i="5"/>
  <c r="AF50" i="5" s="1"/>
  <c r="AG5" i="14"/>
  <c r="AH5" i="14"/>
  <c r="AF50" i="7" l="1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I77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7" i="14" l="1"/>
  <c r="G77" i="14"/>
  <c r="S77" i="14"/>
  <c r="E77" i="14"/>
  <c r="Q77" i="14"/>
  <c r="Y77" i="14"/>
  <c r="U77" i="14"/>
  <c r="AC77" i="14"/>
  <c r="O77" i="14"/>
  <c r="W77" i="14"/>
  <c r="F77" i="14"/>
  <c r="J77" i="14"/>
  <c r="N77" i="14"/>
  <c r="R77" i="14"/>
  <c r="V77" i="14"/>
  <c r="Z77" i="14"/>
  <c r="K77" i="14"/>
  <c r="AA77" i="14"/>
  <c r="M77" i="14"/>
  <c r="AD77" i="14"/>
  <c r="AE77" i="14"/>
  <c r="AF50" i="15"/>
  <c r="AF50" i="12"/>
  <c r="D77" i="14"/>
  <c r="H77" i="14"/>
  <c r="L77" i="14"/>
  <c r="P77" i="14"/>
  <c r="T77" i="14"/>
  <c r="X77" i="14"/>
  <c r="AB77" i="14"/>
  <c r="R50" i="4" l="1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77" i="14" l="1"/>
  <c r="AG77" i="14"/>
</calcChain>
</file>

<file path=xl/sharedStrings.xml><?xml version="1.0" encoding="utf-8"?>
<sst xmlns="http://schemas.openxmlformats.org/spreadsheetml/2006/main" count="1890" uniqueCount="247">
  <si>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</si>
  <si>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</si>
  <si>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</si>
  <si>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</si>
  <si>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</si>
  <si>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</si>
  <si>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</si>
  <si>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</si>
  <si>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</si>
  <si>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</si>
  <si>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</si>
  <si>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</si>
  <si>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</si>
  <si>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</si>
  <si>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</si>
  <si>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</si>
  <si>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</si>
  <si>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</si>
  <si>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</si>
  <si>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</si>
  <si>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</si>
  <si>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</si>
  <si>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</si>
  <si>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</si>
  <si>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</si>
  <si>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</si>
  <si>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</si>
  <si>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</si>
  <si>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</si>
  <si>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</si>
  <si>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</si>
  <si>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</si>
  <si>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</si>
  <si>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</si>
  <si>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</si>
  <si>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</si>
  <si>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</si>
  <si>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</si>
  <si>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</si>
  <si>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</si>
  <si>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</si>
  <si>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</si>
  <si>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</si>
  <si>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</si>
  <si>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</si>
  <si>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</si>
  <si>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</si>
  <si>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</si>
  <si>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</si>
  <si>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</si>
  <si>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</si>
  <si>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</si>
  <si>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</si>
  <si>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</si>
  <si>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</si>
  <si>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</si>
  <si>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</si>
  <si>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</si>
  <si>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</si>
  <si>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</si>
  <si>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</si>
  <si>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</si>
  <si>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</si>
  <si>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</si>
  <si>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</si>
  <si>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</si>
  <si>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</si>
  <si>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</si>
  <si>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</si>
  <si>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</si>
  <si>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</si>
  <si>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</si>
  <si>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</si>
  <si>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</si>
  <si>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</si>
  <si>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</si>
  <si>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</si>
  <si>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</si>
  <si>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</si>
  <si>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</si>
  <si>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</si>
  <si>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</si>
  <si>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</si>
  <si>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</si>
  <si>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</si>
  <si>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</si>
  <si>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</si>
  <si>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</si>
  <si>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</si>
  <si>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</si>
  <si>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</si>
  <si>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</si>
  <si>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</si>
  <si>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</si>
  <si>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</si>
  <si>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</si>
  <si>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</si>
  <si>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</si>
  <si>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</si>
  <si>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</si>
  <si>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</si>
  <si>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</si>
  <si>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</si>
  <si>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</si>
  <si>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</si>
  <si>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</si>
  <si>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</si>
  <si>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</si>
  <si>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</si>
  <si>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</si>
  <si>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</si>
  <si>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</si>
  <si>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</si>
  <si>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</si>
  <si>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</si>
  <si>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</si>
  <si>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</si>
  <si>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</si>
  <si>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</si>
  <si>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</si>
  <si>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</si>
  <si>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</si>
  <si>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</si>
  <si>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</si>
  <si>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</si>
  <si>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</si>
  <si>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</si>
  <si>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</si>
  <si>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</si>
  <si>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</si>
  <si>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</si>
  <si>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</si>
  <si>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</si>
  <si>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</si>
  <si>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</si>
  <si>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</si>
  <si>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</si>
  <si>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</si>
  <si>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</si>
  <si>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</si>
  <si>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</si>
  <si>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</si>
  <si>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</si>
  <si>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</si>
  <si>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</si>
  <si>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</si>
  <si>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</si>
  <si>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</si>
  <si>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</si>
  <si>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</si>
  <si>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</si>
  <si>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</si>
  <si>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</si>
  <si>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</si>
  <si>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</si>
  <si>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</si>
  <si>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</si>
  <si>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</si>
  <si>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</si>
  <si>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</si>
  <si>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</si>
  <si>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</si>
  <si>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</si>
  <si>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</si>
  <si>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</si>
  <si>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</si>
  <si>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</si>
  <si>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</si>
  <si>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</si>
  <si>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</si>
  <si>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</si>
  <si>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</si>
  <si>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</si>
  <si>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</si>
  <si>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</si>
  <si>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</si>
  <si>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</si>
  <si>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</si>
  <si>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</si>
  <si>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</si>
  <si>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</si>
  <si>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</si>
  <si>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</si>
  <si>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</si>
  <si>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</si>
  <si>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</si>
  <si>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</si>
  <si>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</si>
  <si>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</si>
  <si>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</si>
  <si>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</si>
  <si>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</si>
  <si>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</si>
  <si>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</si>
  <si>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</si>
  <si>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</si>
  <si>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</si>
  <si>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</si>
  <si>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</si>
  <si>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</si>
  <si>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</si>
  <si>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</si>
  <si>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</si>
  <si>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</si>
  <si>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</si>
  <si>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</si>
  <si>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</si>
  <si>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</si>
  <si>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</si>
  <si>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</si>
  <si>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</si>
  <si>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</si>
  <si>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</si>
  <si>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Junho/2023</t>
  </si>
  <si>
    <t>Chuva (mm)</t>
  </si>
  <si>
    <t>Velocidade do Vento Máxima (km/h)</t>
  </si>
  <si>
    <t>Temperatura Mínima (°C)</t>
  </si>
  <si>
    <t>Temperatura Máxima (°C)</t>
  </si>
  <si>
    <t>Temperatura Instantânea (°C)</t>
  </si>
  <si>
    <t>Umidade Relativa do Ar Mínima (%)</t>
  </si>
  <si>
    <t>Umidade Relativa do Ar Máxima (%)</t>
  </si>
  <si>
    <t>Umidade Relativa do Ar Instantânea (%)</t>
  </si>
  <si>
    <t>Fonte: CEMADEN</t>
  </si>
  <si>
    <t>Fonte: EMBRAPA (Agropecuária Oeste)</t>
  </si>
  <si>
    <t>Fonte: INMET/SEMADESC/CEMTEC</t>
  </si>
  <si>
    <t xml:space="preserve">(*) Nenhuma Infotmação Disponivel pelo INMET 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</si>
  <si>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</si>
  <si>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</si>
  <si>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</si>
  <si>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</si>
  <si>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</si>
  <si>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</si>
  <si>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</si>
  <si>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</si>
  <si>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</si>
  <si>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</si>
  <si>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</si>
  <si>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</si>
  <si>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</si>
  <si>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</si>
  <si>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</si>
  <si>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</si>
  <si>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</si>
  <si>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</si>
  <si>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>Rajada de Vento (km/h)</t>
  </si>
  <si>
    <t>Nova Alvorada do Sul</t>
  </si>
  <si>
    <t>5.Aral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</si>
</sst>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darkGray">
        <bgColor theme="4" tint="0.79995117038483843"/>
      </patternFill>
    </fill>
    <fill>
      <patternFill patternType="darkGray"/>
    </fill>
    <fill>
      <patternFill patternType="solid">
        <fgColor theme="3"/>
        <bgColor indexed="64"/>
      </patternFill>
    </fill>
    <fill>
      <patternFill patternType="darkGray">
        <bgColor theme="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7" fillId="6" borderId="8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7" fillId="6" borderId="5" xfId="0" applyNumberFormat="1" applyFont="1" applyFill="1" applyBorder="1" applyAlignment="1">
      <alignment horizontal="center"/>
    </xf>
    <xf numFmtId="0" fontId="0" fillId="6" borderId="7" xfId="0" applyFill="1" applyBorder="1"/>
    <xf numFmtId="1" fontId="8" fillId="0" borderId="11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0" fontId="4" fillId="2" borderId="9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6" borderId="4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4" fontId="4" fillId="3" borderId="1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13" borderId="11" xfId="0" applyNumberFormat="1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1" fontId="8" fillId="11" borderId="11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10" borderId="11" xfId="0" applyNumberFormat="1" applyFont="1" applyFill="1" applyBorder="1" applyAlignment="1">
      <alignment horizontal="center" vertical="center"/>
    </xf>
    <xf numFmtId="4" fontId="7" fillId="10" borderId="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7" fillId="14" borderId="4" xfId="0" applyFont="1" applyFill="1" applyBorder="1" applyAlignment="1">
      <alignment vertical="center"/>
    </xf>
    <xf numFmtId="0" fontId="4" fillId="14" borderId="9" xfId="0" applyFont="1" applyFill="1" applyBorder="1" applyAlignment="1">
      <alignment horizontal="left" vertical="center"/>
    </xf>
    <xf numFmtId="1" fontId="20" fillId="3" borderId="11" xfId="0" applyNumberFormat="1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3" borderId="24" xfId="0" applyNumberFormat="1" applyFont="1" applyFill="1" applyBorder="1" applyAlignment="1">
      <alignment horizontal="center" vertical="center"/>
    </xf>
    <xf numFmtId="0" fontId="18" fillId="12" borderId="22" xfId="0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1" fontId="20" fillId="3" borderId="17" xfId="0" applyNumberFormat="1" applyFont="1" applyFill="1" applyBorder="1" applyAlignment="1">
      <alignment horizontal="center" vertical="center"/>
    </xf>
    <xf numFmtId="1" fontId="20" fillId="3" borderId="18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4" fontId="22" fillId="3" borderId="16" xfId="0" applyNumberFormat="1" applyFont="1" applyFill="1" applyBorder="1" applyAlignment="1">
      <alignment horizontal="center" vertical="center" wrapText="1"/>
    </xf>
    <xf numFmtId="14" fontId="22" fillId="3" borderId="15" xfId="0" applyNumberFormat="1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50</xdr:row>
      <xdr:rowOff>105833</xdr:rowOff>
    </xdr:from>
    <xdr:to>
      <xdr:col>31</xdr:col>
      <xdr:colOff>17305</xdr:colOff>
      <xdr:row>56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6" y="6762750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296333</xdr:colOff>
      <xdr:row>77</xdr:row>
      <xdr:rowOff>84666</xdr:rowOff>
    </xdr:from>
    <xdr:to>
      <xdr:col>32</xdr:col>
      <xdr:colOff>440638</xdr:colOff>
      <xdr:row>83</xdr:row>
      <xdr:rowOff>60417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1583" y="6826249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232833</xdr:colOff>
      <xdr:row>50</xdr:row>
      <xdr:rowOff>116417</xdr:rowOff>
    </xdr:from>
    <xdr:to>
      <xdr:col>32</xdr:col>
      <xdr:colOff>112555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2333" y="685800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50</xdr:row>
      <xdr:rowOff>84666</xdr:rowOff>
    </xdr:from>
    <xdr:to>
      <xdr:col>32</xdr:col>
      <xdr:colOff>133722</xdr:colOff>
      <xdr:row>56</xdr:row>
      <xdr:rowOff>60417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6826249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42334</xdr:colOff>
      <xdr:row>50</xdr:row>
      <xdr:rowOff>95250</xdr:rowOff>
    </xdr:from>
    <xdr:to>
      <xdr:col>30</xdr:col>
      <xdr:colOff>324223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584" y="68368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222250</xdr:colOff>
      <xdr:row>50</xdr:row>
      <xdr:rowOff>95250</xdr:rowOff>
    </xdr:from>
    <xdr:to>
      <xdr:col>31</xdr:col>
      <xdr:colOff>493555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583" y="6836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232833</xdr:colOff>
      <xdr:row>50</xdr:row>
      <xdr:rowOff>148166</xdr:rowOff>
    </xdr:from>
    <xdr:to>
      <xdr:col>30</xdr:col>
      <xdr:colOff>292472</xdr:colOff>
      <xdr:row>56</xdr:row>
      <xdr:rowOff>123917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0" y="6889749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201083</xdr:colOff>
      <xdr:row>50</xdr:row>
      <xdr:rowOff>116416</xdr:rowOff>
    </xdr:from>
    <xdr:to>
      <xdr:col>32</xdr:col>
      <xdr:colOff>345389</xdr:colOff>
      <xdr:row>56</xdr:row>
      <xdr:rowOff>92167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250" y="6857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52</xdr:row>
      <xdr:rowOff>28576</xdr:rowOff>
    </xdr:from>
    <xdr:to>
      <xdr:col>31</xdr:col>
      <xdr:colOff>933897</xdr:colOff>
      <xdr:row>57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8629651"/>
          <a:ext cx="6982272" cy="7905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50</xdr:row>
      <xdr:rowOff>84667</xdr:rowOff>
    </xdr:from>
    <xdr:to>
      <xdr:col>31</xdr:col>
      <xdr:colOff>451222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3167" y="68262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%20(UCC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%20(UCC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%20(UCC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%20(UCC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%20(UCC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%20(UCC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%20(UCC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Planilha1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21.079999999999995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cunho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19.104166666666668</v>
          </cell>
          <cell r="C5">
            <v>26.8</v>
          </cell>
          <cell r="D5">
            <v>13.1</v>
          </cell>
          <cell r="E5">
            <v>85.833333333333329</v>
          </cell>
          <cell r="F5">
            <v>100</v>
          </cell>
          <cell r="G5">
            <v>53</v>
          </cell>
          <cell r="H5">
            <v>12.6</v>
          </cell>
          <cell r="I5" t="str">
            <v>*</v>
          </cell>
          <cell r="J5">
            <v>20.88</v>
          </cell>
          <cell r="K5">
            <v>0.4</v>
          </cell>
        </row>
        <row r="6">
          <cell r="B6">
            <v>19.791666666666668</v>
          </cell>
          <cell r="C6">
            <v>27</v>
          </cell>
          <cell r="D6">
            <v>13.8</v>
          </cell>
          <cell r="E6">
            <v>83.75</v>
          </cell>
          <cell r="F6">
            <v>100</v>
          </cell>
          <cell r="G6">
            <v>57</v>
          </cell>
          <cell r="H6">
            <v>16.2</v>
          </cell>
          <cell r="I6" t="str">
            <v>*</v>
          </cell>
          <cell r="J6">
            <v>26.28</v>
          </cell>
          <cell r="K6">
            <v>0.2</v>
          </cell>
        </row>
        <row r="7">
          <cell r="B7">
            <v>20.849999999999998</v>
          </cell>
          <cell r="C7">
            <v>28.5</v>
          </cell>
          <cell r="D7">
            <v>14.6</v>
          </cell>
          <cell r="E7">
            <v>79.916666666666671</v>
          </cell>
          <cell r="F7">
            <v>100</v>
          </cell>
          <cell r="G7">
            <v>45</v>
          </cell>
          <cell r="H7">
            <v>10.8</v>
          </cell>
          <cell r="I7" t="str">
            <v>*</v>
          </cell>
          <cell r="J7">
            <v>19.8</v>
          </cell>
          <cell r="K7">
            <v>0.2</v>
          </cell>
        </row>
        <row r="8">
          <cell r="B8">
            <v>21.458333333333332</v>
          </cell>
          <cell r="C8">
            <v>30</v>
          </cell>
          <cell r="D8">
            <v>15</v>
          </cell>
          <cell r="E8">
            <v>78.666666666666671</v>
          </cell>
          <cell r="F8">
            <v>100</v>
          </cell>
          <cell r="G8">
            <v>43</v>
          </cell>
          <cell r="H8">
            <v>8.64</v>
          </cell>
          <cell r="I8" t="str">
            <v>*</v>
          </cell>
          <cell r="J8">
            <v>19.440000000000001</v>
          </cell>
          <cell r="K8">
            <v>0</v>
          </cell>
        </row>
        <row r="9">
          <cell r="B9">
            <v>22.112500000000001</v>
          </cell>
          <cell r="C9">
            <v>31.4</v>
          </cell>
          <cell r="D9">
            <v>15.7</v>
          </cell>
          <cell r="E9">
            <v>75.583333333333329</v>
          </cell>
          <cell r="F9">
            <v>99</v>
          </cell>
          <cell r="G9">
            <v>35</v>
          </cell>
          <cell r="H9">
            <v>10.8</v>
          </cell>
          <cell r="I9" t="str">
            <v>*</v>
          </cell>
          <cell r="J9">
            <v>20.16</v>
          </cell>
          <cell r="K9">
            <v>0</v>
          </cell>
        </row>
        <row r="10">
          <cell r="B10">
            <v>20.979166666666668</v>
          </cell>
          <cell r="C10">
            <v>27.7</v>
          </cell>
          <cell r="D10">
            <v>14.9</v>
          </cell>
          <cell r="E10">
            <v>75.916666666666671</v>
          </cell>
          <cell r="F10">
            <v>100</v>
          </cell>
          <cell r="G10">
            <v>44</v>
          </cell>
          <cell r="H10">
            <v>12.24</v>
          </cell>
          <cell r="I10" t="str">
            <v>*</v>
          </cell>
          <cell r="J10">
            <v>24.12</v>
          </cell>
          <cell r="K10">
            <v>0</v>
          </cell>
        </row>
        <row r="11">
          <cell r="B11">
            <v>19.562499999999996</v>
          </cell>
          <cell r="C11">
            <v>28.8</v>
          </cell>
          <cell r="D11">
            <v>12.2</v>
          </cell>
          <cell r="E11">
            <v>74.708333333333329</v>
          </cell>
          <cell r="F11">
            <v>100</v>
          </cell>
          <cell r="G11">
            <v>29</v>
          </cell>
          <cell r="H11">
            <v>11.879999999999999</v>
          </cell>
          <cell r="I11" t="str">
            <v>*</v>
          </cell>
          <cell r="J11">
            <v>19.8</v>
          </cell>
          <cell r="K11">
            <v>0.2</v>
          </cell>
        </row>
        <row r="12">
          <cell r="B12">
            <v>19.458333333333332</v>
          </cell>
          <cell r="C12">
            <v>29</v>
          </cell>
          <cell r="D12">
            <v>11.4</v>
          </cell>
          <cell r="E12">
            <v>75.666666666666671</v>
          </cell>
          <cell r="F12">
            <v>100</v>
          </cell>
          <cell r="G12">
            <v>44</v>
          </cell>
          <cell r="H12">
            <v>12.96</v>
          </cell>
          <cell r="I12" t="str">
            <v>*</v>
          </cell>
          <cell r="J12">
            <v>25.92</v>
          </cell>
          <cell r="K12">
            <v>0.2</v>
          </cell>
        </row>
        <row r="13">
          <cell r="B13">
            <v>21.433333333333334</v>
          </cell>
          <cell r="C13">
            <v>30.1</v>
          </cell>
          <cell r="D13">
            <v>14.8</v>
          </cell>
          <cell r="E13">
            <v>74.958333333333329</v>
          </cell>
          <cell r="F13">
            <v>100</v>
          </cell>
          <cell r="G13">
            <v>44</v>
          </cell>
          <cell r="H13">
            <v>17.64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23.683333333333337</v>
          </cell>
          <cell r="C14">
            <v>30.3</v>
          </cell>
          <cell r="D14">
            <v>18.399999999999999</v>
          </cell>
          <cell r="E14">
            <v>71.416666666666671</v>
          </cell>
          <cell r="F14">
            <v>96</v>
          </cell>
          <cell r="G14">
            <v>44</v>
          </cell>
          <cell r="H14">
            <v>25.2</v>
          </cell>
          <cell r="I14" t="str">
            <v>*</v>
          </cell>
          <cell r="J14">
            <v>46.440000000000005</v>
          </cell>
          <cell r="K14">
            <v>0</v>
          </cell>
        </row>
        <row r="15">
          <cell r="B15">
            <v>24.424999999999997</v>
          </cell>
          <cell r="C15">
            <v>31.6</v>
          </cell>
          <cell r="D15">
            <v>19.399999999999999</v>
          </cell>
          <cell r="E15">
            <v>72.75</v>
          </cell>
          <cell r="F15">
            <v>93</v>
          </cell>
          <cell r="G15">
            <v>43</v>
          </cell>
          <cell r="H15">
            <v>22.32</v>
          </cell>
          <cell r="I15" t="str">
            <v>*</v>
          </cell>
          <cell r="J15">
            <v>36.36</v>
          </cell>
          <cell r="K15">
            <v>0</v>
          </cell>
        </row>
        <row r="16">
          <cell r="B16">
            <v>13.587499999999997</v>
          </cell>
          <cell r="C16">
            <v>20.3</v>
          </cell>
          <cell r="D16">
            <v>10.7</v>
          </cell>
          <cell r="E16">
            <v>95.291666666666671</v>
          </cell>
          <cell r="F16">
            <v>100</v>
          </cell>
          <cell r="G16">
            <v>88</v>
          </cell>
          <cell r="H16">
            <v>25.56</v>
          </cell>
          <cell r="I16" t="str">
            <v>*</v>
          </cell>
          <cell r="J16">
            <v>36.36</v>
          </cell>
          <cell r="K16">
            <v>6.6000000000000005</v>
          </cell>
        </row>
        <row r="17">
          <cell r="B17">
            <v>9.2916666666666661</v>
          </cell>
          <cell r="C17">
            <v>10.8</v>
          </cell>
          <cell r="D17">
            <v>8</v>
          </cell>
          <cell r="E17">
            <v>90.083333333333329</v>
          </cell>
          <cell r="F17">
            <v>99</v>
          </cell>
          <cell r="G17">
            <v>75</v>
          </cell>
          <cell r="H17">
            <v>25.92</v>
          </cell>
          <cell r="I17" t="str">
            <v>*</v>
          </cell>
          <cell r="J17">
            <v>41.04</v>
          </cell>
          <cell r="K17">
            <v>11.000000000000002</v>
          </cell>
        </row>
        <row r="18">
          <cell r="B18">
            <v>8.6291666666666664</v>
          </cell>
          <cell r="C18">
            <v>10.5</v>
          </cell>
          <cell r="D18">
            <v>6.7</v>
          </cell>
          <cell r="E18">
            <v>90.833333333333329</v>
          </cell>
          <cell r="F18">
            <v>99</v>
          </cell>
          <cell r="G18">
            <v>77</v>
          </cell>
          <cell r="H18">
            <v>22.68</v>
          </cell>
          <cell r="I18" t="str">
            <v>*</v>
          </cell>
          <cell r="J18">
            <v>31.319999999999997</v>
          </cell>
          <cell r="K18">
            <v>6.6000000000000005</v>
          </cell>
        </row>
        <row r="19">
          <cell r="B19">
            <v>11.912500000000001</v>
          </cell>
          <cell r="C19">
            <v>19.3</v>
          </cell>
          <cell r="D19">
            <v>7.7</v>
          </cell>
          <cell r="E19">
            <v>82.458333333333329</v>
          </cell>
          <cell r="F19">
            <v>100</v>
          </cell>
          <cell r="G19">
            <v>46</v>
          </cell>
          <cell r="H19">
            <v>16.2</v>
          </cell>
          <cell r="I19" t="str">
            <v>*</v>
          </cell>
          <cell r="J19">
            <v>27.36</v>
          </cell>
          <cell r="K19">
            <v>0</v>
          </cell>
        </row>
        <row r="20">
          <cell r="B20">
            <v>11.520833333333334</v>
          </cell>
          <cell r="C20">
            <v>20.399999999999999</v>
          </cell>
          <cell r="D20">
            <v>4.5999999999999996</v>
          </cell>
          <cell r="E20">
            <v>83.208333333333329</v>
          </cell>
          <cell r="F20">
            <v>100</v>
          </cell>
          <cell r="G20">
            <v>52</v>
          </cell>
          <cell r="H20">
            <v>10.08</v>
          </cell>
          <cell r="I20" t="str">
            <v>*</v>
          </cell>
          <cell r="J20">
            <v>20.16</v>
          </cell>
          <cell r="K20">
            <v>0.2</v>
          </cell>
        </row>
        <row r="21">
          <cell r="B21">
            <v>13.608333333333329</v>
          </cell>
          <cell r="C21">
            <v>20.7</v>
          </cell>
          <cell r="D21">
            <v>7.8</v>
          </cell>
          <cell r="E21">
            <v>83.291666666666671</v>
          </cell>
          <cell r="F21">
            <v>100</v>
          </cell>
          <cell r="G21">
            <v>51</v>
          </cell>
          <cell r="H21">
            <v>11.16</v>
          </cell>
          <cell r="I21" t="str">
            <v>*</v>
          </cell>
          <cell r="J21">
            <v>21.240000000000002</v>
          </cell>
          <cell r="K21">
            <v>0.2</v>
          </cell>
        </row>
        <row r="22">
          <cell r="B22">
            <v>13.366666666666667</v>
          </cell>
          <cell r="C22">
            <v>21.5</v>
          </cell>
          <cell r="D22">
            <v>6.9</v>
          </cell>
          <cell r="E22">
            <v>82.875</v>
          </cell>
          <cell r="F22">
            <v>100</v>
          </cell>
          <cell r="G22">
            <v>49</v>
          </cell>
          <cell r="H22">
            <v>10.08</v>
          </cell>
          <cell r="I22" t="str">
            <v>*</v>
          </cell>
          <cell r="J22">
            <v>32.76</v>
          </cell>
          <cell r="K22">
            <v>0.2</v>
          </cell>
        </row>
        <row r="23">
          <cell r="B23">
            <v>15.445833333333333</v>
          </cell>
          <cell r="C23">
            <v>25.3</v>
          </cell>
          <cell r="D23">
            <v>8.1999999999999993</v>
          </cell>
          <cell r="E23">
            <v>79.5</v>
          </cell>
          <cell r="F23">
            <v>100</v>
          </cell>
          <cell r="G23">
            <v>45</v>
          </cell>
          <cell r="H23">
            <v>16.2</v>
          </cell>
          <cell r="I23" t="str">
            <v>*</v>
          </cell>
          <cell r="J23">
            <v>32.04</v>
          </cell>
          <cell r="K23">
            <v>0.2</v>
          </cell>
        </row>
        <row r="24">
          <cell r="B24">
            <v>17.833333333333336</v>
          </cell>
          <cell r="C24">
            <v>27.8</v>
          </cell>
          <cell r="D24">
            <v>10.4</v>
          </cell>
          <cell r="E24">
            <v>77.416666666666671</v>
          </cell>
          <cell r="F24">
            <v>100</v>
          </cell>
          <cell r="G24">
            <v>39</v>
          </cell>
          <cell r="H24">
            <v>10.44</v>
          </cell>
          <cell r="I24" t="str">
            <v>*</v>
          </cell>
          <cell r="J24">
            <v>21.240000000000002</v>
          </cell>
          <cell r="K24">
            <v>0.2</v>
          </cell>
        </row>
        <row r="25">
          <cell r="B25">
            <v>19.758333333333336</v>
          </cell>
          <cell r="C25">
            <v>28.7</v>
          </cell>
          <cell r="D25">
            <v>13.2</v>
          </cell>
          <cell r="E25">
            <v>77</v>
          </cell>
          <cell r="F25">
            <v>100</v>
          </cell>
          <cell r="G25">
            <v>43</v>
          </cell>
          <cell r="H25">
            <v>14.76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23.554166666666671</v>
          </cell>
          <cell r="C26">
            <v>30.3</v>
          </cell>
          <cell r="D26">
            <v>17.7</v>
          </cell>
          <cell r="E26">
            <v>67.458333333333329</v>
          </cell>
          <cell r="F26">
            <v>93</v>
          </cell>
          <cell r="G26">
            <v>39</v>
          </cell>
          <cell r="H26">
            <v>24.48</v>
          </cell>
          <cell r="I26" t="str">
            <v>*</v>
          </cell>
          <cell r="J26">
            <v>50.76</v>
          </cell>
          <cell r="K26">
            <v>0</v>
          </cell>
        </row>
        <row r="27">
          <cell r="B27">
            <v>23.395833333333332</v>
          </cell>
          <cell r="C27">
            <v>30.1</v>
          </cell>
          <cell r="D27">
            <v>17.399999999999999</v>
          </cell>
          <cell r="E27">
            <v>70.375</v>
          </cell>
          <cell r="F27">
            <v>95</v>
          </cell>
          <cell r="G27">
            <v>42</v>
          </cell>
          <cell r="H27">
            <v>24.12</v>
          </cell>
          <cell r="I27" t="str">
            <v>*</v>
          </cell>
          <cell r="J27">
            <v>42.12</v>
          </cell>
          <cell r="K27">
            <v>0</v>
          </cell>
        </row>
        <row r="28">
          <cell r="B28">
            <v>22.133333333333336</v>
          </cell>
          <cell r="C28">
            <v>30.3</v>
          </cell>
          <cell r="D28">
            <v>14.8</v>
          </cell>
          <cell r="E28">
            <v>75.541666666666671</v>
          </cell>
          <cell r="F28">
            <v>100</v>
          </cell>
          <cell r="G28">
            <v>43</v>
          </cell>
          <cell r="H28">
            <v>19.079999999999998</v>
          </cell>
          <cell r="I28" t="str">
            <v>*</v>
          </cell>
          <cell r="J28">
            <v>43.92</v>
          </cell>
          <cell r="K28">
            <v>0</v>
          </cell>
        </row>
        <row r="29">
          <cell r="B29">
            <v>22.429166666666664</v>
          </cell>
          <cell r="C29">
            <v>30.8</v>
          </cell>
          <cell r="D29">
            <v>15.6</v>
          </cell>
          <cell r="E29">
            <v>73.708333333333329</v>
          </cell>
          <cell r="F29">
            <v>100</v>
          </cell>
          <cell r="G29">
            <v>43</v>
          </cell>
          <cell r="H29">
            <v>14.04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21.083333333333325</v>
          </cell>
          <cell r="C30">
            <v>29.8</v>
          </cell>
          <cell r="D30">
            <v>13.3</v>
          </cell>
          <cell r="E30">
            <v>75.875</v>
          </cell>
          <cell r="F30">
            <v>100</v>
          </cell>
          <cell r="G30">
            <v>41</v>
          </cell>
          <cell r="H30">
            <v>14.4</v>
          </cell>
          <cell r="I30" t="str">
            <v>*</v>
          </cell>
          <cell r="J30">
            <v>28.8</v>
          </cell>
          <cell r="K30">
            <v>0.2</v>
          </cell>
        </row>
        <row r="31">
          <cell r="B31">
            <v>20.145833333333332</v>
          </cell>
          <cell r="C31">
            <v>29.2</v>
          </cell>
          <cell r="D31">
            <v>12</v>
          </cell>
          <cell r="E31">
            <v>74.083333333333329</v>
          </cell>
          <cell r="F31">
            <v>100</v>
          </cell>
          <cell r="G31">
            <v>39</v>
          </cell>
          <cell r="H31">
            <v>16.920000000000002</v>
          </cell>
          <cell r="I31" t="str">
            <v>*</v>
          </cell>
          <cell r="J31">
            <v>30.240000000000002</v>
          </cell>
          <cell r="K31">
            <v>0.2</v>
          </cell>
        </row>
        <row r="32">
          <cell r="B32">
            <v>20.745833333333334</v>
          </cell>
          <cell r="C32">
            <v>31.7</v>
          </cell>
          <cell r="D32">
            <v>12.1</v>
          </cell>
          <cell r="E32">
            <v>72.75</v>
          </cell>
          <cell r="F32">
            <v>100</v>
          </cell>
          <cell r="G32">
            <v>31</v>
          </cell>
          <cell r="H32">
            <v>9.7200000000000006</v>
          </cell>
          <cell r="I32" t="str">
            <v>*</v>
          </cell>
          <cell r="J32">
            <v>15.120000000000001</v>
          </cell>
          <cell r="K32">
            <v>0</v>
          </cell>
        </row>
        <row r="33">
          <cell r="B33">
            <v>20.6875</v>
          </cell>
          <cell r="C33">
            <v>29</v>
          </cell>
          <cell r="D33">
            <v>13.6</v>
          </cell>
          <cell r="E33">
            <v>74.208333333333329</v>
          </cell>
          <cell r="F33">
            <v>99</v>
          </cell>
          <cell r="G33">
            <v>38</v>
          </cell>
          <cell r="H33">
            <v>11.520000000000001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20.416666666666661</v>
          </cell>
          <cell r="C34">
            <v>28.6</v>
          </cell>
          <cell r="D34">
            <v>14.6</v>
          </cell>
          <cell r="E34">
            <v>74.166666666666671</v>
          </cell>
          <cell r="F34">
            <v>98</v>
          </cell>
          <cell r="G34">
            <v>43</v>
          </cell>
          <cell r="H34">
            <v>12.96</v>
          </cell>
          <cell r="I34" t="str">
            <v>*</v>
          </cell>
          <cell r="J34">
            <v>24.48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19.533333333333331</v>
          </cell>
          <cell r="C5">
            <v>25.1</v>
          </cell>
          <cell r="D5">
            <v>13.8</v>
          </cell>
          <cell r="E5">
            <v>84.375</v>
          </cell>
          <cell r="F5">
            <v>100</v>
          </cell>
          <cell r="G5">
            <v>55</v>
          </cell>
          <cell r="H5">
            <v>10.44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19.458333333333336</v>
          </cell>
          <cell r="C6">
            <v>25.7</v>
          </cell>
          <cell r="D6">
            <v>15.6</v>
          </cell>
          <cell r="E6">
            <v>79.791666666666671</v>
          </cell>
          <cell r="F6">
            <v>99</v>
          </cell>
          <cell r="G6">
            <v>53</v>
          </cell>
          <cell r="H6">
            <v>18.720000000000002</v>
          </cell>
          <cell r="I6" t="str">
            <v>*</v>
          </cell>
          <cell r="J6">
            <v>38.519999999999996</v>
          </cell>
          <cell r="K6">
            <v>0</v>
          </cell>
        </row>
        <row r="7">
          <cell r="B7">
            <v>19.625</v>
          </cell>
          <cell r="C7">
            <v>26.8</v>
          </cell>
          <cell r="D7">
            <v>14.6</v>
          </cell>
          <cell r="E7">
            <v>76.333333333333329</v>
          </cell>
          <cell r="F7">
            <v>96</v>
          </cell>
          <cell r="G7">
            <v>49</v>
          </cell>
          <cell r="H7">
            <v>12.6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20.241666666666671</v>
          </cell>
          <cell r="C8">
            <v>28.8</v>
          </cell>
          <cell r="D8">
            <v>14.2</v>
          </cell>
          <cell r="E8">
            <v>74.5</v>
          </cell>
          <cell r="F8">
            <v>99</v>
          </cell>
          <cell r="G8">
            <v>40</v>
          </cell>
          <cell r="H8">
            <v>12.24</v>
          </cell>
          <cell r="I8" t="str">
            <v>*</v>
          </cell>
          <cell r="J8">
            <v>23.759999999999998</v>
          </cell>
          <cell r="K8">
            <v>0.2</v>
          </cell>
        </row>
        <row r="9">
          <cell r="B9">
            <v>20.516666666666669</v>
          </cell>
          <cell r="C9">
            <v>27.9</v>
          </cell>
          <cell r="D9">
            <v>13.8</v>
          </cell>
          <cell r="E9">
            <v>69.791666666666671</v>
          </cell>
          <cell r="F9">
            <v>99</v>
          </cell>
          <cell r="G9">
            <v>39</v>
          </cell>
          <cell r="H9">
            <v>9.7200000000000006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20</v>
          </cell>
          <cell r="C10">
            <v>26.5</v>
          </cell>
          <cell r="D10">
            <v>13.6</v>
          </cell>
          <cell r="E10">
            <v>67.416666666666671</v>
          </cell>
          <cell r="F10">
            <v>93</v>
          </cell>
          <cell r="G10">
            <v>43</v>
          </cell>
          <cell r="H10">
            <v>14.76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19.733333333333331</v>
          </cell>
          <cell r="C11">
            <v>27.2</v>
          </cell>
          <cell r="D11">
            <v>14.6</v>
          </cell>
          <cell r="E11">
            <v>67.791666666666671</v>
          </cell>
          <cell r="F11">
            <v>88</v>
          </cell>
          <cell r="G11">
            <v>38</v>
          </cell>
          <cell r="H11">
            <v>12.96</v>
          </cell>
          <cell r="I11" t="str">
            <v>*</v>
          </cell>
          <cell r="J11">
            <v>24.48</v>
          </cell>
          <cell r="K11">
            <v>0</v>
          </cell>
        </row>
        <row r="12">
          <cell r="B12">
            <v>20.133333333333336</v>
          </cell>
          <cell r="C12">
            <v>28.1</v>
          </cell>
          <cell r="D12">
            <v>14.3</v>
          </cell>
          <cell r="E12">
            <v>63.166666666666664</v>
          </cell>
          <cell r="F12">
            <v>87</v>
          </cell>
          <cell r="G12">
            <v>30</v>
          </cell>
          <cell r="H12">
            <v>18</v>
          </cell>
          <cell r="I12" t="str">
            <v>*</v>
          </cell>
          <cell r="J12">
            <v>29.16</v>
          </cell>
          <cell r="K12">
            <v>0</v>
          </cell>
        </row>
        <row r="13">
          <cell r="B13">
            <v>20.841666666666665</v>
          </cell>
          <cell r="C13">
            <v>29.2</v>
          </cell>
          <cell r="D13">
            <v>14.8</v>
          </cell>
          <cell r="E13">
            <v>59.041666666666664</v>
          </cell>
          <cell r="F13">
            <v>80</v>
          </cell>
          <cell r="G13">
            <v>32</v>
          </cell>
          <cell r="H13">
            <v>14.04</v>
          </cell>
          <cell r="I13" t="str">
            <v>*</v>
          </cell>
          <cell r="J13">
            <v>29.16</v>
          </cell>
          <cell r="K13">
            <v>0</v>
          </cell>
        </row>
        <row r="14">
          <cell r="B14">
            <v>23.058333333333334</v>
          </cell>
          <cell r="C14">
            <v>29.8</v>
          </cell>
          <cell r="D14">
            <v>18.5</v>
          </cell>
          <cell r="E14">
            <v>57.833333333333336</v>
          </cell>
          <cell r="F14">
            <v>70</v>
          </cell>
          <cell r="G14">
            <v>42</v>
          </cell>
          <cell r="H14">
            <v>17.64</v>
          </cell>
          <cell r="I14" t="str">
            <v>*</v>
          </cell>
          <cell r="J14">
            <v>33.480000000000004</v>
          </cell>
          <cell r="K14">
            <v>0</v>
          </cell>
        </row>
        <row r="15">
          <cell r="B15">
            <v>24.137499999999999</v>
          </cell>
          <cell r="C15">
            <v>31.6</v>
          </cell>
          <cell r="D15">
            <v>19.8</v>
          </cell>
          <cell r="E15">
            <v>65.5</v>
          </cell>
          <cell r="F15">
            <v>93</v>
          </cell>
          <cell r="G15">
            <v>42</v>
          </cell>
          <cell r="H15">
            <v>26.64</v>
          </cell>
          <cell r="I15" t="str">
            <v>*</v>
          </cell>
          <cell r="J15">
            <v>45.36</v>
          </cell>
          <cell r="K15">
            <v>0</v>
          </cell>
        </row>
        <row r="16">
          <cell r="B16">
            <v>14.024999999999999</v>
          </cell>
          <cell r="C16">
            <v>20</v>
          </cell>
          <cell r="D16">
            <v>10.9</v>
          </cell>
          <cell r="E16">
            <v>98.458333333333329</v>
          </cell>
          <cell r="F16">
            <v>100</v>
          </cell>
          <cell r="G16">
            <v>93</v>
          </cell>
          <cell r="H16">
            <v>15.840000000000002</v>
          </cell>
          <cell r="I16" t="str">
            <v>*</v>
          </cell>
          <cell r="J16">
            <v>31.680000000000003</v>
          </cell>
          <cell r="K16">
            <v>8.6000000000000014</v>
          </cell>
        </row>
        <row r="17">
          <cell r="B17">
            <v>9.3300000000000018</v>
          </cell>
          <cell r="C17">
            <v>11</v>
          </cell>
          <cell r="D17">
            <v>8.1</v>
          </cell>
          <cell r="E17">
            <v>98</v>
          </cell>
          <cell r="F17">
            <v>100</v>
          </cell>
          <cell r="G17">
            <v>95</v>
          </cell>
          <cell r="H17">
            <v>16.559999999999999</v>
          </cell>
          <cell r="I17" t="str">
            <v>*</v>
          </cell>
          <cell r="J17">
            <v>28.8</v>
          </cell>
          <cell r="K17">
            <v>4</v>
          </cell>
        </row>
        <row r="18">
          <cell r="B18">
            <v>8.5571428571428569</v>
          </cell>
          <cell r="C18">
            <v>9</v>
          </cell>
          <cell r="D18">
            <v>7.5</v>
          </cell>
          <cell r="E18">
            <v>98.857142857142861</v>
          </cell>
          <cell r="F18">
            <v>100</v>
          </cell>
          <cell r="G18">
            <v>97</v>
          </cell>
          <cell r="H18">
            <v>12.24</v>
          </cell>
          <cell r="I18" t="str">
            <v>*</v>
          </cell>
          <cell r="J18">
            <v>20.88</v>
          </cell>
          <cell r="K18">
            <v>4</v>
          </cell>
        </row>
        <row r="19">
          <cell r="B19">
            <v>10.752941176470589</v>
          </cell>
          <cell r="C19">
            <v>12.5</v>
          </cell>
          <cell r="D19">
            <v>8.6999999999999993</v>
          </cell>
          <cell r="E19">
            <v>88.235294117647058</v>
          </cell>
          <cell r="F19">
            <v>100</v>
          </cell>
          <cell r="G19">
            <v>74</v>
          </cell>
          <cell r="H19">
            <v>18.720000000000002</v>
          </cell>
          <cell r="I19" t="str">
            <v>*</v>
          </cell>
          <cell r="J19">
            <v>30.240000000000002</v>
          </cell>
          <cell r="K19">
            <v>0</v>
          </cell>
        </row>
        <row r="20">
          <cell r="B20">
            <v>12.829166666666666</v>
          </cell>
          <cell r="C20">
            <v>17.7</v>
          </cell>
          <cell r="D20">
            <v>10.6</v>
          </cell>
          <cell r="E20">
            <v>80.833333333333329</v>
          </cell>
          <cell r="F20">
            <v>96</v>
          </cell>
          <cell r="G20">
            <v>59</v>
          </cell>
          <cell r="H20">
            <v>10.8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13.445454545454545</v>
          </cell>
          <cell r="C21">
            <v>18.5</v>
          </cell>
          <cell r="D21">
            <v>8.9</v>
          </cell>
          <cell r="E21">
            <v>81.36363636363636</v>
          </cell>
          <cell r="F21">
            <v>100</v>
          </cell>
          <cell r="G21">
            <v>56</v>
          </cell>
          <cell r="H21">
            <v>10.44</v>
          </cell>
          <cell r="I21" t="str">
            <v>*</v>
          </cell>
          <cell r="J21">
            <v>24.12</v>
          </cell>
          <cell r="K21">
            <v>0</v>
          </cell>
        </row>
        <row r="22">
          <cell r="B22">
            <v>14.645454545454545</v>
          </cell>
          <cell r="C22">
            <v>21</v>
          </cell>
          <cell r="D22">
            <v>8.1999999999999993</v>
          </cell>
          <cell r="E22">
            <v>74.86363636363636</v>
          </cell>
          <cell r="F22">
            <v>100</v>
          </cell>
          <cell r="G22">
            <v>46</v>
          </cell>
          <cell r="H22">
            <v>8.2799999999999994</v>
          </cell>
          <cell r="I22" t="str">
            <v>*</v>
          </cell>
          <cell r="J22">
            <v>17.28</v>
          </cell>
          <cell r="K22">
            <v>0</v>
          </cell>
        </row>
        <row r="23">
          <cell r="B23">
            <v>15.541666666666664</v>
          </cell>
          <cell r="C23">
            <v>23.8</v>
          </cell>
          <cell r="D23">
            <v>10.4</v>
          </cell>
          <cell r="E23">
            <v>73.333333333333329</v>
          </cell>
          <cell r="F23">
            <v>93</v>
          </cell>
          <cell r="G23">
            <v>42</v>
          </cell>
          <cell r="H23">
            <v>17.64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16.899999999999999</v>
          </cell>
          <cell r="C24">
            <v>26.1</v>
          </cell>
          <cell r="D24">
            <v>9.1</v>
          </cell>
          <cell r="E24">
            <v>72</v>
          </cell>
          <cell r="F24">
            <v>98</v>
          </cell>
          <cell r="G24">
            <v>46</v>
          </cell>
          <cell r="H24">
            <v>15.120000000000001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18.895833333333332</v>
          </cell>
          <cell r="C25">
            <v>23.8</v>
          </cell>
          <cell r="D25">
            <v>14.2</v>
          </cell>
          <cell r="E25">
            <v>76.291666666666671</v>
          </cell>
          <cell r="F25">
            <v>95</v>
          </cell>
          <cell r="G25">
            <v>58</v>
          </cell>
          <cell r="H25">
            <v>16.2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22.549999999999997</v>
          </cell>
          <cell r="C26">
            <v>29.6</v>
          </cell>
          <cell r="D26">
            <v>18.8</v>
          </cell>
          <cell r="E26">
            <v>66.291666666666671</v>
          </cell>
          <cell r="F26">
            <v>87</v>
          </cell>
          <cell r="G26">
            <v>39</v>
          </cell>
          <cell r="H26">
            <v>13.32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22.341666666666669</v>
          </cell>
          <cell r="C27">
            <v>29</v>
          </cell>
          <cell r="D27">
            <v>17.600000000000001</v>
          </cell>
          <cell r="E27">
            <v>65.708333333333329</v>
          </cell>
          <cell r="F27">
            <v>82</v>
          </cell>
          <cell r="G27">
            <v>45</v>
          </cell>
          <cell r="H27">
            <v>15.840000000000002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21.883333333333336</v>
          </cell>
          <cell r="C28">
            <v>29.6</v>
          </cell>
          <cell r="D28">
            <v>16.5</v>
          </cell>
          <cell r="E28">
            <v>68</v>
          </cell>
          <cell r="F28">
            <v>88</v>
          </cell>
          <cell r="G28">
            <v>40</v>
          </cell>
          <cell r="H28">
            <v>18.720000000000002</v>
          </cell>
          <cell r="I28" t="str">
            <v>*</v>
          </cell>
          <cell r="J28">
            <v>37.800000000000004</v>
          </cell>
          <cell r="K28">
            <v>0</v>
          </cell>
        </row>
        <row r="29">
          <cell r="B29">
            <v>22.012499999999999</v>
          </cell>
          <cell r="C29">
            <v>29.6</v>
          </cell>
          <cell r="D29">
            <v>15.9</v>
          </cell>
          <cell r="E29">
            <v>62.791666666666664</v>
          </cell>
          <cell r="F29">
            <v>83</v>
          </cell>
          <cell r="G29">
            <v>39</v>
          </cell>
          <cell r="H29">
            <v>12.6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21.683333333333337</v>
          </cell>
          <cell r="C30">
            <v>28.6</v>
          </cell>
          <cell r="D30">
            <v>17.7</v>
          </cell>
          <cell r="E30">
            <v>60.958333333333336</v>
          </cell>
          <cell r="F30">
            <v>77</v>
          </cell>
          <cell r="G30">
            <v>38</v>
          </cell>
          <cell r="H30">
            <v>14.4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20.583333333333339</v>
          </cell>
          <cell r="C31">
            <v>28.1</v>
          </cell>
          <cell r="D31">
            <v>15.6</v>
          </cell>
          <cell r="E31">
            <v>63.458333333333336</v>
          </cell>
          <cell r="F31">
            <v>82</v>
          </cell>
          <cell r="G31">
            <v>33</v>
          </cell>
          <cell r="H31">
            <v>16.2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20.787500000000001</v>
          </cell>
          <cell r="C32">
            <v>29.7</v>
          </cell>
          <cell r="D32">
            <v>11.9</v>
          </cell>
          <cell r="E32">
            <v>62.583333333333336</v>
          </cell>
          <cell r="F32">
            <v>99</v>
          </cell>
          <cell r="G32">
            <v>30</v>
          </cell>
          <cell r="H32">
            <v>9</v>
          </cell>
          <cell r="I32" t="str">
            <v>*</v>
          </cell>
          <cell r="J32">
            <v>19.8</v>
          </cell>
          <cell r="K32">
            <v>0</v>
          </cell>
        </row>
        <row r="33">
          <cell r="B33">
            <v>20.120833333333334</v>
          </cell>
          <cell r="C33">
            <v>28.8</v>
          </cell>
          <cell r="D33">
            <v>12.8</v>
          </cell>
          <cell r="E33">
            <v>70.666666666666671</v>
          </cell>
          <cell r="F33">
            <v>100</v>
          </cell>
          <cell r="G33">
            <v>36</v>
          </cell>
          <cell r="H33">
            <v>12.96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19.93333333333333</v>
          </cell>
          <cell r="C34">
            <v>27.6</v>
          </cell>
          <cell r="D34">
            <v>15.1</v>
          </cell>
          <cell r="E34">
            <v>71.333333333333329</v>
          </cell>
          <cell r="F34">
            <v>94</v>
          </cell>
          <cell r="G34">
            <v>43</v>
          </cell>
          <cell r="H34">
            <v>17.28</v>
          </cell>
          <cell r="I34" t="str">
            <v>*</v>
          </cell>
          <cell r="J34">
            <v>30.96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20.175000000000004</v>
          </cell>
          <cell r="C5">
            <v>27.9</v>
          </cell>
          <cell r="D5">
            <v>16</v>
          </cell>
          <cell r="E5">
            <v>67.400000000000006</v>
          </cell>
          <cell r="F5">
            <v>100</v>
          </cell>
          <cell r="G5">
            <v>50</v>
          </cell>
          <cell r="H5">
            <v>14.04</v>
          </cell>
          <cell r="I5" t="str">
            <v>*</v>
          </cell>
          <cell r="J5">
            <v>22.32</v>
          </cell>
          <cell r="K5">
            <v>0.2</v>
          </cell>
        </row>
        <row r="6">
          <cell r="B6">
            <v>20.287500000000005</v>
          </cell>
          <cell r="C6">
            <v>27.5</v>
          </cell>
          <cell r="D6">
            <v>15.5</v>
          </cell>
          <cell r="E6">
            <v>70.785714285714292</v>
          </cell>
          <cell r="F6">
            <v>100</v>
          </cell>
          <cell r="G6">
            <v>47</v>
          </cell>
          <cell r="H6">
            <v>13.68</v>
          </cell>
          <cell r="I6" t="str">
            <v>*</v>
          </cell>
          <cell r="J6">
            <v>27.720000000000002</v>
          </cell>
          <cell r="K6">
            <v>0</v>
          </cell>
        </row>
        <row r="7">
          <cell r="B7">
            <v>21.262499999999999</v>
          </cell>
          <cell r="C7">
            <v>29</v>
          </cell>
          <cell r="D7">
            <v>15.7</v>
          </cell>
          <cell r="E7">
            <v>73.666666666666671</v>
          </cell>
          <cell r="F7">
            <v>100</v>
          </cell>
          <cell r="G7">
            <v>38</v>
          </cell>
          <cell r="H7">
            <v>12.96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19.720833333333335</v>
          </cell>
          <cell r="C8">
            <v>31.2</v>
          </cell>
          <cell r="D8">
            <v>11.8</v>
          </cell>
          <cell r="E8">
            <v>55.53846153846154</v>
          </cell>
          <cell r="F8">
            <v>100</v>
          </cell>
          <cell r="G8">
            <v>30</v>
          </cell>
          <cell r="H8">
            <v>14.04</v>
          </cell>
          <cell r="I8" t="str">
            <v>*</v>
          </cell>
          <cell r="J8">
            <v>25.56</v>
          </cell>
          <cell r="K8">
            <v>0.2</v>
          </cell>
        </row>
        <row r="9">
          <cell r="B9">
            <v>19.862500000000001</v>
          </cell>
          <cell r="C9">
            <v>30.3</v>
          </cell>
          <cell r="D9">
            <v>12.5</v>
          </cell>
          <cell r="E9">
            <v>59.875</v>
          </cell>
          <cell r="F9">
            <v>100</v>
          </cell>
          <cell r="G9">
            <v>30</v>
          </cell>
          <cell r="H9">
            <v>14.04</v>
          </cell>
          <cell r="I9" t="str">
            <v>*</v>
          </cell>
          <cell r="J9">
            <v>20.52</v>
          </cell>
          <cell r="K9">
            <v>0</v>
          </cell>
        </row>
        <row r="10">
          <cell r="B10">
            <v>19.779166666666669</v>
          </cell>
          <cell r="C10">
            <v>28.5</v>
          </cell>
          <cell r="D10">
            <v>12.2</v>
          </cell>
          <cell r="E10">
            <v>68.75</v>
          </cell>
          <cell r="F10">
            <v>100</v>
          </cell>
          <cell r="G10">
            <v>32</v>
          </cell>
          <cell r="H10">
            <v>15.48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19.654166666666665</v>
          </cell>
          <cell r="C11">
            <v>30.3</v>
          </cell>
          <cell r="D11">
            <v>11</v>
          </cell>
          <cell r="E11">
            <v>64.05263157894737</v>
          </cell>
          <cell r="F11">
            <v>100</v>
          </cell>
          <cell r="G11">
            <v>30</v>
          </cell>
          <cell r="H11">
            <v>13.32</v>
          </cell>
          <cell r="I11" t="str">
            <v>*</v>
          </cell>
          <cell r="J11">
            <v>28.8</v>
          </cell>
          <cell r="K11">
            <v>0</v>
          </cell>
        </row>
        <row r="12">
          <cell r="B12">
            <v>19.537500000000005</v>
          </cell>
          <cell r="C12">
            <v>29.7</v>
          </cell>
          <cell r="D12">
            <v>11.3</v>
          </cell>
          <cell r="E12">
            <v>69.909090909090907</v>
          </cell>
          <cell r="F12">
            <v>100</v>
          </cell>
          <cell r="G12">
            <v>28</v>
          </cell>
          <cell r="H12">
            <v>11.520000000000001</v>
          </cell>
          <cell r="I12" t="str">
            <v>*</v>
          </cell>
          <cell r="J12">
            <v>23.040000000000003</v>
          </cell>
          <cell r="K12">
            <v>0</v>
          </cell>
        </row>
        <row r="13">
          <cell r="B13">
            <v>19.483333333333331</v>
          </cell>
          <cell r="C13">
            <v>30.1</v>
          </cell>
          <cell r="D13">
            <v>11.3</v>
          </cell>
          <cell r="E13">
            <v>66.764705882352942</v>
          </cell>
          <cell r="F13">
            <v>100</v>
          </cell>
          <cell r="G13">
            <v>36</v>
          </cell>
          <cell r="H13">
            <v>14.4</v>
          </cell>
          <cell r="I13" t="str">
            <v>*</v>
          </cell>
          <cell r="J13">
            <v>25.2</v>
          </cell>
          <cell r="K13">
            <v>0</v>
          </cell>
        </row>
        <row r="14">
          <cell r="B14">
            <v>20.912500000000005</v>
          </cell>
          <cell r="C14">
            <v>31.1</v>
          </cell>
          <cell r="D14">
            <v>13</v>
          </cell>
          <cell r="E14">
            <v>58.214285714285715</v>
          </cell>
          <cell r="F14">
            <v>100</v>
          </cell>
          <cell r="G14">
            <v>34</v>
          </cell>
          <cell r="H14">
            <v>15.120000000000001</v>
          </cell>
          <cell r="I14" t="str">
            <v>*</v>
          </cell>
          <cell r="J14">
            <v>27.36</v>
          </cell>
          <cell r="K14">
            <v>0</v>
          </cell>
        </row>
        <row r="15">
          <cell r="B15">
            <v>21.400000000000002</v>
          </cell>
          <cell r="C15">
            <v>30.7</v>
          </cell>
          <cell r="D15">
            <v>13.1</v>
          </cell>
          <cell r="E15">
            <v>62.1875</v>
          </cell>
          <cell r="F15">
            <v>100</v>
          </cell>
          <cell r="G15">
            <v>39</v>
          </cell>
          <cell r="H15">
            <v>14.4</v>
          </cell>
          <cell r="I15" t="str">
            <v>*</v>
          </cell>
          <cell r="J15">
            <v>28.08</v>
          </cell>
          <cell r="K15">
            <v>0</v>
          </cell>
        </row>
        <row r="16">
          <cell r="B16">
            <v>19.962500000000002</v>
          </cell>
          <cell r="C16">
            <v>23.9</v>
          </cell>
          <cell r="D16">
            <v>17.399999999999999</v>
          </cell>
          <cell r="E16">
            <v>99.666666666666671</v>
          </cell>
          <cell r="F16">
            <v>100</v>
          </cell>
          <cell r="G16">
            <v>69</v>
          </cell>
          <cell r="H16">
            <v>13.32</v>
          </cell>
          <cell r="I16" t="str">
            <v>*</v>
          </cell>
          <cell r="J16">
            <v>26.28</v>
          </cell>
          <cell r="K16">
            <v>0.8</v>
          </cell>
        </row>
        <row r="17">
          <cell r="B17">
            <v>14.241666666666665</v>
          </cell>
          <cell r="C17">
            <v>17.8</v>
          </cell>
          <cell r="D17">
            <v>10.7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14.76</v>
          </cell>
          <cell r="I17" t="str">
            <v>*</v>
          </cell>
          <cell r="J17">
            <v>27.720000000000002</v>
          </cell>
          <cell r="K17">
            <v>8.4</v>
          </cell>
        </row>
        <row r="18">
          <cell r="B18">
            <v>10.066666666666665</v>
          </cell>
          <cell r="C18">
            <v>10.9</v>
          </cell>
          <cell r="D18">
            <v>9.6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10.44</v>
          </cell>
          <cell r="I18" t="str">
            <v>*</v>
          </cell>
          <cell r="J18">
            <v>22.32</v>
          </cell>
          <cell r="K18">
            <v>19.8</v>
          </cell>
        </row>
        <row r="19">
          <cell r="B19">
            <v>10.520833333333334</v>
          </cell>
          <cell r="C19">
            <v>15</v>
          </cell>
          <cell r="D19">
            <v>7.8</v>
          </cell>
          <cell r="E19">
            <v>92</v>
          </cell>
          <cell r="F19">
            <v>100</v>
          </cell>
          <cell r="G19">
            <v>77</v>
          </cell>
          <cell r="H19">
            <v>12.24</v>
          </cell>
          <cell r="I19" t="str">
            <v>*</v>
          </cell>
          <cell r="J19">
            <v>24.48</v>
          </cell>
          <cell r="K19">
            <v>8.1999999999999993</v>
          </cell>
        </row>
        <row r="20">
          <cell r="B20">
            <v>10.654166666666667</v>
          </cell>
          <cell r="C20">
            <v>20.399999999999999</v>
          </cell>
          <cell r="D20">
            <v>4.2</v>
          </cell>
          <cell r="E20">
            <v>67</v>
          </cell>
          <cell r="F20">
            <v>100</v>
          </cell>
          <cell r="G20">
            <v>40</v>
          </cell>
          <cell r="H20">
            <v>19.8</v>
          </cell>
          <cell r="I20" t="str">
            <v>*</v>
          </cell>
          <cell r="J20">
            <v>32.04</v>
          </cell>
          <cell r="K20">
            <v>1.6</v>
          </cell>
        </row>
        <row r="21">
          <cell r="B21">
            <v>13.879166666666663</v>
          </cell>
          <cell r="C21">
            <v>21.5</v>
          </cell>
          <cell r="D21">
            <v>9.1</v>
          </cell>
          <cell r="E21">
            <v>71.583333333333329</v>
          </cell>
          <cell r="F21">
            <v>100</v>
          </cell>
          <cell r="G21">
            <v>49</v>
          </cell>
          <cell r="H21">
            <v>19.079999999999998</v>
          </cell>
          <cell r="I21" t="str">
            <v>*</v>
          </cell>
          <cell r="J21">
            <v>32.76</v>
          </cell>
          <cell r="K21">
            <v>1.8</v>
          </cell>
        </row>
        <row r="22">
          <cell r="B22">
            <v>13.541666666666666</v>
          </cell>
          <cell r="C22">
            <v>23.8</v>
          </cell>
          <cell r="D22">
            <v>6.6</v>
          </cell>
          <cell r="E22">
            <v>57.727272727272727</v>
          </cell>
          <cell r="F22">
            <v>87</v>
          </cell>
          <cell r="G22">
            <v>39</v>
          </cell>
          <cell r="H22">
            <v>16.2</v>
          </cell>
          <cell r="I22" t="str">
            <v>*</v>
          </cell>
          <cell r="J22">
            <v>28.08</v>
          </cell>
          <cell r="K22">
            <v>0.4</v>
          </cell>
        </row>
        <row r="23">
          <cell r="B23">
            <v>17.716666666666669</v>
          </cell>
          <cell r="C23">
            <v>27</v>
          </cell>
          <cell r="D23">
            <v>10.5</v>
          </cell>
          <cell r="E23">
            <v>72.916666666666671</v>
          </cell>
          <cell r="F23">
            <v>100</v>
          </cell>
          <cell r="G23">
            <v>34</v>
          </cell>
          <cell r="H23">
            <v>17.64</v>
          </cell>
          <cell r="I23" t="str">
            <v>*</v>
          </cell>
          <cell r="J23">
            <v>32.4</v>
          </cell>
          <cell r="K23">
            <v>0</v>
          </cell>
        </row>
        <row r="24">
          <cell r="B24">
            <v>18.758333333333333</v>
          </cell>
          <cell r="C24">
            <v>29.2</v>
          </cell>
          <cell r="D24">
            <v>8.9</v>
          </cell>
          <cell r="E24">
            <v>67.19047619047619</v>
          </cell>
          <cell r="F24">
            <v>100</v>
          </cell>
          <cell r="G24">
            <v>29</v>
          </cell>
          <cell r="H24">
            <v>11.16</v>
          </cell>
          <cell r="I24" t="str">
            <v>*</v>
          </cell>
          <cell r="J24">
            <v>20.52</v>
          </cell>
          <cell r="K24">
            <v>0</v>
          </cell>
        </row>
        <row r="25">
          <cell r="B25">
            <v>18.558333333333334</v>
          </cell>
          <cell r="C25">
            <v>29.8</v>
          </cell>
          <cell r="D25">
            <v>9.8000000000000007</v>
          </cell>
          <cell r="E25">
            <v>67.588235294117652</v>
          </cell>
          <cell r="F25">
            <v>100</v>
          </cell>
          <cell r="G25">
            <v>35</v>
          </cell>
          <cell r="H25">
            <v>11.879999999999999</v>
          </cell>
          <cell r="I25" t="str">
            <v>*</v>
          </cell>
          <cell r="J25">
            <v>22.32</v>
          </cell>
          <cell r="K25">
            <v>0</v>
          </cell>
        </row>
        <row r="26">
          <cell r="B26">
            <v>19.379166666666666</v>
          </cell>
          <cell r="C26">
            <v>29.2</v>
          </cell>
          <cell r="D26">
            <v>11.5</v>
          </cell>
          <cell r="E26">
            <v>68</v>
          </cell>
          <cell r="F26">
            <v>100</v>
          </cell>
          <cell r="G26">
            <v>39</v>
          </cell>
          <cell r="H26">
            <v>14.4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19.650000000000002</v>
          </cell>
          <cell r="C27">
            <v>29.5</v>
          </cell>
          <cell r="D27">
            <v>11.5</v>
          </cell>
          <cell r="E27">
            <v>63.666666666666664</v>
          </cell>
          <cell r="F27">
            <v>100</v>
          </cell>
          <cell r="G27">
            <v>35</v>
          </cell>
          <cell r="H27">
            <v>17.64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19.066666666666666</v>
          </cell>
          <cell r="C28">
            <v>29.7</v>
          </cell>
          <cell r="D28">
            <v>10.7</v>
          </cell>
          <cell r="E28">
            <v>59.92307692307692</v>
          </cell>
          <cell r="F28">
            <v>100</v>
          </cell>
          <cell r="G28">
            <v>35</v>
          </cell>
          <cell r="H28">
            <v>13.68</v>
          </cell>
          <cell r="I28" t="str">
            <v>*</v>
          </cell>
          <cell r="J28">
            <v>24.840000000000003</v>
          </cell>
          <cell r="K28">
            <v>0</v>
          </cell>
        </row>
        <row r="29">
          <cell r="B29">
            <v>19.675000000000001</v>
          </cell>
          <cell r="C29">
            <v>30.6</v>
          </cell>
          <cell r="D29">
            <v>11.1</v>
          </cell>
          <cell r="E29">
            <v>55.615384615384613</v>
          </cell>
          <cell r="F29">
            <v>100</v>
          </cell>
          <cell r="G29">
            <v>35</v>
          </cell>
          <cell r="H29">
            <v>11.520000000000001</v>
          </cell>
          <cell r="I29" t="str">
            <v>*</v>
          </cell>
          <cell r="J29">
            <v>20.88</v>
          </cell>
          <cell r="K29">
            <v>0</v>
          </cell>
        </row>
        <row r="30">
          <cell r="B30">
            <v>21.737500000000001</v>
          </cell>
          <cell r="C30">
            <v>29.8</v>
          </cell>
          <cell r="D30">
            <v>15.3</v>
          </cell>
          <cell r="E30">
            <v>59.833333333333336</v>
          </cell>
          <cell r="F30">
            <v>100</v>
          </cell>
          <cell r="G30">
            <v>32</v>
          </cell>
          <cell r="H30">
            <v>14.76</v>
          </cell>
          <cell r="I30" t="str">
            <v>*</v>
          </cell>
          <cell r="J30">
            <v>24.48</v>
          </cell>
          <cell r="K30">
            <v>0</v>
          </cell>
        </row>
        <row r="31">
          <cell r="B31">
            <v>20.587499999999999</v>
          </cell>
          <cell r="C31">
            <v>28.8</v>
          </cell>
          <cell r="D31">
            <v>10.8</v>
          </cell>
          <cell r="E31">
            <v>62.565217391304351</v>
          </cell>
          <cell r="F31">
            <v>100</v>
          </cell>
          <cell r="G31">
            <v>36</v>
          </cell>
          <cell r="H31">
            <v>18.720000000000002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19.995833333333334</v>
          </cell>
          <cell r="C32">
            <v>30.3</v>
          </cell>
          <cell r="D32">
            <v>12.7</v>
          </cell>
          <cell r="E32">
            <v>66</v>
          </cell>
          <cell r="F32">
            <v>100</v>
          </cell>
          <cell r="G32">
            <v>34</v>
          </cell>
          <cell r="H32">
            <v>12.96</v>
          </cell>
          <cell r="I32" t="str">
            <v>*</v>
          </cell>
          <cell r="J32">
            <v>21.240000000000002</v>
          </cell>
          <cell r="K32">
            <v>0</v>
          </cell>
        </row>
        <row r="33">
          <cell r="B33">
            <v>20.321739130434782</v>
          </cell>
          <cell r="C33">
            <v>29</v>
          </cell>
          <cell r="D33">
            <v>13.7</v>
          </cell>
          <cell r="E33">
            <v>68.315789473684205</v>
          </cell>
          <cell r="F33">
            <v>100</v>
          </cell>
          <cell r="G33">
            <v>35</v>
          </cell>
          <cell r="H33">
            <v>16.559999999999999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21.004166666666663</v>
          </cell>
          <cell r="C34">
            <v>29.4</v>
          </cell>
          <cell r="D34">
            <v>14.3</v>
          </cell>
          <cell r="E34">
            <v>63.916666666666664</v>
          </cell>
          <cell r="F34">
            <v>100</v>
          </cell>
          <cell r="G34">
            <v>32</v>
          </cell>
          <cell r="H34">
            <v>18.36</v>
          </cell>
          <cell r="I34" t="str">
            <v>*</v>
          </cell>
          <cell r="J34">
            <v>33.480000000000004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20.220833333333328</v>
          </cell>
          <cell r="C5">
            <v>24.9</v>
          </cell>
          <cell r="D5">
            <v>16.3</v>
          </cell>
          <cell r="E5">
            <v>75.916666666666671</v>
          </cell>
          <cell r="F5">
            <v>88</v>
          </cell>
          <cell r="G5">
            <v>55</v>
          </cell>
          <cell r="H5">
            <v>16.920000000000002</v>
          </cell>
          <cell r="I5" t="str">
            <v>*</v>
          </cell>
          <cell r="J5">
            <v>30.96</v>
          </cell>
          <cell r="K5">
            <v>0</v>
          </cell>
        </row>
        <row r="6">
          <cell r="B6">
            <v>20.708333333333329</v>
          </cell>
          <cell r="C6">
            <v>27.1</v>
          </cell>
          <cell r="D6">
            <v>16.8</v>
          </cell>
          <cell r="E6">
            <v>70.333333333333329</v>
          </cell>
          <cell r="F6">
            <v>87</v>
          </cell>
          <cell r="G6">
            <v>44</v>
          </cell>
          <cell r="H6">
            <v>17.28</v>
          </cell>
          <cell r="I6" t="str">
            <v>*</v>
          </cell>
          <cell r="J6">
            <v>33.480000000000004</v>
          </cell>
          <cell r="K6">
            <v>0</v>
          </cell>
        </row>
        <row r="7">
          <cell r="B7">
            <v>21.250000000000004</v>
          </cell>
          <cell r="C7">
            <v>28.6</v>
          </cell>
          <cell r="D7">
            <v>16.899999999999999</v>
          </cell>
          <cell r="E7">
            <v>64.875</v>
          </cell>
          <cell r="F7">
            <v>81</v>
          </cell>
          <cell r="G7">
            <v>37</v>
          </cell>
          <cell r="H7">
            <v>16.559999999999999</v>
          </cell>
          <cell r="I7" t="str">
            <v>*</v>
          </cell>
          <cell r="J7">
            <v>34.92</v>
          </cell>
          <cell r="K7">
            <v>0</v>
          </cell>
        </row>
        <row r="8">
          <cell r="B8">
            <v>22.079166666666666</v>
          </cell>
          <cell r="C8">
            <v>30.1</v>
          </cell>
          <cell r="D8">
            <v>16.899999999999999</v>
          </cell>
          <cell r="E8">
            <v>58.583333333333336</v>
          </cell>
          <cell r="F8">
            <v>80</v>
          </cell>
          <cell r="G8">
            <v>24</v>
          </cell>
          <cell r="H8">
            <v>14.76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21.604166666666671</v>
          </cell>
          <cell r="C9">
            <v>29.5</v>
          </cell>
          <cell r="D9">
            <v>15.5</v>
          </cell>
          <cell r="E9">
            <v>57.75</v>
          </cell>
          <cell r="F9">
            <v>79</v>
          </cell>
          <cell r="G9">
            <v>30</v>
          </cell>
          <cell r="H9">
            <v>13.32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20.645833333333332</v>
          </cell>
          <cell r="C10">
            <v>27.4</v>
          </cell>
          <cell r="D10">
            <v>12.8</v>
          </cell>
          <cell r="E10">
            <v>57.083333333333336</v>
          </cell>
          <cell r="F10">
            <v>86</v>
          </cell>
          <cell r="G10">
            <v>30</v>
          </cell>
          <cell r="H10">
            <v>17.28</v>
          </cell>
          <cell r="I10" t="str">
            <v>*</v>
          </cell>
          <cell r="J10">
            <v>31.319999999999997</v>
          </cell>
          <cell r="K10">
            <v>0</v>
          </cell>
        </row>
        <row r="11">
          <cell r="B11">
            <v>21.045833333333331</v>
          </cell>
          <cell r="C11">
            <v>28.9</v>
          </cell>
          <cell r="D11">
            <v>15.9</v>
          </cell>
          <cell r="E11">
            <v>56.625</v>
          </cell>
          <cell r="F11">
            <v>74</v>
          </cell>
          <cell r="G11">
            <v>28</v>
          </cell>
          <cell r="H11">
            <v>16.559999999999999</v>
          </cell>
          <cell r="I11" t="str">
            <v>*</v>
          </cell>
          <cell r="J11">
            <v>28.08</v>
          </cell>
          <cell r="K11">
            <v>0</v>
          </cell>
        </row>
        <row r="12">
          <cell r="B12">
            <v>21.541666666666668</v>
          </cell>
          <cell r="C12">
            <v>28.9</v>
          </cell>
          <cell r="D12">
            <v>16.399999999999999</v>
          </cell>
          <cell r="E12">
            <v>49.75</v>
          </cell>
          <cell r="F12">
            <v>71</v>
          </cell>
          <cell r="G12">
            <v>25</v>
          </cell>
          <cell r="H12">
            <v>15.48</v>
          </cell>
          <cell r="I12" t="str">
            <v>*</v>
          </cell>
          <cell r="J12">
            <v>25.92</v>
          </cell>
          <cell r="K12">
            <v>0</v>
          </cell>
        </row>
        <row r="13">
          <cell r="B13">
            <v>22.049999999999997</v>
          </cell>
          <cell r="C13">
            <v>29.5</v>
          </cell>
          <cell r="D13">
            <v>15.5</v>
          </cell>
          <cell r="E13">
            <v>49.791666666666664</v>
          </cell>
          <cell r="F13">
            <v>69</v>
          </cell>
          <cell r="G13">
            <v>31</v>
          </cell>
          <cell r="H13">
            <v>15.840000000000002</v>
          </cell>
          <cell r="I13" t="str">
            <v>*</v>
          </cell>
          <cell r="J13">
            <v>29.52</v>
          </cell>
          <cell r="K13">
            <v>0</v>
          </cell>
        </row>
        <row r="14">
          <cell r="B14">
            <v>24.354166666666668</v>
          </cell>
          <cell r="C14">
            <v>30.7</v>
          </cell>
          <cell r="D14">
            <v>19</v>
          </cell>
          <cell r="E14">
            <v>51.125</v>
          </cell>
          <cell r="F14">
            <v>69</v>
          </cell>
          <cell r="G14">
            <v>25</v>
          </cell>
          <cell r="H14">
            <v>14.04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24.166666666666668</v>
          </cell>
          <cell r="C15">
            <v>30.3</v>
          </cell>
          <cell r="D15">
            <v>16.100000000000001</v>
          </cell>
          <cell r="E15">
            <v>54.5</v>
          </cell>
          <cell r="F15">
            <v>83</v>
          </cell>
          <cell r="G15">
            <v>32</v>
          </cell>
          <cell r="H15">
            <v>15.840000000000002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18.020833333333332</v>
          </cell>
          <cell r="C16">
            <v>23.6</v>
          </cell>
          <cell r="D16">
            <v>14.1</v>
          </cell>
          <cell r="E16">
            <v>92.375</v>
          </cell>
          <cell r="F16">
            <v>96</v>
          </cell>
          <cell r="G16">
            <v>67</v>
          </cell>
          <cell r="H16">
            <v>12.24</v>
          </cell>
          <cell r="I16" t="str">
            <v>*</v>
          </cell>
          <cell r="J16">
            <v>29.52</v>
          </cell>
          <cell r="K16">
            <v>6.4</v>
          </cell>
        </row>
        <row r="17">
          <cell r="B17">
            <v>10.824999999999998</v>
          </cell>
          <cell r="C17">
            <v>14.3</v>
          </cell>
          <cell r="D17">
            <v>8.3000000000000007</v>
          </cell>
          <cell r="E17">
            <v>95.25</v>
          </cell>
          <cell r="F17">
            <v>96</v>
          </cell>
          <cell r="G17">
            <v>93</v>
          </cell>
          <cell r="H17">
            <v>12.24</v>
          </cell>
          <cell r="I17" t="str">
            <v>*</v>
          </cell>
          <cell r="J17">
            <v>27.36</v>
          </cell>
          <cell r="K17">
            <v>47.199999999999989</v>
          </cell>
        </row>
        <row r="18">
          <cell r="B18">
            <v>8.1666666666666661</v>
          </cell>
          <cell r="C18">
            <v>8.9</v>
          </cell>
          <cell r="D18">
            <v>7.2</v>
          </cell>
          <cell r="E18">
            <v>95.583333333333329</v>
          </cell>
          <cell r="F18">
            <v>96</v>
          </cell>
          <cell r="G18">
            <v>93</v>
          </cell>
          <cell r="H18">
            <v>8.2799999999999994</v>
          </cell>
          <cell r="I18" t="str">
            <v>*</v>
          </cell>
          <cell r="J18">
            <v>18.36</v>
          </cell>
          <cell r="K18">
            <v>18.2</v>
          </cell>
        </row>
        <row r="19">
          <cell r="B19">
            <v>9.5041666666666664</v>
          </cell>
          <cell r="C19">
            <v>15.3</v>
          </cell>
          <cell r="D19">
            <v>7.5</v>
          </cell>
          <cell r="E19">
            <v>88.541666666666671</v>
          </cell>
          <cell r="F19">
            <v>96</v>
          </cell>
          <cell r="G19">
            <v>61</v>
          </cell>
          <cell r="H19">
            <v>7.9200000000000008</v>
          </cell>
          <cell r="I19" t="str">
            <v>*</v>
          </cell>
          <cell r="J19">
            <v>24.48</v>
          </cell>
          <cell r="K19">
            <v>5.6000000000000005</v>
          </cell>
        </row>
        <row r="20">
          <cell r="B20">
            <v>11.033333333333333</v>
          </cell>
          <cell r="C20">
            <v>18.2</v>
          </cell>
          <cell r="D20">
            <v>5.6</v>
          </cell>
          <cell r="E20">
            <v>81.375</v>
          </cell>
          <cell r="F20">
            <v>96</v>
          </cell>
          <cell r="G20">
            <v>53</v>
          </cell>
          <cell r="H20">
            <v>13.32</v>
          </cell>
          <cell r="I20" t="str">
            <v>*</v>
          </cell>
          <cell r="J20">
            <v>28.08</v>
          </cell>
          <cell r="K20">
            <v>0.2</v>
          </cell>
        </row>
        <row r="21">
          <cell r="B21">
            <v>13.7875</v>
          </cell>
          <cell r="C21">
            <v>19.7</v>
          </cell>
          <cell r="D21">
            <v>10.1</v>
          </cell>
          <cell r="E21">
            <v>73.375</v>
          </cell>
          <cell r="F21">
            <v>86</v>
          </cell>
          <cell r="G21">
            <v>49</v>
          </cell>
          <cell r="H21">
            <v>19.079999999999998</v>
          </cell>
          <cell r="I21" t="str">
            <v>*</v>
          </cell>
          <cell r="J21">
            <v>33.119999999999997</v>
          </cell>
          <cell r="K21">
            <v>0</v>
          </cell>
        </row>
        <row r="22">
          <cell r="B22">
            <v>14.437499999999998</v>
          </cell>
          <cell r="C22">
            <v>23.2</v>
          </cell>
          <cell r="D22">
            <v>8.6999999999999993</v>
          </cell>
          <cell r="E22">
            <v>70.208333333333329</v>
          </cell>
          <cell r="F22">
            <v>91</v>
          </cell>
          <cell r="G22">
            <v>34</v>
          </cell>
          <cell r="H22">
            <v>18.36</v>
          </cell>
          <cell r="I22" t="str">
            <v>*</v>
          </cell>
          <cell r="J22">
            <v>27.36</v>
          </cell>
          <cell r="K22">
            <v>0</v>
          </cell>
        </row>
        <row r="23">
          <cell r="B23">
            <v>17.433333333333334</v>
          </cell>
          <cell r="C23">
            <v>25.9</v>
          </cell>
          <cell r="D23">
            <v>12.2</v>
          </cell>
          <cell r="E23">
            <v>64.083333333333329</v>
          </cell>
          <cell r="F23">
            <v>83</v>
          </cell>
          <cell r="G23">
            <v>34</v>
          </cell>
          <cell r="H23">
            <v>19.079999999999998</v>
          </cell>
          <cell r="I23" t="str">
            <v>*</v>
          </cell>
          <cell r="J23">
            <v>34.200000000000003</v>
          </cell>
          <cell r="K23">
            <v>0</v>
          </cell>
        </row>
        <row r="24">
          <cell r="B24">
            <v>19.8</v>
          </cell>
          <cell r="C24">
            <v>29.3</v>
          </cell>
          <cell r="D24">
            <v>11.2</v>
          </cell>
          <cell r="E24">
            <v>59.375</v>
          </cell>
          <cell r="F24">
            <v>90</v>
          </cell>
          <cell r="G24">
            <v>23</v>
          </cell>
          <cell r="H24">
            <v>14.04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22.441666666666666</v>
          </cell>
          <cell r="C25">
            <v>29.6</v>
          </cell>
          <cell r="D25">
            <v>16.5</v>
          </cell>
          <cell r="E25">
            <v>48.125</v>
          </cell>
          <cell r="F25">
            <v>67</v>
          </cell>
          <cell r="G25">
            <v>26</v>
          </cell>
          <cell r="H25">
            <v>15.48</v>
          </cell>
          <cell r="I25" t="str">
            <v>*</v>
          </cell>
          <cell r="J25">
            <v>26.28</v>
          </cell>
          <cell r="K25">
            <v>0</v>
          </cell>
        </row>
        <row r="26">
          <cell r="B26">
            <v>23.791666666666668</v>
          </cell>
          <cell r="C26">
            <v>30</v>
          </cell>
          <cell r="D26">
            <v>19</v>
          </cell>
          <cell r="E26">
            <v>46.875</v>
          </cell>
          <cell r="F26">
            <v>64</v>
          </cell>
          <cell r="G26">
            <v>30</v>
          </cell>
          <cell r="H26">
            <v>17.64</v>
          </cell>
          <cell r="I26" t="str">
            <v>*</v>
          </cell>
          <cell r="J26">
            <v>39.24</v>
          </cell>
          <cell r="K26">
            <v>0</v>
          </cell>
        </row>
        <row r="27">
          <cell r="B27">
            <v>23.116666666666671</v>
          </cell>
          <cell r="C27">
            <v>29.3</v>
          </cell>
          <cell r="D27">
            <v>17.8</v>
          </cell>
          <cell r="E27">
            <v>53</v>
          </cell>
          <cell r="F27">
            <v>68</v>
          </cell>
          <cell r="G27">
            <v>32</v>
          </cell>
          <cell r="H27">
            <v>17.64</v>
          </cell>
          <cell r="I27" t="str">
            <v>*</v>
          </cell>
          <cell r="J27">
            <v>34.56</v>
          </cell>
          <cell r="K27">
            <v>0</v>
          </cell>
        </row>
        <row r="28">
          <cell r="B28">
            <v>22.929166666666671</v>
          </cell>
          <cell r="C28">
            <v>29.1</v>
          </cell>
          <cell r="D28">
            <v>17</v>
          </cell>
          <cell r="E28">
            <v>51.125</v>
          </cell>
          <cell r="F28">
            <v>71</v>
          </cell>
          <cell r="G28">
            <v>33</v>
          </cell>
          <cell r="H28">
            <v>16.2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22.870833333333334</v>
          </cell>
          <cell r="C29">
            <v>29.8</v>
          </cell>
          <cell r="D29">
            <v>16.100000000000001</v>
          </cell>
          <cell r="E29">
            <v>52.833333333333336</v>
          </cell>
          <cell r="F29">
            <v>77</v>
          </cell>
          <cell r="G29">
            <v>29</v>
          </cell>
          <cell r="H29">
            <v>14.76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22.899999999999995</v>
          </cell>
          <cell r="C30">
            <v>29.4</v>
          </cell>
          <cell r="D30">
            <v>19.3</v>
          </cell>
          <cell r="E30">
            <v>48.708333333333336</v>
          </cell>
          <cell r="F30">
            <v>68</v>
          </cell>
          <cell r="G30">
            <v>27</v>
          </cell>
          <cell r="H30">
            <v>18.36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22.029166666666669</v>
          </cell>
          <cell r="C31">
            <v>28.2</v>
          </cell>
          <cell r="D31">
            <v>16.8</v>
          </cell>
          <cell r="E31">
            <v>50.791666666666664</v>
          </cell>
          <cell r="F31">
            <v>66</v>
          </cell>
          <cell r="G31">
            <v>30</v>
          </cell>
          <cell r="H31">
            <v>17.64</v>
          </cell>
          <cell r="I31" t="str">
            <v>*</v>
          </cell>
          <cell r="J31">
            <v>35.28</v>
          </cell>
          <cell r="K31">
            <v>0</v>
          </cell>
        </row>
        <row r="32">
          <cell r="B32">
            <v>22.175000000000001</v>
          </cell>
          <cell r="C32">
            <v>29.3</v>
          </cell>
          <cell r="D32">
            <v>16</v>
          </cell>
          <cell r="E32">
            <v>54.583333333333336</v>
          </cell>
          <cell r="F32">
            <v>72</v>
          </cell>
          <cell r="G32">
            <v>32</v>
          </cell>
          <cell r="H32">
            <v>14.76</v>
          </cell>
          <cell r="I32" t="str">
            <v>*</v>
          </cell>
          <cell r="J32">
            <v>21.96</v>
          </cell>
          <cell r="K32">
            <v>0</v>
          </cell>
        </row>
        <row r="33">
          <cell r="B33">
            <v>21.770833333333332</v>
          </cell>
          <cell r="C33">
            <v>28.5</v>
          </cell>
          <cell r="D33">
            <v>14.9</v>
          </cell>
          <cell r="E33">
            <v>57.916666666666664</v>
          </cell>
          <cell r="F33">
            <v>81</v>
          </cell>
          <cell r="G33">
            <v>32</v>
          </cell>
          <cell r="H33">
            <v>13.68</v>
          </cell>
          <cell r="I33" t="str">
            <v>*</v>
          </cell>
          <cell r="J33">
            <v>36</v>
          </cell>
          <cell r="K33">
            <v>0</v>
          </cell>
        </row>
        <row r="34">
          <cell r="B34">
            <v>21.183333333333334</v>
          </cell>
          <cell r="C34">
            <v>28.3</v>
          </cell>
          <cell r="D34">
            <v>16.399999999999999</v>
          </cell>
          <cell r="E34">
            <v>58.5</v>
          </cell>
          <cell r="F34">
            <v>74</v>
          </cell>
          <cell r="G34">
            <v>34</v>
          </cell>
          <cell r="H34">
            <v>18</v>
          </cell>
          <cell r="I34" t="str">
            <v>*</v>
          </cell>
          <cell r="J34">
            <v>34.92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18.645833333333332</v>
          </cell>
          <cell r="C5">
            <v>24.9</v>
          </cell>
          <cell r="D5">
            <v>14.9</v>
          </cell>
          <cell r="E5">
            <v>84</v>
          </cell>
          <cell r="F5">
            <v>96</v>
          </cell>
          <cell r="G5">
            <v>55</v>
          </cell>
          <cell r="H5">
            <v>9.3600000000000012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18.833333333333332</v>
          </cell>
          <cell r="C6">
            <v>24.4</v>
          </cell>
          <cell r="D6">
            <v>14.4</v>
          </cell>
          <cell r="E6">
            <v>76.833333333333329</v>
          </cell>
          <cell r="F6">
            <v>96</v>
          </cell>
          <cell r="G6">
            <v>50</v>
          </cell>
          <cell r="H6">
            <v>12.96</v>
          </cell>
          <cell r="I6" t="str">
            <v>*</v>
          </cell>
          <cell r="J6">
            <v>25.92</v>
          </cell>
          <cell r="K6">
            <v>0.2</v>
          </cell>
        </row>
        <row r="7">
          <cell r="B7">
            <v>19.950000000000006</v>
          </cell>
          <cell r="C7">
            <v>27.8</v>
          </cell>
          <cell r="D7">
            <v>14</v>
          </cell>
          <cell r="E7">
            <v>64.541666666666671</v>
          </cell>
          <cell r="F7">
            <v>88</v>
          </cell>
          <cell r="G7">
            <v>27</v>
          </cell>
          <cell r="H7">
            <v>11.879999999999999</v>
          </cell>
          <cell r="I7" t="str">
            <v>*</v>
          </cell>
          <cell r="J7">
            <v>22.68</v>
          </cell>
          <cell r="K7">
            <v>0</v>
          </cell>
        </row>
        <row r="8">
          <cell r="B8">
            <v>21.033333333333331</v>
          </cell>
          <cell r="C8">
            <v>28</v>
          </cell>
          <cell r="D8">
            <v>14.8</v>
          </cell>
          <cell r="E8">
            <v>55.916666666666664</v>
          </cell>
          <cell r="F8">
            <v>82</v>
          </cell>
          <cell r="G8">
            <v>27</v>
          </cell>
          <cell r="H8">
            <v>7.9200000000000008</v>
          </cell>
          <cell r="I8" t="str">
            <v>*</v>
          </cell>
          <cell r="J8">
            <v>24.12</v>
          </cell>
          <cell r="K8">
            <v>0</v>
          </cell>
        </row>
        <row r="9">
          <cell r="B9">
            <v>20.945833333333336</v>
          </cell>
          <cell r="C9">
            <v>26.5</v>
          </cell>
          <cell r="D9">
            <v>16.899999999999999</v>
          </cell>
          <cell r="E9">
            <v>53.083333333333336</v>
          </cell>
          <cell r="F9">
            <v>70</v>
          </cell>
          <cell r="G9">
            <v>34</v>
          </cell>
          <cell r="H9">
            <v>12.96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19.558333333333334</v>
          </cell>
          <cell r="C10">
            <v>26.5</v>
          </cell>
          <cell r="D10">
            <v>14.4</v>
          </cell>
          <cell r="E10">
            <v>56.958333333333336</v>
          </cell>
          <cell r="F10">
            <v>75</v>
          </cell>
          <cell r="G10">
            <v>33</v>
          </cell>
          <cell r="H10">
            <v>12.6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20.333333333333336</v>
          </cell>
          <cell r="C11">
            <v>27.3</v>
          </cell>
          <cell r="D11">
            <v>14.7</v>
          </cell>
          <cell r="E11">
            <v>50.708333333333336</v>
          </cell>
          <cell r="F11">
            <v>73</v>
          </cell>
          <cell r="G11">
            <v>24</v>
          </cell>
          <cell r="H11">
            <v>9.3600000000000012</v>
          </cell>
          <cell r="I11" t="str">
            <v>*</v>
          </cell>
          <cell r="J11">
            <v>22.32</v>
          </cell>
          <cell r="K11">
            <v>0</v>
          </cell>
        </row>
        <row r="12">
          <cell r="B12">
            <v>20.987500000000001</v>
          </cell>
          <cell r="C12">
            <v>27</v>
          </cell>
          <cell r="D12">
            <v>14.7</v>
          </cell>
          <cell r="E12">
            <v>50.25</v>
          </cell>
          <cell r="F12">
            <v>67</v>
          </cell>
          <cell r="G12">
            <v>30</v>
          </cell>
          <cell r="H12">
            <v>10.44</v>
          </cell>
          <cell r="I12" t="str">
            <v>*</v>
          </cell>
          <cell r="J12">
            <v>22.68</v>
          </cell>
          <cell r="K12">
            <v>0</v>
          </cell>
        </row>
        <row r="13">
          <cell r="B13">
            <v>21.629166666666666</v>
          </cell>
          <cell r="C13">
            <v>28.3</v>
          </cell>
          <cell r="D13">
            <v>16.600000000000001</v>
          </cell>
          <cell r="E13">
            <v>51.25</v>
          </cell>
          <cell r="F13">
            <v>70</v>
          </cell>
          <cell r="G13">
            <v>29</v>
          </cell>
          <cell r="H13">
            <v>12.96</v>
          </cell>
          <cell r="I13" t="str">
            <v>*</v>
          </cell>
          <cell r="J13">
            <v>27.36</v>
          </cell>
          <cell r="K13">
            <v>0</v>
          </cell>
        </row>
        <row r="14">
          <cell r="B14">
            <v>22.370833333333334</v>
          </cell>
          <cell r="C14">
            <v>28.8</v>
          </cell>
          <cell r="D14">
            <v>17</v>
          </cell>
          <cell r="E14">
            <v>52.875</v>
          </cell>
          <cell r="F14">
            <v>78</v>
          </cell>
          <cell r="G14">
            <v>26</v>
          </cell>
          <cell r="H14">
            <v>12.24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22.779166666666665</v>
          </cell>
          <cell r="C15">
            <v>30.1</v>
          </cell>
          <cell r="D15">
            <v>16.899999999999999</v>
          </cell>
          <cell r="E15">
            <v>51.208333333333336</v>
          </cell>
          <cell r="F15">
            <v>70</v>
          </cell>
          <cell r="G15">
            <v>26</v>
          </cell>
          <cell r="H15">
            <v>12.6</v>
          </cell>
          <cell r="I15" t="str">
            <v>*</v>
          </cell>
          <cell r="J15">
            <v>29.16</v>
          </cell>
          <cell r="K15">
            <v>0</v>
          </cell>
        </row>
        <row r="16">
          <cell r="B16">
            <v>22.008333333333329</v>
          </cell>
          <cell r="C16">
            <v>27.6</v>
          </cell>
          <cell r="D16">
            <v>18.2</v>
          </cell>
          <cell r="E16">
            <v>64.75</v>
          </cell>
          <cell r="F16">
            <v>90</v>
          </cell>
          <cell r="G16">
            <v>49</v>
          </cell>
          <cell r="H16">
            <v>12.6</v>
          </cell>
          <cell r="I16" t="str">
            <v>*</v>
          </cell>
          <cell r="J16">
            <v>26.28</v>
          </cell>
          <cell r="K16">
            <v>0</v>
          </cell>
        </row>
        <row r="17">
          <cell r="B17">
            <v>18.0625</v>
          </cell>
          <cell r="C17">
            <v>20.100000000000001</v>
          </cell>
          <cell r="D17">
            <v>12.5</v>
          </cell>
          <cell r="E17">
            <v>93.791666666666671</v>
          </cell>
          <cell r="F17">
            <v>96</v>
          </cell>
          <cell r="G17">
            <v>86</v>
          </cell>
          <cell r="H17">
            <v>12.6</v>
          </cell>
          <cell r="I17" t="str">
            <v>*</v>
          </cell>
          <cell r="J17">
            <v>30.240000000000002</v>
          </cell>
          <cell r="K17">
            <v>1.5999999999999999</v>
          </cell>
        </row>
        <row r="18">
          <cell r="B18">
            <v>12.241666666666665</v>
          </cell>
          <cell r="C18">
            <v>14.7</v>
          </cell>
          <cell r="D18">
            <v>11</v>
          </cell>
          <cell r="E18">
            <v>95.875</v>
          </cell>
          <cell r="F18">
            <v>97</v>
          </cell>
          <cell r="G18">
            <v>91</v>
          </cell>
          <cell r="H18">
            <v>10.8</v>
          </cell>
          <cell r="I18" t="str">
            <v>*</v>
          </cell>
          <cell r="J18">
            <v>25.56</v>
          </cell>
          <cell r="K18">
            <v>0.4</v>
          </cell>
        </row>
        <row r="19">
          <cell r="B19">
            <v>11.600000000000001</v>
          </cell>
          <cell r="C19">
            <v>13.6</v>
          </cell>
          <cell r="D19">
            <v>10</v>
          </cell>
          <cell r="E19">
            <v>96.666666666666671</v>
          </cell>
          <cell r="F19">
            <v>97</v>
          </cell>
          <cell r="G19">
            <v>95</v>
          </cell>
          <cell r="H19">
            <v>8.2799999999999994</v>
          </cell>
          <cell r="I19" t="str">
            <v>*</v>
          </cell>
          <cell r="J19">
            <v>20.16</v>
          </cell>
          <cell r="K19">
            <v>25.799999999999997</v>
          </cell>
        </row>
        <row r="20">
          <cell r="B20">
            <v>12.170833333333333</v>
          </cell>
          <cell r="C20">
            <v>17</v>
          </cell>
          <cell r="D20">
            <v>9.8000000000000007</v>
          </cell>
          <cell r="E20">
            <v>93.708333333333329</v>
          </cell>
          <cell r="F20">
            <v>98</v>
          </cell>
          <cell r="G20">
            <v>78</v>
          </cell>
          <cell r="H20">
            <v>9</v>
          </cell>
          <cell r="I20" t="str">
            <v>*</v>
          </cell>
          <cell r="J20">
            <v>20.88</v>
          </cell>
          <cell r="K20">
            <v>0.4</v>
          </cell>
        </row>
        <row r="21">
          <cell r="B21">
            <v>13.045833333333333</v>
          </cell>
          <cell r="C21">
            <v>18.399999999999999</v>
          </cell>
          <cell r="D21">
            <v>10.6</v>
          </cell>
          <cell r="E21">
            <v>87.75</v>
          </cell>
          <cell r="F21">
            <v>97</v>
          </cell>
          <cell r="G21">
            <v>54</v>
          </cell>
          <cell r="H21">
            <v>9</v>
          </cell>
          <cell r="I21" t="str">
            <v>*</v>
          </cell>
          <cell r="J21">
            <v>20.52</v>
          </cell>
          <cell r="K21">
            <v>6.8000000000000007</v>
          </cell>
        </row>
        <row r="22">
          <cell r="B22">
            <v>14.216666666666669</v>
          </cell>
          <cell r="C22">
            <v>22.4</v>
          </cell>
          <cell r="D22">
            <v>8.3000000000000007</v>
          </cell>
          <cell r="E22">
            <v>76.833333333333329</v>
          </cell>
          <cell r="F22">
            <v>94</v>
          </cell>
          <cell r="G22">
            <v>51</v>
          </cell>
          <cell r="H22">
            <v>11.879999999999999</v>
          </cell>
          <cell r="I22" t="str">
            <v>*</v>
          </cell>
          <cell r="J22">
            <v>23.759999999999998</v>
          </cell>
          <cell r="K22">
            <v>0.2</v>
          </cell>
        </row>
        <row r="23">
          <cell r="B23">
            <v>17.020833333333336</v>
          </cell>
          <cell r="C23">
            <v>24.4</v>
          </cell>
          <cell r="D23">
            <v>11.8</v>
          </cell>
          <cell r="E23">
            <v>68.416666666666671</v>
          </cell>
          <cell r="F23">
            <v>88</v>
          </cell>
          <cell r="G23">
            <v>35</v>
          </cell>
          <cell r="H23">
            <v>13.68</v>
          </cell>
          <cell r="I23" t="str">
            <v>*</v>
          </cell>
          <cell r="J23">
            <v>25.2</v>
          </cell>
          <cell r="K23">
            <v>0</v>
          </cell>
        </row>
        <row r="24">
          <cell r="B24">
            <v>19.458333333333332</v>
          </cell>
          <cell r="C24">
            <v>28.5</v>
          </cell>
          <cell r="D24">
            <v>12.6</v>
          </cell>
          <cell r="E24">
            <v>57.625</v>
          </cell>
          <cell r="F24">
            <v>84</v>
          </cell>
          <cell r="G24">
            <v>23</v>
          </cell>
          <cell r="H24">
            <v>10.08</v>
          </cell>
          <cell r="I24" t="str">
            <v>*</v>
          </cell>
          <cell r="J24">
            <v>23.400000000000002</v>
          </cell>
          <cell r="K24">
            <v>0</v>
          </cell>
        </row>
        <row r="25">
          <cell r="B25">
            <v>20.937499999999996</v>
          </cell>
          <cell r="C25">
            <v>27.6</v>
          </cell>
          <cell r="D25">
            <v>14.2</v>
          </cell>
          <cell r="E25">
            <v>51.333333333333336</v>
          </cell>
          <cell r="F25">
            <v>77</v>
          </cell>
          <cell r="G25">
            <v>27</v>
          </cell>
          <cell r="H25">
            <v>12.6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21.55</v>
          </cell>
          <cell r="C26">
            <v>28.7</v>
          </cell>
          <cell r="D26">
            <v>15.9</v>
          </cell>
          <cell r="E26">
            <v>45.958333333333336</v>
          </cell>
          <cell r="F26">
            <v>61</v>
          </cell>
          <cell r="G26">
            <v>25</v>
          </cell>
          <cell r="H26">
            <v>14.04</v>
          </cell>
          <cell r="I26" t="str">
            <v>*</v>
          </cell>
          <cell r="J26">
            <v>27.720000000000002</v>
          </cell>
          <cell r="K26">
            <v>0</v>
          </cell>
        </row>
        <row r="27">
          <cell r="B27">
            <v>20.962500000000002</v>
          </cell>
          <cell r="C27">
            <v>27.5</v>
          </cell>
          <cell r="D27">
            <v>15</v>
          </cell>
          <cell r="E27">
            <v>50.708333333333336</v>
          </cell>
          <cell r="F27">
            <v>71</v>
          </cell>
          <cell r="G27">
            <v>28</v>
          </cell>
          <cell r="H27">
            <v>12.6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20.820833333333329</v>
          </cell>
          <cell r="C28">
            <v>26.8</v>
          </cell>
          <cell r="D28">
            <v>16</v>
          </cell>
          <cell r="E28">
            <v>51.083333333333336</v>
          </cell>
          <cell r="F28">
            <v>65</v>
          </cell>
          <cell r="G28">
            <v>33</v>
          </cell>
          <cell r="H28">
            <v>12.24</v>
          </cell>
          <cell r="I28" t="str">
            <v>*</v>
          </cell>
          <cell r="J28">
            <v>23.040000000000003</v>
          </cell>
          <cell r="K28">
            <v>0</v>
          </cell>
        </row>
        <row r="29">
          <cell r="B29">
            <v>21.349999999999998</v>
          </cell>
          <cell r="C29">
            <v>28.5</v>
          </cell>
          <cell r="D29">
            <v>14.7</v>
          </cell>
          <cell r="E29">
            <v>50.791666666666664</v>
          </cell>
          <cell r="F29">
            <v>71</v>
          </cell>
          <cell r="G29">
            <v>30</v>
          </cell>
          <cell r="H29">
            <v>11.16</v>
          </cell>
          <cell r="I29" t="str">
            <v>*</v>
          </cell>
          <cell r="J29">
            <v>22.32</v>
          </cell>
          <cell r="K29">
            <v>0</v>
          </cell>
        </row>
        <row r="30">
          <cell r="B30">
            <v>20.404166666666669</v>
          </cell>
          <cell r="C30">
            <v>26.1</v>
          </cell>
          <cell r="D30">
            <v>13.9</v>
          </cell>
          <cell r="E30">
            <v>50.791666666666664</v>
          </cell>
          <cell r="F30">
            <v>73</v>
          </cell>
          <cell r="G30">
            <v>28</v>
          </cell>
          <cell r="H30">
            <v>15.120000000000001</v>
          </cell>
          <cell r="I30" t="str">
            <v>*</v>
          </cell>
          <cell r="J30">
            <v>29.880000000000003</v>
          </cell>
          <cell r="K30">
            <v>0</v>
          </cell>
        </row>
        <row r="31">
          <cell r="B31">
            <v>20.666666666666668</v>
          </cell>
          <cell r="C31">
            <v>27.6</v>
          </cell>
          <cell r="D31">
            <v>13.8</v>
          </cell>
          <cell r="E31">
            <v>56.083333333333336</v>
          </cell>
          <cell r="F31">
            <v>80</v>
          </cell>
          <cell r="G31">
            <v>34</v>
          </cell>
          <cell r="H31">
            <v>16.559999999999999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21.429166666666664</v>
          </cell>
          <cell r="C32">
            <v>28.7</v>
          </cell>
          <cell r="D32">
            <v>15.3</v>
          </cell>
          <cell r="E32">
            <v>53.458333333333336</v>
          </cell>
          <cell r="F32">
            <v>74</v>
          </cell>
          <cell r="G32">
            <v>29</v>
          </cell>
          <cell r="H32">
            <v>8.64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21.570833333333329</v>
          </cell>
          <cell r="C33">
            <v>26.2</v>
          </cell>
          <cell r="D33">
            <v>16.100000000000001</v>
          </cell>
          <cell r="E33">
            <v>51.708333333333336</v>
          </cell>
          <cell r="F33">
            <v>72</v>
          </cell>
          <cell r="G33">
            <v>35</v>
          </cell>
          <cell r="H33">
            <v>13.68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20.629166666666666</v>
          </cell>
          <cell r="C34">
            <v>26.9</v>
          </cell>
          <cell r="D34">
            <v>15</v>
          </cell>
          <cell r="E34">
            <v>53.958333333333336</v>
          </cell>
          <cell r="F34">
            <v>75</v>
          </cell>
          <cell r="G34">
            <v>29</v>
          </cell>
          <cell r="H34">
            <v>12.96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22.945833333333329</v>
          </cell>
          <cell r="C5">
            <v>28.6</v>
          </cell>
          <cell r="D5">
            <v>18.600000000000001</v>
          </cell>
          <cell r="E5">
            <v>74.833333333333329</v>
          </cell>
          <cell r="F5">
            <v>90</v>
          </cell>
          <cell r="G5">
            <v>51</v>
          </cell>
          <cell r="H5">
            <v>10.08</v>
          </cell>
          <cell r="I5" t="str">
            <v>*</v>
          </cell>
          <cell r="J5">
            <v>35.64</v>
          </cell>
          <cell r="K5">
            <v>0</v>
          </cell>
        </row>
        <row r="6">
          <cell r="B6">
            <v>24.320833333333329</v>
          </cell>
          <cell r="C6">
            <v>29.6</v>
          </cell>
          <cell r="D6">
            <v>19.899999999999999</v>
          </cell>
          <cell r="E6">
            <v>67.416666666666671</v>
          </cell>
          <cell r="F6">
            <v>88</v>
          </cell>
          <cell r="G6">
            <v>49</v>
          </cell>
          <cell r="H6">
            <v>15.120000000000001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25.158333333333335</v>
          </cell>
          <cell r="C7">
            <v>31</v>
          </cell>
          <cell r="D7">
            <v>21.3</v>
          </cell>
          <cell r="E7">
            <v>61.208333333333336</v>
          </cell>
          <cell r="F7">
            <v>75</v>
          </cell>
          <cell r="G7">
            <v>34</v>
          </cell>
          <cell r="H7">
            <v>11.879999999999999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26.408333333333335</v>
          </cell>
          <cell r="C8">
            <v>32</v>
          </cell>
          <cell r="D8">
            <v>23</v>
          </cell>
          <cell r="E8">
            <v>54.666666666666664</v>
          </cell>
          <cell r="F8">
            <v>65</v>
          </cell>
          <cell r="G8">
            <v>38</v>
          </cell>
          <cell r="H8">
            <v>13.32</v>
          </cell>
          <cell r="I8" t="str">
            <v>*</v>
          </cell>
          <cell r="J8">
            <v>24.840000000000003</v>
          </cell>
          <cell r="K8">
            <v>0</v>
          </cell>
        </row>
        <row r="9">
          <cell r="B9">
            <v>26.600000000000009</v>
          </cell>
          <cell r="C9">
            <v>31.8</v>
          </cell>
          <cell r="D9">
            <v>22</v>
          </cell>
          <cell r="E9">
            <v>57.083333333333336</v>
          </cell>
          <cell r="F9">
            <v>82</v>
          </cell>
          <cell r="G9">
            <v>37</v>
          </cell>
          <cell r="H9">
            <v>12.24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24.978260869565219</v>
          </cell>
          <cell r="C10">
            <v>29.7</v>
          </cell>
          <cell r="D10">
            <v>21</v>
          </cell>
          <cell r="E10">
            <v>62.869565217391305</v>
          </cell>
          <cell r="F10">
            <v>89</v>
          </cell>
          <cell r="G10">
            <v>42</v>
          </cell>
          <cell r="H10">
            <v>11.879999999999999</v>
          </cell>
          <cell r="I10" t="str">
            <v>*</v>
          </cell>
          <cell r="J10">
            <v>22.32</v>
          </cell>
          <cell r="K10">
            <v>0</v>
          </cell>
        </row>
        <row r="11">
          <cell r="B11">
            <v>24.737499999999997</v>
          </cell>
          <cell r="C11">
            <v>29.4</v>
          </cell>
          <cell r="D11">
            <v>19.3</v>
          </cell>
          <cell r="E11">
            <v>58</v>
          </cell>
          <cell r="F11">
            <v>81</v>
          </cell>
          <cell r="G11">
            <v>36</v>
          </cell>
          <cell r="H11">
            <v>12.6</v>
          </cell>
          <cell r="I11" t="str">
            <v>*</v>
          </cell>
          <cell r="J11">
            <v>21.240000000000002</v>
          </cell>
          <cell r="K11">
            <v>0</v>
          </cell>
        </row>
        <row r="12">
          <cell r="B12">
            <v>25.091666666666669</v>
          </cell>
          <cell r="C12">
            <v>30.8</v>
          </cell>
          <cell r="D12">
            <v>20.399999999999999</v>
          </cell>
          <cell r="E12">
            <v>56.333333333333336</v>
          </cell>
          <cell r="F12">
            <v>71</v>
          </cell>
          <cell r="G12">
            <v>39</v>
          </cell>
          <cell r="H12">
            <v>10.08</v>
          </cell>
          <cell r="I12" t="str">
            <v>*</v>
          </cell>
          <cell r="J12">
            <v>19.440000000000001</v>
          </cell>
          <cell r="K12">
            <v>0</v>
          </cell>
        </row>
        <row r="13">
          <cell r="B13">
            <v>26.766666666666666</v>
          </cell>
          <cell r="C13">
            <v>31.6</v>
          </cell>
          <cell r="D13">
            <v>23.1</v>
          </cell>
          <cell r="E13">
            <v>60</v>
          </cell>
          <cell r="F13">
            <v>69</v>
          </cell>
          <cell r="G13">
            <v>43</v>
          </cell>
          <cell r="H13">
            <v>10.8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27.545833333333338</v>
          </cell>
          <cell r="C14">
            <v>32.1</v>
          </cell>
          <cell r="D14">
            <v>24.5</v>
          </cell>
          <cell r="E14">
            <v>63.875</v>
          </cell>
          <cell r="F14">
            <v>74</v>
          </cell>
          <cell r="G14">
            <v>47</v>
          </cell>
          <cell r="H14">
            <v>11.16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26.020833333333329</v>
          </cell>
          <cell r="C15">
            <v>32</v>
          </cell>
          <cell r="D15">
            <v>18</v>
          </cell>
          <cell r="E15">
            <v>67.208333333333329</v>
          </cell>
          <cell r="F15">
            <v>87</v>
          </cell>
          <cell r="G15">
            <v>49</v>
          </cell>
          <cell r="H15">
            <v>24.48</v>
          </cell>
          <cell r="I15" t="str">
            <v>*</v>
          </cell>
          <cell r="J15">
            <v>52.56</v>
          </cell>
          <cell r="K15">
            <v>5.6000000000000005</v>
          </cell>
        </row>
        <row r="16">
          <cell r="B16">
            <v>13.770833333333334</v>
          </cell>
          <cell r="C16">
            <v>18.100000000000001</v>
          </cell>
          <cell r="D16">
            <v>11.7</v>
          </cell>
          <cell r="E16">
            <v>81.208333333333329</v>
          </cell>
          <cell r="F16">
            <v>87</v>
          </cell>
          <cell r="G16">
            <v>74</v>
          </cell>
          <cell r="H16">
            <v>16.559999999999999</v>
          </cell>
          <cell r="I16" t="str">
            <v>*</v>
          </cell>
          <cell r="J16">
            <v>42.480000000000004</v>
          </cell>
          <cell r="K16">
            <v>1.8</v>
          </cell>
        </row>
        <row r="17">
          <cell r="B17">
            <v>9.9833333333333325</v>
          </cell>
          <cell r="C17">
            <v>11.9</v>
          </cell>
          <cell r="D17">
            <v>8.3000000000000007</v>
          </cell>
          <cell r="E17">
            <v>83.916666666666671</v>
          </cell>
          <cell r="F17">
            <v>89</v>
          </cell>
          <cell r="G17">
            <v>78</v>
          </cell>
          <cell r="H17">
            <v>18.36</v>
          </cell>
          <cell r="I17" t="str">
            <v>*</v>
          </cell>
          <cell r="J17">
            <v>47.88</v>
          </cell>
          <cell r="K17">
            <v>19.999999999999996</v>
          </cell>
        </row>
        <row r="18">
          <cell r="B18">
            <v>9.8041666666666654</v>
          </cell>
          <cell r="C18">
            <v>12</v>
          </cell>
          <cell r="D18">
            <v>8.1</v>
          </cell>
          <cell r="E18">
            <v>79.791666666666671</v>
          </cell>
          <cell r="F18">
            <v>89</v>
          </cell>
          <cell r="G18">
            <v>66</v>
          </cell>
          <cell r="H18">
            <v>11.16</v>
          </cell>
          <cell r="I18" t="str">
            <v>*</v>
          </cell>
          <cell r="J18">
            <v>34.92</v>
          </cell>
          <cell r="K18">
            <v>15.2</v>
          </cell>
        </row>
        <row r="19">
          <cell r="B19">
            <v>12.3125</v>
          </cell>
          <cell r="C19">
            <v>17.7</v>
          </cell>
          <cell r="D19">
            <v>9</v>
          </cell>
          <cell r="E19">
            <v>76.458333333333329</v>
          </cell>
          <cell r="F19">
            <v>90</v>
          </cell>
          <cell r="G19">
            <v>55</v>
          </cell>
          <cell r="H19">
            <v>6.48</v>
          </cell>
          <cell r="I19" t="str">
            <v>*</v>
          </cell>
          <cell r="J19">
            <v>36.72</v>
          </cell>
          <cell r="K19">
            <v>5.1999999999999993</v>
          </cell>
        </row>
        <row r="20">
          <cell r="B20">
            <v>14.08333333333333</v>
          </cell>
          <cell r="C20">
            <v>18.2</v>
          </cell>
          <cell r="D20">
            <v>10.7</v>
          </cell>
          <cell r="E20">
            <v>77.666666666666671</v>
          </cell>
          <cell r="F20">
            <v>89</v>
          </cell>
          <cell r="G20">
            <v>65</v>
          </cell>
          <cell r="H20">
            <v>8.2799999999999994</v>
          </cell>
          <cell r="I20" t="str">
            <v>*</v>
          </cell>
          <cell r="J20">
            <v>12.6</v>
          </cell>
          <cell r="K20">
            <v>2</v>
          </cell>
        </row>
        <row r="21">
          <cell r="B21">
            <v>16.887499999999999</v>
          </cell>
          <cell r="C21">
            <v>23.3</v>
          </cell>
          <cell r="D21">
            <v>12.3</v>
          </cell>
          <cell r="E21">
            <v>73.583333333333329</v>
          </cell>
          <cell r="F21">
            <v>91</v>
          </cell>
          <cell r="G21">
            <v>49</v>
          </cell>
          <cell r="H21">
            <v>7.2</v>
          </cell>
          <cell r="I21" t="str">
            <v>*</v>
          </cell>
          <cell r="J21">
            <v>15.840000000000002</v>
          </cell>
          <cell r="K21">
            <v>0</v>
          </cell>
        </row>
        <row r="22">
          <cell r="B22">
            <v>17.958333333333332</v>
          </cell>
          <cell r="C22">
            <v>23.3</v>
          </cell>
          <cell r="D22">
            <v>13.2</v>
          </cell>
          <cell r="E22">
            <v>67.916666666666671</v>
          </cell>
          <cell r="F22">
            <v>89</v>
          </cell>
          <cell r="G22">
            <v>47</v>
          </cell>
          <cell r="H22">
            <v>14.04</v>
          </cell>
          <cell r="I22" t="str">
            <v>*</v>
          </cell>
          <cell r="J22">
            <v>24.48</v>
          </cell>
          <cell r="K22">
            <v>0</v>
          </cell>
        </row>
        <row r="23">
          <cell r="B23">
            <v>19.991666666666667</v>
          </cell>
          <cell r="C23">
            <v>25.3</v>
          </cell>
          <cell r="D23">
            <v>16.3</v>
          </cell>
          <cell r="E23">
            <v>64.833333333333329</v>
          </cell>
          <cell r="F23">
            <v>82</v>
          </cell>
          <cell r="G23">
            <v>48</v>
          </cell>
          <cell r="H23">
            <v>13.68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23.195833333333336</v>
          </cell>
          <cell r="C24">
            <v>27.6</v>
          </cell>
          <cell r="D24">
            <v>19.7</v>
          </cell>
          <cell r="E24">
            <v>57.75</v>
          </cell>
          <cell r="F24">
            <v>70</v>
          </cell>
          <cell r="G24">
            <v>43</v>
          </cell>
          <cell r="H24">
            <v>9.7200000000000006</v>
          </cell>
          <cell r="I24" t="str">
            <v>*</v>
          </cell>
          <cell r="J24">
            <v>21.240000000000002</v>
          </cell>
          <cell r="K24">
            <v>0</v>
          </cell>
        </row>
        <row r="25">
          <cell r="B25">
            <v>24.154166666666669</v>
          </cell>
          <cell r="C25">
            <v>29.1</v>
          </cell>
          <cell r="D25">
            <v>18.8</v>
          </cell>
          <cell r="E25">
            <v>61.208333333333336</v>
          </cell>
          <cell r="F25">
            <v>83</v>
          </cell>
          <cell r="G25">
            <v>45</v>
          </cell>
          <cell r="H25">
            <v>9.7200000000000006</v>
          </cell>
          <cell r="I25" t="str">
            <v>*</v>
          </cell>
          <cell r="J25">
            <v>17.28</v>
          </cell>
          <cell r="K25">
            <v>0</v>
          </cell>
        </row>
        <row r="26">
          <cell r="B26">
            <v>26.420833333333331</v>
          </cell>
          <cell r="C26">
            <v>30.9</v>
          </cell>
          <cell r="D26">
            <v>21.3</v>
          </cell>
          <cell r="E26">
            <v>58.791666666666664</v>
          </cell>
          <cell r="F26">
            <v>82</v>
          </cell>
          <cell r="G26">
            <v>43</v>
          </cell>
          <cell r="H26">
            <v>7.9200000000000008</v>
          </cell>
          <cell r="I26" t="str">
            <v>*</v>
          </cell>
          <cell r="J26">
            <v>15.48</v>
          </cell>
          <cell r="K26">
            <v>0</v>
          </cell>
        </row>
        <row r="27">
          <cell r="B27">
            <v>26.312499999999996</v>
          </cell>
          <cell r="C27">
            <v>30.4</v>
          </cell>
          <cell r="D27">
            <v>22.9</v>
          </cell>
          <cell r="E27">
            <v>59.708333333333336</v>
          </cell>
          <cell r="F27">
            <v>70</v>
          </cell>
          <cell r="G27">
            <v>46</v>
          </cell>
          <cell r="H27">
            <v>8.64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26.216666666666665</v>
          </cell>
          <cell r="C28">
            <v>30.4</v>
          </cell>
          <cell r="D28">
            <v>23.3</v>
          </cell>
          <cell r="E28">
            <v>59</v>
          </cell>
          <cell r="F28">
            <v>69</v>
          </cell>
          <cell r="G28">
            <v>44</v>
          </cell>
          <cell r="H28">
            <v>11.879999999999999</v>
          </cell>
          <cell r="I28" t="str">
            <v>*</v>
          </cell>
          <cell r="J28">
            <v>25.56</v>
          </cell>
          <cell r="K28">
            <v>0</v>
          </cell>
        </row>
        <row r="29">
          <cell r="B29">
            <v>26.154166666666665</v>
          </cell>
          <cell r="C29">
            <v>30.7</v>
          </cell>
          <cell r="D29">
            <v>22.4</v>
          </cell>
          <cell r="E29">
            <v>60.625</v>
          </cell>
          <cell r="F29">
            <v>70</v>
          </cell>
          <cell r="G29">
            <v>45</v>
          </cell>
          <cell r="H29">
            <v>11.879999999999999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26.162499999999994</v>
          </cell>
          <cell r="C30">
            <v>31</v>
          </cell>
          <cell r="D30">
            <v>22.3</v>
          </cell>
          <cell r="E30">
            <v>59.5</v>
          </cell>
          <cell r="F30">
            <v>74</v>
          </cell>
          <cell r="G30">
            <v>42</v>
          </cell>
          <cell r="H30">
            <v>10.08</v>
          </cell>
          <cell r="I30" t="str">
            <v>*</v>
          </cell>
          <cell r="J30">
            <v>19.440000000000001</v>
          </cell>
          <cell r="K30">
            <v>0</v>
          </cell>
        </row>
        <row r="31">
          <cell r="B31">
            <v>25.3125</v>
          </cell>
          <cell r="C31">
            <v>30.3</v>
          </cell>
          <cell r="D31">
            <v>22</v>
          </cell>
          <cell r="E31">
            <v>57.833333333333336</v>
          </cell>
          <cell r="F31">
            <v>73</v>
          </cell>
          <cell r="G31">
            <v>39</v>
          </cell>
          <cell r="H31">
            <v>10.8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25.791666666666668</v>
          </cell>
          <cell r="C32">
            <v>29.9</v>
          </cell>
          <cell r="D32">
            <v>22.3</v>
          </cell>
          <cell r="E32">
            <v>58.25</v>
          </cell>
          <cell r="F32">
            <v>72</v>
          </cell>
          <cell r="G32">
            <v>47</v>
          </cell>
          <cell r="H32">
            <v>11.879999999999999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23.508333333333336</v>
          </cell>
          <cell r="C33">
            <v>27</v>
          </cell>
          <cell r="D33">
            <v>20.5</v>
          </cell>
          <cell r="E33">
            <v>70.125</v>
          </cell>
          <cell r="F33">
            <v>84</v>
          </cell>
          <cell r="G33">
            <v>57</v>
          </cell>
          <cell r="H33">
            <v>17.28</v>
          </cell>
          <cell r="I33" t="str">
            <v>*</v>
          </cell>
          <cell r="J33">
            <v>42.480000000000004</v>
          </cell>
          <cell r="K33">
            <v>0</v>
          </cell>
        </row>
        <row r="34">
          <cell r="B34">
            <v>21.399999999999995</v>
          </cell>
          <cell r="C34">
            <v>28.1</v>
          </cell>
          <cell r="D34">
            <v>16.7</v>
          </cell>
          <cell r="E34">
            <v>77.166666666666671</v>
          </cell>
          <cell r="F34">
            <v>91</v>
          </cell>
          <cell r="G34">
            <v>53</v>
          </cell>
          <cell r="H34">
            <v>11.879999999999999</v>
          </cell>
          <cell r="I34" t="str">
            <v>*</v>
          </cell>
          <cell r="J34">
            <v>20.88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20.316666666666663</v>
          </cell>
          <cell r="C5">
            <v>26.8</v>
          </cell>
          <cell r="D5">
            <v>16.399999999999999</v>
          </cell>
          <cell r="E5">
            <v>80.333333333333329</v>
          </cell>
          <cell r="F5">
            <v>100</v>
          </cell>
          <cell r="G5">
            <v>49</v>
          </cell>
          <cell r="H5">
            <v>17.64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20.070833333333336</v>
          </cell>
          <cell r="C6">
            <v>27.6</v>
          </cell>
          <cell r="D6">
            <v>14.2</v>
          </cell>
          <cell r="E6">
            <v>75</v>
          </cell>
          <cell r="F6">
            <v>100</v>
          </cell>
          <cell r="G6">
            <v>40</v>
          </cell>
          <cell r="H6">
            <v>20.52</v>
          </cell>
          <cell r="I6" t="str">
            <v>*</v>
          </cell>
          <cell r="J6">
            <v>31.319999999999997</v>
          </cell>
          <cell r="K6">
            <v>0</v>
          </cell>
        </row>
        <row r="7">
          <cell r="B7">
            <v>20.470833333333335</v>
          </cell>
          <cell r="C7">
            <v>29.5</v>
          </cell>
          <cell r="D7">
            <v>13.7</v>
          </cell>
          <cell r="E7">
            <v>64.458333333333329</v>
          </cell>
          <cell r="F7">
            <v>92</v>
          </cell>
          <cell r="G7">
            <v>22</v>
          </cell>
          <cell r="H7">
            <v>17.64</v>
          </cell>
          <cell r="I7" t="str">
            <v>*</v>
          </cell>
          <cell r="J7">
            <v>27.720000000000002</v>
          </cell>
          <cell r="K7">
            <v>0</v>
          </cell>
        </row>
        <row r="8">
          <cell r="B8">
            <v>20.883333333333329</v>
          </cell>
          <cell r="C8">
            <v>29.9</v>
          </cell>
          <cell r="D8">
            <v>14.2</v>
          </cell>
          <cell r="E8">
            <v>56.625</v>
          </cell>
          <cell r="F8">
            <v>86</v>
          </cell>
          <cell r="G8">
            <v>15</v>
          </cell>
          <cell r="H8">
            <v>16.559999999999999</v>
          </cell>
          <cell r="I8" t="str">
            <v>*</v>
          </cell>
          <cell r="J8">
            <v>27.720000000000002</v>
          </cell>
          <cell r="K8">
            <v>0</v>
          </cell>
        </row>
        <row r="9">
          <cell r="B9">
            <v>20.312499999999996</v>
          </cell>
          <cell r="C9">
            <v>28.3</v>
          </cell>
          <cell r="D9">
            <v>14.3</v>
          </cell>
          <cell r="E9">
            <v>57.291666666666664</v>
          </cell>
          <cell r="F9">
            <v>81</v>
          </cell>
          <cell r="G9">
            <v>27</v>
          </cell>
          <cell r="H9">
            <v>18.36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19.720833333333335</v>
          </cell>
          <cell r="C10">
            <v>28.2</v>
          </cell>
          <cell r="D10">
            <v>12</v>
          </cell>
          <cell r="E10">
            <v>59</v>
          </cell>
          <cell r="F10">
            <v>87</v>
          </cell>
          <cell r="G10">
            <v>29</v>
          </cell>
          <cell r="H10">
            <v>18.36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20.220833333333331</v>
          </cell>
          <cell r="C11">
            <v>29.8</v>
          </cell>
          <cell r="D11">
            <v>13</v>
          </cell>
          <cell r="E11">
            <v>56.458333333333336</v>
          </cell>
          <cell r="F11">
            <v>82</v>
          </cell>
          <cell r="G11">
            <v>23</v>
          </cell>
          <cell r="H11">
            <v>17.28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20.679166666666664</v>
          </cell>
          <cell r="C12">
            <v>29.3</v>
          </cell>
          <cell r="D12">
            <v>13.2</v>
          </cell>
          <cell r="E12">
            <v>54.833333333333336</v>
          </cell>
          <cell r="F12">
            <v>80</v>
          </cell>
          <cell r="G12">
            <v>27</v>
          </cell>
          <cell r="H12">
            <v>18.720000000000002</v>
          </cell>
          <cell r="I12" t="str">
            <v>*</v>
          </cell>
          <cell r="J12">
            <v>28.08</v>
          </cell>
          <cell r="K12">
            <v>0</v>
          </cell>
        </row>
        <row r="13">
          <cell r="B13">
            <v>21.220833333333335</v>
          </cell>
          <cell r="C13">
            <v>30.3</v>
          </cell>
          <cell r="D13">
            <v>14.9</v>
          </cell>
          <cell r="E13">
            <v>57</v>
          </cell>
          <cell r="F13">
            <v>77</v>
          </cell>
          <cell r="G13">
            <v>28</v>
          </cell>
          <cell r="H13">
            <v>18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22.075000000000003</v>
          </cell>
          <cell r="C14">
            <v>30.4</v>
          </cell>
          <cell r="D14">
            <v>14.7</v>
          </cell>
          <cell r="E14">
            <v>57.666666666666664</v>
          </cell>
          <cell r="F14">
            <v>86</v>
          </cell>
          <cell r="G14">
            <v>22</v>
          </cell>
          <cell r="H14">
            <v>16.2</v>
          </cell>
          <cell r="I14" t="str">
            <v>*</v>
          </cell>
          <cell r="J14">
            <v>32.04</v>
          </cell>
          <cell r="K14">
            <v>0</v>
          </cell>
        </row>
        <row r="15">
          <cell r="B15">
            <v>22.479166666666668</v>
          </cell>
          <cell r="C15">
            <v>31.2</v>
          </cell>
          <cell r="D15">
            <v>15.7</v>
          </cell>
          <cell r="E15">
            <v>56.958333333333336</v>
          </cell>
          <cell r="F15">
            <v>82</v>
          </cell>
          <cell r="G15">
            <v>28</v>
          </cell>
          <cell r="H15">
            <v>18</v>
          </cell>
          <cell r="I15" t="str">
            <v>*</v>
          </cell>
          <cell r="J15">
            <v>26.64</v>
          </cell>
          <cell r="K15">
            <v>0</v>
          </cell>
        </row>
        <row r="16">
          <cell r="B16">
            <v>20.733333333333338</v>
          </cell>
          <cell r="C16">
            <v>26.5</v>
          </cell>
          <cell r="D16">
            <v>17.8</v>
          </cell>
          <cell r="E16">
            <v>77.791666666666671</v>
          </cell>
          <cell r="F16">
            <v>100</v>
          </cell>
          <cell r="G16">
            <v>54</v>
          </cell>
          <cell r="H16">
            <v>17.64</v>
          </cell>
          <cell r="I16" t="str">
            <v>*</v>
          </cell>
          <cell r="J16">
            <v>28.08</v>
          </cell>
          <cell r="K16">
            <v>0</v>
          </cell>
        </row>
        <row r="17">
          <cell r="B17">
            <v>16.158333333333335</v>
          </cell>
          <cell r="C17">
            <v>19.899999999999999</v>
          </cell>
          <cell r="D17">
            <v>11.6</v>
          </cell>
          <cell r="E17">
            <v>99.521739130434781</v>
          </cell>
          <cell r="F17">
            <v>100</v>
          </cell>
          <cell r="G17">
            <v>92</v>
          </cell>
          <cell r="H17">
            <v>17.28</v>
          </cell>
          <cell r="I17" t="str">
            <v>*</v>
          </cell>
          <cell r="J17">
            <v>26.64</v>
          </cell>
          <cell r="K17">
            <v>0.2</v>
          </cell>
        </row>
        <row r="18">
          <cell r="B18">
            <v>11.4125</v>
          </cell>
          <cell r="C18">
            <v>13</v>
          </cell>
          <cell r="D18">
            <v>10.1</v>
          </cell>
          <cell r="E18">
            <v>99.541666666666671</v>
          </cell>
          <cell r="F18">
            <v>100</v>
          </cell>
          <cell r="G18">
            <v>94</v>
          </cell>
          <cell r="H18">
            <v>13.68</v>
          </cell>
          <cell r="I18" t="str">
            <v>*</v>
          </cell>
          <cell r="J18">
            <v>22.68</v>
          </cell>
          <cell r="K18">
            <v>0.8</v>
          </cell>
        </row>
        <row r="19">
          <cell r="B19">
            <v>11.275</v>
          </cell>
          <cell r="C19">
            <v>13.3</v>
          </cell>
          <cell r="D19">
            <v>9.6999999999999993</v>
          </cell>
          <cell r="E19">
            <v>100</v>
          </cell>
          <cell r="F19">
            <v>100</v>
          </cell>
          <cell r="G19">
            <v>100</v>
          </cell>
          <cell r="H19">
            <v>20.16</v>
          </cell>
          <cell r="I19" t="str">
            <v>*</v>
          </cell>
          <cell r="J19">
            <v>27.36</v>
          </cell>
          <cell r="K19">
            <v>19</v>
          </cell>
        </row>
        <row r="20">
          <cell r="B20">
            <v>14.72916666666667</v>
          </cell>
          <cell r="C20">
            <v>23.2</v>
          </cell>
          <cell r="D20">
            <v>10.7</v>
          </cell>
          <cell r="E20">
            <v>88.695652173913047</v>
          </cell>
          <cell r="F20">
            <v>100</v>
          </cell>
          <cell r="G20">
            <v>53</v>
          </cell>
          <cell r="H20">
            <v>15.840000000000002</v>
          </cell>
          <cell r="I20" t="str">
            <v>*</v>
          </cell>
          <cell r="J20">
            <v>24.48</v>
          </cell>
          <cell r="K20">
            <v>0.2</v>
          </cell>
        </row>
        <row r="21">
          <cell r="B21">
            <v>14.5875</v>
          </cell>
          <cell r="C21">
            <v>20.2</v>
          </cell>
          <cell r="D21">
            <v>11.6</v>
          </cell>
          <cell r="E21">
            <v>85.791666666666671</v>
          </cell>
          <cell r="F21">
            <v>100</v>
          </cell>
          <cell r="G21">
            <v>58</v>
          </cell>
          <cell r="H21">
            <v>21.96</v>
          </cell>
          <cell r="I21" t="str">
            <v>*</v>
          </cell>
          <cell r="J21">
            <v>33.119999999999997</v>
          </cell>
          <cell r="K21">
            <v>6.8</v>
          </cell>
        </row>
        <row r="22">
          <cell r="B22">
            <v>15.645833333333334</v>
          </cell>
          <cell r="C22">
            <v>24.8</v>
          </cell>
          <cell r="D22">
            <v>8.6999999999999993</v>
          </cell>
          <cell r="E22">
            <v>74.041666666666671</v>
          </cell>
          <cell r="F22">
            <v>96</v>
          </cell>
          <cell r="G22">
            <v>40</v>
          </cell>
          <cell r="H22">
            <v>17.64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17.445833333333333</v>
          </cell>
          <cell r="C23">
            <v>27.2</v>
          </cell>
          <cell r="D23">
            <v>10.5</v>
          </cell>
          <cell r="E23">
            <v>69</v>
          </cell>
          <cell r="F23">
            <v>93</v>
          </cell>
          <cell r="G23">
            <v>29</v>
          </cell>
          <cell r="H23">
            <v>19.8</v>
          </cell>
          <cell r="I23" t="str">
            <v>*</v>
          </cell>
          <cell r="J23">
            <v>32.4</v>
          </cell>
          <cell r="K23">
            <v>0</v>
          </cell>
        </row>
        <row r="24">
          <cell r="B24">
            <v>19.295833333333331</v>
          </cell>
          <cell r="C24">
            <v>29.5</v>
          </cell>
          <cell r="D24">
            <v>11.4</v>
          </cell>
          <cell r="E24">
            <v>61.166666666666664</v>
          </cell>
          <cell r="F24">
            <v>91</v>
          </cell>
          <cell r="G24">
            <v>22</v>
          </cell>
          <cell r="H24">
            <v>17.64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20.270833333333332</v>
          </cell>
          <cell r="C25">
            <v>29.9</v>
          </cell>
          <cell r="D25">
            <v>12.8</v>
          </cell>
          <cell r="E25">
            <v>56.25</v>
          </cell>
          <cell r="F25">
            <v>82</v>
          </cell>
          <cell r="G25">
            <v>21</v>
          </cell>
          <cell r="H25">
            <v>19.079999999999998</v>
          </cell>
          <cell r="I25" t="str">
            <v>*</v>
          </cell>
          <cell r="J25">
            <v>28.08</v>
          </cell>
          <cell r="K25">
            <v>0</v>
          </cell>
        </row>
        <row r="26">
          <cell r="B26">
            <v>21.516666666666669</v>
          </cell>
          <cell r="C26">
            <v>30.7</v>
          </cell>
          <cell r="D26">
            <v>13.6</v>
          </cell>
          <cell r="E26">
            <v>51.5</v>
          </cell>
          <cell r="F26">
            <v>75</v>
          </cell>
          <cell r="G26">
            <v>24</v>
          </cell>
          <cell r="H26">
            <v>18</v>
          </cell>
          <cell r="I26" t="str">
            <v>*</v>
          </cell>
          <cell r="J26">
            <v>31.680000000000003</v>
          </cell>
          <cell r="K26">
            <v>0</v>
          </cell>
        </row>
        <row r="27">
          <cell r="B27">
            <v>20.787499999999998</v>
          </cell>
          <cell r="C27">
            <v>28.9</v>
          </cell>
          <cell r="D27">
            <v>14.5</v>
          </cell>
          <cell r="E27">
            <v>54.541666666666664</v>
          </cell>
          <cell r="F27">
            <v>74</v>
          </cell>
          <cell r="G27">
            <v>27</v>
          </cell>
          <cell r="H27">
            <v>19.440000000000001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20.525000000000002</v>
          </cell>
          <cell r="C28">
            <v>28.7</v>
          </cell>
          <cell r="D28">
            <v>13.8</v>
          </cell>
          <cell r="E28">
            <v>56.166666666666664</v>
          </cell>
          <cell r="F28">
            <v>78</v>
          </cell>
          <cell r="G28">
            <v>29</v>
          </cell>
          <cell r="H28">
            <v>18</v>
          </cell>
          <cell r="I28" t="str">
            <v>*</v>
          </cell>
          <cell r="J28">
            <v>30.240000000000002</v>
          </cell>
          <cell r="K28">
            <v>0</v>
          </cell>
        </row>
        <row r="29">
          <cell r="B29">
            <v>21.070833333333329</v>
          </cell>
          <cell r="C29">
            <v>30</v>
          </cell>
          <cell r="D29">
            <v>13.8</v>
          </cell>
          <cell r="E29">
            <v>57.166666666666664</v>
          </cell>
          <cell r="F29">
            <v>83</v>
          </cell>
          <cell r="G29">
            <v>27</v>
          </cell>
          <cell r="H29">
            <v>17.28</v>
          </cell>
          <cell r="I29" t="str">
            <v>*</v>
          </cell>
          <cell r="J29">
            <v>24.840000000000003</v>
          </cell>
          <cell r="K29">
            <v>0</v>
          </cell>
        </row>
        <row r="30">
          <cell r="B30">
            <v>20.049999999999994</v>
          </cell>
          <cell r="C30">
            <v>27.9</v>
          </cell>
          <cell r="D30">
            <v>12.8</v>
          </cell>
          <cell r="E30">
            <v>54</v>
          </cell>
          <cell r="F30">
            <v>80</v>
          </cell>
          <cell r="G30">
            <v>21</v>
          </cell>
          <cell r="H30">
            <v>21.240000000000002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20.158333333333335</v>
          </cell>
          <cell r="C31">
            <v>28.9</v>
          </cell>
          <cell r="D31">
            <v>11.8</v>
          </cell>
          <cell r="E31">
            <v>59.166666666666664</v>
          </cell>
          <cell r="F31">
            <v>89</v>
          </cell>
          <cell r="G31">
            <v>33</v>
          </cell>
          <cell r="H31">
            <v>15.840000000000002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20.920833333333338</v>
          </cell>
          <cell r="C32">
            <v>29</v>
          </cell>
          <cell r="D32">
            <v>14.4</v>
          </cell>
          <cell r="E32">
            <v>58.791666666666664</v>
          </cell>
          <cell r="F32">
            <v>81</v>
          </cell>
          <cell r="G32">
            <v>30</v>
          </cell>
          <cell r="H32">
            <v>16.559999999999999</v>
          </cell>
          <cell r="I32" t="str">
            <v>*</v>
          </cell>
          <cell r="J32">
            <v>35.64</v>
          </cell>
          <cell r="K32">
            <v>0</v>
          </cell>
        </row>
        <row r="33">
          <cell r="B33">
            <v>20.8</v>
          </cell>
          <cell r="C33">
            <v>28.1</v>
          </cell>
          <cell r="D33">
            <v>14.9</v>
          </cell>
          <cell r="E33">
            <v>58.333333333333336</v>
          </cell>
          <cell r="F33">
            <v>85</v>
          </cell>
          <cell r="G33">
            <v>31</v>
          </cell>
          <cell r="H33">
            <v>19.440000000000001</v>
          </cell>
          <cell r="I33" t="str">
            <v>*</v>
          </cell>
          <cell r="J33">
            <v>32.76</v>
          </cell>
          <cell r="K33">
            <v>0</v>
          </cell>
        </row>
        <row r="34">
          <cell r="B34">
            <v>20.716666666666669</v>
          </cell>
          <cell r="C34">
            <v>28.5</v>
          </cell>
          <cell r="D34">
            <v>14.5</v>
          </cell>
          <cell r="E34">
            <v>54.083333333333336</v>
          </cell>
          <cell r="F34">
            <v>79</v>
          </cell>
          <cell r="G34">
            <v>26</v>
          </cell>
          <cell r="H34">
            <v>19.079999999999998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21.724999999999998</v>
          </cell>
          <cell r="C5">
            <v>29.3</v>
          </cell>
          <cell r="D5">
            <v>17</v>
          </cell>
          <cell r="E5">
            <v>83.5</v>
          </cell>
          <cell r="F5">
            <v>99</v>
          </cell>
          <cell r="G5">
            <v>49</v>
          </cell>
          <cell r="H5">
            <v>6.84</v>
          </cell>
          <cell r="I5" t="str">
            <v>*</v>
          </cell>
          <cell r="J5">
            <v>17.64</v>
          </cell>
          <cell r="K5">
            <v>0</v>
          </cell>
        </row>
        <row r="6">
          <cell r="B6">
            <v>21.708333333333339</v>
          </cell>
          <cell r="C6">
            <v>29.9</v>
          </cell>
          <cell r="D6">
            <v>16.7</v>
          </cell>
          <cell r="E6">
            <v>79.583333333333329</v>
          </cell>
          <cell r="F6">
            <v>99</v>
          </cell>
          <cell r="G6">
            <v>38</v>
          </cell>
          <cell r="H6">
            <v>6.84</v>
          </cell>
          <cell r="I6" t="str">
            <v>*</v>
          </cell>
          <cell r="J6">
            <v>17.64</v>
          </cell>
          <cell r="K6">
            <v>0</v>
          </cell>
        </row>
        <row r="7">
          <cell r="B7">
            <v>20.366666666666664</v>
          </cell>
          <cell r="C7">
            <v>30.9</v>
          </cell>
          <cell r="D7">
            <v>13.9</v>
          </cell>
          <cell r="E7">
            <v>80.708333333333329</v>
          </cell>
          <cell r="F7">
            <v>100</v>
          </cell>
          <cell r="G7">
            <v>30</v>
          </cell>
          <cell r="H7">
            <v>6.84</v>
          </cell>
          <cell r="I7" t="str">
            <v>*</v>
          </cell>
          <cell r="J7">
            <v>15.120000000000001</v>
          </cell>
          <cell r="K7">
            <v>0</v>
          </cell>
        </row>
        <row r="8">
          <cell r="B8">
            <v>20.570833333333336</v>
          </cell>
          <cell r="C8">
            <v>31.7</v>
          </cell>
          <cell r="D8">
            <v>13.6</v>
          </cell>
          <cell r="E8">
            <v>80.5</v>
          </cell>
          <cell r="F8">
            <v>100</v>
          </cell>
          <cell r="G8">
            <v>25</v>
          </cell>
          <cell r="H8">
            <v>5.7600000000000007</v>
          </cell>
          <cell r="I8" t="str">
            <v>*</v>
          </cell>
          <cell r="J8">
            <v>13.32</v>
          </cell>
          <cell r="K8">
            <v>0</v>
          </cell>
        </row>
        <row r="9">
          <cell r="B9">
            <v>20.849999999999998</v>
          </cell>
          <cell r="C9">
            <v>31.1</v>
          </cell>
          <cell r="D9">
            <v>14.1</v>
          </cell>
          <cell r="E9">
            <v>77.291666666666671</v>
          </cell>
          <cell r="F9">
            <v>99</v>
          </cell>
          <cell r="G9">
            <v>33</v>
          </cell>
          <cell r="H9">
            <v>6.84</v>
          </cell>
          <cell r="I9" t="str">
            <v>*</v>
          </cell>
          <cell r="J9">
            <v>16.2</v>
          </cell>
          <cell r="K9">
            <v>0</v>
          </cell>
        </row>
        <row r="10">
          <cell r="B10">
            <v>20.091666666666661</v>
          </cell>
          <cell r="C10">
            <v>29.7</v>
          </cell>
          <cell r="D10">
            <v>13.3</v>
          </cell>
          <cell r="E10">
            <v>77.208333333333329</v>
          </cell>
          <cell r="F10">
            <v>99</v>
          </cell>
          <cell r="G10">
            <v>29</v>
          </cell>
          <cell r="H10">
            <v>6.12</v>
          </cell>
          <cell r="I10" t="str">
            <v>*</v>
          </cell>
          <cell r="J10">
            <v>14.4</v>
          </cell>
          <cell r="K10">
            <v>0</v>
          </cell>
        </row>
        <row r="11">
          <cell r="B11">
            <v>19.166666666666668</v>
          </cell>
          <cell r="C11">
            <v>30.7</v>
          </cell>
          <cell r="D11">
            <v>12</v>
          </cell>
          <cell r="E11">
            <v>79.833333333333329</v>
          </cell>
          <cell r="F11">
            <v>100</v>
          </cell>
          <cell r="G11">
            <v>34</v>
          </cell>
          <cell r="H11">
            <v>6.48</v>
          </cell>
          <cell r="I11" t="str">
            <v>*</v>
          </cell>
          <cell r="J11">
            <v>14.76</v>
          </cell>
          <cell r="K11">
            <v>0</v>
          </cell>
        </row>
        <row r="12">
          <cell r="B12">
            <v>20.012499999999999</v>
          </cell>
          <cell r="C12">
            <v>31</v>
          </cell>
          <cell r="D12">
            <v>13.3</v>
          </cell>
          <cell r="E12">
            <v>78.75</v>
          </cell>
          <cell r="F12">
            <v>100</v>
          </cell>
          <cell r="G12">
            <v>33</v>
          </cell>
          <cell r="H12">
            <v>6.12</v>
          </cell>
          <cell r="I12" t="str">
            <v>*</v>
          </cell>
          <cell r="J12">
            <v>16.2</v>
          </cell>
          <cell r="K12">
            <v>0</v>
          </cell>
        </row>
        <row r="13">
          <cell r="B13">
            <v>20.820833333333333</v>
          </cell>
          <cell r="C13">
            <v>32.299999999999997</v>
          </cell>
          <cell r="D13">
            <v>13.6</v>
          </cell>
          <cell r="E13">
            <v>77.958333333333329</v>
          </cell>
          <cell r="F13">
            <v>100</v>
          </cell>
          <cell r="G13">
            <v>35</v>
          </cell>
          <cell r="H13">
            <v>6.48</v>
          </cell>
          <cell r="I13" t="str">
            <v>*</v>
          </cell>
          <cell r="J13">
            <v>13.32</v>
          </cell>
          <cell r="K13">
            <v>0</v>
          </cell>
        </row>
        <row r="14">
          <cell r="B14">
            <v>21.574999999999999</v>
          </cell>
          <cell r="C14">
            <v>32.5</v>
          </cell>
          <cell r="D14">
            <v>14.8</v>
          </cell>
          <cell r="E14">
            <v>77.458333333333329</v>
          </cell>
          <cell r="F14">
            <v>99</v>
          </cell>
          <cell r="G14">
            <v>29</v>
          </cell>
          <cell r="H14">
            <v>11.16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21.983333333333334</v>
          </cell>
          <cell r="C15">
            <v>33.5</v>
          </cell>
          <cell r="D15">
            <v>15</v>
          </cell>
          <cell r="E15">
            <v>78.416666666666671</v>
          </cell>
          <cell r="F15">
            <v>99</v>
          </cell>
          <cell r="G15">
            <v>37</v>
          </cell>
          <cell r="H15">
            <v>11.520000000000001</v>
          </cell>
          <cell r="I15" t="str">
            <v>*</v>
          </cell>
          <cell r="J15">
            <v>22.68</v>
          </cell>
          <cell r="K15">
            <v>0</v>
          </cell>
        </row>
        <row r="16">
          <cell r="B16">
            <v>19.337500000000002</v>
          </cell>
          <cell r="C16">
            <v>22.8</v>
          </cell>
          <cell r="D16">
            <v>17</v>
          </cell>
          <cell r="E16">
            <v>91.916666666666671</v>
          </cell>
          <cell r="F16">
            <v>97</v>
          </cell>
          <cell r="G16">
            <v>85</v>
          </cell>
          <cell r="H16">
            <v>16.2</v>
          </cell>
          <cell r="I16" t="str">
            <v>*</v>
          </cell>
          <cell r="J16">
            <v>34.56</v>
          </cell>
          <cell r="K16">
            <v>0.4</v>
          </cell>
        </row>
        <row r="17">
          <cell r="B17">
            <v>13.508333333333333</v>
          </cell>
          <cell r="C17">
            <v>17</v>
          </cell>
          <cell r="D17">
            <v>10.5</v>
          </cell>
          <cell r="E17">
            <v>90.625</v>
          </cell>
          <cell r="F17">
            <v>95</v>
          </cell>
          <cell r="G17">
            <v>86</v>
          </cell>
          <cell r="H17">
            <v>12.6</v>
          </cell>
          <cell r="I17" t="str">
            <v>*</v>
          </cell>
          <cell r="J17">
            <v>27</v>
          </cell>
          <cell r="K17">
            <v>5.1999999999999993</v>
          </cell>
        </row>
        <row r="18">
          <cell r="B18">
            <v>10.616666666666667</v>
          </cell>
          <cell r="C18">
            <v>11.7</v>
          </cell>
          <cell r="D18">
            <v>9.5</v>
          </cell>
          <cell r="E18">
            <v>93.583333333333329</v>
          </cell>
          <cell r="F18">
            <v>97</v>
          </cell>
          <cell r="G18">
            <v>88</v>
          </cell>
          <cell r="H18">
            <v>10.08</v>
          </cell>
          <cell r="I18" t="str">
            <v>*</v>
          </cell>
          <cell r="J18">
            <v>19.079999999999998</v>
          </cell>
          <cell r="K18">
            <v>8.1999999999999993</v>
          </cell>
        </row>
        <row r="19">
          <cell r="B19">
            <v>12.416666666666666</v>
          </cell>
          <cell r="C19">
            <v>17.5</v>
          </cell>
          <cell r="D19">
            <v>10.4</v>
          </cell>
          <cell r="E19">
            <v>89.5</v>
          </cell>
          <cell r="F19">
            <v>97</v>
          </cell>
          <cell r="G19">
            <v>70</v>
          </cell>
          <cell r="H19">
            <v>9</v>
          </cell>
          <cell r="I19" t="str">
            <v>*</v>
          </cell>
          <cell r="J19">
            <v>17.28</v>
          </cell>
          <cell r="K19">
            <v>4.2</v>
          </cell>
        </row>
        <row r="20">
          <cell r="B20">
            <v>14.033333333333333</v>
          </cell>
          <cell r="C20">
            <v>22.2</v>
          </cell>
          <cell r="D20">
            <v>8.6</v>
          </cell>
          <cell r="E20">
            <v>79.583333333333329</v>
          </cell>
          <cell r="F20">
            <v>99</v>
          </cell>
          <cell r="G20">
            <v>37</v>
          </cell>
          <cell r="H20">
            <v>10.08</v>
          </cell>
          <cell r="I20" t="str">
            <v>*</v>
          </cell>
          <cell r="J20">
            <v>22.32</v>
          </cell>
          <cell r="K20">
            <v>0</v>
          </cell>
        </row>
        <row r="21">
          <cell r="B21">
            <v>16.204166666666662</v>
          </cell>
          <cell r="C21">
            <v>23.3</v>
          </cell>
          <cell r="D21">
            <v>12.4</v>
          </cell>
          <cell r="E21">
            <v>80.625</v>
          </cell>
          <cell r="F21">
            <v>96</v>
          </cell>
          <cell r="G21">
            <v>46</v>
          </cell>
          <cell r="H21">
            <v>11.520000000000001</v>
          </cell>
          <cell r="I21" t="str">
            <v>*</v>
          </cell>
          <cell r="J21">
            <v>24.12</v>
          </cell>
          <cell r="K21">
            <v>3.8000000000000003</v>
          </cell>
        </row>
        <row r="22">
          <cell r="B22">
            <v>15.791666666666666</v>
          </cell>
          <cell r="C22">
            <v>25.3</v>
          </cell>
          <cell r="D22">
            <v>9.8000000000000007</v>
          </cell>
          <cell r="E22">
            <v>79.916666666666671</v>
          </cell>
          <cell r="F22">
            <v>99</v>
          </cell>
          <cell r="G22">
            <v>42</v>
          </cell>
          <cell r="H22">
            <v>10.8</v>
          </cell>
          <cell r="I22" t="str">
            <v>*</v>
          </cell>
          <cell r="J22">
            <v>21.96</v>
          </cell>
          <cell r="K22">
            <v>0</v>
          </cell>
        </row>
        <row r="23">
          <cell r="B23">
            <v>17.162499999999998</v>
          </cell>
          <cell r="C23">
            <v>28.5</v>
          </cell>
          <cell r="D23">
            <v>10.9</v>
          </cell>
          <cell r="E23">
            <v>78.666666666666671</v>
          </cell>
          <cell r="F23">
            <v>99</v>
          </cell>
          <cell r="G23">
            <v>31</v>
          </cell>
          <cell r="H23">
            <v>6.84</v>
          </cell>
          <cell r="I23" t="str">
            <v>*</v>
          </cell>
          <cell r="J23">
            <v>15.120000000000001</v>
          </cell>
          <cell r="K23">
            <v>0</v>
          </cell>
        </row>
        <row r="24">
          <cell r="B24">
            <v>18.083333333333332</v>
          </cell>
          <cell r="C24">
            <v>30.1</v>
          </cell>
          <cell r="D24">
            <v>10.5</v>
          </cell>
          <cell r="E24">
            <v>79.916666666666671</v>
          </cell>
          <cell r="F24">
            <v>100</v>
          </cell>
          <cell r="G24">
            <v>34</v>
          </cell>
          <cell r="H24">
            <v>5.7600000000000007</v>
          </cell>
          <cell r="I24" t="str">
            <v>*</v>
          </cell>
          <cell r="J24">
            <v>13.32</v>
          </cell>
          <cell r="K24">
            <v>0</v>
          </cell>
        </row>
        <row r="25">
          <cell r="B25">
            <v>19.245833333333334</v>
          </cell>
          <cell r="C25">
            <v>31.6</v>
          </cell>
          <cell r="D25">
            <v>11.6</v>
          </cell>
          <cell r="E25">
            <v>79.875</v>
          </cell>
          <cell r="F25">
            <v>100</v>
          </cell>
          <cell r="G25">
            <v>30</v>
          </cell>
          <cell r="H25">
            <v>6.84</v>
          </cell>
          <cell r="I25" t="str">
            <v>*</v>
          </cell>
          <cell r="J25">
            <v>15.840000000000002</v>
          </cell>
          <cell r="K25">
            <v>0</v>
          </cell>
        </row>
        <row r="26">
          <cell r="B26">
            <v>20.516666666666669</v>
          </cell>
          <cell r="C26">
            <v>32.6</v>
          </cell>
          <cell r="D26">
            <v>13.2</v>
          </cell>
          <cell r="E26">
            <v>78.625</v>
          </cell>
          <cell r="F26">
            <v>100</v>
          </cell>
          <cell r="G26">
            <v>31</v>
          </cell>
          <cell r="H26">
            <v>6.84</v>
          </cell>
          <cell r="I26" t="str">
            <v>*</v>
          </cell>
          <cell r="J26">
            <v>12.24</v>
          </cell>
          <cell r="K26">
            <v>0</v>
          </cell>
        </row>
        <row r="27">
          <cell r="B27">
            <v>20.608333333333331</v>
          </cell>
          <cell r="C27">
            <v>31.5</v>
          </cell>
          <cell r="D27">
            <v>14</v>
          </cell>
          <cell r="E27">
            <v>79.916666666666671</v>
          </cell>
          <cell r="F27">
            <v>100</v>
          </cell>
          <cell r="G27">
            <v>32</v>
          </cell>
          <cell r="H27">
            <v>7.5600000000000005</v>
          </cell>
          <cell r="I27" t="str">
            <v>*</v>
          </cell>
          <cell r="J27">
            <v>13.68</v>
          </cell>
          <cell r="K27">
            <v>0</v>
          </cell>
        </row>
        <row r="28">
          <cell r="B28">
            <v>20.129166666666666</v>
          </cell>
          <cell r="C28">
            <v>30.6</v>
          </cell>
          <cell r="D28">
            <v>13.3</v>
          </cell>
          <cell r="E28">
            <v>81.375</v>
          </cell>
          <cell r="F28">
            <v>100</v>
          </cell>
          <cell r="G28">
            <v>42</v>
          </cell>
          <cell r="H28">
            <v>7.5600000000000005</v>
          </cell>
          <cell r="I28" t="str">
            <v>*</v>
          </cell>
          <cell r="J28">
            <v>17.28</v>
          </cell>
          <cell r="K28">
            <v>0</v>
          </cell>
        </row>
        <row r="29">
          <cell r="B29">
            <v>20.970833333333335</v>
          </cell>
          <cell r="C29">
            <v>31.9</v>
          </cell>
          <cell r="D29">
            <v>13.9</v>
          </cell>
          <cell r="E29">
            <v>79.333333333333329</v>
          </cell>
          <cell r="F29">
            <v>100</v>
          </cell>
          <cell r="G29">
            <v>34</v>
          </cell>
          <cell r="H29">
            <v>6.48</v>
          </cell>
          <cell r="I29" t="str">
            <v>*</v>
          </cell>
          <cell r="J29">
            <v>14.76</v>
          </cell>
          <cell r="K29">
            <v>0</v>
          </cell>
        </row>
        <row r="30">
          <cell r="B30">
            <v>20.2</v>
          </cell>
          <cell r="C30">
            <v>31</v>
          </cell>
          <cell r="D30">
            <v>13.1</v>
          </cell>
          <cell r="E30">
            <v>77.458333333333329</v>
          </cell>
          <cell r="F30">
            <v>100</v>
          </cell>
          <cell r="G30">
            <v>30</v>
          </cell>
          <cell r="H30">
            <v>7.5600000000000005</v>
          </cell>
          <cell r="I30" t="str">
            <v>*</v>
          </cell>
          <cell r="J30">
            <v>16.2</v>
          </cell>
          <cell r="K30">
            <v>0</v>
          </cell>
        </row>
        <row r="31">
          <cell r="B31">
            <v>19.495833333333334</v>
          </cell>
          <cell r="C31">
            <v>30.8</v>
          </cell>
          <cell r="D31">
            <v>12.1</v>
          </cell>
          <cell r="E31">
            <v>77.875</v>
          </cell>
          <cell r="F31">
            <v>100</v>
          </cell>
          <cell r="G31">
            <v>32</v>
          </cell>
          <cell r="H31">
            <v>6.48</v>
          </cell>
          <cell r="I31" t="str">
            <v>*</v>
          </cell>
          <cell r="J31">
            <v>14.76</v>
          </cell>
          <cell r="K31">
            <v>0</v>
          </cell>
        </row>
        <row r="32">
          <cell r="B32">
            <v>20.55</v>
          </cell>
          <cell r="C32">
            <v>31.3</v>
          </cell>
          <cell r="D32">
            <v>13.5</v>
          </cell>
          <cell r="E32">
            <v>77.458333333333329</v>
          </cell>
          <cell r="F32">
            <v>99</v>
          </cell>
          <cell r="G32">
            <v>29</v>
          </cell>
          <cell r="H32">
            <v>4.32</v>
          </cell>
          <cell r="I32" t="str">
            <v>*</v>
          </cell>
          <cell r="J32">
            <v>10.8</v>
          </cell>
          <cell r="K32">
            <v>0</v>
          </cell>
        </row>
        <row r="33">
          <cell r="B33">
            <v>20.925000000000001</v>
          </cell>
          <cell r="C33">
            <v>31.2</v>
          </cell>
          <cell r="D33">
            <v>14</v>
          </cell>
          <cell r="E33">
            <v>76.208333333333329</v>
          </cell>
          <cell r="F33">
            <v>100</v>
          </cell>
          <cell r="G33">
            <v>31</v>
          </cell>
          <cell r="H33">
            <v>7.2</v>
          </cell>
          <cell r="I33" t="str">
            <v>*</v>
          </cell>
          <cell r="J33">
            <v>21.6</v>
          </cell>
          <cell r="K33">
            <v>0</v>
          </cell>
        </row>
        <row r="34">
          <cell r="B34">
            <v>20.520833333333336</v>
          </cell>
          <cell r="C34">
            <v>30.8</v>
          </cell>
          <cell r="D34">
            <v>13.7</v>
          </cell>
          <cell r="E34">
            <v>73.833333333333329</v>
          </cell>
          <cell r="F34">
            <v>97</v>
          </cell>
          <cell r="G34">
            <v>28</v>
          </cell>
          <cell r="H34">
            <v>6.84</v>
          </cell>
          <cell r="I34" t="str">
            <v>*</v>
          </cell>
          <cell r="J34">
            <v>17.28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Planilha1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28.3</v>
          </cell>
          <cell r="D5">
            <v>15.8</v>
          </cell>
          <cell r="E5">
            <v>79</v>
          </cell>
          <cell r="F5">
            <v>100</v>
          </cell>
          <cell r="G5">
            <v>49</v>
          </cell>
          <cell r="H5">
            <v>6.48</v>
          </cell>
          <cell r="I5" t="str">
            <v>*</v>
          </cell>
          <cell r="J5">
            <v>14.4</v>
          </cell>
          <cell r="K5">
            <v>0</v>
          </cell>
        </row>
        <row r="6">
          <cell r="B6">
            <v>19.666666666666668</v>
          </cell>
          <cell r="C6">
            <v>28.2</v>
          </cell>
          <cell r="D6">
            <v>14.1</v>
          </cell>
          <cell r="E6">
            <v>76.266666666666666</v>
          </cell>
          <cell r="F6">
            <v>100</v>
          </cell>
          <cell r="G6">
            <v>48</v>
          </cell>
          <cell r="H6">
            <v>8.2799999999999994</v>
          </cell>
          <cell r="I6" t="str">
            <v>*</v>
          </cell>
          <cell r="J6">
            <v>18.720000000000002</v>
          </cell>
          <cell r="K6">
            <v>0</v>
          </cell>
        </row>
        <row r="7">
          <cell r="B7">
            <v>19.563636363636359</v>
          </cell>
          <cell r="C7">
            <v>29.6</v>
          </cell>
          <cell r="D7">
            <v>12</v>
          </cell>
          <cell r="E7">
            <v>70.285714285714292</v>
          </cell>
          <cell r="F7">
            <v>100</v>
          </cell>
          <cell r="G7">
            <v>38</v>
          </cell>
          <cell r="H7">
            <v>6.12</v>
          </cell>
          <cell r="I7" t="str">
            <v>*</v>
          </cell>
          <cell r="J7">
            <v>17.64</v>
          </cell>
          <cell r="K7">
            <v>0</v>
          </cell>
        </row>
        <row r="8">
          <cell r="B8">
            <v>20.400000000000002</v>
          </cell>
          <cell r="C8">
            <v>31.4</v>
          </cell>
          <cell r="D8">
            <v>12.5</v>
          </cell>
          <cell r="E8">
            <v>68.466666666666669</v>
          </cell>
          <cell r="F8">
            <v>100</v>
          </cell>
          <cell r="G8">
            <v>31</v>
          </cell>
          <cell r="H8">
            <v>6.12</v>
          </cell>
          <cell r="I8" t="str">
            <v>*</v>
          </cell>
          <cell r="J8">
            <v>15.840000000000002</v>
          </cell>
          <cell r="K8">
            <v>0</v>
          </cell>
        </row>
        <row r="9">
          <cell r="B9">
            <v>20.166666666666668</v>
          </cell>
          <cell r="C9">
            <v>30.5</v>
          </cell>
          <cell r="D9">
            <v>12.2</v>
          </cell>
          <cell r="E9">
            <v>69.294117647058826</v>
          </cell>
          <cell r="F9">
            <v>100</v>
          </cell>
          <cell r="G9">
            <v>31</v>
          </cell>
          <cell r="H9">
            <v>6.84</v>
          </cell>
          <cell r="I9" t="str">
            <v>*</v>
          </cell>
          <cell r="J9">
            <v>19.440000000000001</v>
          </cell>
          <cell r="K9">
            <v>0</v>
          </cell>
        </row>
        <row r="10">
          <cell r="B10">
            <v>19.03478260869565</v>
          </cell>
          <cell r="C10">
            <v>28.6</v>
          </cell>
          <cell r="D10">
            <v>11.5</v>
          </cell>
          <cell r="E10">
            <v>74</v>
          </cell>
          <cell r="F10">
            <v>100</v>
          </cell>
          <cell r="G10">
            <v>33</v>
          </cell>
          <cell r="H10">
            <v>10.8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19.22608695652174</v>
          </cell>
          <cell r="C11">
            <v>30.7</v>
          </cell>
          <cell r="D11">
            <v>11.1</v>
          </cell>
          <cell r="E11">
            <v>74.476190476190482</v>
          </cell>
          <cell r="F11">
            <v>100</v>
          </cell>
          <cell r="G11">
            <v>27</v>
          </cell>
          <cell r="H11">
            <v>8.64</v>
          </cell>
          <cell r="I11" t="str">
            <v>*</v>
          </cell>
          <cell r="J11">
            <v>21.6</v>
          </cell>
          <cell r="K11">
            <v>0</v>
          </cell>
        </row>
        <row r="12">
          <cell r="B12">
            <v>19.240909090909092</v>
          </cell>
          <cell r="C12">
            <v>30.8</v>
          </cell>
          <cell r="D12">
            <v>10.3</v>
          </cell>
          <cell r="E12">
            <v>73.25</v>
          </cell>
          <cell r="F12">
            <v>100</v>
          </cell>
          <cell r="G12">
            <v>24</v>
          </cell>
          <cell r="H12">
            <v>8.64</v>
          </cell>
          <cell r="I12" t="str">
            <v>*</v>
          </cell>
          <cell r="J12">
            <v>22.68</v>
          </cell>
          <cell r="K12">
            <v>0</v>
          </cell>
        </row>
        <row r="13">
          <cell r="B13">
            <v>20.017391304347825</v>
          </cell>
          <cell r="C13">
            <v>32.5</v>
          </cell>
          <cell r="D13">
            <v>11.2</v>
          </cell>
          <cell r="E13">
            <v>74.217391304347828</v>
          </cell>
          <cell r="F13">
            <v>100</v>
          </cell>
          <cell r="G13">
            <v>22</v>
          </cell>
          <cell r="H13">
            <v>12.24</v>
          </cell>
          <cell r="I13" t="str">
            <v>*</v>
          </cell>
          <cell r="J13">
            <v>27.36</v>
          </cell>
          <cell r="K13">
            <v>0</v>
          </cell>
        </row>
        <row r="14">
          <cell r="B14">
            <v>22.238095238095234</v>
          </cell>
          <cell r="C14">
            <v>32.700000000000003</v>
          </cell>
          <cell r="D14">
            <v>14.8</v>
          </cell>
          <cell r="E14">
            <v>70.38095238095238</v>
          </cell>
          <cell r="F14">
            <v>100</v>
          </cell>
          <cell r="G14">
            <v>24</v>
          </cell>
          <cell r="H14">
            <v>7.9200000000000008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23.150000000000002</v>
          </cell>
          <cell r="C15">
            <v>33.799999999999997</v>
          </cell>
          <cell r="D15">
            <v>15.1</v>
          </cell>
          <cell r="E15">
            <v>67.818181818181813</v>
          </cell>
          <cell r="F15">
            <v>99</v>
          </cell>
          <cell r="G15">
            <v>23</v>
          </cell>
          <cell r="H15">
            <v>12.96</v>
          </cell>
          <cell r="I15" t="str">
            <v>*</v>
          </cell>
          <cell r="J15">
            <v>28.8</v>
          </cell>
          <cell r="K15">
            <v>0</v>
          </cell>
        </row>
        <row r="16">
          <cell r="B16">
            <v>19.904761904761905</v>
          </cell>
          <cell r="C16">
            <v>23.5</v>
          </cell>
          <cell r="D16">
            <v>16.5</v>
          </cell>
          <cell r="E16">
            <v>92.666666666666671</v>
          </cell>
          <cell r="F16">
            <v>100</v>
          </cell>
          <cell r="G16">
            <v>72</v>
          </cell>
          <cell r="H16">
            <v>6.48</v>
          </cell>
          <cell r="I16" t="str">
            <v>*</v>
          </cell>
          <cell r="J16">
            <v>20.16</v>
          </cell>
          <cell r="K16">
            <v>6.2</v>
          </cell>
        </row>
        <row r="17">
          <cell r="B17">
            <v>15.209090909090911</v>
          </cell>
          <cell r="C17">
            <v>20.3</v>
          </cell>
          <cell r="D17">
            <v>11.7</v>
          </cell>
          <cell r="E17">
            <v>99.227272727272734</v>
          </cell>
          <cell r="F17">
            <v>100</v>
          </cell>
          <cell r="G17">
            <v>96</v>
          </cell>
          <cell r="H17">
            <v>9.3600000000000012</v>
          </cell>
          <cell r="I17" t="str">
            <v>*</v>
          </cell>
          <cell r="J17">
            <v>21.240000000000002</v>
          </cell>
          <cell r="K17">
            <v>22.4</v>
          </cell>
        </row>
        <row r="18">
          <cell r="B18">
            <v>11.166666666666664</v>
          </cell>
          <cell r="C18">
            <v>12.3</v>
          </cell>
          <cell r="D18">
            <v>10.3</v>
          </cell>
          <cell r="E18">
            <v>99.458333333333329</v>
          </cell>
          <cell r="F18">
            <v>100</v>
          </cell>
          <cell r="G18">
            <v>96</v>
          </cell>
          <cell r="H18">
            <v>9</v>
          </cell>
          <cell r="I18" t="str">
            <v>*</v>
          </cell>
          <cell r="J18">
            <v>18.720000000000002</v>
          </cell>
          <cell r="K18">
            <v>40.20000000000001</v>
          </cell>
        </row>
        <row r="19">
          <cell r="B19">
            <v>11.945833333333335</v>
          </cell>
          <cell r="C19">
            <v>13.9</v>
          </cell>
          <cell r="D19">
            <v>10.5</v>
          </cell>
          <cell r="E19">
            <v>93.714285714285708</v>
          </cell>
          <cell r="F19">
            <v>100</v>
          </cell>
          <cell r="G19">
            <v>82</v>
          </cell>
          <cell r="H19">
            <v>10.44</v>
          </cell>
          <cell r="I19" t="str">
            <v>*</v>
          </cell>
          <cell r="J19">
            <v>22.68</v>
          </cell>
          <cell r="K19">
            <v>20.2</v>
          </cell>
        </row>
        <row r="20">
          <cell r="B20">
            <v>12.091304347826087</v>
          </cell>
          <cell r="C20">
            <v>19.5</v>
          </cell>
          <cell r="D20">
            <v>6.3</v>
          </cell>
          <cell r="E20">
            <v>75.9375</v>
          </cell>
          <cell r="F20">
            <v>100</v>
          </cell>
          <cell r="G20">
            <v>51</v>
          </cell>
          <cell r="H20">
            <v>5.4</v>
          </cell>
          <cell r="I20" t="str">
            <v>*</v>
          </cell>
          <cell r="J20">
            <v>14.4</v>
          </cell>
          <cell r="K20">
            <v>0</v>
          </cell>
        </row>
        <row r="21">
          <cell r="B21">
            <v>14.169565217391305</v>
          </cell>
          <cell r="C21">
            <v>21.8</v>
          </cell>
          <cell r="D21">
            <v>10</v>
          </cell>
          <cell r="E21">
            <v>83.478260869565219</v>
          </cell>
          <cell r="F21">
            <v>100</v>
          </cell>
          <cell r="G21">
            <v>49</v>
          </cell>
          <cell r="H21">
            <v>7.5600000000000005</v>
          </cell>
          <cell r="I21" t="str">
            <v>*</v>
          </cell>
          <cell r="J21">
            <v>18.720000000000002</v>
          </cell>
          <cell r="K21">
            <v>0</v>
          </cell>
        </row>
        <row r="22">
          <cell r="B22">
            <v>13.337500000000004</v>
          </cell>
          <cell r="C22">
            <v>23.1</v>
          </cell>
          <cell r="D22">
            <v>5.9</v>
          </cell>
          <cell r="E22">
            <v>79.352941176470594</v>
          </cell>
          <cell r="F22">
            <v>100</v>
          </cell>
          <cell r="G22">
            <v>48</v>
          </cell>
          <cell r="H22">
            <v>6.12</v>
          </cell>
          <cell r="I22" t="str">
            <v>*</v>
          </cell>
          <cell r="J22">
            <v>18.720000000000002</v>
          </cell>
          <cell r="K22">
            <v>0</v>
          </cell>
        </row>
        <row r="23">
          <cell r="B23">
            <v>14.708333333333334</v>
          </cell>
          <cell r="C23">
            <v>26.5</v>
          </cell>
          <cell r="D23">
            <v>7.2</v>
          </cell>
          <cell r="E23">
            <v>71.599999999999994</v>
          </cell>
          <cell r="F23">
            <v>100</v>
          </cell>
          <cell r="G23">
            <v>36</v>
          </cell>
          <cell r="H23">
            <v>8.64</v>
          </cell>
          <cell r="I23" t="str">
            <v>*</v>
          </cell>
          <cell r="J23">
            <v>23.040000000000003</v>
          </cell>
          <cell r="K23">
            <v>0</v>
          </cell>
        </row>
        <row r="24">
          <cell r="B24">
            <v>17.000000000000007</v>
          </cell>
          <cell r="C24">
            <v>29.4</v>
          </cell>
          <cell r="D24">
            <v>8.4</v>
          </cell>
          <cell r="E24">
            <v>78.285714285714292</v>
          </cell>
          <cell r="F24">
            <v>100</v>
          </cell>
          <cell r="G24">
            <v>35</v>
          </cell>
          <cell r="H24">
            <v>7.2</v>
          </cell>
          <cell r="I24" t="str">
            <v>*</v>
          </cell>
          <cell r="J24">
            <v>15.48</v>
          </cell>
          <cell r="K24">
            <v>0</v>
          </cell>
        </row>
        <row r="25">
          <cell r="B25">
            <v>18.773913043478263</v>
          </cell>
          <cell r="C25">
            <v>31.8</v>
          </cell>
          <cell r="D25">
            <v>11.8</v>
          </cell>
          <cell r="E25">
            <v>69.2</v>
          </cell>
          <cell r="F25">
            <v>100</v>
          </cell>
          <cell r="G25">
            <v>26</v>
          </cell>
          <cell r="H25">
            <v>12.24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20.633333333333329</v>
          </cell>
          <cell r="C26">
            <v>32.6</v>
          </cell>
          <cell r="D26">
            <v>12.5</v>
          </cell>
          <cell r="E26">
            <v>74.583333333333329</v>
          </cell>
          <cell r="F26">
            <v>100</v>
          </cell>
          <cell r="G26">
            <v>28</v>
          </cell>
          <cell r="H26">
            <v>9.3600000000000012</v>
          </cell>
          <cell r="I26" t="str">
            <v>*</v>
          </cell>
          <cell r="J26">
            <v>23.400000000000002</v>
          </cell>
          <cell r="K26">
            <v>0</v>
          </cell>
        </row>
        <row r="27">
          <cell r="B27">
            <v>21.008333333333336</v>
          </cell>
          <cell r="C27">
            <v>32.5</v>
          </cell>
          <cell r="D27">
            <v>12.6</v>
          </cell>
          <cell r="E27">
            <v>72.454545454545453</v>
          </cell>
          <cell r="F27">
            <v>100</v>
          </cell>
          <cell r="G27">
            <v>26</v>
          </cell>
          <cell r="H27">
            <v>14.4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19.991666666666667</v>
          </cell>
          <cell r="C28">
            <v>32.4</v>
          </cell>
          <cell r="D28">
            <v>11.7</v>
          </cell>
          <cell r="E28">
            <v>71.349999999999994</v>
          </cell>
          <cell r="F28">
            <v>100</v>
          </cell>
          <cell r="G28">
            <v>26</v>
          </cell>
          <cell r="H28">
            <v>9</v>
          </cell>
          <cell r="I28" t="str">
            <v>*</v>
          </cell>
          <cell r="J28">
            <v>20.52</v>
          </cell>
          <cell r="K28">
            <v>0</v>
          </cell>
        </row>
        <row r="29">
          <cell r="B29">
            <v>19.820833333333333</v>
          </cell>
          <cell r="C29">
            <v>31.5</v>
          </cell>
          <cell r="D29">
            <v>11.6</v>
          </cell>
          <cell r="E29">
            <v>76.041666666666671</v>
          </cell>
          <cell r="F29">
            <v>100</v>
          </cell>
          <cell r="G29">
            <v>29</v>
          </cell>
          <cell r="H29">
            <v>7.5600000000000005</v>
          </cell>
          <cell r="I29" t="str">
            <v>*</v>
          </cell>
          <cell r="J29">
            <v>18</v>
          </cell>
          <cell r="K29">
            <v>0</v>
          </cell>
        </row>
        <row r="30">
          <cell r="B30">
            <v>19.299999999999997</v>
          </cell>
          <cell r="C30">
            <v>30.2</v>
          </cell>
          <cell r="D30">
            <v>10.5</v>
          </cell>
          <cell r="E30">
            <v>75.608695652173907</v>
          </cell>
          <cell r="F30">
            <v>100</v>
          </cell>
          <cell r="G30">
            <v>30</v>
          </cell>
          <cell r="H30">
            <v>9.3600000000000012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19.295652173913048</v>
          </cell>
          <cell r="C31">
            <v>31.7</v>
          </cell>
          <cell r="D31">
            <v>10.6</v>
          </cell>
          <cell r="E31">
            <v>74.318181818181813</v>
          </cell>
          <cell r="F31">
            <v>100</v>
          </cell>
          <cell r="G31">
            <v>28</v>
          </cell>
          <cell r="H31">
            <v>10.44</v>
          </cell>
          <cell r="I31" t="str">
            <v>*</v>
          </cell>
          <cell r="J31">
            <v>26.64</v>
          </cell>
          <cell r="K31">
            <v>0</v>
          </cell>
        </row>
        <row r="32">
          <cell r="B32">
            <v>21.12857142857143</v>
          </cell>
          <cell r="C32">
            <v>31.4</v>
          </cell>
          <cell r="D32">
            <v>12.6</v>
          </cell>
          <cell r="E32">
            <v>73.761904761904759</v>
          </cell>
          <cell r="F32">
            <v>100</v>
          </cell>
          <cell r="G32">
            <v>31</v>
          </cell>
          <cell r="H32">
            <v>7.2</v>
          </cell>
          <cell r="I32" t="str">
            <v>*</v>
          </cell>
          <cell r="J32">
            <v>18</v>
          </cell>
          <cell r="K32">
            <v>0</v>
          </cell>
        </row>
        <row r="33">
          <cell r="B33">
            <v>20.170833333333331</v>
          </cell>
          <cell r="C33">
            <v>30.9</v>
          </cell>
          <cell r="D33">
            <v>12.3</v>
          </cell>
          <cell r="E33">
            <v>76.521739130434781</v>
          </cell>
          <cell r="F33">
            <v>100</v>
          </cell>
          <cell r="G33">
            <v>31</v>
          </cell>
          <cell r="H33">
            <v>12.6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19.770833333333332</v>
          </cell>
          <cell r="C34">
            <v>29.7</v>
          </cell>
          <cell r="D34">
            <v>13.3</v>
          </cell>
          <cell r="E34">
            <v>78.5</v>
          </cell>
          <cell r="F34">
            <v>100</v>
          </cell>
          <cell r="G34">
            <v>36</v>
          </cell>
          <cell r="H34">
            <v>7.5600000000000005</v>
          </cell>
          <cell r="I34" t="str">
            <v>*</v>
          </cell>
          <cell r="J34">
            <v>16.920000000000002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20.045833333333331</v>
          </cell>
          <cell r="C5">
            <v>25.1</v>
          </cell>
          <cell r="D5">
            <v>15.9</v>
          </cell>
          <cell r="E5">
            <v>78.666666666666671</v>
          </cell>
          <cell r="F5">
            <v>96</v>
          </cell>
          <cell r="G5">
            <v>54</v>
          </cell>
          <cell r="H5">
            <v>10.44</v>
          </cell>
          <cell r="I5" t="str">
            <v>*</v>
          </cell>
          <cell r="J5">
            <v>25.2</v>
          </cell>
          <cell r="K5">
            <v>0</v>
          </cell>
        </row>
        <row r="6">
          <cell r="B6">
            <v>19.612500000000001</v>
          </cell>
          <cell r="C6">
            <v>25.1</v>
          </cell>
          <cell r="D6">
            <v>14.9</v>
          </cell>
          <cell r="E6">
            <v>77.125</v>
          </cell>
          <cell r="F6">
            <v>96</v>
          </cell>
          <cell r="G6">
            <v>54</v>
          </cell>
          <cell r="H6">
            <v>14.04</v>
          </cell>
          <cell r="I6" t="str">
            <v>*</v>
          </cell>
          <cell r="J6">
            <v>28.44</v>
          </cell>
          <cell r="K6">
            <v>0</v>
          </cell>
        </row>
        <row r="7">
          <cell r="B7">
            <v>19.829166666666666</v>
          </cell>
          <cell r="C7">
            <v>25.6</v>
          </cell>
          <cell r="D7">
            <v>14.4</v>
          </cell>
          <cell r="E7">
            <v>74.791666666666671</v>
          </cell>
          <cell r="F7">
            <v>96</v>
          </cell>
          <cell r="G7">
            <v>50</v>
          </cell>
          <cell r="H7">
            <v>10.44</v>
          </cell>
          <cell r="I7" t="str">
            <v>*</v>
          </cell>
          <cell r="J7">
            <v>21.96</v>
          </cell>
          <cell r="K7">
            <v>0</v>
          </cell>
        </row>
        <row r="8">
          <cell r="B8">
            <v>21.254166666666666</v>
          </cell>
          <cell r="C8">
            <v>27.7</v>
          </cell>
          <cell r="D8">
            <v>13.1</v>
          </cell>
          <cell r="E8">
            <v>68.458333333333329</v>
          </cell>
          <cell r="F8">
            <v>94</v>
          </cell>
          <cell r="G8">
            <v>43</v>
          </cell>
          <cell r="H8">
            <v>10.44</v>
          </cell>
          <cell r="I8" t="str">
            <v>*</v>
          </cell>
          <cell r="J8">
            <v>20.88</v>
          </cell>
          <cell r="K8">
            <v>0</v>
          </cell>
        </row>
        <row r="9">
          <cell r="B9">
            <v>21.312500000000004</v>
          </cell>
          <cell r="C9">
            <v>26.9</v>
          </cell>
          <cell r="D9">
            <v>14.5</v>
          </cell>
          <cell r="E9">
            <v>63.25</v>
          </cell>
          <cell r="F9">
            <v>91</v>
          </cell>
          <cell r="G9">
            <v>40</v>
          </cell>
          <cell r="H9">
            <v>7.2</v>
          </cell>
          <cell r="I9" t="str">
            <v>*</v>
          </cell>
          <cell r="J9">
            <v>18.720000000000002</v>
          </cell>
          <cell r="K9">
            <v>0</v>
          </cell>
        </row>
        <row r="10">
          <cell r="B10">
            <v>20.337500000000002</v>
          </cell>
          <cell r="C10">
            <v>25.3</v>
          </cell>
          <cell r="D10">
            <v>14</v>
          </cell>
          <cell r="E10">
            <v>64</v>
          </cell>
          <cell r="F10">
            <v>87</v>
          </cell>
          <cell r="G10">
            <v>44</v>
          </cell>
          <cell r="H10">
            <v>12.96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20.266666666666669</v>
          </cell>
          <cell r="C11">
            <v>26.3</v>
          </cell>
          <cell r="D11">
            <v>14.8</v>
          </cell>
          <cell r="E11">
            <v>64.666666666666671</v>
          </cell>
          <cell r="F11">
            <v>85</v>
          </cell>
          <cell r="G11">
            <v>42</v>
          </cell>
          <cell r="H11">
            <v>11.16</v>
          </cell>
          <cell r="I11" t="str">
            <v>*</v>
          </cell>
          <cell r="J11">
            <v>24.48</v>
          </cell>
          <cell r="K11">
            <v>0</v>
          </cell>
        </row>
        <row r="12">
          <cell r="B12">
            <v>21.070833333333329</v>
          </cell>
          <cell r="C12">
            <v>26.9</v>
          </cell>
          <cell r="D12">
            <v>15.5</v>
          </cell>
          <cell r="E12">
            <v>59.291666666666664</v>
          </cell>
          <cell r="F12">
            <v>78</v>
          </cell>
          <cell r="G12">
            <v>40</v>
          </cell>
          <cell r="H12">
            <v>11.16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21.333333333333332</v>
          </cell>
          <cell r="C13">
            <v>28.6</v>
          </cell>
          <cell r="D13">
            <v>15.5</v>
          </cell>
          <cell r="E13">
            <v>56.375</v>
          </cell>
          <cell r="F13">
            <v>72</v>
          </cell>
          <cell r="G13">
            <v>39</v>
          </cell>
          <cell r="H13">
            <v>13.68</v>
          </cell>
          <cell r="I13" t="str">
            <v>*</v>
          </cell>
          <cell r="J13">
            <v>24.48</v>
          </cell>
          <cell r="K13">
            <v>0</v>
          </cell>
        </row>
        <row r="14">
          <cell r="B14">
            <v>22.49166666666666</v>
          </cell>
          <cell r="C14">
            <v>29.1</v>
          </cell>
          <cell r="D14">
            <v>16.8</v>
          </cell>
          <cell r="E14">
            <v>62.875</v>
          </cell>
          <cell r="F14">
            <v>79</v>
          </cell>
          <cell r="G14">
            <v>45</v>
          </cell>
          <cell r="H14">
            <v>10.8</v>
          </cell>
          <cell r="I14" t="str">
            <v>*</v>
          </cell>
          <cell r="J14">
            <v>25.2</v>
          </cell>
          <cell r="K14">
            <v>0</v>
          </cell>
        </row>
        <row r="15">
          <cell r="B15">
            <v>23.283333333333328</v>
          </cell>
          <cell r="C15">
            <v>29.9</v>
          </cell>
          <cell r="D15">
            <v>17.899999999999999</v>
          </cell>
          <cell r="E15">
            <v>68.416666666666671</v>
          </cell>
          <cell r="F15">
            <v>87</v>
          </cell>
          <cell r="G15">
            <v>45</v>
          </cell>
          <cell r="H15">
            <v>20.88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15.041666666666666</v>
          </cell>
          <cell r="C16">
            <v>22.9</v>
          </cell>
          <cell r="D16">
            <v>11.3</v>
          </cell>
          <cell r="E16">
            <v>94.208333333333329</v>
          </cell>
          <cell r="F16">
            <v>97</v>
          </cell>
          <cell r="G16">
            <v>79</v>
          </cell>
          <cell r="H16">
            <v>12.24</v>
          </cell>
          <cell r="I16" t="str">
            <v>*</v>
          </cell>
          <cell r="J16">
            <v>31.319999999999997</v>
          </cell>
          <cell r="K16">
            <v>1.4</v>
          </cell>
        </row>
        <row r="17">
          <cell r="B17">
            <v>8.6624999999999996</v>
          </cell>
          <cell r="C17">
            <v>11.3</v>
          </cell>
          <cell r="D17">
            <v>7.4</v>
          </cell>
          <cell r="E17">
            <v>96.041666666666671</v>
          </cell>
          <cell r="F17">
            <v>97</v>
          </cell>
          <cell r="G17">
            <v>93</v>
          </cell>
          <cell r="H17">
            <v>14.76</v>
          </cell>
          <cell r="I17" t="str">
            <v>*</v>
          </cell>
          <cell r="J17">
            <v>30.96</v>
          </cell>
          <cell r="K17">
            <v>15.200000000000001</v>
          </cell>
        </row>
        <row r="18">
          <cell r="B18">
            <v>7.7791666666666677</v>
          </cell>
          <cell r="C18">
            <v>9.1</v>
          </cell>
          <cell r="D18">
            <v>6.9</v>
          </cell>
          <cell r="E18">
            <v>96.708333333333329</v>
          </cell>
          <cell r="F18">
            <v>98</v>
          </cell>
          <cell r="G18">
            <v>94</v>
          </cell>
          <cell r="H18">
            <v>9.3600000000000012</v>
          </cell>
          <cell r="I18" t="str">
            <v>*</v>
          </cell>
          <cell r="J18">
            <v>28.08</v>
          </cell>
          <cell r="K18">
            <v>14.199999999999998</v>
          </cell>
        </row>
        <row r="19">
          <cell r="B19">
            <v>10.425000000000001</v>
          </cell>
          <cell r="C19">
            <v>15.7</v>
          </cell>
          <cell r="D19">
            <v>8.3000000000000007</v>
          </cell>
          <cell r="E19">
            <v>86.625</v>
          </cell>
          <cell r="F19">
            <v>98</v>
          </cell>
          <cell r="G19">
            <v>59</v>
          </cell>
          <cell r="H19">
            <v>9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11.187500000000002</v>
          </cell>
          <cell r="C20">
            <v>17.3</v>
          </cell>
          <cell r="D20">
            <v>5.9</v>
          </cell>
          <cell r="E20">
            <v>84.333333333333329</v>
          </cell>
          <cell r="F20">
            <v>99</v>
          </cell>
          <cell r="G20">
            <v>60</v>
          </cell>
          <cell r="H20">
            <v>7.2</v>
          </cell>
          <cell r="I20" t="str">
            <v>*</v>
          </cell>
          <cell r="J20">
            <v>17.64</v>
          </cell>
          <cell r="K20">
            <v>0.2</v>
          </cell>
        </row>
        <row r="21">
          <cell r="B21">
            <v>12.841666666666667</v>
          </cell>
          <cell r="C21">
            <v>17.5</v>
          </cell>
          <cell r="D21">
            <v>7.7</v>
          </cell>
          <cell r="E21">
            <v>81.208333333333329</v>
          </cell>
          <cell r="F21">
            <v>98</v>
          </cell>
          <cell r="G21">
            <v>59</v>
          </cell>
          <cell r="H21">
            <v>10.08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14.200000000000001</v>
          </cell>
          <cell r="C22">
            <v>20.5</v>
          </cell>
          <cell r="D22">
            <v>9.6</v>
          </cell>
          <cell r="E22">
            <v>73.916666666666671</v>
          </cell>
          <cell r="F22">
            <v>95</v>
          </cell>
          <cell r="G22">
            <v>45</v>
          </cell>
          <cell r="H22">
            <v>7.2</v>
          </cell>
          <cell r="I22" t="str">
            <v>*</v>
          </cell>
          <cell r="J22">
            <v>20.16</v>
          </cell>
          <cell r="K22">
            <v>0</v>
          </cell>
        </row>
        <row r="23">
          <cell r="B23">
            <v>15.816666666666665</v>
          </cell>
          <cell r="C23">
            <v>22.8</v>
          </cell>
          <cell r="D23">
            <v>10.199999999999999</v>
          </cell>
          <cell r="E23">
            <v>70.625</v>
          </cell>
          <cell r="F23">
            <v>91</v>
          </cell>
          <cell r="G23">
            <v>44</v>
          </cell>
          <cell r="H23">
            <v>17.28</v>
          </cell>
          <cell r="I23" t="str">
            <v>*</v>
          </cell>
          <cell r="J23">
            <v>33.480000000000004</v>
          </cell>
          <cell r="K23">
            <v>0</v>
          </cell>
        </row>
        <row r="24">
          <cell r="B24">
            <v>17.650000000000002</v>
          </cell>
          <cell r="C24">
            <v>25</v>
          </cell>
          <cell r="D24">
            <v>11.9</v>
          </cell>
          <cell r="E24">
            <v>68.833333333333329</v>
          </cell>
          <cell r="F24">
            <v>87</v>
          </cell>
          <cell r="G24">
            <v>48</v>
          </cell>
          <cell r="H24">
            <v>12.96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19.420833333333327</v>
          </cell>
          <cell r="C25">
            <v>23.8</v>
          </cell>
          <cell r="D25">
            <v>13.9</v>
          </cell>
          <cell r="E25">
            <v>71.916666666666671</v>
          </cell>
          <cell r="F25">
            <v>88</v>
          </cell>
          <cell r="G25">
            <v>62</v>
          </cell>
          <cell r="H25">
            <v>10.8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22.929166666666671</v>
          </cell>
          <cell r="C26">
            <v>29.7</v>
          </cell>
          <cell r="D26">
            <v>17.7</v>
          </cell>
          <cell r="E26">
            <v>63.25</v>
          </cell>
          <cell r="F26">
            <v>88</v>
          </cell>
          <cell r="G26">
            <v>37</v>
          </cell>
          <cell r="H26">
            <v>11.520000000000001</v>
          </cell>
          <cell r="I26" t="str">
            <v>*</v>
          </cell>
          <cell r="J26">
            <v>26.28</v>
          </cell>
          <cell r="K26">
            <v>0</v>
          </cell>
        </row>
        <row r="27">
          <cell r="B27">
            <v>21.704166666666666</v>
          </cell>
          <cell r="C27">
            <v>28.4</v>
          </cell>
          <cell r="D27">
            <v>15</v>
          </cell>
          <cell r="E27">
            <v>68.5</v>
          </cell>
          <cell r="F27">
            <v>91</v>
          </cell>
          <cell r="G27">
            <v>46</v>
          </cell>
          <cell r="H27">
            <v>9.7200000000000006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22.2</v>
          </cell>
          <cell r="C28">
            <v>28.9</v>
          </cell>
          <cell r="D28">
            <v>16.7</v>
          </cell>
          <cell r="E28">
            <v>64.875</v>
          </cell>
          <cell r="F28">
            <v>85</v>
          </cell>
          <cell r="G28">
            <v>40</v>
          </cell>
          <cell r="H28">
            <v>13.68</v>
          </cell>
          <cell r="I28" t="str">
            <v>*</v>
          </cell>
          <cell r="J28">
            <v>33.480000000000004</v>
          </cell>
          <cell r="K28">
            <v>0</v>
          </cell>
        </row>
        <row r="29">
          <cell r="B29">
            <v>22.070833333333336</v>
          </cell>
          <cell r="C29">
            <v>28.8</v>
          </cell>
          <cell r="D29">
            <v>15.5</v>
          </cell>
          <cell r="E29">
            <v>62.25</v>
          </cell>
          <cell r="F29">
            <v>83</v>
          </cell>
          <cell r="G29">
            <v>37</v>
          </cell>
          <cell r="H29">
            <v>10.08</v>
          </cell>
          <cell r="I29" t="str">
            <v>*</v>
          </cell>
          <cell r="J29">
            <v>21.6</v>
          </cell>
          <cell r="K29">
            <v>0</v>
          </cell>
        </row>
        <row r="30">
          <cell r="B30">
            <v>21.604166666666668</v>
          </cell>
          <cell r="C30">
            <v>27.7</v>
          </cell>
          <cell r="D30">
            <v>16</v>
          </cell>
          <cell r="E30">
            <v>62.041666666666664</v>
          </cell>
          <cell r="F30">
            <v>83</v>
          </cell>
          <cell r="G30">
            <v>41</v>
          </cell>
          <cell r="H30">
            <v>14.76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20.787499999999994</v>
          </cell>
          <cell r="C31">
            <v>27.8</v>
          </cell>
          <cell r="D31">
            <v>14.1</v>
          </cell>
          <cell r="E31">
            <v>62.25</v>
          </cell>
          <cell r="F31">
            <v>86</v>
          </cell>
          <cell r="G31">
            <v>37</v>
          </cell>
          <cell r="H31">
            <v>12.6</v>
          </cell>
          <cell r="I31" t="str">
            <v>*</v>
          </cell>
          <cell r="J31">
            <v>29.880000000000003</v>
          </cell>
          <cell r="K31">
            <v>0</v>
          </cell>
        </row>
        <row r="32">
          <cell r="B32">
            <v>21.645833333333329</v>
          </cell>
          <cell r="C32">
            <v>28.4</v>
          </cell>
          <cell r="D32">
            <v>12.8</v>
          </cell>
          <cell r="E32">
            <v>57.791666666666664</v>
          </cell>
          <cell r="F32">
            <v>92</v>
          </cell>
          <cell r="G32">
            <v>31</v>
          </cell>
          <cell r="H32">
            <v>9.7200000000000006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21.787499999999998</v>
          </cell>
          <cell r="C33">
            <v>27.4</v>
          </cell>
          <cell r="D33">
            <v>15.8</v>
          </cell>
          <cell r="E33">
            <v>60.583333333333336</v>
          </cell>
          <cell r="F33">
            <v>84</v>
          </cell>
          <cell r="G33">
            <v>41</v>
          </cell>
          <cell r="H33">
            <v>14.04</v>
          </cell>
          <cell r="I33" t="str">
            <v>*</v>
          </cell>
          <cell r="J33">
            <v>29.880000000000003</v>
          </cell>
          <cell r="K33">
            <v>0</v>
          </cell>
        </row>
        <row r="34">
          <cell r="B34">
            <v>21.120833333333337</v>
          </cell>
          <cell r="C34">
            <v>26.5</v>
          </cell>
          <cell r="D34">
            <v>15.8</v>
          </cell>
          <cell r="E34">
            <v>63.75</v>
          </cell>
          <cell r="F34">
            <v>85</v>
          </cell>
          <cell r="G34">
            <v>42</v>
          </cell>
          <cell r="H34">
            <v>12.6</v>
          </cell>
          <cell r="I34" t="str">
            <v>*</v>
          </cell>
          <cell r="J34">
            <v>31.680000000000003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19.195238095238096</v>
          </cell>
          <cell r="C5">
            <v>26</v>
          </cell>
          <cell r="D5">
            <v>12.5</v>
          </cell>
          <cell r="E5">
            <v>82.571428571428569</v>
          </cell>
          <cell r="F5">
            <v>98</v>
          </cell>
          <cell r="G5">
            <v>53</v>
          </cell>
          <cell r="H5">
            <v>11.16</v>
          </cell>
          <cell r="I5" t="str">
            <v>*</v>
          </cell>
          <cell r="J5">
            <v>24.48</v>
          </cell>
          <cell r="K5">
            <v>0</v>
          </cell>
        </row>
        <row r="6">
          <cell r="B6">
            <v>19.499999999999996</v>
          </cell>
          <cell r="C6">
            <v>25.9</v>
          </cell>
          <cell r="D6">
            <v>14.2</v>
          </cell>
          <cell r="E6">
            <v>78.227272727272734</v>
          </cell>
          <cell r="F6">
            <v>96</v>
          </cell>
          <cell r="G6">
            <v>52</v>
          </cell>
          <cell r="H6">
            <v>24.48</v>
          </cell>
          <cell r="I6" t="str">
            <v>*</v>
          </cell>
          <cell r="J6">
            <v>38.880000000000003</v>
          </cell>
          <cell r="K6">
            <v>0</v>
          </cell>
        </row>
        <row r="7">
          <cell r="B7">
            <v>19.700000000000003</v>
          </cell>
          <cell r="C7">
            <v>27.1</v>
          </cell>
          <cell r="D7">
            <v>12.3</v>
          </cell>
          <cell r="E7">
            <v>76.272727272727266</v>
          </cell>
          <cell r="F7">
            <v>96</v>
          </cell>
          <cell r="G7">
            <v>48</v>
          </cell>
          <cell r="H7">
            <v>20.52</v>
          </cell>
          <cell r="I7" t="str">
            <v>*</v>
          </cell>
          <cell r="J7">
            <v>32.76</v>
          </cell>
          <cell r="K7">
            <v>0</v>
          </cell>
        </row>
        <row r="8">
          <cell r="B8">
            <v>20.045454545454547</v>
          </cell>
          <cell r="C8">
            <v>29.7</v>
          </cell>
          <cell r="D8">
            <v>12.1</v>
          </cell>
          <cell r="E8">
            <v>74</v>
          </cell>
          <cell r="F8">
            <v>97</v>
          </cell>
          <cell r="G8">
            <v>38</v>
          </cell>
          <cell r="H8">
            <v>14.4</v>
          </cell>
          <cell r="I8" t="str">
            <v>*</v>
          </cell>
          <cell r="J8">
            <v>24.840000000000003</v>
          </cell>
          <cell r="K8">
            <v>0</v>
          </cell>
        </row>
        <row r="9">
          <cell r="B9">
            <v>18.408333333333328</v>
          </cell>
          <cell r="C9">
            <v>28.1</v>
          </cell>
          <cell r="D9">
            <v>10.4</v>
          </cell>
          <cell r="E9">
            <v>78.333333333333329</v>
          </cell>
          <cell r="F9">
            <v>98</v>
          </cell>
          <cell r="G9">
            <v>40</v>
          </cell>
          <cell r="H9">
            <v>9.7200000000000006</v>
          </cell>
          <cell r="I9" t="str">
            <v>*</v>
          </cell>
          <cell r="J9">
            <v>19.440000000000001</v>
          </cell>
          <cell r="K9">
            <v>0</v>
          </cell>
        </row>
        <row r="10">
          <cell r="B10">
            <v>18.866666666666667</v>
          </cell>
          <cell r="C10">
            <v>26.5</v>
          </cell>
          <cell r="D10">
            <v>12.1</v>
          </cell>
          <cell r="E10">
            <v>73.583333333333329</v>
          </cell>
          <cell r="F10">
            <v>96</v>
          </cell>
          <cell r="G10">
            <v>47</v>
          </cell>
          <cell r="H10">
            <v>22.32</v>
          </cell>
          <cell r="I10" t="str">
            <v>*</v>
          </cell>
          <cell r="J10">
            <v>38.159999999999997</v>
          </cell>
          <cell r="K10">
            <v>0</v>
          </cell>
        </row>
        <row r="11">
          <cell r="B11">
            <v>19.666666666666668</v>
          </cell>
          <cell r="C11">
            <v>27.8</v>
          </cell>
          <cell r="D11">
            <v>12</v>
          </cell>
          <cell r="E11">
            <v>69.041666666666671</v>
          </cell>
          <cell r="F11">
            <v>94</v>
          </cell>
          <cell r="G11">
            <v>42</v>
          </cell>
          <cell r="H11">
            <v>15.48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18.404166666666669</v>
          </cell>
          <cell r="C12">
            <v>28.6</v>
          </cell>
          <cell r="D12">
            <v>10.8</v>
          </cell>
          <cell r="E12">
            <v>72.958333333333329</v>
          </cell>
          <cell r="F12">
            <v>96</v>
          </cell>
          <cell r="G12">
            <v>36</v>
          </cell>
          <cell r="H12">
            <v>19.079999999999998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19.433333333333334</v>
          </cell>
          <cell r="C13">
            <v>30.2</v>
          </cell>
          <cell r="D13">
            <v>11.3</v>
          </cell>
          <cell r="E13">
            <v>69.041666666666671</v>
          </cell>
          <cell r="F13">
            <v>95</v>
          </cell>
          <cell r="G13">
            <v>31</v>
          </cell>
          <cell r="H13">
            <v>23.040000000000003</v>
          </cell>
          <cell r="I13" t="str">
            <v>*</v>
          </cell>
          <cell r="J13">
            <v>37.800000000000004</v>
          </cell>
          <cell r="K13">
            <v>0</v>
          </cell>
        </row>
        <row r="14">
          <cell r="B14">
            <v>20.95</v>
          </cell>
          <cell r="C14">
            <v>29.6</v>
          </cell>
          <cell r="D14">
            <v>13.1</v>
          </cell>
          <cell r="E14">
            <v>70.333333333333329</v>
          </cell>
          <cell r="F14">
            <v>95</v>
          </cell>
          <cell r="G14">
            <v>41</v>
          </cell>
          <cell r="H14">
            <v>20.52</v>
          </cell>
          <cell r="I14" t="str">
            <v>*</v>
          </cell>
          <cell r="J14">
            <v>34.56</v>
          </cell>
          <cell r="K14">
            <v>0</v>
          </cell>
        </row>
        <row r="15">
          <cell r="B15">
            <v>21.441666666666674</v>
          </cell>
          <cell r="C15">
            <v>27.6</v>
          </cell>
          <cell r="D15">
            <v>16.7</v>
          </cell>
          <cell r="E15">
            <v>75.541666666666671</v>
          </cell>
          <cell r="F15">
            <v>89</v>
          </cell>
          <cell r="G15">
            <v>58</v>
          </cell>
          <cell r="H15">
            <v>18.36</v>
          </cell>
          <cell r="I15" t="str">
            <v>*</v>
          </cell>
          <cell r="J15">
            <v>30.96</v>
          </cell>
          <cell r="K15">
            <v>0</v>
          </cell>
        </row>
        <row r="16">
          <cell r="B16">
            <v>13.058333333333335</v>
          </cell>
          <cell r="C16">
            <v>16.7</v>
          </cell>
          <cell r="D16">
            <v>11.7</v>
          </cell>
          <cell r="E16">
            <v>94.625</v>
          </cell>
          <cell r="F16">
            <v>97</v>
          </cell>
          <cell r="G16">
            <v>86</v>
          </cell>
          <cell r="H16">
            <v>15.120000000000001</v>
          </cell>
          <cell r="I16" t="str">
            <v>*</v>
          </cell>
          <cell r="J16">
            <v>28.08</v>
          </cell>
          <cell r="K16">
            <v>58.4</v>
          </cell>
        </row>
        <row r="17">
          <cell r="B17">
            <v>9.5333333333333332</v>
          </cell>
          <cell r="C17">
            <v>11.7</v>
          </cell>
          <cell r="D17">
            <v>8.1</v>
          </cell>
          <cell r="E17">
            <v>90.041666666666671</v>
          </cell>
          <cell r="F17">
            <v>97</v>
          </cell>
          <cell r="G17">
            <v>81</v>
          </cell>
          <cell r="H17">
            <v>13.68</v>
          </cell>
          <cell r="I17" t="str">
            <v>*</v>
          </cell>
          <cell r="J17">
            <v>26.64</v>
          </cell>
          <cell r="K17">
            <v>3.2000000000000006</v>
          </cell>
        </row>
        <row r="18">
          <cell r="B18">
            <v>8.8583333333333325</v>
          </cell>
          <cell r="C18">
            <v>9.9</v>
          </cell>
          <cell r="D18">
            <v>7.7</v>
          </cell>
          <cell r="E18">
            <v>95.791666666666671</v>
          </cell>
          <cell r="F18">
            <v>97</v>
          </cell>
          <cell r="G18">
            <v>93</v>
          </cell>
          <cell r="H18">
            <v>11.879999999999999</v>
          </cell>
          <cell r="I18" t="str">
            <v>*</v>
          </cell>
          <cell r="J18">
            <v>23.040000000000003</v>
          </cell>
          <cell r="K18">
            <v>8.9999999999999982</v>
          </cell>
        </row>
        <row r="19">
          <cell r="B19">
            <v>10.941666666666668</v>
          </cell>
          <cell r="C19">
            <v>13.2</v>
          </cell>
          <cell r="D19">
            <v>9.6</v>
          </cell>
          <cell r="E19">
            <v>91.166666666666671</v>
          </cell>
          <cell r="F19">
            <v>97</v>
          </cell>
          <cell r="G19">
            <v>79</v>
          </cell>
          <cell r="H19">
            <v>12.24</v>
          </cell>
          <cell r="I19" t="str">
            <v>*</v>
          </cell>
          <cell r="J19">
            <v>24.840000000000003</v>
          </cell>
          <cell r="K19">
            <v>0.8</v>
          </cell>
        </row>
        <row r="20">
          <cell r="B20">
            <v>12.620833333333332</v>
          </cell>
          <cell r="C20">
            <v>14.6</v>
          </cell>
          <cell r="D20">
            <v>11.4</v>
          </cell>
          <cell r="E20">
            <v>84.625</v>
          </cell>
          <cell r="F20">
            <v>95</v>
          </cell>
          <cell r="G20">
            <v>69</v>
          </cell>
          <cell r="H20">
            <v>7.5600000000000005</v>
          </cell>
          <cell r="I20" t="str">
            <v>*</v>
          </cell>
          <cell r="J20">
            <v>15.840000000000002</v>
          </cell>
          <cell r="K20">
            <v>0</v>
          </cell>
        </row>
        <row r="21">
          <cell r="B21">
            <v>13.999999999999998</v>
          </cell>
          <cell r="C21">
            <v>17.8</v>
          </cell>
          <cell r="D21">
            <v>12</v>
          </cell>
          <cell r="F21">
            <v>96</v>
          </cell>
          <cell r="G21">
            <v>62</v>
          </cell>
          <cell r="H21">
            <v>12.24</v>
          </cell>
          <cell r="I21" t="str">
            <v>*</v>
          </cell>
          <cell r="J21">
            <v>21.6</v>
          </cell>
          <cell r="K21">
            <v>0</v>
          </cell>
        </row>
        <row r="22">
          <cell r="B22">
            <v>14.091666666666663</v>
          </cell>
          <cell r="C22">
            <v>21.3</v>
          </cell>
          <cell r="D22">
            <v>5.3</v>
          </cell>
          <cell r="E22">
            <v>76.875</v>
          </cell>
          <cell r="F22">
            <v>98</v>
          </cell>
          <cell r="G22">
            <v>46</v>
          </cell>
          <cell r="H22">
            <v>9.7200000000000006</v>
          </cell>
          <cell r="I22" t="str">
            <v>*</v>
          </cell>
          <cell r="J22">
            <v>21.6</v>
          </cell>
          <cell r="K22">
            <v>0</v>
          </cell>
        </row>
        <row r="23">
          <cell r="B23">
            <v>14.579166666666666</v>
          </cell>
          <cell r="C23">
            <v>23.1</v>
          </cell>
          <cell r="D23">
            <v>6.1</v>
          </cell>
          <cell r="E23">
            <v>76.375</v>
          </cell>
          <cell r="F23">
            <v>97</v>
          </cell>
          <cell r="G23">
            <v>48</v>
          </cell>
          <cell r="H23">
            <v>31.319999999999997</v>
          </cell>
          <cell r="J23">
            <v>46.440000000000005</v>
          </cell>
          <cell r="K23">
            <v>0</v>
          </cell>
        </row>
        <row r="24">
          <cell r="B24">
            <v>16.304166666666664</v>
          </cell>
          <cell r="C24">
            <v>25.7</v>
          </cell>
          <cell r="D24">
            <v>8.5</v>
          </cell>
          <cell r="E24">
            <v>76.541666666666671</v>
          </cell>
          <cell r="F24">
            <v>97</v>
          </cell>
          <cell r="G24">
            <v>47</v>
          </cell>
          <cell r="H24">
            <v>18.720000000000002</v>
          </cell>
          <cell r="I24" t="str">
            <v>*</v>
          </cell>
          <cell r="J24">
            <v>28.44</v>
          </cell>
          <cell r="K24">
            <v>0.2</v>
          </cell>
        </row>
        <row r="25">
          <cell r="B25">
            <v>17.841666666666665</v>
          </cell>
          <cell r="C25">
            <v>23</v>
          </cell>
          <cell r="D25">
            <v>12.3</v>
          </cell>
          <cell r="E25">
            <v>81.833333333333329</v>
          </cell>
          <cell r="F25">
            <v>95</v>
          </cell>
          <cell r="G25">
            <v>64</v>
          </cell>
          <cell r="H25">
            <v>22.32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19.537499999999998</v>
          </cell>
          <cell r="C26">
            <v>25.1</v>
          </cell>
          <cell r="D26">
            <v>15.7</v>
          </cell>
          <cell r="E26">
            <v>85.125</v>
          </cell>
          <cell r="F26">
            <v>96</v>
          </cell>
          <cell r="G26">
            <v>66</v>
          </cell>
          <cell r="H26">
            <v>14.04</v>
          </cell>
          <cell r="I26" t="str">
            <v>*</v>
          </cell>
          <cell r="J26">
            <v>29.16</v>
          </cell>
          <cell r="K26">
            <v>1</v>
          </cell>
        </row>
        <row r="27">
          <cell r="B27">
            <v>21.249999999999996</v>
          </cell>
          <cell r="C27">
            <v>28.3</v>
          </cell>
          <cell r="D27">
            <v>16.399999999999999</v>
          </cell>
          <cell r="E27">
            <v>75</v>
          </cell>
          <cell r="F27">
            <v>93</v>
          </cell>
          <cell r="G27">
            <v>48</v>
          </cell>
          <cell r="H27">
            <v>23.759999999999998</v>
          </cell>
          <cell r="I27" t="str">
            <v>*</v>
          </cell>
          <cell r="J27">
            <v>36.36</v>
          </cell>
          <cell r="K27">
            <v>0.4</v>
          </cell>
        </row>
        <row r="28">
          <cell r="B28">
            <v>22.129166666666666</v>
          </cell>
          <cell r="C28">
            <v>30.6</v>
          </cell>
          <cell r="D28">
            <v>15.8</v>
          </cell>
          <cell r="E28">
            <v>65.583333333333329</v>
          </cell>
          <cell r="F28">
            <v>89</v>
          </cell>
          <cell r="G28">
            <v>35</v>
          </cell>
          <cell r="H28">
            <v>23.759999999999998</v>
          </cell>
          <cell r="I28" t="str">
            <v>*</v>
          </cell>
          <cell r="J28">
            <v>36</v>
          </cell>
          <cell r="K28">
            <v>0</v>
          </cell>
        </row>
        <row r="29">
          <cell r="B29">
            <v>20.925000000000001</v>
          </cell>
          <cell r="C29">
            <v>30.1</v>
          </cell>
          <cell r="D29">
            <v>13.4</v>
          </cell>
          <cell r="E29">
            <v>70.75</v>
          </cell>
          <cell r="F29">
            <v>93</v>
          </cell>
          <cell r="G29">
            <v>39</v>
          </cell>
          <cell r="H29">
            <v>16.2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20.295833333333331</v>
          </cell>
          <cell r="C30">
            <v>29.1</v>
          </cell>
          <cell r="D30">
            <v>11.3</v>
          </cell>
          <cell r="E30">
            <v>70.833333333333329</v>
          </cell>
          <cell r="F30">
            <v>96</v>
          </cell>
          <cell r="G30">
            <v>39</v>
          </cell>
          <cell r="H30">
            <v>20.88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18.162500000000001</v>
          </cell>
          <cell r="C31">
            <v>29</v>
          </cell>
          <cell r="D31">
            <v>9.1999999999999993</v>
          </cell>
          <cell r="E31">
            <v>72.583333333333329</v>
          </cell>
          <cell r="F31">
            <v>96</v>
          </cell>
          <cell r="G31">
            <v>33</v>
          </cell>
          <cell r="H31">
            <v>23.759999999999998</v>
          </cell>
          <cell r="I31" t="str">
            <v>*</v>
          </cell>
          <cell r="J31">
            <v>37.800000000000004</v>
          </cell>
          <cell r="K31">
            <v>0</v>
          </cell>
        </row>
        <row r="32">
          <cell r="B32">
            <v>19.05</v>
          </cell>
          <cell r="C32">
            <v>30.4</v>
          </cell>
          <cell r="D32">
            <v>9.6999999999999993</v>
          </cell>
          <cell r="E32">
            <v>72.166666666666671</v>
          </cell>
          <cell r="F32">
            <v>97</v>
          </cell>
          <cell r="G32">
            <v>33</v>
          </cell>
          <cell r="H32">
            <v>10.8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19.375</v>
          </cell>
          <cell r="C33">
            <v>29.3</v>
          </cell>
          <cell r="D33">
            <v>11.4</v>
          </cell>
          <cell r="E33">
            <v>73.25</v>
          </cell>
          <cell r="F33">
            <v>97</v>
          </cell>
          <cell r="G33">
            <v>34</v>
          </cell>
          <cell r="H33">
            <v>15.120000000000001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19.083333333333332</v>
          </cell>
          <cell r="C34">
            <v>27.7</v>
          </cell>
          <cell r="D34">
            <v>11.9</v>
          </cell>
          <cell r="E34">
            <v>75.708333333333329</v>
          </cell>
          <cell r="F34">
            <v>96</v>
          </cell>
          <cell r="G34">
            <v>46</v>
          </cell>
          <cell r="H34">
            <v>25.2</v>
          </cell>
          <cell r="I34" t="str">
            <v>*</v>
          </cell>
          <cell r="J34">
            <v>36.72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20.533333333333331</v>
          </cell>
          <cell r="C5">
            <v>26.2</v>
          </cell>
          <cell r="D5">
            <v>15.5</v>
          </cell>
          <cell r="E5">
            <v>82.75</v>
          </cell>
          <cell r="F5">
            <v>100</v>
          </cell>
          <cell r="G5">
            <v>55</v>
          </cell>
          <cell r="H5">
            <v>7.9200000000000008</v>
          </cell>
          <cell r="I5" t="str">
            <v>*</v>
          </cell>
          <cell r="J5">
            <v>20.52</v>
          </cell>
          <cell r="K5">
            <v>0.2</v>
          </cell>
        </row>
        <row r="6">
          <cell r="B6">
            <v>19.791666666666668</v>
          </cell>
          <cell r="C6">
            <v>26.4</v>
          </cell>
          <cell r="D6">
            <v>14.7</v>
          </cell>
          <cell r="E6">
            <v>82.583333333333329</v>
          </cell>
          <cell r="F6">
            <v>100</v>
          </cell>
          <cell r="G6">
            <v>53</v>
          </cell>
          <cell r="H6">
            <v>11.16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19.808333333333337</v>
          </cell>
          <cell r="C7">
            <v>26.7</v>
          </cell>
          <cell r="D7">
            <v>14.5</v>
          </cell>
          <cell r="E7">
            <v>80.791666666666671</v>
          </cell>
          <cell r="F7">
            <v>100</v>
          </cell>
          <cell r="G7">
            <v>47</v>
          </cell>
          <cell r="H7">
            <v>10.44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20.633333333333333</v>
          </cell>
          <cell r="C8">
            <v>28.9</v>
          </cell>
          <cell r="D8">
            <v>12.5</v>
          </cell>
          <cell r="E8">
            <v>76.625</v>
          </cell>
          <cell r="F8">
            <v>100</v>
          </cell>
          <cell r="G8">
            <v>40</v>
          </cell>
          <cell r="H8">
            <v>9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20.858333333333338</v>
          </cell>
          <cell r="C9">
            <v>27.6</v>
          </cell>
          <cell r="D9">
            <v>13.5</v>
          </cell>
          <cell r="E9">
            <v>69.958333333333329</v>
          </cell>
          <cell r="F9">
            <v>100</v>
          </cell>
          <cell r="G9">
            <v>38</v>
          </cell>
          <cell r="H9">
            <v>9.3600000000000012</v>
          </cell>
          <cell r="I9" t="str">
            <v>*</v>
          </cell>
          <cell r="J9">
            <v>20.16</v>
          </cell>
          <cell r="K9">
            <v>0</v>
          </cell>
        </row>
        <row r="10">
          <cell r="B10">
            <v>20.137500000000003</v>
          </cell>
          <cell r="C10">
            <v>26.6</v>
          </cell>
          <cell r="D10">
            <v>13.9</v>
          </cell>
          <cell r="E10">
            <v>69.083333333333329</v>
          </cell>
          <cell r="F10">
            <v>95</v>
          </cell>
          <cell r="G10">
            <v>44</v>
          </cell>
          <cell r="H10">
            <v>12.96</v>
          </cell>
          <cell r="I10" t="str">
            <v>*</v>
          </cell>
          <cell r="J10">
            <v>23.759999999999998</v>
          </cell>
          <cell r="K10">
            <v>0</v>
          </cell>
        </row>
        <row r="11">
          <cell r="B11">
            <v>19.916666666666668</v>
          </cell>
          <cell r="C11">
            <v>27.4</v>
          </cell>
          <cell r="D11">
            <v>13.3</v>
          </cell>
          <cell r="E11">
            <v>70.333333333333329</v>
          </cell>
          <cell r="F11">
            <v>98</v>
          </cell>
          <cell r="G11">
            <v>43</v>
          </cell>
          <cell r="H11">
            <v>7.5600000000000005</v>
          </cell>
          <cell r="I11" t="str">
            <v>*</v>
          </cell>
          <cell r="J11">
            <v>20.16</v>
          </cell>
          <cell r="K11">
            <v>0</v>
          </cell>
        </row>
        <row r="12">
          <cell r="B12">
            <v>19.962500000000002</v>
          </cell>
          <cell r="C12">
            <v>28.3</v>
          </cell>
          <cell r="D12">
            <v>12.3</v>
          </cell>
          <cell r="E12">
            <v>68.208333333333329</v>
          </cell>
          <cell r="F12">
            <v>97</v>
          </cell>
          <cell r="G12">
            <v>37</v>
          </cell>
          <cell r="H12">
            <v>10.08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20.366666666666671</v>
          </cell>
          <cell r="C13">
            <v>29.8</v>
          </cell>
          <cell r="D13">
            <v>10.6</v>
          </cell>
          <cell r="E13">
            <v>64.291666666666671</v>
          </cell>
          <cell r="F13">
            <v>98</v>
          </cell>
          <cell r="G13">
            <v>36</v>
          </cell>
          <cell r="H13">
            <v>9.7200000000000006</v>
          </cell>
          <cell r="I13" t="str">
            <v>*</v>
          </cell>
          <cell r="J13">
            <v>25.56</v>
          </cell>
          <cell r="K13">
            <v>0</v>
          </cell>
        </row>
        <row r="14">
          <cell r="B14">
            <v>21.945833333333329</v>
          </cell>
          <cell r="C14">
            <v>31.3</v>
          </cell>
          <cell r="D14">
            <v>14.2</v>
          </cell>
          <cell r="E14">
            <v>69.375</v>
          </cell>
          <cell r="F14">
            <v>98</v>
          </cell>
          <cell r="G14">
            <v>39</v>
          </cell>
          <cell r="H14">
            <v>11.879999999999999</v>
          </cell>
          <cell r="I14" t="str">
            <v>*</v>
          </cell>
          <cell r="J14">
            <v>20.52</v>
          </cell>
          <cell r="K14">
            <v>0</v>
          </cell>
        </row>
        <row r="15">
          <cell r="B15">
            <v>23.329166666666666</v>
          </cell>
          <cell r="C15">
            <v>31.2</v>
          </cell>
          <cell r="D15">
            <v>17.399999999999999</v>
          </cell>
          <cell r="E15">
            <v>72.541666666666671</v>
          </cell>
          <cell r="F15">
            <v>98</v>
          </cell>
          <cell r="G15">
            <v>44</v>
          </cell>
          <cell r="H15">
            <v>20.52</v>
          </cell>
          <cell r="I15" t="str">
            <v>*</v>
          </cell>
          <cell r="J15">
            <v>37.800000000000004</v>
          </cell>
          <cell r="K15">
            <v>0</v>
          </cell>
        </row>
        <row r="16">
          <cell r="B16">
            <v>16.595833333333331</v>
          </cell>
          <cell r="C16">
            <v>25.2</v>
          </cell>
          <cell r="D16">
            <v>12.9</v>
          </cell>
          <cell r="E16">
            <v>94.583333333333329</v>
          </cell>
          <cell r="F16">
            <v>100</v>
          </cell>
          <cell r="G16">
            <v>69</v>
          </cell>
          <cell r="H16">
            <v>12.24</v>
          </cell>
          <cell r="I16" t="str">
            <v>*</v>
          </cell>
          <cell r="J16">
            <v>25.56</v>
          </cell>
          <cell r="K16">
            <v>0.60000000000000009</v>
          </cell>
        </row>
        <row r="17">
          <cell r="B17">
            <v>9.8833333333333329</v>
          </cell>
          <cell r="C17">
            <v>12.9</v>
          </cell>
          <cell r="D17">
            <v>8.6999999999999993</v>
          </cell>
          <cell r="E17">
            <v>96.416666666666671</v>
          </cell>
          <cell r="F17">
            <v>100</v>
          </cell>
          <cell r="G17">
            <v>88</v>
          </cell>
          <cell r="H17">
            <v>12.96</v>
          </cell>
          <cell r="I17" t="str">
            <v>*</v>
          </cell>
          <cell r="J17">
            <v>28.8</v>
          </cell>
          <cell r="K17">
            <v>18.8</v>
          </cell>
        </row>
        <row r="18">
          <cell r="B18">
            <v>8.8333333333333339</v>
          </cell>
          <cell r="C18">
            <v>10.1</v>
          </cell>
          <cell r="D18">
            <v>7.9</v>
          </cell>
          <cell r="E18">
            <v>98.083333333333329</v>
          </cell>
          <cell r="F18">
            <v>100</v>
          </cell>
          <cell r="G18">
            <v>92</v>
          </cell>
          <cell r="H18">
            <v>11.520000000000001</v>
          </cell>
          <cell r="I18" t="str">
            <v>*</v>
          </cell>
          <cell r="J18">
            <v>21.240000000000002</v>
          </cell>
          <cell r="K18">
            <v>13.2</v>
          </cell>
        </row>
        <row r="19">
          <cell r="B19">
            <v>11.566666666666668</v>
          </cell>
          <cell r="C19">
            <v>16.3</v>
          </cell>
          <cell r="D19">
            <v>9.1</v>
          </cell>
          <cell r="E19">
            <v>85.5</v>
          </cell>
          <cell r="F19">
            <v>100</v>
          </cell>
          <cell r="G19">
            <v>55</v>
          </cell>
          <cell r="H19">
            <v>14.04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11.633333333333333</v>
          </cell>
          <cell r="C20">
            <v>18.3</v>
          </cell>
          <cell r="D20">
            <v>5</v>
          </cell>
          <cell r="E20">
            <v>85.291666666666671</v>
          </cell>
          <cell r="F20">
            <v>100</v>
          </cell>
          <cell r="G20">
            <v>60</v>
          </cell>
          <cell r="H20">
            <v>7.5600000000000005</v>
          </cell>
          <cell r="I20" t="str">
            <v>*</v>
          </cell>
          <cell r="J20">
            <v>17.64</v>
          </cell>
          <cell r="K20">
            <v>0.2</v>
          </cell>
        </row>
        <row r="21">
          <cell r="B21">
            <v>13.512500000000001</v>
          </cell>
          <cell r="C21">
            <v>18.899999999999999</v>
          </cell>
          <cell r="D21">
            <v>6.2</v>
          </cell>
          <cell r="E21">
            <v>80.541666666666671</v>
          </cell>
          <cell r="F21">
            <v>100</v>
          </cell>
          <cell r="G21">
            <v>56</v>
          </cell>
          <cell r="H21">
            <v>9.7200000000000006</v>
          </cell>
          <cell r="I21" t="str">
            <v>*</v>
          </cell>
          <cell r="J21">
            <v>21.6</v>
          </cell>
          <cell r="K21">
            <v>0</v>
          </cell>
        </row>
        <row r="22">
          <cell r="B22">
            <v>14.541666666666664</v>
          </cell>
          <cell r="C22">
            <v>20.9</v>
          </cell>
          <cell r="D22">
            <v>6.7</v>
          </cell>
          <cell r="E22">
            <v>74.416666666666671</v>
          </cell>
          <cell r="F22">
            <v>100</v>
          </cell>
          <cell r="G22">
            <v>47</v>
          </cell>
          <cell r="H22">
            <v>10.08</v>
          </cell>
          <cell r="I22" t="str">
            <v>*</v>
          </cell>
          <cell r="J22">
            <v>19.8</v>
          </cell>
          <cell r="K22">
            <v>0</v>
          </cell>
        </row>
        <row r="23">
          <cell r="B23">
            <v>15.479166666666666</v>
          </cell>
          <cell r="C23">
            <v>24</v>
          </cell>
          <cell r="D23">
            <v>9.3000000000000007</v>
          </cell>
          <cell r="E23">
            <v>76.833333333333329</v>
          </cell>
          <cell r="F23">
            <v>100</v>
          </cell>
          <cell r="G23">
            <v>44</v>
          </cell>
          <cell r="H23">
            <v>14.76</v>
          </cell>
          <cell r="I23" t="str">
            <v>*</v>
          </cell>
          <cell r="J23">
            <v>29.16</v>
          </cell>
          <cell r="K23">
            <v>0</v>
          </cell>
        </row>
        <row r="24">
          <cell r="B24">
            <v>17.179166666666667</v>
          </cell>
          <cell r="C24">
            <v>26.1</v>
          </cell>
          <cell r="D24">
            <v>9.3000000000000007</v>
          </cell>
          <cell r="E24">
            <v>74.666666666666671</v>
          </cell>
          <cell r="F24">
            <v>100</v>
          </cell>
          <cell r="G24">
            <v>49</v>
          </cell>
          <cell r="H24">
            <v>8.64</v>
          </cell>
          <cell r="I24" t="str">
            <v>*</v>
          </cell>
          <cell r="J24">
            <v>20.16</v>
          </cell>
          <cell r="K24">
            <v>0</v>
          </cell>
        </row>
        <row r="25">
          <cell r="B25">
            <v>19.012500000000003</v>
          </cell>
          <cell r="C25">
            <v>25</v>
          </cell>
          <cell r="D25">
            <v>13.9</v>
          </cell>
          <cell r="E25">
            <v>78.791666666666671</v>
          </cell>
          <cell r="F25">
            <v>95</v>
          </cell>
          <cell r="G25">
            <v>61</v>
          </cell>
          <cell r="H25">
            <v>8.64</v>
          </cell>
          <cell r="I25" t="str">
            <v>*</v>
          </cell>
          <cell r="J25">
            <v>19.8</v>
          </cell>
          <cell r="K25">
            <v>0</v>
          </cell>
        </row>
        <row r="26">
          <cell r="B26">
            <v>22.987499999999997</v>
          </cell>
          <cell r="C26">
            <v>31</v>
          </cell>
          <cell r="D26">
            <v>17.8</v>
          </cell>
          <cell r="E26">
            <v>69.5</v>
          </cell>
          <cell r="F26">
            <v>99</v>
          </cell>
          <cell r="G26">
            <v>35</v>
          </cell>
          <cell r="H26">
            <v>16.559999999999999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21.991666666666671</v>
          </cell>
          <cell r="C27">
            <v>29.8</v>
          </cell>
          <cell r="D27">
            <v>14.6</v>
          </cell>
          <cell r="E27">
            <v>70.25</v>
          </cell>
          <cell r="F27">
            <v>100</v>
          </cell>
          <cell r="G27">
            <v>43</v>
          </cell>
          <cell r="H27">
            <v>16.2</v>
          </cell>
          <cell r="I27" t="str">
            <v>*</v>
          </cell>
          <cell r="J27">
            <v>24.48</v>
          </cell>
          <cell r="K27">
            <v>0</v>
          </cell>
        </row>
        <row r="28">
          <cell r="B28">
            <v>22.366666666666671</v>
          </cell>
          <cell r="C28">
            <v>30.4</v>
          </cell>
          <cell r="D28">
            <v>14.8</v>
          </cell>
          <cell r="E28">
            <v>68.75</v>
          </cell>
          <cell r="F28">
            <v>100</v>
          </cell>
          <cell r="G28">
            <v>39</v>
          </cell>
          <cell r="H28">
            <v>16.2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22.033333333333335</v>
          </cell>
          <cell r="C29">
            <v>30.5</v>
          </cell>
          <cell r="D29">
            <v>14.4</v>
          </cell>
          <cell r="E29">
            <v>66.25</v>
          </cell>
          <cell r="F29">
            <v>96</v>
          </cell>
          <cell r="G29">
            <v>37</v>
          </cell>
          <cell r="H29">
            <v>9.7200000000000006</v>
          </cell>
          <cell r="I29" t="str">
            <v>*</v>
          </cell>
          <cell r="J29">
            <v>20.88</v>
          </cell>
          <cell r="K29">
            <v>0</v>
          </cell>
        </row>
        <row r="30">
          <cell r="B30">
            <v>21.479166666666671</v>
          </cell>
          <cell r="C30">
            <v>28.9</v>
          </cell>
          <cell r="D30">
            <v>14.1</v>
          </cell>
          <cell r="E30">
            <v>66.416666666666671</v>
          </cell>
          <cell r="F30">
            <v>99</v>
          </cell>
          <cell r="G30">
            <v>38</v>
          </cell>
          <cell r="H30">
            <v>10.8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20.612499999999994</v>
          </cell>
          <cell r="C31">
            <v>29.2</v>
          </cell>
          <cell r="D31">
            <v>12.3</v>
          </cell>
          <cell r="E31">
            <v>67.083333333333329</v>
          </cell>
          <cell r="F31">
            <v>100</v>
          </cell>
          <cell r="G31">
            <v>34</v>
          </cell>
          <cell r="H31">
            <v>12.96</v>
          </cell>
          <cell r="I31" t="str">
            <v>*</v>
          </cell>
          <cell r="J31">
            <v>28.8</v>
          </cell>
          <cell r="K31">
            <v>0</v>
          </cell>
        </row>
        <row r="32">
          <cell r="B32">
            <v>20.854166666666668</v>
          </cell>
          <cell r="C32">
            <v>29.3</v>
          </cell>
          <cell r="D32">
            <v>12.7</v>
          </cell>
          <cell r="E32">
            <v>67.125</v>
          </cell>
          <cell r="F32">
            <v>100</v>
          </cell>
          <cell r="G32">
            <v>37</v>
          </cell>
          <cell r="H32">
            <v>7.9200000000000008</v>
          </cell>
          <cell r="I32" t="str">
            <v>*</v>
          </cell>
          <cell r="J32">
            <v>16.2</v>
          </cell>
          <cell r="K32">
            <v>0</v>
          </cell>
        </row>
        <row r="33">
          <cell r="B33">
            <v>22.2</v>
          </cell>
          <cell r="C33">
            <v>28.7</v>
          </cell>
          <cell r="D33">
            <v>14.8</v>
          </cell>
          <cell r="E33">
            <v>61.5</v>
          </cell>
          <cell r="F33">
            <v>90</v>
          </cell>
          <cell r="G33">
            <v>41</v>
          </cell>
          <cell r="H33">
            <v>14.4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21</v>
          </cell>
          <cell r="C34">
            <v>27.6</v>
          </cell>
          <cell r="D34">
            <v>16</v>
          </cell>
          <cell r="E34">
            <v>67.958333333333329</v>
          </cell>
          <cell r="F34">
            <v>89</v>
          </cell>
          <cell r="G34">
            <v>44</v>
          </cell>
          <cell r="H34">
            <v>12.24</v>
          </cell>
          <cell r="I34" t="str">
            <v>*</v>
          </cell>
          <cell r="J34">
            <v>26.64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19.991666666666664</v>
          </cell>
          <cell r="C5">
            <v>24.8</v>
          </cell>
          <cell r="D5">
            <v>16.100000000000001</v>
          </cell>
          <cell r="E5">
            <v>77.785714285714292</v>
          </cell>
          <cell r="F5">
            <v>93</v>
          </cell>
          <cell r="G5">
            <v>56</v>
          </cell>
          <cell r="H5">
            <v>8.64</v>
          </cell>
          <cell r="I5" t="str">
            <v>*</v>
          </cell>
          <cell r="J5">
            <v>19.8</v>
          </cell>
          <cell r="K5">
            <v>0</v>
          </cell>
        </row>
        <row r="6">
          <cell r="B6">
            <v>19.329166666666666</v>
          </cell>
          <cell r="C6">
            <v>25</v>
          </cell>
          <cell r="D6">
            <v>14.8</v>
          </cell>
          <cell r="E6">
            <v>79.21052631578948</v>
          </cell>
          <cell r="F6">
            <v>100</v>
          </cell>
          <cell r="G6">
            <v>50</v>
          </cell>
          <cell r="H6">
            <v>13.32</v>
          </cell>
          <cell r="I6" t="str">
            <v>*</v>
          </cell>
          <cell r="J6">
            <v>30.6</v>
          </cell>
          <cell r="K6">
            <v>0</v>
          </cell>
        </row>
        <row r="7">
          <cell r="B7">
            <v>19.245833333333334</v>
          </cell>
          <cell r="C7">
            <v>25.8</v>
          </cell>
          <cell r="D7">
            <v>14.5</v>
          </cell>
          <cell r="E7">
            <v>78.772727272727266</v>
          </cell>
          <cell r="F7">
            <v>100</v>
          </cell>
          <cell r="G7">
            <v>53</v>
          </cell>
          <cell r="H7">
            <v>10.44</v>
          </cell>
          <cell r="I7" t="str">
            <v>*</v>
          </cell>
          <cell r="J7">
            <v>23.400000000000002</v>
          </cell>
          <cell r="K7">
            <v>0</v>
          </cell>
        </row>
        <row r="8">
          <cell r="B8">
            <v>20.454166666666669</v>
          </cell>
          <cell r="C8">
            <v>27.6</v>
          </cell>
          <cell r="D8">
            <v>14.9</v>
          </cell>
          <cell r="E8">
            <v>73.714285714285708</v>
          </cell>
          <cell r="F8">
            <v>100</v>
          </cell>
          <cell r="G8">
            <v>45</v>
          </cell>
          <cell r="H8">
            <v>7.2</v>
          </cell>
          <cell r="I8" t="str">
            <v>*</v>
          </cell>
          <cell r="J8">
            <v>21.240000000000002</v>
          </cell>
          <cell r="K8">
            <v>0</v>
          </cell>
        </row>
        <row r="9">
          <cell r="B9">
            <v>19.687499999999996</v>
          </cell>
          <cell r="C9">
            <v>26.8</v>
          </cell>
          <cell r="D9">
            <v>13.1</v>
          </cell>
          <cell r="E9">
            <v>73.047619047619051</v>
          </cell>
          <cell r="F9">
            <v>100</v>
          </cell>
          <cell r="G9">
            <v>37</v>
          </cell>
          <cell r="H9">
            <v>7.5600000000000005</v>
          </cell>
          <cell r="I9" t="str">
            <v>*</v>
          </cell>
          <cell r="J9">
            <v>16.559999999999999</v>
          </cell>
          <cell r="K9">
            <v>0.4</v>
          </cell>
        </row>
        <row r="10">
          <cell r="B10">
            <v>19.470833333333331</v>
          </cell>
          <cell r="C10">
            <v>25.6</v>
          </cell>
          <cell r="D10">
            <v>12.6</v>
          </cell>
          <cell r="E10">
            <v>71.260869565217391</v>
          </cell>
          <cell r="F10">
            <v>100</v>
          </cell>
          <cell r="G10">
            <v>46</v>
          </cell>
          <cell r="H10">
            <v>13.68</v>
          </cell>
          <cell r="I10" t="str">
            <v>*</v>
          </cell>
          <cell r="J10">
            <v>26.64</v>
          </cell>
          <cell r="K10">
            <v>0</v>
          </cell>
        </row>
        <row r="11">
          <cell r="B11">
            <v>19.5</v>
          </cell>
          <cell r="C11">
            <v>26.6</v>
          </cell>
          <cell r="D11">
            <v>14</v>
          </cell>
          <cell r="E11">
            <v>71.333333333333329</v>
          </cell>
          <cell r="F11">
            <v>92</v>
          </cell>
          <cell r="G11">
            <v>43</v>
          </cell>
          <cell r="H11">
            <v>11.16</v>
          </cell>
          <cell r="I11" t="str">
            <v>*</v>
          </cell>
          <cell r="J11">
            <v>20.16</v>
          </cell>
          <cell r="K11">
            <v>0</v>
          </cell>
        </row>
        <row r="12">
          <cell r="B12">
            <v>19.766666666666662</v>
          </cell>
          <cell r="C12">
            <v>27.6</v>
          </cell>
          <cell r="D12">
            <v>14</v>
          </cell>
          <cell r="E12">
            <v>71.333333333333329</v>
          </cell>
          <cell r="F12">
            <v>96</v>
          </cell>
          <cell r="G12">
            <v>38</v>
          </cell>
          <cell r="H12">
            <v>10.8</v>
          </cell>
          <cell r="I12" t="str">
            <v>*</v>
          </cell>
          <cell r="J12">
            <v>24.840000000000003</v>
          </cell>
          <cell r="K12">
            <v>0</v>
          </cell>
        </row>
        <row r="13">
          <cell r="B13">
            <v>20.558333333333334</v>
          </cell>
          <cell r="C13">
            <v>29.2</v>
          </cell>
          <cell r="D13">
            <v>14.2</v>
          </cell>
          <cell r="E13">
            <v>68.333333333333329</v>
          </cell>
          <cell r="F13">
            <v>91</v>
          </cell>
          <cell r="G13">
            <v>32</v>
          </cell>
          <cell r="H13">
            <v>12.24</v>
          </cell>
          <cell r="I13" t="str">
            <v>*</v>
          </cell>
          <cell r="J13">
            <v>29.16</v>
          </cell>
          <cell r="K13">
            <v>0</v>
          </cell>
        </row>
        <row r="14">
          <cell r="B14">
            <v>22.108333333333331</v>
          </cell>
          <cell r="C14">
            <v>30</v>
          </cell>
          <cell r="D14">
            <v>16.3</v>
          </cell>
          <cell r="E14">
            <v>69.125</v>
          </cell>
          <cell r="F14">
            <v>90</v>
          </cell>
          <cell r="G14">
            <v>38</v>
          </cell>
          <cell r="H14">
            <v>12.24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22.079166666666669</v>
          </cell>
          <cell r="C15">
            <v>28.9</v>
          </cell>
          <cell r="D15">
            <v>17.5</v>
          </cell>
          <cell r="E15">
            <v>70.958333333333329</v>
          </cell>
          <cell r="F15">
            <v>94</v>
          </cell>
          <cell r="G15">
            <v>53</v>
          </cell>
          <cell r="H15">
            <v>16.920000000000002</v>
          </cell>
          <cell r="I15" t="str">
            <v>*</v>
          </cell>
          <cell r="J15">
            <v>37.440000000000005</v>
          </cell>
          <cell r="K15">
            <v>0</v>
          </cell>
        </row>
        <row r="16">
          <cell r="B16">
            <v>13.9125</v>
          </cell>
          <cell r="C16">
            <v>17.5</v>
          </cell>
          <cell r="D16">
            <v>11.6</v>
          </cell>
          <cell r="E16">
            <v>96.75</v>
          </cell>
          <cell r="F16">
            <v>100</v>
          </cell>
          <cell r="G16">
            <v>90</v>
          </cell>
          <cell r="H16">
            <v>16.2</v>
          </cell>
          <cell r="I16" t="str">
            <v>*</v>
          </cell>
          <cell r="J16">
            <v>28.8</v>
          </cell>
          <cell r="K16">
            <v>32.200000000000003</v>
          </cell>
        </row>
        <row r="17">
          <cell r="B17">
            <v>9.6624999999999996</v>
          </cell>
          <cell r="C17">
            <v>11.6</v>
          </cell>
          <cell r="D17">
            <v>8.5</v>
          </cell>
          <cell r="E17">
            <v>98.125</v>
          </cell>
          <cell r="F17">
            <v>100</v>
          </cell>
          <cell r="G17">
            <v>94</v>
          </cell>
          <cell r="H17">
            <v>9</v>
          </cell>
          <cell r="I17" t="str">
            <v>*</v>
          </cell>
          <cell r="J17">
            <v>27.720000000000002</v>
          </cell>
          <cell r="K17">
            <v>4.6000000000000014</v>
          </cell>
        </row>
        <row r="18">
          <cell r="B18">
            <v>9.1333333333333346</v>
          </cell>
          <cell r="C18">
            <v>10</v>
          </cell>
          <cell r="D18">
            <v>8.1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12.96</v>
          </cell>
          <cell r="I18" t="str">
            <v>*</v>
          </cell>
          <cell r="J18">
            <v>23.759999999999998</v>
          </cell>
          <cell r="K18">
            <v>8.7999999999999989</v>
          </cell>
        </row>
        <row r="19">
          <cell r="B19">
            <v>10.687499999999998</v>
          </cell>
          <cell r="C19">
            <v>12.7</v>
          </cell>
          <cell r="D19">
            <v>9.3000000000000007</v>
          </cell>
          <cell r="E19">
            <v>88.4</v>
          </cell>
          <cell r="F19">
            <v>100</v>
          </cell>
          <cell r="G19">
            <v>79</v>
          </cell>
          <cell r="H19">
            <v>13.68</v>
          </cell>
          <cell r="I19" t="str">
            <v>*</v>
          </cell>
          <cell r="J19">
            <v>24.48</v>
          </cell>
          <cell r="K19">
            <v>0.2</v>
          </cell>
        </row>
        <row r="20">
          <cell r="B20">
            <v>12.283333333333333</v>
          </cell>
          <cell r="C20">
            <v>14.1</v>
          </cell>
          <cell r="D20">
            <v>11.1</v>
          </cell>
          <cell r="E20">
            <v>86.111111111111114</v>
          </cell>
          <cell r="F20">
            <v>99</v>
          </cell>
          <cell r="G20">
            <v>73</v>
          </cell>
          <cell r="H20">
            <v>10.44</v>
          </cell>
          <cell r="I20" t="str">
            <v>*</v>
          </cell>
          <cell r="J20">
            <v>19.079999999999998</v>
          </cell>
          <cell r="K20">
            <v>0</v>
          </cell>
        </row>
        <row r="21">
          <cell r="B21">
            <v>13.833333333333334</v>
          </cell>
          <cell r="C21">
            <v>16.8</v>
          </cell>
          <cell r="D21">
            <v>12.1</v>
          </cell>
          <cell r="E21">
            <v>85.772727272727266</v>
          </cell>
          <cell r="F21">
            <v>100</v>
          </cell>
          <cell r="G21">
            <v>67</v>
          </cell>
          <cell r="H21">
            <v>14.04</v>
          </cell>
          <cell r="I21" t="str">
            <v>*</v>
          </cell>
          <cell r="J21">
            <v>21.240000000000002</v>
          </cell>
          <cell r="K21">
            <v>0</v>
          </cell>
        </row>
        <row r="22">
          <cell r="B22">
            <v>13.970833333333333</v>
          </cell>
          <cell r="C22">
            <v>20.399999999999999</v>
          </cell>
          <cell r="D22">
            <v>7.4</v>
          </cell>
          <cell r="E22">
            <v>79.652173913043484</v>
          </cell>
          <cell r="F22">
            <v>100</v>
          </cell>
          <cell r="G22">
            <v>52</v>
          </cell>
          <cell r="H22">
            <v>8.2799999999999994</v>
          </cell>
          <cell r="I22" t="str">
            <v>*</v>
          </cell>
          <cell r="J22">
            <v>23.759999999999998</v>
          </cell>
          <cell r="K22">
            <v>0</v>
          </cell>
        </row>
        <row r="23">
          <cell r="B23">
            <v>14.737499999999999</v>
          </cell>
          <cell r="C23">
            <v>21.4</v>
          </cell>
          <cell r="D23">
            <v>9.4</v>
          </cell>
          <cell r="E23">
            <v>75.263157894736835</v>
          </cell>
          <cell r="F23">
            <v>99</v>
          </cell>
          <cell r="G23">
            <v>54</v>
          </cell>
          <cell r="H23">
            <v>17.28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16.266666666666666</v>
          </cell>
          <cell r="C24">
            <v>24.6</v>
          </cell>
          <cell r="D24">
            <v>10.1</v>
          </cell>
          <cell r="E24">
            <v>76.95</v>
          </cell>
          <cell r="F24">
            <v>100</v>
          </cell>
          <cell r="G24">
            <v>51</v>
          </cell>
          <cell r="H24">
            <v>10.8</v>
          </cell>
          <cell r="I24" t="str">
            <v>*</v>
          </cell>
          <cell r="J24">
            <v>22.68</v>
          </cell>
          <cell r="K24">
            <v>0</v>
          </cell>
        </row>
        <row r="25">
          <cell r="B25">
            <v>17.816666666666666</v>
          </cell>
          <cell r="C25">
            <v>21.8</v>
          </cell>
          <cell r="D25">
            <v>14</v>
          </cell>
          <cell r="E25">
            <v>84.954545454545453</v>
          </cell>
          <cell r="F25">
            <v>100</v>
          </cell>
          <cell r="G25">
            <v>73</v>
          </cell>
          <cell r="H25">
            <v>8.2799999999999994</v>
          </cell>
          <cell r="I25" t="str">
            <v>*</v>
          </cell>
          <cell r="J25">
            <v>20.16</v>
          </cell>
          <cell r="K25">
            <v>0</v>
          </cell>
        </row>
        <row r="26">
          <cell r="B26">
            <v>19.758333333333333</v>
          </cell>
          <cell r="C26">
            <v>23.1</v>
          </cell>
          <cell r="D26">
            <v>17</v>
          </cell>
          <cell r="E26">
            <v>85.5</v>
          </cell>
          <cell r="F26">
            <v>100</v>
          </cell>
          <cell r="G26">
            <v>71</v>
          </cell>
          <cell r="H26">
            <v>9.3600000000000012</v>
          </cell>
          <cell r="I26" t="str">
            <v>*</v>
          </cell>
          <cell r="J26">
            <v>23.759999999999998</v>
          </cell>
          <cell r="K26">
            <v>2.2000000000000002</v>
          </cell>
        </row>
        <row r="27">
          <cell r="B27">
            <v>20.862500000000001</v>
          </cell>
          <cell r="C27">
            <v>26.4</v>
          </cell>
          <cell r="D27">
            <v>17.2</v>
          </cell>
          <cell r="E27">
            <v>75.583333333333329</v>
          </cell>
          <cell r="F27">
            <v>100</v>
          </cell>
          <cell r="G27">
            <v>53</v>
          </cell>
          <cell r="H27">
            <v>11.879999999999999</v>
          </cell>
          <cell r="I27" t="str">
            <v>*</v>
          </cell>
          <cell r="J27">
            <v>25.56</v>
          </cell>
          <cell r="K27">
            <v>0.60000000000000009</v>
          </cell>
        </row>
        <row r="28">
          <cell r="B28">
            <v>21.637500000000006</v>
          </cell>
          <cell r="C28">
            <v>29.6</v>
          </cell>
          <cell r="D28">
            <v>16.3</v>
          </cell>
          <cell r="E28">
            <v>69.75</v>
          </cell>
          <cell r="F28">
            <v>93</v>
          </cell>
          <cell r="G28">
            <v>35</v>
          </cell>
          <cell r="H28">
            <v>13.32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21.133333333333336</v>
          </cell>
          <cell r="C29">
            <v>28.9</v>
          </cell>
          <cell r="D29">
            <v>15.2</v>
          </cell>
          <cell r="E29">
            <v>72.666666666666671</v>
          </cell>
          <cell r="F29">
            <v>93</v>
          </cell>
          <cell r="G29">
            <v>43</v>
          </cell>
          <cell r="H29">
            <v>9</v>
          </cell>
          <cell r="I29" t="str">
            <v>*</v>
          </cell>
          <cell r="J29">
            <v>23.040000000000003</v>
          </cell>
          <cell r="K29">
            <v>0</v>
          </cell>
        </row>
        <row r="30">
          <cell r="B30">
            <v>20.958333333333332</v>
          </cell>
          <cell r="C30">
            <v>28.1</v>
          </cell>
          <cell r="D30">
            <v>14.5</v>
          </cell>
          <cell r="E30">
            <v>69.083333333333329</v>
          </cell>
          <cell r="F30">
            <v>94</v>
          </cell>
          <cell r="G30">
            <v>38</v>
          </cell>
          <cell r="H30">
            <v>12.96</v>
          </cell>
          <cell r="I30" t="str">
            <v>*</v>
          </cell>
          <cell r="J30">
            <v>27.720000000000002</v>
          </cell>
          <cell r="K30">
            <v>0</v>
          </cell>
        </row>
        <row r="31">
          <cell r="B31">
            <v>20.266666666666666</v>
          </cell>
          <cell r="C31">
            <v>28.1</v>
          </cell>
          <cell r="D31">
            <v>13.9</v>
          </cell>
          <cell r="E31">
            <v>67.958333333333329</v>
          </cell>
          <cell r="F31">
            <v>91</v>
          </cell>
          <cell r="G31">
            <v>36</v>
          </cell>
          <cell r="H31">
            <v>11.879999999999999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20.754166666666666</v>
          </cell>
          <cell r="C32">
            <v>29</v>
          </cell>
          <cell r="D32">
            <v>13</v>
          </cell>
          <cell r="E32">
            <v>68.913043478260875</v>
          </cell>
          <cell r="F32">
            <v>100</v>
          </cell>
          <cell r="G32">
            <v>34</v>
          </cell>
          <cell r="H32">
            <v>9</v>
          </cell>
          <cell r="I32" t="str">
            <v>*</v>
          </cell>
          <cell r="J32">
            <v>19.8</v>
          </cell>
          <cell r="K32">
            <v>0</v>
          </cell>
        </row>
        <row r="33">
          <cell r="B33">
            <v>20.866666666666667</v>
          </cell>
          <cell r="C33">
            <v>28</v>
          </cell>
          <cell r="D33">
            <v>12.6</v>
          </cell>
          <cell r="E33">
            <v>71.458333333333329</v>
          </cell>
          <cell r="F33">
            <v>100</v>
          </cell>
          <cell r="G33">
            <v>43</v>
          </cell>
          <cell r="H33">
            <v>9.3600000000000012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19.804166666666667</v>
          </cell>
          <cell r="C34">
            <v>25.9</v>
          </cell>
          <cell r="D34">
            <v>14.6</v>
          </cell>
          <cell r="E34">
            <v>76.291666666666671</v>
          </cell>
          <cell r="F34">
            <v>100</v>
          </cell>
          <cell r="G34">
            <v>52</v>
          </cell>
          <cell r="H34">
            <v>10.8</v>
          </cell>
          <cell r="I34" t="str">
            <v>*</v>
          </cell>
          <cell r="J34">
            <v>24.12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20.570833333333333</v>
          </cell>
          <cell r="C5">
            <v>25.5</v>
          </cell>
          <cell r="D5">
            <v>16.5</v>
          </cell>
          <cell r="E5">
            <v>75.666666666666671</v>
          </cell>
          <cell r="F5">
            <v>96</v>
          </cell>
          <cell r="G5">
            <v>52</v>
          </cell>
          <cell r="H5">
            <v>7.9200000000000008</v>
          </cell>
          <cell r="I5" t="str">
            <v>*</v>
          </cell>
          <cell r="J5">
            <v>18</v>
          </cell>
          <cell r="K5">
            <v>0</v>
          </cell>
        </row>
        <row r="6">
          <cell r="B6">
            <v>20.295833333333334</v>
          </cell>
          <cell r="C6">
            <v>26.1</v>
          </cell>
          <cell r="D6">
            <v>15.5</v>
          </cell>
          <cell r="E6">
            <v>73.25</v>
          </cell>
          <cell r="F6">
            <v>94</v>
          </cell>
          <cell r="G6">
            <v>47</v>
          </cell>
          <cell r="H6">
            <v>13.32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20.379166666666666</v>
          </cell>
          <cell r="C7">
            <v>27.5</v>
          </cell>
          <cell r="D7">
            <v>15.4</v>
          </cell>
          <cell r="E7">
            <v>72.291666666666671</v>
          </cell>
          <cell r="F7">
            <v>92</v>
          </cell>
          <cell r="G7">
            <v>45</v>
          </cell>
          <cell r="H7">
            <v>9.3600000000000012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21.637499999999999</v>
          </cell>
          <cell r="C8">
            <v>29.3</v>
          </cell>
          <cell r="D8">
            <v>16.2</v>
          </cell>
          <cell r="E8">
            <v>66.791666666666671</v>
          </cell>
          <cell r="F8">
            <v>95</v>
          </cell>
          <cell r="G8">
            <v>33</v>
          </cell>
          <cell r="H8">
            <v>7.9200000000000008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22.054166666666671</v>
          </cell>
          <cell r="C9">
            <v>28.3</v>
          </cell>
          <cell r="D9">
            <v>16.399999999999999</v>
          </cell>
          <cell r="E9">
            <v>56.625</v>
          </cell>
          <cell r="F9">
            <v>77</v>
          </cell>
          <cell r="G9">
            <v>32</v>
          </cell>
          <cell r="H9">
            <v>8.64</v>
          </cell>
          <cell r="I9" t="str">
            <v>*</v>
          </cell>
          <cell r="J9">
            <v>22.68</v>
          </cell>
          <cell r="K9">
            <v>0</v>
          </cell>
        </row>
        <row r="10">
          <cell r="B10">
            <v>20.958333333333332</v>
          </cell>
          <cell r="C10">
            <v>26.6</v>
          </cell>
          <cell r="D10">
            <v>15.4</v>
          </cell>
          <cell r="E10">
            <v>61.625</v>
          </cell>
          <cell r="F10">
            <v>84</v>
          </cell>
          <cell r="G10">
            <v>41</v>
          </cell>
          <cell r="H10">
            <v>11.16</v>
          </cell>
          <cell r="I10" t="str">
            <v>*</v>
          </cell>
          <cell r="J10">
            <v>24.48</v>
          </cell>
          <cell r="K10">
            <v>0</v>
          </cell>
        </row>
        <row r="11">
          <cell r="B11">
            <v>21.062499999999996</v>
          </cell>
          <cell r="C11">
            <v>28.7</v>
          </cell>
          <cell r="D11">
            <v>16.2</v>
          </cell>
          <cell r="E11">
            <v>61.25</v>
          </cell>
          <cell r="F11">
            <v>83</v>
          </cell>
          <cell r="G11">
            <v>30</v>
          </cell>
          <cell r="H11">
            <v>9.7200000000000006</v>
          </cell>
          <cell r="I11" t="str">
            <v>*</v>
          </cell>
          <cell r="J11">
            <v>20.52</v>
          </cell>
          <cell r="K11">
            <v>0</v>
          </cell>
        </row>
        <row r="12">
          <cell r="B12">
            <v>21.591666666666665</v>
          </cell>
          <cell r="C12">
            <v>28.6</v>
          </cell>
          <cell r="D12">
            <v>15.6</v>
          </cell>
          <cell r="E12">
            <v>54.416666666666664</v>
          </cell>
          <cell r="F12">
            <v>80</v>
          </cell>
          <cell r="G12">
            <v>28</v>
          </cell>
          <cell r="H12">
            <v>12.24</v>
          </cell>
          <cell r="I12" t="str">
            <v>*</v>
          </cell>
          <cell r="J12">
            <v>36</v>
          </cell>
          <cell r="K12">
            <v>0</v>
          </cell>
        </row>
        <row r="13">
          <cell r="B13">
            <v>22.066666666666666</v>
          </cell>
          <cell r="C13">
            <v>30</v>
          </cell>
          <cell r="D13">
            <v>15.1</v>
          </cell>
          <cell r="E13">
            <v>54.958333333333336</v>
          </cell>
          <cell r="F13">
            <v>80</v>
          </cell>
          <cell r="G13">
            <v>30</v>
          </cell>
          <cell r="H13">
            <v>14.4</v>
          </cell>
          <cell r="I13" t="str">
            <v>*</v>
          </cell>
          <cell r="J13">
            <v>29.880000000000003</v>
          </cell>
          <cell r="K13">
            <v>0</v>
          </cell>
        </row>
        <row r="14">
          <cell r="B14">
            <v>23.7</v>
          </cell>
          <cell r="C14">
            <v>31.9</v>
          </cell>
          <cell r="D14">
            <v>17.3</v>
          </cell>
          <cell r="E14">
            <v>53.791666666666664</v>
          </cell>
          <cell r="F14">
            <v>81</v>
          </cell>
          <cell r="G14">
            <v>24</v>
          </cell>
          <cell r="H14">
            <v>17.28</v>
          </cell>
          <cell r="I14" t="str">
            <v>*</v>
          </cell>
          <cell r="J14">
            <v>31.680000000000003</v>
          </cell>
          <cell r="K14">
            <v>0</v>
          </cell>
        </row>
        <row r="15">
          <cell r="B15">
            <v>24.791666666666668</v>
          </cell>
          <cell r="C15">
            <v>31.9</v>
          </cell>
          <cell r="D15">
            <v>19</v>
          </cell>
          <cell r="E15">
            <v>50.583333333333336</v>
          </cell>
          <cell r="F15">
            <v>67</v>
          </cell>
          <cell r="G15">
            <v>32</v>
          </cell>
          <cell r="H15">
            <v>26.28</v>
          </cell>
          <cell r="I15" t="str">
            <v>*</v>
          </cell>
          <cell r="J15">
            <v>44.28</v>
          </cell>
          <cell r="K15">
            <v>0</v>
          </cell>
        </row>
        <row r="16">
          <cell r="B16">
            <v>17.037500000000001</v>
          </cell>
          <cell r="C16">
            <v>26.4</v>
          </cell>
          <cell r="D16">
            <v>13.8</v>
          </cell>
          <cell r="E16">
            <v>89.916666666666671</v>
          </cell>
          <cell r="F16">
            <v>94</v>
          </cell>
          <cell r="G16">
            <v>53</v>
          </cell>
          <cell r="H16">
            <v>14.4</v>
          </cell>
          <cell r="I16" t="str">
            <v>*</v>
          </cell>
          <cell r="J16">
            <v>32.04</v>
          </cell>
          <cell r="K16">
            <v>5.2</v>
          </cell>
        </row>
        <row r="17">
          <cell r="B17">
            <v>10.683333333333335</v>
          </cell>
          <cell r="C17">
            <v>13.8</v>
          </cell>
          <cell r="D17">
            <v>9.1999999999999993</v>
          </cell>
          <cell r="E17">
            <v>92.333333333333329</v>
          </cell>
          <cell r="F17">
            <v>94</v>
          </cell>
          <cell r="G17">
            <v>88</v>
          </cell>
          <cell r="H17">
            <v>14.04</v>
          </cell>
          <cell r="I17" t="str">
            <v>*</v>
          </cell>
          <cell r="J17">
            <v>29.52</v>
          </cell>
          <cell r="K17">
            <v>22.8</v>
          </cell>
        </row>
        <row r="18">
          <cell r="B18">
            <v>9.1666666666666661</v>
          </cell>
          <cell r="C18">
            <v>10.199999999999999</v>
          </cell>
          <cell r="D18">
            <v>8.5</v>
          </cell>
          <cell r="E18">
            <v>93.666666666666671</v>
          </cell>
          <cell r="F18">
            <v>95</v>
          </cell>
          <cell r="G18">
            <v>91</v>
          </cell>
          <cell r="H18">
            <v>9.7200000000000006</v>
          </cell>
          <cell r="I18" t="str">
            <v>*</v>
          </cell>
          <cell r="J18">
            <v>24.12</v>
          </cell>
          <cell r="K18">
            <v>23.599999999999998</v>
          </cell>
        </row>
        <row r="19">
          <cell r="B19">
            <v>11.033333333333333</v>
          </cell>
          <cell r="C19">
            <v>15.9</v>
          </cell>
          <cell r="D19">
            <v>9.1999999999999993</v>
          </cell>
          <cell r="E19">
            <v>84.083333333333329</v>
          </cell>
          <cell r="F19">
            <v>95</v>
          </cell>
          <cell r="G19">
            <v>58</v>
          </cell>
          <cell r="H19">
            <v>11.879999999999999</v>
          </cell>
          <cell r="I19" t="str">
            <v>*</v>
          </cell>
          <cell r="J19">
            <v>23.759999999999998</v>
          </cell>
          <cell r="K19">
            <v>3.2</v>
          </cell>
        </row>
        <row r="20">
          <cell r="B20">
            <v>11.091666666666667</v>
          </cell>
          <cell r="C20">
            <v>15.6</v>
          </cell>
          <cell r="D20">
            <v>7.1</v>
          </cell>
          <cell r="E20">
            <v>83.458333333333329</v>
          </cell>
          <cell r="F20">
            <v>96</v>
          </cell>
          <cell r="G20">
            <v>64</v>
          </cell>
          <cell r="H20">
            <v>9</v>
          </cell>
          <cell r="I20" t="str">
            <v>*</v>
          </cell>
          <cell r="J20">
            <v>17.64</v>
          </cell>
          <cell r="K20">
            <v>0</v>
          </cell>
        </row>
        <row r="21">
          <cell r="B21">
            <v>13.354166666666666</v>
          </cell>
          <cell r="C21">
            <v>16.7</v>
          </cell>
          <cell r="D21">
            <v>9.1999999999999993</v>
          </cell>
          <cell r="E21">
            <v>79.291666666666671</v>
          </cell>
          <cell r="F21">
            <v>94</v>
          </cell>
          <cell r="G21">
            <v>61</v>
          </cell>
          <cell r="H21">
            <v>10.44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14.666666666666666</v>
          </cell>
          <cell r="C22">
            <v>21.7</v>
          </cell>
          <cell r="D22">
            <v>9.6999999999999993</v>
          </cell>
          <cell r="E22">
            <v>72.708333333333329</v>
          </cell>
          <cell r="F22">
            <v>92</v>
          </cell>
          <cell r="G22">
            <v>41</v>
          </cell>
          <cell r="H22">
            <v>7.9200000000000008</v>
          </cell>
          <cell r="I22" t="str">
            <v>*</v>
          </cell>
          <cell r="J22">
            <v>18.720000000000002</v>
          </cell>
          <cell r="K22">
            <v>0.2</v>
          </cell>
        </row>
        <row r="23">
          <cell r="B23">
            <v>16.091666666666665</v>
          </cell>
          <cell r="C23">
            <v>24</v>
          </cell>
          <cell r="D23">
            <v>10.8</v>
          </cell>
          <cell r="E23">
            <v>71.875</v>
          </cell>
          <cell r="F23">
            <v>92</v>
          </cell>
          <cell r="G23">
            <v>38</v>
          </cell>
          <cell r="H23">
            <v>17.64</v>
          </cell>
          <cell r="I23" t="str">
            <v>*</v>
          </cell>
          <cell r="J23">
            <v>38.880000000000003</v>
          </cell>
          <cell r="K23">
            <v>0</v>
          </cell>
        </row>
        <row r="24">
          <cell r="B24">
            <v>18.45</v>
          </cell>
          <cell r="C24">
            <v>27.5</v>
          </cell>
          <cell r="D24">
            <v>12.5</v>
          </cell>
          <cell r="E24">
            <v>65.208333333333329</v>
          </cell>
          <cell r="F24">
            <v>91</v>
          </cell>
          <cell r="G24">
            <v>34</v>
          </cell>
          <cell r="H24">
            <v>8.2799999999999994</v>
          </cell>
          <cell r="I24" t="str">
            <v>*</v>
          </cell>
          <cell r="J24">
            <v>19.8</v>
          </cell>
          <cell r="K24">
            <v>0</v>
          </cell>
        </row>
        <row r="25">
          <cell r="B25">
            <v>20.233333333333331</v>
          </cell>
          <cell r="C25">
            <v>27.3</v>
          </cell>
          <cell r="D25">
            <v>14.3</v>
          </cell>
          <cell r="E25">
            <v>66.666666666666671</v>
          </cell>
          <cell r="F25">
            <v>88</v>
          </cell>
          <cell r="G25">
            <v>38</v>
          </cell>
          <cell r="H25">
            <v>13.68</v>
          </cell>
          <cell r="I25" t="str">
            <v>*</v>
          </cell>
          <cell r="J25">
            <v>27</v>
          </cell>
          <cell r="K25">
            <v>0</v>
          </cell>
        </row>
        <row r="26">
          <cell r="B26">
            <v>23.833333333333332</v>
          </cell>
          <cell r="C26">
            <v>31.1</v>
          </cell>
          <cell r="D26">
            <v>17.8</v>
          </cell>
          <cell r="E26">
            <v>54.833333333333336</v>
          </cell>
          <cell r="F26">
            <v>78</v>
          </cell>
          <cell r="G26">
            <v>29</v>
          </cell>
          <cell r="H26">
            <v>16.2</v>
          </cell>
          <cell r="I26" t="str">
            <v>*</v>
          </cell>
          <cell r="J26">
            <v>35.28</v>
          </cell>
          <cell r="K26">
            <v>0</v>
          </cell>
        </row>
        <row r="27">
          <cell r="B27">
            <v>22.554166666666664</v>
          </cell>
          <cell r="C27">
            <v>29.6</v>
          </cell>
          <cell r="D27">
            <v>17.3</v>
          </cell>
          <cell r="E27">
            <v>61.291666666666664</v>
          </cell>
          <cell r="F27">
            <v>80</v>
          </cell>
          <cell r="G27">
            <v>38</v>
          </cell>
          <cell r="H27">
            <v>11.520000000000001</v>
          </cell>
          <cell r="I27" t="str">
            <v>*</v>
          </cell>
          <cell r="J27">
            <v>26.64</v>
          </cell>
          <cell r="K27">
            <v>0</v>
          </cell>
        </row>
        <row r="28">
          <cell r="B28">
            <v>22.816666666666666</v>
          </cell>
          <cell r="C28">
            <v>30.2</v>
          </cell>
          <cell r="D28">
            <v>16.8</v>
          </cell>
          <cell r="E28">
            <v>59.041666666666664</v>
          </cell>
          <cell r="F28">
            <v>84</v>
          </cell>
          <cell r="G28">
            <v>30</v>
          </cell>
          <cell r="H28">
            <v>16.2</v>
          </cell>
          <cell r="I28" t="str">
            <v>*</v>
          </cell>
          <cell r="J28">
            <v>30.96</v>
          </cell>
          <cell r="K28">
            <v>0</v>
          </cell>
        </row>
        <row r="29">
          <cell r="B29">
            <v>22.38333333333334</v>
          </cell>
          <cell r="C29">
            <v>30.1</v>
          </cell>
          <cell r="D29">
            <v>15.6</v>
          </cell>
          <cell r="E29">
            <v>60.708333333333336</v>
          </cell>
          <cell r="F29">
            <v>88</v>
          </cell>
          <cell r="G29">
            <v>30</v>
          </cell>
          <cell r="H29">
            <v>10.08</v>
          </cell>
          <cell r="I29" t="str">
            <v>*</v>
          </cell>
          <cell r="J29">
            <v>21.96</v>
          </cell>
          <cell r="K29">
            <v>0</v>
          </cell>
        </row>
        <row r="30">
          <cell r="B30">
            <v>22.041666666666668</v>
          </cell>
          <cell r="C30">
            <v>29.2</v>
          </cell>
          <cell r="D30">
            <v>17.100000000000001</v>
          </cell>
          <cell r="E30">
            <v>57.541666666666664</v>
          </cell>
          <cell r="F30">
            <v>78</v>
          </cell>
          <cell r="G30">
            <v>31</v>
          </cell>
          <cell r="H30">
            <v>11.879999999999999</v>
          </cell>
          <cell r="I30" t="str">
            <v>*</v>
          </cell>
          <cell r="J30">
            <v>29.16</v>
          </cell>
          <cell r="K30">
            <v>0</v>
          </cell>
        </row>
        <row r="31">
          <cell r="B31">
            <v>21.5</v>
          </cell>
          <cell r="C31">
            <v>29.1</v>
          </cell>
          <cell r="D31">
            <v>15.9</v>
          </cell>
          <cell r="E31">
            <v>57.708333333333336</v>
          </cell>
          <cell r="F31">
            <v>76</v>
          </cell>
          <cell r="G31">
            <v>28</v>
          </cell>
          <cell r="H31">
            <v>16.559999999999999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22.679166666666664</v>
          </cell>
          <cell r="C32">
            <v>30.2</v>
          </cell>
          <cell r="D32">
            <v>17</v>
          </cell>
          <cell r="E32">
            <v>55.625</v>
          </cell>
          <cell r="F32">
            <v>78</v>
          </cell>
          <cell r="G32">
            <v>31</v>
          </cell>
          <cell r="H32">
            <v>14.04</v>
          </cell>
          <cell r="I32" t="str">
            <v>*</v>
          </cell>
          <cell r="J32">
            <v>29.16</v>
          </cell>
          <cell r="K32">
            <v>0</v>
          </cell>
        </row>
        <row r="33">
          <cell r="B33">
            <v>22.770833333333329</v>
          </cell>
          <cell r="C33">
            <v>29.2</v>
          </cell>
          <cell r="D33">
            <v>16.8</v>
          </cell>
          <cell r="E33">
            <v>58.25</v>
          </cell>
          <cell r="F33">
            <v>79</v>
          </cell>
          <cell r="G33">
            <v>32</v>
          </cell>
          <cell r="H33">
            <v>12.96</v>
          </cell>
          <cell r="I33" t="str">
            <v>*</v>
          </cell>
          <cell r="J33">
            <v>25.2</v>
          </cell>
          <cell r="K33">
            <v>0</v>
          </cell>
        </row>
        <row r="34">
          <cell r="B34">
            <v>21.187500000000004</v>
          </cell>
          <cell r="C34">
            <v>27.3</v>
          </cell>
          <cell r="D34">
            <v>16.100000000000001</v>
          </cell>
          <cell r="E34">
            <v>63.791666666666664</v>
          </cell>
          <cell r="F34">
            <v>86</v>
          </cell>
          <cell r="G34">
            <v>37</v>
          </cell>
          <cell r="H34">
            <v>11.16</v>
          </cell>
          <cell r="I34" t="str">
            <v>*</v>
          </cell>
          <cell r="J34">
            <v>21.240000000000002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20.312500000000004</v>
          </cell>
          <cell r="C5">
            <v>25.7</v>
          </cell>
          <cell r="D5">
            <v>15.2</v>
          </cell>
          <cell r="E5">
            <v>80.833333333333329</v>
          </cell>
          <cell r="F5">
            <v>100</v>
          </cell>
          <cell r="G5">
            <v>53</v>
          </cell>
          <cell r="H5">
            <v>7.9200000000000008</v>
          </cell>
          <cell r="I5" t="str">
            <v>*</v>
          </cell>
          <cell r="J5">
            <v>19.440000000000001</v>
          </cell>
          <cell r="K5">
            <v>0.2</v>
          </cell>
        </row>
        <row r="6">
          <cell r="B6">
            <v>20.512499999999999</v>
          </cell>
          <cell r="C6">
            <v>26.4</v>
          </cell>
          <cell r="D6">
            <v>15.4</v>
          </cell>
          <cell r="E6">
            <v>74.791666666666671</v>
          </cell>
          <cell r="F6">
            <v>95</v>
          </cell>
          <cell r="G6">
            <v>50</v>
          </cell>
          <cell r="H6">
            <v>14.04</v>
          </cell>
          <cell r="I6" t="str">
            <v>*</v>
          </cell>
          <cell r="J6">
            <v>33.119999999999997</v>
          </cell>
          <cell r="K6">
            <v>0</v>
          </cell>
        </row>
        <row r="7">
          <cell r="B7">
            <v>20.470833333333335</v>
          </cell>
          <cell r="C7">
            <v>27.6</v>
          </cell>
          <cell r="D7">
            <v>15.3</v>
          </cell>
          <cell r="E7">
            <v>73.708333333333329</v>
          </cell>
          <cell r="F7">
            <v>93</v>
          </cell>
          <cell r="G7">
            <v>41</v>
          </cell>
          <cell r="H7">
            <v>10.44</v>
          </cell>
          <cell r="I7" t="str">
            <v>*</v>
          </cell>
          <cell r="J7">
            <v>21.6</v>
          </cell>
          <cell r="K7">
            <v>0</v>
          </cell>
        </row>
        <row r="8">
          <cell r="B8">
            <v>20.499999999999996</v>
          </cell>
          <cell r="C8">
            <v>29.7</v>
          </cell>
          <cell r="D8">
            <v>13.1</v>
          </cell>
          <cell r="E8">
            <v>75.166666666666671</v>
          </cell>
          <cell r="F8">
            <v>100</v>
          </cell>
          <cell r="G8">
            <v>32</v>
          </cell>
          <cell r="H8">
            <v>7.2</v>
          </cell>
          <cell r="I8" t="str">
            <v>*</v>
          </cell>
          <cell r="J8">
            <v>17.64</v>
          </cell>
          <cell r="K8">
            <v>0</v>
          </cell>
        </row>
        <row r="9">
          <cell r="B9">
            <v>20.108333333333331</v>
          </cell>
          <cell r="C9">
            <v>27.9</v>
          </cell>
          <cell r="D9">
            <v>13.6</v>
          </cell>
          <cell r="E9">
            <v>75.208333333333329</v>
          </cell>
          <cell r="F9">
            <v>99</v>
          </cell>
          <cell r="G9">
            <v>38</v>
          </cell>
          <cell r="H9">
            <v>7.2</v>
          </cell>
          <cell r="I9" t="str">
            <v>*</v>
          </cell>
          <cell r="J9">
            <v>15.120000000000001</v>
          </cell>
          <cell r="K9">
            <v>0</v>
          </cell>
        </row>
        <row r="10">
          <cell r="B10">
            <v>19.958333333333332</v>
          </cell>
          <cell r="C10">
            <v>27</v>
          </cell>
          <cell r="D10">
            <v>12.9</v>
          </cell>
          <cell r="E10">
            <v>69.916666666666671</v>
          </cell>
          <cell r="F10">
            <v>95</v>
          </cell>
          <cell r="G10">
            <v>42</v>
          </cell>
          <cell r="H10">
            <v>14.4</v>
          </cell>
          <cell r="I10" t="str">
            <v>*</v>
          </cell>
          <cell r="J10">
            <v>28.44</v>
          </cell>
          <cell r="K10">
            <v>0</v>
          </cell>
        </row>
        <row r="11">
          <cell r="B11">
            <v>20.574999999999996</v>
          </cell>
          <cell r="C11">
            <v>28.1</v>
          </cell>
          <cell r="D11">
            <v>13.6</v>
          </cell>
          <cell r="E11">
            <v>64.416666666666671</v>
          </cell>
          <cell r="F11">
            <v>91</v>
          </cell>
          <cell r="G11">
            <v>33</v>
          </cell>
          <cell r="H11">
            <v>10.08</v>
          </cell>
          <cell r="I11" t="str">
            <v>*</v>
          </cell>
          <cell r="J11">
            <v>24.48</v>
          </cell>
          <cell r="K11">
            <v>0</v>
          </cell>
        </row>
        <row r="12">
          <cell r="B12">
            <v>20.208333333333332</v>
          </cell>
          <cell r="C12">
            <v>28.3</v>
          </cell>
          <cell r="D12">
            <v>13</v>
          </cell>
          <cell r="E12">
            <v>66.833333333333329</v>
          </cell>
          <cell r="F12">
            <v>98</v>
          </cell>
          <cell r="G12">
            <v>30</v>
          </cell>
          <cell r="H12">
            <v>14.4</v>
          </cell>
          <cell r="I12" t="str">
            <v>*</v>
          </cell>
          <cell r="J12">
            <v>28.44</v>
          </cell>
          <cell r="K12">
            <v>0</v>
          </cell>
        </row>
        <row r="13">
          <cell r="B13">
            <v>20.8125</v>
          </cell>
          <cell r="C13">
            <v>29.4</v>
          </cell>
          <cell r="D13">
            <v>12.6</v>
          </cell>
          <cell r="E13">
            <v>60.708333333333336</v>
          </cell>
          <cell r="F13">
            <v>90</v>
          </cell>
          <cell r="G13">
            <v>31</v>
          </cell>
          <cell r="H13">
            <v>14.04</v>
          </cell>
          <cell r="I13" t="str">
            <v>*</v>
          </cell>
          <cell r="J13">
            <v>31.319999999999997</v>
          </cell>
          <cell r="K13">
            <v>0</v>
          </cell>
        </row>
        <row r="14">
          <cell r="B14">
            <v>22.133333333333336</v>
          </cell>
          <cell r="C14">
            <v>29.9</v>
          </cell>
          <cell r="D14">
            <v>15.1</v>
          </cell>
          <cell r="E14">
            <v>64.166666666666671</v>
          </cell>
          <cell r="F14">
            <v>87</v>
          </cell>
          <cell r="G14">
            <v>40</v>
          </cell>
          <cell r="H14">
            <v>13.32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23.554166666666671</v>
          </cell>
          <cell r="C15">
            <v>31.6</v>
          </cell>
          <cell r="D15">
            <v>19</v>
          </cell>
          <cell r="E15">
            <v>67.666666666666671</v>
          </cell>
          <cell r="F15">
            <v>86</v>
          </cell>
          <cell r="G15">
            <v>45</v>
          </cell>
          <cell r="H15">
            <v>18</v>
          </cell>
          <cell r="I15" t="str">
            <v>*</v>
          </cell>
          <cell r="J15">
            <v>40.680000000000007</v>
          </cell>
          <cell r="K15">
            <v>0</v>
          </cell>
        </row>
        <row r="16">
          <cell r="B16">
            <v>14.475000000000001</v>
          </cell>
          <cell r="C16">
            <v>20.8</v>
          </cell>
          <cell r="D16">
            <v>11.4</v>
          </cell>
          <cell r="E16">
            <v>95.041666666666671</v>
          </cell>
          <cell r="F16">
            <v>100</v>
          </cell>
          <cell r="G16">
            <v>86</v>
          </cell>
          <cell r="H16">
            <v>7.9200000000000008</v>
          </cell>
          <cell r="I16" t="str">
            <v>*</v>
          </cell>
          <cell r="J16">
            <v>24.48</v>
          </cell>
          <cell r="K16">
            <v>20.799999999999997</v>
          </cell>
        </row>
        <row r="17">
          <cell r="B17">
            <v>9.2833333333333332</v>
          </cell>
          <cell r="C17">
            <v>11.5</v>
          </cell>
          <cell r="D17">
            <v>8.1</v>
          </cell>
          <cell r="E17">
            <v>94.916666666666671</v>
          </cell>
          <cell r="F17">
            <v>99</v>
          </cell>
          <cell r="G17">
            <v>89</v>
          </cell>
          <cell r="H17">
            <v>7.9200000000000008</v>
          </cell>
          <cell r="I17" t="str">
            <v>*</v>
          </cell>
          <cell r="J17">
            <v>28.08</v>
          </cell>
          <cell r="K17">
            <v>4.6000000000000014</v>
          </cell>
        </row>
        <row r="18">
          <cell r="B18">
            <v>8.4749999999999996</v>
          </cell>
          <cell r="C18">
            <v>9.1999999999999993</v>
          </cell>
          <cell r="D18">
            <v>7.7</v>
          </cell>
          <cell r="E18">
            <v>96.958333333333329</v>
          </cell>
          <cell r="F18">
            <v>100</v>
          </cell>
          <cell r="G18">
            <v>94</v>
          </cell>
          <cell r="H18">
            <v>7.5600000000000005</v>
          </cell>
          <cell r="I18" t="str">
            <v>*</v>
          </cell>
          <cell r="J18">
            <v>20.52</v>
          </cell>
          <cell r="K18">
            <v>10.399999999999997</v>
          </cell>
        </row>
        <row r="19">
          <cell r="B19">
            <v>10.520833333333332</v>
          </cell>
          <cell r="C19">
            <v>12.7</v>
          </cell>
          <cell r="D19">
            <v>8.9</v>
          </cell>
          <cell r="E19">
            <v>91.708333333333329</v>
          </cell>
          <cell r="F19">
            <v>100</v>
          </cell>
          <cell r="G19">
            <v>79</v>
          </cell>
          <cell r="H19">
            <v>9.7200000000000006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13.15</v>
          </cell>
          <cell r="C20">
            <v>16</v>
          </cell>
          <cell r="D20">
            <v>11.2</v>
          </cell>
          <cell r="E20">
            <v>82.041666666666671</v>
          </cell>
          <cell r="F20">
            <v>94</v>
          </cell>
          <cell r="G20">
            <v>67</v>
          </cell>
          <cell r="H20">
            <v>7.2</v>
          </cell>
          <cell r="I20" t="str">
            <v>*</v>
          </cell>
          <cell r="J20">
            <v>18</v>
          </cell>
          <cell r="K20">
            <v>0</v>
          </cell>
        </row>
        <row r="21">
          <cell r="B21">
            <v>13.783333333333333</v>
          </cell>
          <cell r="C21">
            <v>17.2</v>
          </cell>
          <cell r="D21">
            <v>9.5</v>
          </cell>
          <cell r="E21">
            <v>80.5</v>
          </cell>
          <cell r="F21">
            <v>97</v>
          </cell>
          <cell r="G21">
            <v>64</v>
          </cell>
          <cell r="H21">
            <v>11.16</v>
          </cell>
          <cell r="I21" t="str">
            <v>*</v>
          </cell>
          <cell r="J21">
            <v>21.6</v>
          </cell>
          <cell r="K21">
            <v>0</v>
          </cell>
        </row>
        <row r="22">
          <cell r="B22">
            <v>14.633333333333335</v>
          </cell>
          <cell r="C22">
            <v>21.9</v>
          </cell>
          <cell r="D22">
            <v>6.9</v>
          </cell>
          <cell r="E22">
            <v>77.833333333333329</v>
          </cell>
          <cell r="F22">
            <v>100</v>
          </cell>
          <cell r="G22">
            <v>46</v>
          </cell>
          <cell r="H22">
            <v>7.5600000000000005</v>
          </cell>
          <cell r="I22" t="str">
            <v>*</v>
          </cell>
          <cell r="J22">
            <v>19.440000000000001</v>
          </cell>
          <cell r="K22">
            <v>0</v>
          </cell>
        </row>
        <row r="23">
          <cell r="B23">
            <v>16.149999999999999</v>
          </cell>
          <cell r="C23">
            <v>24.5</v>
          </cell>
          <cell r="D23">
            <v>8.8000000000000007</v>
          </cell>
          <cell r="E23">
            <v>73.208333333333329</v>
          </cell>
          <cell r="F23">
            <v>96</v>
          </cell>
          <cell r="G23">
            <v>42</v>
          </cell>
          <cell r="H23">
            <v>16.559999999999999</v>
          </cell>
          <cell r="I23" t="str">
            <v>*</v>
          </cell>
          <cell r="J23">
            <v>38.519999999999996</v>
          </cell>
          <cell r="K23">
            <v>0</v>
          </cell>
        </row>
        <row r="24">
          <cell r="B24">
            <v>17.525000000000002</v>
          </cell>
          <cell r="C24">
            <v>26.7</v>
          </cell>
          <cell r="D24">
            <v>10</v>
          </cell>
          <cell r="E24">
            <v>73.083333333333329</v>
          </cell>
          <cell r="F24">
            <v>98</v>
          </cell>
          <cell r="G24">
            <v>42</v>
          </cell>
          <cell r="H24">
            <v>9.3600000000000012</v>
          </cell>
          <cell r="I24" t="str">
            <v>*</v>
          </cell>
          <cell r="J24">
            <v>21.240000000000002</v>
          </cell>
          <cell r="K24">
            <v>0</v>
          </cell>
        </row>
        <row r="25">
          <cell r="B25">
            <v>18.933333333333334</v>
          </cell>
          <cell r="C25">
            <v>24.1</v>
          </cell>
          <cell r="D25">
            <v>13.2</v>
          </cell>
          <cell r="E25">
            <v>76.708333333333329</v>
          </cell>
          <cell r="F25">
            <v>94</v>
          </cell>
          <cell r="G25">
            <v>57</v>
          </cell>
          <cell r="H25">
            <v>12.24</v>
          </cell>
          <cell r="I25" t="str">
            <v>*</v>
          </cell>
          <cell r="J25">
            <v>23.400000000000002</v>
          </cell>
          <cell r="K25">
            <v>0</v>
          </cell>
        </row>
        <row r="26">
          <cell r="B26">
            <v>21.404166666666669</v>
          </cell>
          <cell r="C26">
            <v>28.7</v>
          </cell>
          <cell r="D26">
            <v>16.8</v>
          </cell>
          <cell r="E26">
            <v>76.125</v>
          </cell>
          <cell r="F26">
            <v>93</v>
          </cell>
          <cell r="G26">
            <v>47</v>
          </cell>
          <cell r="H26">
            <v>6.84</v>
          </cell>
          <cell r="I26" t="str">
            <v>*</v>
          </cell>
          <cell r="J26">
            <v>20.52</v>
          </cell>
          <cell r="K26">
            <v>2.2000000000000002</v>
          </cell>
        </row>
        <row r="27">
          <cell r="B27">
            <v>22.404166666666665</v>
          </cell>
          <cell r="C27">
            <v>29</v>
          </cell>
          <cell r="D27">
            <v>17.8</v>
          </cell>
          <cell r="E27">
            <v>67.083333333333329</v>
          </cell>
          <cell r="F27">
            <v>87</v>
          </cell>
          <cell r="G27">
            <v>40</v>
          </cell>
          <cell r="H27">
            <v>11.16</v>
          </cell>
          <cell r="I27" t="str">
            <v>*</v>
          </cell>
          <cell r="J27">
            <v>34.200000000000003</v>
          </cell>
          <cell r="K27">
            <v>0</v>
          </cell>
        </row>
        <row r="28">
          <cell r="B28">
            <v>22.666666666666661</v>
          </cell>
          <cell r="C28">
            <v>29.7</v>
          </cell>
          <cell r="D28">
            <v>16.3</v>
          </cell>
          <cell r="E28">
            <v>64.5</v>
          </cell>
          <cell r="F28">
            <v>90</v>
          </cell>
          <cell r="G28">
            <v>35</v>
          </cell>
          <cell r="H28">
            <v>15.840000000000002</v>
          </cell>
          <cell r="I28" t="str">
            <v>*</v>
          </cell>
          <cell r="J28">
            <v>32.4</v>
          </cell>
          <cell r="K28">
            <v>0</v>
          </cell>
        </row>
        <row r="29">
          <cell r="B29">
            <v>21.958333333333332</v>
          </cell>
          <cell r="C29">
            <v>29.9</v>
          </cell>
          <cell r="D29">
            <v>14.9</v>
          </cell>
          <cell r="E29">
            <v>62.958333333333336</v>
          </cell>
          <cell r="F29">
            <v>88</v>
          </cell>
          <cell r="G29">
            <v>36</v>
          </cell>
          <cell r="H29">
            <v>11.520000000000001</v>
          </cell>
          <cell r="I29" t="str">
            <v>*</v>
          </cell>
          <cell r="J29">
            <v>23.040000000000003</v>
          </cell>
          <cell r="K29">
            <v>0</v>
          </cell>
        </row>
        <row r="30">
          <cell r="B30">
            <v>21.229166666666668</v>
          </cell>
          <cell r="C30">
            <v>28.7</v>
          </cell>
          <cell r="D30">
            <v>13.5</v>
          </cell>
          <cell r="E30">
            <v>66.25</v>
          </cell>
          <cell r="F30">
            <v>96</v>
          </cell>
          <cell r="G30">
            <v>37</v>
          </cell>
          <cell r="H30">
            <v>12.6</v>
          </cell>
          <cell r="I30" t="str">
            <v>*</v>
          </cell>
          <cell r="J30">
            <v>34.56</v>
          </cell>
          <cell r="K30">
            <v>0</v>
          </cell>
        </row>
        <row r="31">
          <cell r="B31">
            <v>21.145833333333332</v>
          </cell>
          <cell r="C31">
            <v>28.2</v>
          </cell>
          <cell r="D31">
            <v>15.4</v>
          </cell>
          <cell r="E31">
            <v>61.666666666666664</v>
          </cell>
          <cell r="F31">
            <v>84</v>
          </cell>
          <cell r="G31">
            <v>33</v>
          </cell>
          <cell r="H31">
            <v>16.559999999999999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20.095833333333339</v>
          </cell>
          <cell r="C32">
            <v>29.7</v>
          </cell>
          <cell r="D32">
            <v>12.4</v>
          </cell>
          <cell r="E32">
            <v>69.125</v>
          </cell>
          <cell r="F32">
            <v>97</v>
          </cell>
          <cell r="G32">
            <v>29</v>
          </cell>
          <cell r="H32">
            <v>6.12</v>
          </cell>
          <cell r="I32" t="str">
            <v>*</v>
          </cell>
          <cell r="J32">
            <v>15.840000000000002</v>
          </cell>
          <cell r="K32">
            <v>0</v>
          </cell>
        </row>
        <row r="33">
          <cell r="B33">
            <v>20.366666666666667</v>
          </cell>
          <cell r="C33">
            <v>29</v>
          </cell>
          <cell r="D33">
            <v>12.6</v>
          </cell>
          <cell r="E33">
            <v>70.791666666666671</v>
          </cell>
          <cell r="F33">
            <v>96</v>
          </cell>
          <cell r="G33">
            <v>35</v>
          </cell>
          <cell r="H33">
            <v>7.9200000000000008</v>
          </cell>
          <cell r="I33" t="str">
            <v>*</v>
          </cell>
          <cell r="J33">
            <v>20.52</v>
          </cell>
          <cell r="K33">
            <v>0</v>
          </cell>
        </row>
        <row r="34">
          <cell r="B34">
            <v>20.862500000000001</v>
          </cell>
          <cell r="C34">
            <v>27.9</v>
          </cell>
          <cell r="D34">
            <v>14.8</v>
          </cell>
          <cell r="E34">
            <v>70.125</v>
          </cell>
          <cell r="F34">
            <v>93</v>
          </cell>
          <cell r="G34">
            <v>39</v>
          </cell>
          <cell r="H34">
            <v>13.32</v>
          </cell>
          <cell r="I34" t="str">
            <v>*</v>
          </cell>
          <cell r="J34">
            <v>25.56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19.120833333333334</v>
          </cell>
          <cell r="C5">
            <v>26.1</v>
          </cell>
          <cell r="D5">
            <v>13.7</v>
          </cell>
          <cell r="E5">
            <v>83.625</v>
          </cell>
          <cell r="F5">
            <v>96</v>
          </cell>
          <cell r="G5">
            <v>53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17.941666666666666</v>
          </cell>
          <cell r="C6">
            <v>26.9</v>
          </cell>
          <cell r="D6">
            <v>11.5</v>
          </cell>
          <cell r="E6">
            <v>81.75</v>
          </cell>
          <cell r="F6">
            <v>96</v>
          </cell>
          <cell r="G6">
            <v>49</v>
          </cell>
          <cell r="H6" t="str">
            <v>*</v>
          </cell>
          <cell r="I6" t="str">
            <v>*</v>
          </cell>
          <cell r="J6" t="str">
            <v>*</v>
          </cell>
          <cell r="K6">
            <v>0.2</v>
          </cell>
        </row>
        <row r="7">
          <cell r="B7">
            <v>17.8</v>
          </cell>
          <cell r="C7">
            <v>27.1</v>
          </cell>
          <cell r="D7">
            <v>10.4</v>
          </cell>
          <cell r="E7">
            <v>80.375</v>
          </cell>
          <cell r="F7">
            <v>96</v>
          </cell>
          <cell r="G7">
            <v>47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18.287500000000001</v>
          </cell>
          <cell r="C8">
            <v>28.7</v>
          </cell>
          <cell r="D8">
            <v>10.9</v>
          </cell>
          <cell r="E8">
            <v>78.458333333333329</v>
          </cell>
          <cell r="F8">
            <v>96</v>
          </cell>
          <cell r="G8">
            <v>41</v>
          </cell>
          <cell r="H8" t="str">
            <v>*</v>
          </cell>
          <cell r="I8" t="str">
            <v>*</v>
          </cell>
          <cell r="J8" t="str">
            <v>*</v>
          </cell>
          <cell r="K8">
            <v>0.2</v>
          </cell>
        </row>
        <row r="9">
          <cell r="B9">
            <v>18.720833333333331</v>
          </cell>
          <cell r="C9">
            <v>27.9</v>
          </cell>
          <cell r="D9">
            <v>11.9</v>
          </cell>
          <cell r="E9">
            <v>76.541666666666671</v>
          </cell>
          <cell r="F9">
            <v>96</v>
          </cell>
          <cell r="G9">
            <v>39</v>
          </cell>
          <cell r="H9" t="str">
            <v>*</v>
          </cell>
          <cell r="I9" t="str">
            <v>*</v>
          </cell>
          <cell r="J9" t="str">
            <v>*</v>
          </cell>
          <cell r="K9">
            <v>0.2</v>
          </cell>
        </row>
        <row r="10">
          <cell r="B10">
            <v>17.600000000000001</v>
          </cell>
          <cell r="C10">
            <v>27.2</v>
          </cell>
          <cell r="D10">
            <v>10.6</v>
          </cell>
          <cell r="E10">
            <v>76.541666666666671</v>
          </cell>
          <cell r="F10">
            <v>95</v>
          </cell>
          <cell r="G10">
            <v>38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17.529166666666669</v>
          </cell>
          <cell r="C11">
            <v>28.1</v>
          </cell>
          <cell r="D11">
            <v>9.8000000000000007</v>
          </cell>
          <cell r="E11">
            <v>76.708333333333329</v>
          </cell>
          <cell r="F11">
            <v>96</v>
          </cell>
          <cell r="G11">
            <v>41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0.2</v>
          </cell>
        </row>
        <row r="12">
          <cell r="B12">
            <v>17.691666666666666</v>
          </cell>
          <cell r="C12">
            <v>28.9</v>
          </cell>
          <cell r="D12">
            <v>9.6</v>
          </cell>
          <cell r="E12">
            <v>76.833333333333329</v>
          </cell>
          <cell r="F12">
            <v>96</v>
          </cell>
          <cell r="G12">
            <v>35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0.2</v>
          </cell>
        </row>
        <row r="13">
          <cell r="B13">
            <v>18.170833333333338</v>
          </cell>
          <cell r="C13">
            <v>30.6</v>
          </cell>
          <cell r="D13">
            <v>9.1999999999999993</v>
          </cell>
          <cell r="E13">
            <v>75.291666666666671</v>
          </cell>
          <cell r="F13">
            <v>96</v>
          </cell>
          <cell r="G13">
            <v>35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19.945833333333326</v>
          </cell>
          <cell r="C14">
            <v>31.6</v>
          </cell>
          <cell r="D14">
            <v>12.5</v>
          </cell>
          <cell r="E14">
            <v>76.375</v>
          </cell>
          <cell r="F14">
            <v>96</v>
          </cell>
          <cell r="G14">
            <v>32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22.762499999999999</v>
          </cell>
          <cell r="C15">
            <v>31.7</v>
          </cell>
          <cell r="D15">
            <v>15.4</v>
          </cell>
          <cell r="E15">
            <v>69.875</v>
          </cell>
          <cell r="F15">
            <v>93</v>
          </cell>
          <cell r="G15">
            <v>38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17.358333333333331</v>
          </cell>
          <cell r="C16">
            <v>24.9</v>
          </cell>
          <cell r="D16">
            <v>12.8</v>
          </cell>
          <cell r="E16">
            <v>88.916666666666671</v>
          </cell>
          <cell r="F16">
            <v>94</v>
          </cell>
          <cell r="G16">
            <v>66</v>
          </cell>
          <cell r="H16" t="str">
            <v>*</v>
          </cell>
          <cell r="I16" t="str">
            <v>*</v>
          </cell>
          <cell r="J16" t="str">
            <v>*</v>
          </cell>
          <cell r="K16">
            <v>4</v>
          </cell>
        </row>
        <row r="17">
          <cell r="B17">
            <v>9.6166666666666689</v>
          </cell>
          <cell r="C17">
            <v>12.8</v>
          </cell>
          <cell r="D17">
            <v>8.5</v>
          </cell>
          <cell r="E17">
            <v>93.333333333333329</v>
          </cell>
          <cell r="F17">
            <v>95</v>
          </cell>
          <cell r="G17">
            <v>90</v>
          </cell>
          <cell r="H17" t="str">
            <v>*</v>
          </cell>
          <cell r="I17" t="str">
            <v>*</v>
          </cell>
          <cell r="J17" t="str">
            <v>*</v>
          </cell>
          <cell r="K17">
            <v>32</v>
          </cell>
        </row>
        <row r="18">
          <cell r="B18">
            <v>8.5499999999999989</v>
          </cell>
          <cell r="C18">
            <v>10</v>
          </cell>
          <cell r="D18">
            <v>7.5</v>
          </cell>
          <cell r="E18">
            <v>93.541666666666671</v>
          </cell>
          <cell r="F18">
            <v>96</v>
          </cell>
          <cell r="G18">
            <v>88</v>
          </cell>
          <cell r="H18" t="str">
            <v>*</v>
          </cell>
          <cell r="I18" t="str">
            <v>*</v>
          </cell>
          <cell r="J18" t="str">
            <v>*</v>
          </cell>
          <cell r="K18">
            <v>19.400000000000002</v>
          </cell>
        </row>
        <row r="19">
          <cell r="B19">
            <v>11.725000000000001</v>
          </cell>
          <cell r="C19">
            <v>18.3</v>
          </cell>
          <cell r="D19">
            <v>9</v>
          </cell>
          <cell r="E19">
            <v>80.791666666666671</v>
          </cell>
          <cell r="F19">
            <v>95</v>
          </cell>
          <cell r="G19">
            <v>51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0.2</v>
          </cell>
        </row>
        <row r="20">
          <cell r="B20">
            <v>9.4217391304347835</v>
          </cell>
          <cell r="C20">
            <v>17.399999999999999</v>
          </cell>
          <cell r="D20">
            <v>2.9</v>
          </cell>
          <cell r="E20">
            <v>85.608695652173907</v>
          </cell>
          <cell r="F20">
            <v>98</v>
          </cell>
          <cell r="G20">
            <v>59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12.175000000000002</v>
          </cell>
          <cell r="C21">
            <v>19.399999999999999</v>
          </cell>
          <cell r="D21">
            <v>6.8</v>
          </cell>
          <cell r="E21">
            <v>81.875</v>
          </cell>
          <cell r="F21">
            <v>96</v>
          </cell>
          <cell r="G21">
            <v>54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0.2</v>
          </cell>
        </row>
        <row r="22">
          <cell r="B22">
            <v>11.970833333333333</v>
          </cell>
          <cell r="C22">
            <v>20.6</v>
          </cell>
          <cell r="D22">
            <v>4.8</v>
          </cell>
          <cell r="E22">
            <v>80.791666666666671</v>
          </cell>
          <cell r="F22">
            <v>97</v>
          </cell>
          <cell r="G22">
            <v>49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12.854166666666666</v>
          </cell>
          <cell r="C23">
            <v>25.2</v>
          </cell>
          <cell r="D23">
            <v>3.9</v>
          </cell>
          <cell r="E23">
            <v>78.833333333333329</v>
          </cell>
          <cell r="F23">
            <v>98</v>
          </cell>
          <cell r="G23">
            <v>41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0.2</v>
          </cell>
        </row>
        <row r="24">
          <cell r="B24">
            <v>14.899999999999999</v>
          </cell>
          <cell r="C24">
            <v>27.3</v>
          </cell>
          <cell r="D24">
            <v>6.5</v>
          </cell>
          <cell r="E24">
            <v>78.333333333333329</v>
          </cell>
          <cell r="F24">
            <v>96</v>
          </cell>
          <cell r="G24">
            <v>44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17.054166666666671</v>
          </cell>
          <cell r="C25">
            <v>25.9</v>
          </cell>
          <cell r="D25">
            <v>10.8</v>
          </cell>
          <cell r="E25">
            <v>82.875</v>
          </cell>
          <cell r="F25">
            <v>96</v>
          </cell>
          <cell r="G25">
            <v>56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22.175000000000001</v>
          </cell>
          <cell r="C26">
            <v>31.6</v>
          </cell>
          <cell r="D26">
            <v>16.2</v>
          </cell>
          <cell r="E26">
            <v>72.125</v>
          </cell>
          <cell r="F26">
            <v>94</v>
          </cell>
          <cell r="G26">
            <v>32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20.570833333333333</v>
          </cell>
          <cell r="C27">
            <v>31</v>
          </cell>
          <cell r="D27">
            <v>12.8</v>
          </cell>
          <cell r="E27">
            <v>73.958333333333329</v>
          </cell>
          <cell r="F27">
            <v>95</v>
          </cell>
          <cell r="G27">
            <v>36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0.2</v>
          </cell>
        </row>
        <row r="28">
          <cell r="B28">
            <v>19.579166666666666</v>
          </cell>
          <cell r="C28">
            <v>30.9</v>
          </cell>
          <cell r="D28">
            <v>11.4</v>
          </cell>
          <cell r="E28">
            <v>75</v>
          </cell>
          <cell r="F28">
            <v>96</v>
          </cell>
          <cell r="G28">
            <v>35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19.387499999999999</v>
          </cell>
          <cell r="C29">
            <v>30.6</v>
          </cell>
          <cell r="D29">
            <v>10.4</v>
          </cell>
          <cell r="E29">
            <v>73.708333333333329</v>
          </cell>
          <cell r="F29">
            <v>96</v>
          </cell>
          <cell r="G29">
            <v>33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0.2</v>
          </cell>
        </row>
        <row r="30">
          <cell r="B30">
            <v>18.574999999999999</v>
          </cell>
          <cell r="C30">
            <v>29.6</v>
          </cell>
          <cell r="D30">
            <v>10.4</v>
          </cell>
          <cell r="E30">
            <v>74.125</v>
          </cell>
          <cell r="F30">
            <v>96</v>
          </cell>
          <cell r="G30">
            <v>33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17.604166666666668</v>
          </cell>
          <cell r="C31">
            <v>29.5</v>
          </cell>
          <cell r="D31">
            <v>9</v>
          </cell>
          <cell r="E31">
            <v>73.791666666666671</v>
          </cell>
          <cell r="F31">
            <v>96</v>
          </cell>
          <cell r="G31">
            <v>30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18.512500000000006</v>
          </cell>
          <cell r="C32">
            <v>29.5</v>
          </cell>
          <cell r="D32">
            <v>9.8000000000000007</v>
          </cell>
          <cell r="E32">
            <v>73.458333333333329</v>
          </cell>
          <cell r="F32">
            <v>95</v>
          </cell>
          <cell r="G32">
            <v>35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19.020833333333332</v>
          </cell>
          <cell r="C33">
            <v>29</v>
          </cell>
          <cell r="D33">
            <v>11.6</v>
          </cell>
          <cell r="E33">
            <v>74.333333333333329</v>
          </cell>
          <cell r="F33">
            <v>94</v>
          </cell>
          <cell r="G33">
            <v>35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0.2</v>
          </cell>
        </row>
        <row r="34">
          <cell r="B34">
            <v>18.108333333333338</v>
          </cell>
          <cell r="C34">
            <v>27.8</v>
          </cell>
          <cell r="D34">
            <v>11</v>
          </cell>
          <cell r="E34">
            <v>76.583333333333329</v>
          </cell>
          <cell r="F34">
            <v>96</v>
          </cell>
          <cell r="G34">
            <v>39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18.024999999999999</v>
          </cell>
          <cell r="C5">
            <v>24.7</v>
          </cell>
          <cell r="D5">
            <v>12.2</v>
          </cell>
          <cell r="E5">
            <v>85.083333333333329</v>
          </cell>
          <cell r="F5">
            <v>100</v>
          </cell>
          <cell r="G5">
            <v>51</v>
          </cell>
          <cell r="H5">
            <v>6.84</v>
          </cell>
          <cell r="I5" t="str">
            <v>*</v>
          </cell>
          <cell r="J5">
            <v>18</v>
          </cell>
          <cell r="K5">
            <v>0</v>
          </cell>
        </row>
        <row r="6">
          <cell r="B6">
            <v>18.079166666666662</v>
          </cell>
          <cell r="C6">
            <v>25.3</v>
          </cell>
          <cell r="D6">
            <v>12.1</v>
          </cell>
          <cell r="E6">
            <v>82.833333333333329</v>
          </cell>
          <cell r="F6">
            <v>100</v>
          </cell>
          <cell r="G6">
            <v>53</v>
          </cell>
          <cell r="H6">
            <v>11.879999999999999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17.991666666666664</v>
          </cell>
          <cell r="C7">
            <v>26.6</v>
          </cell>
          <cell r="D7">
            <v>11.4</v>
          </cell>
          <cell r="E7">
            <v>80.625</v>
          </cell>
          <cell r="F7">
            <v>100</v>
          </cell>
          <cell r="G7">
            <v>42</v>
          </cell>
          <cell r="H7">
            <v>8.64</v>
          </cell>
          <cell r="I7" t="str">
            <v>*</v>
          </cell>
          <cell r="J7">
            <v>19.8</v>
          </cell>
          <cell r="K7">
            <v>0</v>
          </cell>
        </row>
        <row r="8">
          <cell r="B8">
            <v>18.091666666666665</v>
          </cell>
          <cell r="C8">
            <v>28.4</v>
          </cell>
          <cell r="D8">
            <v>9.8000000000000007</v>
          </cell>
          <cell r="E8">
            <v>80.625</v>
          </cell>
          <cell r="F8">
            <v>100</v>
          </cell>
          <cell r="G8">
            <v>39</v>
          </cell>
          <cell r="H8">
            <v>6.48</v>
          </cell>
          <cell r="I8" t="str">
            <v>*</v>
          </cell>
          <cell r="J8">
            <v>11.879999999999999</v>
          </cell>
          <cell r="K8">
            <v>0.2</v>
          </cell>
        </row>
        <row r="9">
          <cell r="B9">
            <v>18.370833333333334</v>
          </cell>
          <cell r="C9">
            <v>27.4</v>
          </cell>
          <cell r="D9">
            <v>11.4</v>
          </cell>
          <cell r="E9">
            <v>79.125</v>
          </cell>
          <cell r="F9">
            <v>100</v>
          </cell>
          <cell r="G9">
            <v>38</v>
          </cell>
          <cell r="H9">
            <v>5.4</v>
          </cell>
          <cell r="I9" t="str">
            <v>*</v>
          </cell>
          <cell r="J9">
            <v>12.24</v>
          </cell>
          <cell r="K9">
            <v>0.2</v>
          </cell>
        </row>
        <row r="10">
          <cell r="B10">
            <v>17.625000000000004</v>
          </cell>
          <cell r="C10">
            <v>25.8</v>
          </cell>
          <cell r="D10">
            <v>11</v>
          </cell>
          <cell r="E10">
            <v>77.583333333333329</v>
          </cell>
          <cell r="F10">
            <v>100</v>
          </cell>
          <cell r="G10">
            <v>40</v>
          </cell>
          <cell r="H10">
            <v>11.879999999999999</v>
          </cell>
          <cell r="I10" t="str">
            <v>*</v>
          </cell>
          <cell r="J10">
            <v>23.759999999999998</v>
          </cell>
          <cell r="K10">
            <v>0</v>
          </cell>
        </row>
        <row r="11">
          <cell r="B11">
            <v>17.379166666666666</v>
          </cell>
          <cell r="C11">
            <v>26.5</v>
          </cell>
          <cell r="D11">
            <v>10.5</v>
          </cell>
          <cell r="E11">
            <v>75.916666666666671</v>
          </cell>
          <cell r="F11">
            <v>100</v>
          </cell>
          <cell r="G11">
            <v>37</v>
          </cell>
          <cell r="H11">
            <v>6.12</v>
          </cell>
          <cell r="I11" t="str">
            <v>*</v>
          </cell>
          <cell r="J11">
            <v>15.840000000000002</v>
          </cell>
          <cell r="K11">
            <v>0</v>
          </cell>
        </row>
        <row r="12">
          <cell r="B12">
            <v>16.983333333333334</v>
          </cell>
          <cell r="C12">
            <v>26.8</v>
          </cell>
          <cell r="D12">
            <v>9</v>
          </cell>
          <cell r="E12">
            <v>75.958333333333329</v>
          </cell>
          <cell r="F12">
            <v>100</v>
          </cell>
          <cell r="G12">
            <v>33</v>
          </cell>
          <cell r="H12">
            <v>8.2799999999999994</v>
          </cell>
          <cell r="I12" t="str">
            <v>*</v>
          </cell>
          <cell r="J12">
            <v>19.8</v>
          </cell>
          <cell r="K12">
            <v>0</v>
          </cell>
        </row>
        <row r="13">
          <cell r="B13">
            <v>17.558333333333334</v>
          </cell>
          <cell r="C13">
            <v>28.1</v>
          </cell>
          <cell r="D13">
            <v>8.9</v>
          </cell>
          <cell r="E13">
            <v>70.166666666666671</v>
          </cell>
          <cell r="F13">
            <v>96</v>
          </cell>
          <cell r="G13">
            <v>32</v>
          </cell>
          <cell r="H13">
            <v>9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19.429166666666671</v>
          </cell>
          <cell r="C14">
            <v>27.9</v>
          </cell>
          <cell r="D14">
            <v>12.9</v>
          </cell>
          <cell r="E14">
            <v>74.833333333333329</v>
          </cell>
          <cell r="F14">
            <v>92</v>
          </cell>
          <cell r="G14">
            <v>41</v>
          </cell>
          <cell r="H14">
            <v>9.3600000000000012</v>
          </cell>
          <cell r="I14" t="str">
            <v>*</v>
          </cell>
          <cell r="J14">
            <v>23.040000000000003</v>
          </cell>
          <cell r="K14">
            <v>0</v>
          </cell>
        </row>
        <row r="15">
          <cell r="B15">
            <v>21.637499999999999</v>
          </cell>
          <cell r="C15">
            <v>29.9</v>
          </cell>
          <cell r="D15">
            <v>16</v>
          </cell>
          <cell r="E15">
            <v>73.5</v>
          </cell>
          <cell r="F15">
            <v>92</v>
          </cell>
          <cell r="G15">
            <v>46</v>
          </cell>
          <cell r="H15">
            <v>12.6</v>
          </cell>
          <cell r="I15" t="str">
            <v>*</v>
          </cell>
          <cell r="J15">
            <v>29.52</v>
          </cell>
          <cell r="K15">
            <v>0.2</v>
          </cell>
        </row>
        <row r="16">
          <cell r="B16">
            <v>12.737499999999999</v>
          </cell>
          <cell r="C16">
            <v>16.100000000000001</v>
          </cell>
          <cell r="D16">
            <v>9.9</v>
          </cell>
          <cell r="E16">
            <v>95.833333333333329</v>
          </cell>
          <cell r="F16">
            <v>100</v>
          </cell>
          <cell r="G16">
            <v>91</v>
          </cell>
          <cell r="H16">
            <v>5.04</v>
          </cell>
          <cell r="I16" t="str">
            <v>*</v>
          </cell>
          <cell r="J16">
            <v>14.76</v>
          </cell>
          <cell r="K16">
            <v>56.8</v>
          </cell>
        </row>
        <row r="17">
          <cell r="B17">
            <v>8.3916666666666657</v>
          </cell>
          <cell r="C17">
            <v>10.4</v>
          </cell>
          <cell r="D17">
            <v>6.9</v>
          </cell>
          <cell r="E17">
            <v>89.25</v>
          </cell>
          <cell r="F17">
            <v>95</v>
          </cell>
          <cell r="G17">
            <v>82</v>
          </cell>
          <cell r="H17">
            <v>4.6800000000000006</v>
          </cell>
          <cell r="I17" t="str">
            <v>*</v>
          </cell>
          <cell r="J17">
            <v>23.040000000000003</v>
          </cell>
          <cell r="K17">
            <v>6.6000000000000005</v>
          </cell>
        </row>
        <row r="18">
          <cell r="B18">
            <v>7.6083333333333352</v>
          </cell>
          <cell r="C18">
            <v>9.1999999999999993</v>
          </cell>
          <cell r="D18">
            <v>6.6</v>
          </cell>
          <cell r="E18">
            <v>93.333333333333329</v>
          </cell>
          <cell r="F18">
            <v>96</v>
          </cell>
          <cell r="G18">
            <v>91</v>
          </cell>
          <cell r="H18">
            <v>2.16</v>
          </cell>
          <cell r="I18" t="str">
            <v>*</v>
          </cell>
          <cell r="J18">
            <v>14.76</v>
          </cell>
          <cell r="K18">
            <v>6.0000000000000009</v>
          </cell>
        </row>
        <row r="19">
          <cell r="B19">
            <v>9.9374999999999982</v>
          </cell>
          <cell r="C19">
            <v>11.9</v>
          </cell>
          <cell r="D19">
            <v>8.1999999999999993</v>
          </cell>
          <cell r="E19">
            <v>92.208333333333329</v>
          </cell>
          <cell r="F19">
            <v>100</v>
          </cell>
          <cell r="G19">
            <v>80</v>
          </cell>
          <cell r="H19">
            <v>5.04</v>
          </cell>
          <cell r="I19" t="str">
            <v>*</v>
          </cell>
          <cell r="J19">
            <v>19.440000000000001</v>
          </cell>
          <cell r="K19">
            <v>0.4</v>
          </cell>
        </row>
        <row r="20">
          <cell r="B20">
            <v>12.116666666666667</v>
          </cell>
          <cell r="C20">
            <v>16.100000000000001</v>
          </cell>
          <cell r="D20">
            <v>9.4</v>
          </cell>
          <cell r="E20">
            <v>82.916666666666671</v>
          </cell>
          <cell r="F20">
            <v>93</v>
          </cell>
          <cell r="G20">
            <v>64</v>
          </cell>
          <cell r="H20">
            <v>0</v>
          </cell>
          <cell r="I20" t="str">
            <v>*</v>
          </cell>
          <cell r="J20">
            <v>2.52</v>
          </cell>
          <cell r="K20">
            <v>0</v>
          </cell>
        </row>
        <row r="21">
          <cell r="B21">
            <v>13.0625</v>
          </cell>
          <cell r="C21">
            <v>17.100000000000001</v>
          </cell>
          <cell r="D21">
            <v>9.1999999999999993</v>
          </cell>
          <cell r="E21">
            <v>79.791666666666671</v>
          </cell>
          <cell r="F21">
            <v>100</v>
          </cell>
          <cell r="G21">
            <v>56</v>
          </cell>
          <cell r="H21">
            <v>0.72000000000000008</v>
          </cell>
          <cell r="I21" t="str">
            <v>*</v>
          </cell>
          <cell r="J21">
            <v>11.879999999999999</v>
          </cell>
          <cell r="K21">
            <v>0</v>
          </cell>
        </row>
        <row r="22">
          <cell r="B22">
            <v>13.808333333333332</v>
          </cell>
          <cell r="C22">
            <v>20.100000000000001</v>
          </cell>
          <cell r="D22">
            <v>8.1</v>
          </cell>
          <cell r="E22">
            <v>75.583333333333329</v>
          </cell>
          <cell r="F22">
            <v>100</v>
          </cell>
          <cell r="G22">
            <v>46</v>
          </cell>
          <cell r="H22">
            <v>0.72000000000000008</v>
          </cell>
          <cell r="I22" t="str">
            <v>*</v>
          </cell>
          <cell r="J22">
            <v>12.6</v>
          </cell>
          <cell r="K22">
            <v>0</v>
          </cell>
        </row>
        <row r="23">
          <cell r="B23">
            <v>13.083333333333336</v>
          </cell>
          <cell r="C23">
            <v>23.3</v>
          </cell>
          <cell r="D23">
            <v>5.3</v>
          </cell>
          <cell r="E23">
            <v>78</v>
          </cell>
          <cell r="F23">
            <v>100</v>
          </cell>
          <cell r="G23">
            <v>37</v>
          </cell>
          <cell r="H23">
            <v>14.04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14.862500000000002</v>
          </cell>
          <cell r="C24">
            <v>25.5</v>
          </cell>
          <cell r="D24">
            <v>6.3</v>
          </cell>
          <cell r="E24">
            <v>78.458333333333329</v>
          </cell>
          <cell r="F24">
            <v>100</v>
          </cell>
          <cell r="G24">
            <v>42</v>
          </cell>
          <cell r="H24">
            <v>7.2</v>
          </cell>
          <cell r="I24" t="str">
            <v>*</v>
          </cell>
          <cell r="J24">
            <v>16.2</v>
          </cell>
          <cell r="K24">
            <v>0</v>
          </cell>
        </row>
        <row r="25">
          <cell r="B25">
            <v>16.704166666666666</v>
          </cell>
          <cell r="C25">
            <v>23.8</v>
          </cell>
          <cell r="D25">
            <v>12.4</v>
          </cell>
          <cell r="E25">
            <v>84.041666666666671</v>
          </cell>
          <cell r="F25">
            <v>99</v>
          </cell>
          <cell r="G25">
            <v>58</v>
          </cell>
          <cell r="H25">
            <v>0</v>
          </cell>
          <cell r="I25" t="str">
            <v>*</v>
          </cell>
          <cell r="J25">
            <v>0</v>
          </cell>
          <cell r="K25">
            <v>0</v>
          </cell>
        </row>
        <row r="26">
          <cell r="B26">
            <v>20.383333333333333</v>
          </cell>
          <cell r="C26">
            <v>28.8</v>
          </cell>
          <cell r="D26">
            <v>14</v>
          </cell>
          <cell r="E26">
            <v>78.958333333333329</v>
          </cell>
          <cell r="F26">
            <v>100</v>
          </cell>
          <cell r="G26">
            <v>43</v>
          </cell>
          <cell r="H26">
            <v>4.6800000000000006</v>
          </cell>
          <cell r="I26" t="str">
            <v>*</v>
          </cell>
          <cell r="J26">
            <v>24.840000000000003</v>
          </cell>
          <cell r="K26">
            <v>0.6</v>
          </cell>
        </row>
        <row r="27">
          <cell r="B27">
            <v>21.520833333333332</v>
          </cell>
          <cell r="C27">
            <v>29.2</v>
          </cell>
          <cell r="D27">
            <v>16.7</v>
          </cell>
          <cell r="E27">
            <v>71.166666666666671</v>
          </cell>
          <cell r="F27">
            <v>89</v>
          </cell>
          <cell r="G27">
            <v>43</v>
          </cell>
          <cell r="H27">
            <v>13.68</v>
          </cell>
          <cell r="I27" t="str">
            <v>*</v>
          </cell>
          <cell r="J27">
            <v>23.040000000000003</v>
          </cell>
          <cell r="K27">
            <v>0</v>
          </cell>
        </row>
        <row r="28">
          <cell r="B28">
            <v>20.341666666666672</v>
          </cell>
          <cell r="C28">
            <v>28.8</v>
          </cell>
          <cell r="D28">
            <v>13.9</v>
          </cell>
          <cell r="E28">
            <v>74.75</v>
          </cell>
          <cell r="F28">
            <v>100</v>
          </cell>
          <cell r="G28">
            <v>37</v>
          </cell>
          <cell r="H28">
            <v>9.7200000000000006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19.620833333333334</v>
          </cell>
          <cell r="C29">
            <v>29.1</v>
          </cell>
          <cell r="D29">
            <v>12.1</v>
          </cell>
          <cell r="E29">
            <v>74.5</v>
          </cell>
          <cell r="F29">
            <v>100</v>
          </cell>
          <cell r="G29">
            <v>36</v>
          </cell>
          <cell r="H29">
            <v>9</v>
          </cell>
          <cell r="I29" t="str">
            <v>*</v>
          </cell>
          <cell r="J29">
            <v>21.6</v>
          </cell>
          <cell r="K29">
            <v>0</v>
          </cell>
        </row>
        <row r="30">
          <cell r="B30">
            <v>18.645833333333332</v>
          </cell>
          <cell r="C30">
            <v>27.7</v>
          </cell>
          <cell r="D30">
            <v>10.7</v>
          </cell>
          <cell r="E30">
            <v>74.416666666666671</v>
          </cell>
          <cell r="F30">
            <v>100</v>
          </cell>
          <cell r="G30">
            <v>37</v>
          </cell>
          <cell r="H30">
            <v>10.08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18.033333333333335</v>
          </cell>
          <cell r="C31">
            <v>27.5</v>
          </cell>
          <cell r="D31">
            <v>11</v>
          </cell>
          <cell r="E31">
            <v>72.708333333333329</v>
          </cell>
          <cell r="F31">
            <v>100</v>
          </cell>
          <cell r="G31">
            <v>32</v>
          </cell>
          <cell r="H31">
            <v>12.24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17.991666666666664</v>
          </cell>
          <cell r="C32">
            <v>29.6</v>
          </cell>
          <cell r="D32">
            <v>9.9</v>
          </cell>
          <cell r="E32">
            <v>71.916666666666671</v>
          </cell>
          <cell r="F32">
            <v>95</v>
          </cell>
          <cell r="G32">
            <v>28</v>
          </cell>
          <cell r="H32">
            <v>3.6</v>
          </cell>
          <cell r="I32" t="str">
            <v>*</v>
          </cell>
          <cell r="J32">
            <v>10.08</v>
          </cell>
          <cell r="K32">
            <v>0</v>
          </cell>
        </row>
        <row r="33">
          <cell r="B33">
            <v>18.608333333333334</v>
          </cell>
          <cell r="C33">
            <v>27.6</v>
          </cell>
          <cell r="D33">
            <v>11.7</v>
          </cell>
          <cell r="E33">
            <v>73.958333333333329</v>
          </cell>
          <cell r="F33">
            <v>94</v>
          </cell>
          <cell r="G33">
            <v>34</v>
          </cell>
          <cell r="H33">
            <v>5.4</v>
          </cell>
          <cell r="I33" t="str">
            <v>*</v>
          </cell>
          <cell r="J33">
            <v>18</v>
          </cell>
          <cell r="K33">
            <v>0</v>
          </cell>
        </row>
        <row r="34">
          <cell r="B34">
            <v>17.883333333333333</v>
          </cell>
          <cell r="C34">
            <v>27</v>
          </cell>
          <cell r="D34">
            <v>11.2</v>
          </cell>
          <cell r="E34">
            <v>76.625</v>
          </cell>
          <cell r="F34">
            <v>97</v>
          </cell>
          <cell r="G34">
            <v>41</v>
          </cell>
          <cell r="H34">
            <v>7.9200000000000008</v>
          </cell>
          <cell r="I34" t="str">
            <v>*</v>
          </cell>
          <cell r="J34">
            <v>18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20.533333333333335</v>
          </cell>
          <cell r="C5">
            <v>27.4</v>
          </cell>
          <cell r="D5">
            <v>15.9</v>
          </cell>
          <cell r="E5">
            <v>82.166666666666671</v>
          </cell>
          <cell r="F5">
            <v>95</v>
          </cell>
          <cell r="G5">
            <v>52</v>
          </cell>
          <cell r="H5">
            <v>2.8800000000000003</v>
          </cell>
          <cell r="I5" t="str">
            <v>*</v>
          </cell>
          <cell r="J5">
            <v>11.520000000000001</v>
          </cell>
          <cell r="K5">
            <v>0.2</v>
          </cell>
        </row>
        <row r="6">
          <cell r="B6">
            <v>21.237500000000004</v>
          </cell>
          <cell r="C6">
            <v>28.6</v>
          </cell>
          <cell r="D6">
            <v>16.8</v>
          </cell>
          <cell r="E6">
            <v>79.625</v>
          </cell>
          <cell r="F6">
            <v>93</v>
          </cell>
          <cell r="G6">
            <v>49</v>
          </cell>
          <cell r="H6">
            <v>6.12</v>
          </cell>
          <cell r="I6" t="str">
            <v>*</v>
          </cell>
          <cell r="J6">
            <v>27.36</v>
          </cell>
          <cell r="K6">
            <v>0</v>
          </cell>
        </row>
        <row r="7">
          <cell r="B7">
            <v>21.441666666666666</v>
          </cell>
          <cell r="C7">
            <v>29.2</v>
          </cell>
          <cell r="D7">
            <v>15.9</v>
          </cell>
          <cell r="E7">
            <v>79.708333333333329</v>
          </cell>
          <cell r="F7">
            <v>95</v>
          </cell>
          <cell r="G7">
            <v>50</v>
          </cell>
          <cell r="H7">
            <v>5.04</v>
          </cell>
          <cell r="I7" t="str">
            <v>*</v>
          </cell>
          <cell r="J7">
            <v>11.879999999999999</v>
          </cell>
          <cell r="K7">
            <v>0.2</v>
          </cell>
        </row>
        <row r="8">
          <cell r="B8">
            <v>22.308333333333337</v>
          </cell>
          <cell r="C8">
            <v>30</v>
          </cell>
          <cell r="D8">
            <v>16.600000000000001</v>
          </cell>
          <cell r="E8">
            <v>76.708333333333329</v>
          </cell>
          <cell r="F8">
            <v>92</v>
          </cell>
          <cell r="G8">
            <v>48</v>
          </cell>
          <cell r="H8">
            <v>5.04</v>
          </cell>
          <cell r="I8" t="str">
            <v>*</v>
          </cell>
          <cell r="J8">
            <v>14.04</v>
          </cell>
          <cell r="K8">
            <v>0</v>
          </cell>
        </row>
        <row r="9">
          <cell r="B9">
            <v>22.916666666666668</v>
          </cell>
          <cell r="C9">
            <v>30.8</v>
          </cell>
          <cell r="D9">
            <v>18</v>
          </cell>
          <cell r="E9">
            <v>73.458333333333329</v>
          </cell>
          <cell r="F9">
            <v>91</v>
          </cell>
          <cell r="G9">
            <v>32</v>
          </cell>
          <cell r="H9">
            <v>4.32</v>
          </cell>
          <cell r="I9" t="str">
            <v>*</v>
          </cell>
          <cell r="J9">
            <v>11.879999999999999</v>
          </cell>
          <cell r="K9">
            <v>0</v>
          </cell>
        </row>
        <row r="10">
          <cell r="B10">
            <v>22.170833333333334</v>
          </cell>
          <cell r="C10">
            <v>29.1</v>
          </cell>
          <cell r="D10">
            <v>17.5</v>
          </cell>
          <cell r="E10">
            <v>72.166666666666671</v>
          </cell>
          <cell r="F10">
            <v>90</v>
          </cell>
          <cell r="G10">
            <v>41</v>
          </cell>
          <cell r="H10">
            <v>6.84</v>
          </cell>
          <cell r="I10" t="str">
            <v>*</v>
          </cell>
          <cell r="J10">
            <v>13.32</v>
          </cell>
          <cell r="K10">
            <v>0</v>
          </cell>
        </row>
        <row r="11">
          <cell r="B11">
            <v>20.720833333333331</v>
          </cell>
          <cell r="C11">
            <v>29.4</v>
          </cell>
          <cell r="D11">
            <v>14.9</v>
          </cell>
          <cell r="E11">
            <v>74.291666666666671</v>
          </cell>
          <cell r="F11">
            <v>93</v>
          </cell>
          <cell r="G11">
            <v>34</v>
          </cell>
          <cell r="H11">
            <v>6.48</v>
          </cell>
          <cell r="I11" t="str">
            <v>*</v>
          </cell>
          <cell r="J11">
            <v>16.2</v>
          </cell>
          <cell r="K11">
            <v>0</v>
          </cell>
        </row>
        <row r="12">
          <cell r="B12">
            <v>20.5625</v>
          </cell>
          <cell r="C12">
            <v>30.1</v>
          </cell>
          <cell r="D12">
            <v>14.4</v>
          </cell>
          <cell r="E12">
            <v>74.791666666666671</v>
          </cell>
          <cell r="F12">
            <v>93</v>
          </cell>
          <cell r="G12">
            <v>37</v>
          </cell>
          <cell r="H12">
            <v>5.04</v>
          </cell>
          <cell r="I12" t="str">
            <v>*</v>
          </cell>
          <cell r="J12">
            <v>14.76</v>
          </cell>
          <cell r="K12">
            <v>0.2</v>
          </cell>
        </row>
        <row r="13">
          <cell r="B13">
            <v>21.879166666666666</v>
          </cell>
          <cell r="C13">
            <v>31.1</v>
          </cell>
          <cell r="D13">
            <v>14.4</v>
          </cell>
          <cell r="E13">
            <v>75.583333333333329</v>
          </cell>
          <cell r="F13">
            <v>95</v>
          </cell>
          <cell r="G13">
            <v>37</v>
          </cell>
          <cell r="H13">
            <v>11.879999999999999</v>
          </cell>
          <cell r="I13" t="str">
            <v>*</v>
          </cell>
          <cell r="J13">
            <v>22.32</v>
          </cell>
          <cell r="K13">
            <v>0</v>
          </cell>
        </row>
        <row r="14">
          <cell r="B14">
            <v>23.516666666666666</v>
          </cell>
          <cell r="C14">
            <v>31.3</v>
          </cell>
          <cell r="D14">
            <v>18.100000000000001</v>
          </cell>
          <cell r="E14">
            <v>74.416666666666671</v>
          </cell>
          <cell r="F14">
            <v>93</v>
          </cell>
          <cell r="G14">
            <v>40</v>
          </cell>
          <cell r="H14">
            <v>11.16</v>
          </cell>
          <cell r="I14" t="str">
            <v>*</v>
          </cell>
          <cell r="J14">
            <v>27.36</v>
          </cell>
          <cell r="K14">
            <v>0</v>
          </cell>
        </row>
        <row r="15">
          <cell r="B15">
            <v>23.595833333333335</v>
          </cell>
          <cell r="C15">
            <v>31.4</v>
          </cell>
          <cell r="D15">
            <v>18.2</v>
          </cell>
          <cell r="E15">
            <v>76.708333333333329</v>
          </cell>
          <cell r="F15">
            <v>94</v>
          </cell>
          <cell r="G15">
            <v>46</v>
          </cell>
          <cell r="H15">
            <v>7.5600000000000005</v>
          </cell>
          <cell r="I15" t="str">
            <v>*</v>
          </cell>
          <cell r="J15">
            <v>21.96</v>
          </cell>
          <cell r="K15">
            <v>0</v>
          </cell>
        </row>
        <row r="16">
          <cell r="B16">
            <v>17.329166666666662</v>
          </cell>
          <cell r="C16">
            <v>23</v>
          </cell>
          <cell r="D16">
            <v>14.5</v>
          </cell>
          <cell r="E16">
            <v>84.875</v>
          </cell>
          <cell r="F16">
            <v>91</v>
          </cell>
          <cell r="G16">
            <v>76</v>
          </cell>
          <cell r="H16">
            <v>8.2799999999999994</v>
          </cell>
          <cell r="I16" t="str">
            <v>*</v>
          </cell>
          <cell r="J16">
            <v>20.52</v>
          </cell>
          <cell r="K16">
            <v>0.8</v>
          </cell>
        </row>
        <row r="17">
          <cell r="B17">
            <v>10.720833333333333</v>
          </cell>
          <cell r="C17">
            <v>14.5</v>
          </cell>
          <cell r="D17">
            <v>9.4</v>
          </cell>
          <cell r="E17">
            <v>91.416666666666671</v>
          </cell>
          <cell r="F17">
            <v>94</v>
          </cell>
          <cell r="G17">
            <v>84</v>
          </cell>
          <cell r="H17">
            <v>8.64</v>
          </cell>
          <cell r="I17" t="str">
            <v>*</v>
          </cell>
          <cell r="J17">
            <v>20.88</v>
          </cell>
          <cell r="K17">
            <v>38.000000000000007</v>
          </cell>
        </row>
        <row r="18">
          <cell r="B18">
            <v>9.8208333333333346</v>
          </cell>
          <cell r="C18">
            <v>11.2</v>
          </cell>
          <cell r="D18">
            <v>8.4</v>
          </cell>
          <cell r="E18">
            <v>91.041666666666671</v>
          </cell>
          <cell r="F18">
            <v>94</v>
          </cell>
          <cell r="G18">
            <v>84</v>
          </cell>
          <cell r="H18">
            <v>4.6800000000000006</v>
          </cell>
          <cell r="I18" t="str">
            <v>*</v>
          </cell>
          <cell r="J18">
            <v>14.04</v>
          </cell>
          <cell r="K18">
            <v>23.200000000000003</v>
          </cell>
        </row>
        <row r="19">
          <cell r="B19">
            <v>12.545833333333333</v>
          </cell>
          <cell r="C19">
            <v>18.7</v>
          </cell>
          <cell r="D19">
            <v>9.4</v>
          </cell>
          <cell r="E19">
            <v>83.458333333333329</v>
          </cell>
          <cell r="F19">
            <v>95</v>
          </cell>
          <cell r="G19">
            <v>53</v>
          </cell>
          <cell r="H19">
            <v>3.6</v>
          </cell>
          <cell r="I19" t="str">
            <v>*</v>
          </cell>
          <cell r="J19">
            <v>14.04</v>
          </cell>
          <cell r="K19">
            <v>7.6</v>
          </cell>
        </row>
        <row r="20">
          <cell r="B20">
            <v>12.566666666666668</v>
          </cell>
          <cell r="C20">
            <v>19.600000000000001</v>
          </cell>
          <cell r="D20">
            <v>7.3</v>
          </cell>
          <cell r="E20">
            <v>82.125</v>
          </cell>
          <cell r="F20">
            <v>96</v>
          </cell>
          <cell r="G20">
            <v>54</v>
          </cell>
          <cell r="H20">
            <v>5.04</v>
          </cell>
          <cell r="I20" t="str">
            <v>*</v>
          </cell>
          <cell r="J20">
            <v>14.76</v>
          </cell>
          <cell r="K20">
            <v>0.2</v>
          </cell>
        </row>
        <row r="21">
          <cell r="B21">
            <v>14.799999999999999</v>
          </cell>
          <cell r="C21">
            <v>21</v>
          </cell>
          <cell r="D21">
            <v>10.7</v>
          </cell>
          <cell r="E21">
            <v>82.041666666666671</v>
          </cell>
          <cell r="F21">
            <v>96</v>
          </cell>
          <cell r="G21">
            <v>56</v>
          </cell>
          <cell r="H21">
            <v>7.9200000000000008</v>
          </cell>
          <cell r="I21" t="str">
            <v>*</v>
          </cell>
          <cell r="J21">
            <v>20.88</v>
          </cell>
          <cell r="K21">
            <v>0.60000000000000009</v>
          </cell>
        </row>
        <row r="22">
          <cell r="B22">
            <v>15.08333333333333</v>
          </cell>
          <cell r="C22">
            <v>22.1</v>
          </cell>
          <cell r="D22">
            <v>9.9</v>
          </cell>
          <cell r="E22">
            <v>79.208333333333329</v>
          </cell>
          <cell r="F22">
            <v>94</v>
          </cell>
          <cell r="G22">
            <v>51</v>
          </cell>
          <cell r="H22">
            <v>7.5600000000000005</v>
          </cell>
          <cell r="I22" t="str">
            <v>*</v>
          </cell>
          <cell r="J22">
            <v>20.52</v>
          </cell>
          <cell r="K22">
            <v>0.2</v>
          </cell>
        </row>
        <row r="23">
          <cell r="B23">
            <v>16.954166666666669</v>
          </cell>
          <cell r="C23">
            <v>27.1</v>
          </cell>
          <cell r="D23">
            <v>11.2</v>
          </cell>
          <cell r="E23">
            <v>76.75</v>
          </cell>
          <cell r="F23">
            <v>94</v>
          </cell>
          <cell r="G23">
            <v>41</v>
          </cell>
          <cell r="H23">
            <v>3.9600000000000004</v>
          </cell>
          <cell r="I23" t="str">
            <v>*</v>
          </cell>
          <cell r="J23">
            <v>15.120000000000001</v>
          </cell>
          <cell r="K23">
            <v>0</v>
          </cell>
        </row>
        <row r="24">
          <cell r="B24">
            <v>19.254166666666666</v>
          </cell>
          <cell r="C24">
            <v>28.7</v>
          </cell>
          <cell r="D24">
            <v>13.5</v>
          </cell>
          <cell r="E24">
            <v>76.083333333333329</v>
          </cell>
          <cell r="F24">
            <v>93</v>
          </cell>
          <cell r="G24">
            <v>44</v>
          </cell>
          <cell r="H24">
            <v>6.84</v>
          </cell>
          <cell r="I24" t="str">
            <v>*</v>
          </cell>
          <cell r="J24">
            <v>15.840000000000002</v>
          </cell>
          <cell r="K24">
            <v>0</v>
          </cell>
        </row>
        <row r="25">
          <cell r="B25">
            <v>20.358333333333338</v>
          </cell>
          <cell r="C25">
            <v>28.9</v>
          </cell>
          <cell r="D25">
            <v>15.2</v>
          </cell>
          <cell r="E25">
            <v>78.625</v>
          </cell>
          <cell r="F25">
            <v>93</v>
          </cell>
          <cell r="G25">
            <v>43</v>
          </cell>
          <cell r="H25">
            <v>2.16</v>
          </cell>
          <cell r="I25" t="str">
            <v>*</v>
          </cell>
          <cell r="J25">
            <v>10.08</v>
          </cell>
          <cell r="K25">
            <v>0</v>
          </cell>
        </row>
        <row r="26">
          <cell r="B26">
            <v>23.558333333333337</v>
          </cell>
          <cell r="C26">
            <v>31</v>
          </cell>
          <cell r="D26">
            <v>18.7</v>
          </cell>
          <cell r="E26">
            <v>73.125</v>
          </cell>
          <cell r="F26">
            <v>92</v>
          </cell>
          <cell r="G26">
            <v>40</v>
          </cell>
          <cell r="H26">
            <v>8.2799999999999994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22.716666666666665</v>
          </cell>
          <cell r="C27">
            <v>30.8</v>
          </cell>
          <cell r="D27">
            <v>16.600000000000001</v>
          </cell>
          <cell r="E27">
            <v>74.666666666666671</v>
          </cell>
          <cell r="F27">
            <v>94</v>
          </cell>
          <cell r="G27">
            <v>42</v>
          </cell>
          <cell r="H27">
            <v>10.08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22.612500000000001</v>
          </cell>
          <cell r="C28">
            <v>31.6</v>
          </cell>
          <cell r="D28">
            <v>15.9</v>
          </cell>
          <cell r="E28">
            <v>73.625</v>
          </cell>
          <cell r="F28">
            <v>94</v>
          </cell>
          <cell r="G28">
            <v>37</v>
          </cell>
          <cell r="H28">
            <v>11.16</v>
          </cell>
          <cell r="I28" t="str">
            <v>*</v>
          </cell>
          <cell r="J28">
            <v>25.56</v>
          </cell>
          <cell r="K28">
            <v>0</v>
          </cell>
        </row>
        <row r="29">
          <cell r="B29">
            <v>22.758333333333336</v>
          </cell>
          <cell r="C29">
            <v>31.7</v>
          </cell>
          <cell r="D29">
            <v>15.9</v>
          </cell>
          <cell r="E29">
            <v>73.291666666666671</v>
          </cell>
          <cell r="F29">
            <v>93</v>
          </cell>
          <cell r="G29">
            <v>39</v>
          </cell>
          <cell r="H29">
            <v>5.7600000000000007</v>
          </cell>
          <cell r="I29" t="str">
            <v>*</v>
          </cell>
          <cell r="J29">
            <v>16.920000000000002</v>
          </cell>
          <cell r="K29">
            <v>0</v>
          </cell>
        </row>
        <row r="30">
          <cell r="B30">
            <v>22.141666666666666</v>
          </cell>
          <cell r="C30">
            <v>30.4</v>
          </cell>
          <cell r="D30">
            <v>15.1</v>
          </cell>
          <cell r="E30">
            <v>74.666666666666671</v>
          </cell>
          <cell r="F30">
            <v>95</v>
          </cell>
          <cell r="G30">
            <v>36</v>
          </cell>
          <cell r="H30">
            <v>7.5600000000000005</v>
          </cell>
          <cell r="I30" t="str">
            <v>*</v>
          </cell>
          <cell r="J30">
            <v>18.36</v>
          </cell>
          <cell r="K30">
            <v>0</v>
          </cell>
        </row>
        <row r="31">
          <cell r="B31">
            <v>21.508333333333329</v>
          </cell>
          <cell r="C31">
            <v>30.4</v>
          </cell>
          <cell r="D31">
            <v>15.9</v>
          </cell>
          <cell r="E31">
            <v>71.333333333333329</v>
          </cell>
          <cell r="F31">
            <v>94</v>
          </cell>
          <cell r="G31">
            <v>33</v>
          </cell>
          <cell r="H31">
            <v>8.2799999999999994</v>
          </cell>
          <cell r="I31" t="str">
            <v>*</v>
          </cell>
          <cell r="J31">
            <v>21.240000000000002</v>
          </cell>
          <cell r="K31">
            <v>0</v>
          </cell>
        </row>
        <row r="32">
          <cell r="B32">
            <v>21.666666666666671</v>
          </cell>
          <cell r="C32">
            <v>31.1</v>
          </cell>
          <cell r="D32">
            <v>15</v>
          </cell>
          <cell r="E32">
            <v>73</v>
          </cell>
          <cell r="F32">
            <v>93</v>
          </cell>
          <cell r="G32">
            <v>37</v>
          </cell>
          <cell r="H32">
            <v>3.6</v>
          </cell>
          <cell r="I32" t="str">
            <v>*</v>
          </cell>
          <cell r="J32">
            <v>12.24</v>
          </cell>
          <cell r="K32">
            <v>0</v>
          </cell>
        </row>
        <row r="33">
          <cell r="B33">
            <v>21.691666666666666</v>
          </cell>
          <cell r="C33">
            <v>30.2</v>
          </cell>
          <cell r="D33">
            <v>16.399999999999999</v>
          </cell>
          <cell r="E33">
            <v>75.583333333333329</v>
          </cell>
          <cell r="F33">
            <v>93</v>
          </cell>
          <cell r="G33">
            <v>40</v>
          </cell>
          <cell r="H33">
            <v>5.4</v>
          </cell>
          <cell r="I33" t="str">
            <v>*</v>
          </cell>
          <cell r="J33">
            <v>13.68</v>
          </cell>
          <cell r="K33">
            <v>0</v>
          </cell>
        </row>
        <row r="34">
          <cell r="B34">
            <v>21.4375</v>
          </cell>
          <cell r="C34">
            <v>29.9</v>
          </cell>
          <cell r="D34">
            <v>16.5</v>
          </cell>
          <cell r="E34">
            <v>73.458333333333329</v>
          </cell>
          <cell r="F34">
            <v>92</v>
          </cell>
          <cell r="G34">
            <v>39</v>
          </cell>
          <cell r="H34">
            <v>6.84</v>
          </cell>
          <cell r="I34" t="str">
            <v>*</v>
          </cell>
          <cell r="J34">
            <v>12.6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21.574999999999999</v>
          </cell>
          <cell r="C5">
            <v>29</v>
          </cell>
          <cell r="D5">
            <v>16.100000000000001</v>
          </cell>
          <cell r="E5">
            <v>83</v>
          </cell>
          <cell r="F5">
            <v>100</v>
          </cell>
          <cell r="G5">
            <v>53</v>
          </cell>
          <cell r="H5">
            <v>7.5600000000000005</v>
          </cell>
          <cell r="I5" t="str">
            <v>*</v>
          </cell>
          <cell r="J5">
            <v>17.28</v>
          </cell>
          <cell r="K5">
            <v>0.2</v>
          </cell>
        </row>
        <row r="6">
          <cell r="B6">
            <v>22.533333333333331</v>
          </cell>
          <cell r="C6">
            <v>30.5</v>
          </cell>
          <cell r="D6">
            <v>16.5</v>
          </cell>
          <cell r="E6">
            <v>78.916666666666671</v>
          </cell>
          <cell r="F6">
            <v>100</v>
          </cell>
          <cell r="G6">
            <v>44</v>
          </cell>
          <cell r="H6">
            <v>15.840000000000002</v>
          </cell>
          <cell r="I6" t="str">
            <v>*</v>
          </cell>
          <cell r="J6">
            <v>25.56</v>
          </cell>
          <cell r="K6">
            <v>0</v>
          </cell>
        </row>
        <row r="7">
          <cell r="B7">
            <v>22.8</v>
          </cell>
          <cell r="C7">
            <v>31.9</v>
          </cell>
          <cell r="D7">
            <v>16.2</v>
          </cell>
          <cell r="E7">
            <v>73.375</v>
          </cell>
          <cell r="F7">
            <v>96</v>
          </cell>
          <cell r="G7">
            <v>30</v>
          </cell>
          <cell r="H7">
            <v>10.44</v>
          </cell>
          <cell r="I7" t="str">
            <v>*</v>
          </cell>
          <cell r="J7">
            <v>18</v>
          </cell>
          <cell r="K7">
            <v>0</v>
          </cell>
        </row>
        <row r="8">
          <cell r="B8">
            <v>23.3125</v>
          </cell>
          <cell r="C8">
            <v>32.6</v>
          </cell>
          <cell r="D8">
            <v>16.2</v>
          </cell>
          <cell r="E8">
            <v>73.541666666666671</v>
          </cell>
          <cell r="F8">
            <v>96</v>
          </cell>
          <cell r="G8">
            <v>33</v>
          </cell>
          <cell r="H8">
            <v>11.16</v>
          </cell>
          <cell r="I8" t="str">
            <v>*</v>
          </cell>
          <cell r="J8">
            <v>21.240000000000002</v>
          </cell>
          <cell r="K8">
            <v>0</v>
          </cell>
        </row>
        <row r="9">
          <cell r="B9">
            <v>24.045833333333334</v>
          </cell>
          <cell r="C9">
            <v>32.9</v>
          </cell>
          <cell r="D9">
            <v>17.7</v>
          </cell>
          <cell r="E9">
            <v>71</v>
          </cell>
          <cell r="F9">
            <v>94</v>
          </cell>
          <cell r="G9">
            <v>29</v>
          </cell>
          <cell r="H9">
            <v>8.2799999999999994</v>
          </cell>
          <cell r="I9" t="str">
            <v>*</v>
          </cell>
          <cell r="J9">
            <v>16.2</v>
          </cell>
          <cell r="K9">
            <v>0</v>
          </cell>
        </row>
        <row r="10">
          <cell r="B10">
            <v>22.304166666666671</v>
          </cell>
          <cell r="C10">
            <v>30.5</v>
          </cell>
          <cell r="D10">
            <v>15.7</v>
          </cell>
          <cell r="E10">
            <v>75</v>
          </cell>
          <cell r="F10">
            <v>96</v>
          </cell>
          <cell r="G10">
            <v>37</v>
          </cell>
          <cell r="H10">
            <v>10.44</v>
          </cell>
          <cell r="I10" t="str">
            <v>*</v>
          </cell>
          <cell r="J10">
            <v>19.8</v>
          </cell>
          <cell r="K10">
            <v>0</v>
          </cell>
        </row>
        <row r="11">
          <cell r="B11">
            <v>21.045833333333334</v>
          </cell>
          <cell r="C11">
            <v>31.1</v>
          </cell>
          <cell r="D11">
            <v>13.2</v>
          </cell>
          <cell r="E11">
            <v>74.541666666666671</v>
          </cell>
          <cell r="F11">
            <v>100</v>
          </cell>
          <cell r="G11">
            <v>33</v>
          </cell>
          <cell r="H11">
            <v>6.84</v>
          </cell>
          <cell r="I11" t="str">
            <v>*</v>
          </cell>
          <cell r="J11">
            <v>15.120000000000001</v>
          </cell>
          <cell r="K11">
            <v>0</v>
          </cell>
        </row>
        <row r="12">
          <cell r="B12">
            <v>22.108333333333334</v>
          </cell>
          <cell r="C12">
            <v>32.799999999999997</v>
          </cell>
          <cell r="D12">
            <v>14.1</v>
          </cell>
          <cell r="E12">
            <v>73.208333333333329</v>
          </cell>
          <cell r="F12">
            <v>96</v>
          </cell>
          <cell r="G12">
            <v>30</v>
          </cell>
          <cell r="H12">
            <v>12.96</v>
          </cell>
          <cell r="I12" t="str">
            <v>*</v>
          </cell>
          <cell r="J12">
            <v>73.44</v>
          </cell>
          <cell r="K12">
            <v>0</v>
          </cell>
        </row>
        <row r="13">
          <cell r="B13">
            <v>23.133333333333336</v>
          </cell>
          <cell r="C13">
            <v>33.5</v>
          </cell>
          <cell r="D13">
            <v>15.1</v>
          </cell>
          <cell r="E13">
            <v>72.166666666666671</v>
          </cell>
          <cell r="F13">
            <v>96</v>
          </cell>
          <cell r="G13">
            <v>33</v>
          </cell>
          <cell r="H13">
            <v>19.8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24.495833333333326</v>
          </cell>
          <cell r="C14">
            <v>33.4</v>
          </cell>
          <cell r="D14">
            <v>18.600000000000001</v>
          </cell>
          <cell r="E14">
            <v>72.75</v>
          </cell>
          <cell r="F14">
            <v>94</v>
          </cell>
          <cell r="G14">
            <v>38</v>
          </cell>
          <cell r="H14">
            <v>19.440000000000001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24.254166666666666</v>
          </cell>
          <cell r="C15">
            <v>34.200000000000003</v>
          </cell>
          <cell r="D15">
            <v>17.899999999999999</v>
          </cell>
          <cell r="E15">
            <v>75.041666666666671</v>
          </cell>
          <cell r="F15">
            <v>95</v>
          </cell>
          <cell r="G15">
            <v>40</v>
          </cell>
          <cell r="H15">
            <v>28.8</v>
          </cell>
          <cell r="I15" t="str">
            <v>*</v>
          </cell>
          <cell r="J15">
            <v>57.24</v>
          </cell>
          <cell r="K15">
            <v>0</v>
          </cell>
        </row>
        <row r="16">
          <cell r="B16">
            <v>15.200000000000003</v>
          </cell>
          <cell r="C16">
            <v>20.9</v>
          </cell>
          <cell r="D16">
            <v>12.4</v>
          </cell>
          <cell r="E16">
            <v>87.666666666666671</v>
          </cell>
          <cell r="F16">
            <v>94</v>
          </cell>
          <cell r="G16">
            <v>82</v>
          </cell>
          <cell r="H16">
            <v>19.079999999999998</v>
          </cell>
          <cell r="I16" t="str">
            <v>*</v>
          </cell>
          <cell r="J16">
            <v>35.64</v>
          </cell>
          <cell r="K16">
            <v>5</v>
          </cell>
        </row>
        <row r="17">
          <cell r="B17">
            <v>10.758333333333331</v>
          </cell>
          <cell r="C17">
            <v>13</v>
          </cell>
          <cell r="D17">
            <v>9.4</v>
          </cell>
          <cell r="E17">
            <v>92.708333333333329</v>
          </cell>
          <cell r="F17">
            <v>95</v>
          </cell>
          <cell r="G17">
            <v>90</v>
          </cell>
          <cell r="H17">
            <v>21.96</v>
          </cell>
          <cell r="I17" t="str">
            <v>*</v>
          </cell>
          <cell r="J17">
            <v>38.519999999999996</v>
          </cell>
          <cell r="K17">
            <v>12.6</v>
          </cell>
        </row>
        <row r="18">
          <cell r="B18">
            <v>10.054166666666667</v>
          </cell>
          <cell r="C18">
            <v>11.7</v>
          </cell>
          <cell r="D18">
            <v>8.6</v>
          </cell>
          <cell r="E18">
            <v>90.208333333333329</v>
          </cell>
          <cell r="F18">
            <v>95</v>
          </cell>
          <cell r="G18">
            <v>81</v>
          </cell>
          <cell r="H18">
            <v>16.2</v>
          </cell>
          <cell r="I18" t="str">
            <v>*</v>
          </cell>
          <cell r="J18">
            <v>28.44</v>
          </cell>
          <cell r="K18">
            <v>13.2</v>
          </cell>
        </row>
        <row r="19">
          <cell r="B19">
            <v>11.499999999999998</v>
          </cell>
          <cell r="C19">
            <v>17.7</v>
          </cell>
          <cell r="D19">
            <v>7</v>
          </cell>
          <cell r="E19">
            <v>85.958333333333329</v>
          </cell>
          <cell r="F19">
            <v>100</v>
          </cell>
          <cell r="G19">
            <v>54</v>
          </cell>
          <cell r="H19">
            <v>11.520000000000001</v>
          </cell>
          <cell r="I19" t="str">
            <v>*</v>
          </cell>
          <cell r="J19">
            <v>24.48</v>
          </cell>
          <cell r="K19">
            <v>6.6000000000000005</v>
          </cell>
        </row>
        <row r="20">
          <cell r="B20">
            <v>11.258333333333331</v>
          </cell>
          <cell r="C20">
            <v>18.399999999999999</v>
          </cell>
          <cell r="D20">
            <v>6.2</v>
          </cell>
          <cell r="E20">
            <v>88.5</v>
          </cell>
          <cell r="F20">
            <v>97</v>
          </cell>
          <cell r="G20">
            <v>61</v>
          </cell>
          <cell r="H20">
            <v>12.24</v>
          </cell>
          <cell r="I20" t="str">
            <v>*</v>
          </cell>
          <cell r="J20">
            <v>21.240000000000002</v>
          </cell>
          <cell r="K20">
            <v>1.5999999999999999</v>
          </cell>
        </row>
        <row r="21">
          <cell r="B21">
            <v>15.262499999999996</v>
          </cell>
          <cell r="C21">
            <v>22.7</v>
          </cell>
          <cell r="D21">
            <v>10</v>
          </cell>
          <cell r="E21">
            <v>81.416666666666671</v>
          </cell>
          <cell r="F21">
            <v>98</v>
          </cell>
          <cell r="G21">
            <v>50</v>
          </cell>
          <cell r="H21">
            <v>15.840000000000002</v>
          </cell>
          <cell r="I21" t="str">
            <v>*</v>
          </cell>
          <cell r="J21">
            <v>27</v>
          </cell>
          <cell r="K21">
            <v>0.4</v>
          </cell>
        </row>
        <row r="22">
          <cell r="B22">
            <v>15.383333333333333</v>
          </cell>
          <cell r="C22">
            <v>24.3</v>
          </cell>
          <cell r="D22">
            <v>9.4</v>
          </cell>
          <cell r="E22">
            <v>79.875</v>
          </cell>
          <cell r="F22">
            <v>97</v>
          </cell>
          <cell r="G22">
            <v>43</v>
          </cell>
          <cell r="H22">
            <v>12.6</v>
          </cell>
          <cell r="I22" t="str">
            <v>*</v>
          </cell>
          <cell r="J22">
            <v>24.48</v>
          </cell>
          <cell r="K22">
            <v>0</v>
          </cell>
        </row>
        <row r="23">
          <cell r="B23">
            <v>17.874999999999996</v>
          </cell>
          <cell r="C23">
            <v>29.3</v>
          </cell>
          <cell r="D23">
            <v>9.5</v>
          </cell>
          <cell r="E23">
            <v>78.083333333333329</v>
          </cell>
          <cell r="F23">
            <v>97</v>
          </cell>
          <cell r="G23">
            <v>41</v>
          </cell>
          <cell r="H23">
            <v>13.32</v>
          </cell>
          <cell r="I23" t="str">
            <v>*</v>
          </cell>
          <cell r="J23">
            <v>23.759999999999998</v>
          </cell>
          <cell r="K23">
            <v>0</v>
          </cell>
        </row>
        <row r="24">
          <cell r="B24">
            <v>20.387499999999999</v>
          </cell>
          <cell r="C24">
            <v>31.4</v>
          </cell>
          <cell r="D24">
            <v>12.2</v>
          </cell>
          <cell r="E24">
            <v>74.166666666666671</v>
          </cell>
          <cell r="F24">
            <v>97</v>
          </cell>
          <cell r="G24">
            <v>30</v>
          </cell>
          <cell r="H24">
            <v>12.6</v>
          </cell>
          <cell r="I24" t="str">
            <v>*</v>
          </cell>
          <cell r="J24">
            <v>20.16</v>
          </cell>
          <cell r="K24">
            <v>0</v>
          </cell>
        </row>
        <row r="25">
          <cell r="B25">
            <v>21.999999999999996</v>
          </cell>
          <cell r="C25">
            <v>32.4</v>
          </cell>
          <cell r="D25">
            <v>15.4</v>
          </cell>
          <cell r="E25">
            <v>73.666666666666671</v>
          </cell>
          <cell r="F25">
            <v>96</v>
          </cell>
          <cell r="G25">
            <v>31</v>
          </cell>
          <cell r="H25">
            <v>16.920000000000002</v>
          </cell>
          <cell r="I25" t="str">
            <v>*</v>
          </cell>
          <cell r="J25">
            <v>53.28</v>
          </cell>
          <cell r="K25">
            <v>0</v>
          </cell>
        </row>
        <row r="26">
          <cell r="B26">
            <v>24.008333333333336</v>
          </cell>
          <cell r="C26">
            <v>32.700000000000003</v>
          </cell>
          <cell r="D26">
            <v>17.600000000000001</v>
          </cell>
          <cell r="E26">
            <v>69.458333333333329</v>
          </cell>
          <cell r="F26">
            <v>92</v>
          </cell>
          <cell r="G26">
            <v>35</v>
          </cell>
          <cell r="H26">
            <v>22.32</v>
          </cell>
          <cell r="I26" t="str">
            <v>*</v>
          </cell>
          <cell r="J26">
            <v>37.440000000000005</v>
          </cell>
          <cell r="K26">
            <v>0</v>
          </cell>
        </row>
        <row r="27">
          <cell r="B27">
            <v>23.0625</v>
          </cell>
          <cell r="C27">
            <v>32.700000000000003</v>
          </cell>
          <cell r="D27">
            <v>16.100000000000001</v>
          </cell>
          <cell r="E27">
            <v>73.75</v>
          </cell>
          <cell r="F27">
            <v>95</v>
          </cell>
          <cell r="G27">
            <v>33</v>
          </cell>
          <cell r="H27">
            <v>18.720000000000002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22.658333333333335</v>
          </cell>
          <cell r="C28">
            <v>32.299999999999997</v>
          </cell>
          <cell r="D28">
            <v>14.9</v>
          </cell>
          <cell r="E28">
            <v>73.875</v>
          </cell>
          <cell r="F28">
            <v>96</v>
          </cell>
          <cell r="G28">
            <v>37</v>
          </cell>
          <cell r="H28">
            <v>21.6</v>
          </cell>
          <cell r="I28" t="str">
            <v>*</v>
          </cell>
          <cell r="J28">
            <v>36.72</v>
          </cell>
          <cell r="K28">
            <v>0</v>
          </cell>
        </row>
        <row r="29">
          <cell r="B29">
            <v>23.916666666666668</v>
          </cell>
          <cell r="C29">
            <v>33.299999999999997</v>
          </cell>
          <cell r="D29">
            <v>16.899999999999999</v>
          </cell>
          <cell r="E29">
            <v>70.833333333333329</v>
          </cell>
          <cell r="F29">
            <v>94</v>
          </cell>
          <cell r="G29">
            <v>32</v>
          </cell>
          <cell r="H29">
            <v>20.52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22.7</v>
          </cell>
          <cell r="C30">
            <v>32.6</v>
          </cell>
          <cell r="D30">
            <v>15</v>
          </cell>
          <cell r="E30">
            <v>72.5</v>
          </cell>
          <cell r="F30">
            <v>96</v>
          </cell>
          <cell r="G30">
            <v>29</v>
          </cell>
          <cell r="H30">
            <v>16.559999999999999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21.929166666666671</v>
          </cell>
          <cell r="C31">
            <v>32</v>
          </cell>
          <cell r="D31">
            <v>14.3</v>
          </cell>
          <cell r="E31">
            <v>72.541666666666671</v>
          </cell>
          <cell r="F31">
            <v>96</v>
          </cell>
          <cell r="G31">
            <v>30</v>
          </cell>
          <cell r="H31">
            <v>18.720000000000002</v>
          </cell>
          <cell r="I31" t="str">
            <v>*</v>
          </cell>
          <cell r="J31">
            <v>37.440000000000005</v>
          </cell>
          <cell r="K31">
            <v>0</v>
          </cell>
        </row>
        <row r="32">
          <cell r="B32">
            <v>22.462500000000002</v>
          </cell>
          <cell r="C32">
            <v>33.9</v>
          </cell>
          <cell r="D32">
            <v>15.2</v>
          </cell>
          <cell r="E32">
            <v>72.875</v>
          </cell>
          <cell r="F32">
            <v>95</v>
          </cell>
          <cell r="G32">
            <v>31</v>
          </cell>
          <cell r="H32">
            <v>11.16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21.929166666666664</v>
          </cell>
          <cell r="C33">
            <v>30.5</v>
          </cell>
          <cell r="D33">
            <v>14.9</v>
          </cell>
          <cell r="E33">
            <v>77.208333333333329</v>
          </cell>
          <cell r="F33">
            <v>100</v>
          </cell>
          <cell r="G33">
            <v>41</v>
          </cell>
          <cell r="H33">
            <v>11.520000000000001</v>
          </cell>
          <cell r="I33" t="str">
            <v>*</v>
          </cell>
          <cell r="J33">
            <v>19.079999999999998</v>
          </cell>
          <cell r="K33">
            <v>0</v>
          </cell>
        </row>
        <row r="34">
          <cell r="B34">
            <v>22.05</v>
          </cell>
          <cell r="C34">
            <v>31</v>
          </cell>
          <cell r="D34">
            <v>14.7</v>
          </cell>
          <cell r="E34">
            <v>77.541666666666671</v>
          </cell>
          <cell r="F34">
            <v>100</v>
          </cell>
          <cell r="G34">
            <v>36</v>
          </cell>
          <cell r="H34">
            <v>14.04</v>
          </cell>
          <cell r="I34" t="str">
            <v>*</v>
          </cell>
          <cell r="J34">
            <v>27.36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20.731578947368423</v>
          </cell>
          <cell r="C5">
            <v>25.4</v>
          </cell>
          <cell r="D5">
            <v>15</v>
          </cell>
          <cell r="E5">
            <v>79.684210526315795</v>
          </cell>
          <cell r="F5">
            <v>98</v>
          </cell>
          <cell r="G5">
            <v>57</v>
          </cell>
          <cell r="H5">
            <v>9.7200000000000006</v>
          </cell>
          <cell r="I5" t="str">
            <v>*</v>
          </cell>
          <cell r="J5">
            <v>20.16</v>
          </cell>
          <cell r="K5">
            <v>0</v>
          </cell>
        </row>
        <row r="6">
          <cell r="B6">
            <v>20.449999999999996</v>
          </cell>
          <cell r="C6">
            <v>27.3</v>
          </cell>
          <cell r="D6">
            <v>14</v>
          </cell>
          <cell r="E6">
            <v>76.150000000000006</v>
          </cell>
          <cell r="F6">
            <v>97</v>
          </cell>
          <cell r="G6">
            <v>49</v>
          </cell>
          <cell r="H6">
            <v>12.24</v>
          </cell>
          <cell r="I6" t="str">
            <v>*</v>
          </cell>
          <cell r="J6">
            <v>29.880000000000003</v>
          </cell>
          <cell r="K6">
            <v>0</v>
          </cell>
        </row>
        <row r="7">
          <cell r="B7">
            <v>20.389473684210529</v>
          </cell>
          <cell r="C7">
            <v>28</v>
          </cell>
          <cell r="D7">
            <v>11.1</v>
          </cell>
          <cell r="E7">
            <v>75.631578947368425</v>
          </cell>
          <cell r="F7">
            <v>99</v>
          </cell>
          <cell r="G7">
            <v>41</v>
          </cell>
          <cell r="H7">
            <v>12.24</v>
          </cell>
          <cell r="I7" t="str">
            <v>*</v>
          </cell>
          <cell r="J7">
            <v>23.759999999999998</v>
          </cell>
          <cell r="K7">
            <v>0</v>
          </cell>
        </row>
        <row r="8">
          <cell r="B8">
            <v>21.736842105263158</v>
          </cell>
          <cell r="C8">
            <v>30.6</v>
          </cell>
          <cell r="D8">
            <v>13.4</v>
          </cell>
          <cell r="E8">
            <v>69.526315789473685</v>
          </cell>
          <cell r="F8">
            <v>97</v>
          </cell>
          <cell r="G8">
            <v>32</v>
          </cell>
          <cell r="H8">
            <v>10.8</v>
          </cell>
          <cell r="I8" t="str">
            <v>*</v>
          </cell>
          <cell r="J8">
            <v>20.52</v>
          </cell>
          <cell r="K8">
            <v>0</v>
          </cell>
        </row>
        <row r="9">
          <cell r="B9">
            <v>21.177777777777777</v>
          </cell>
          <cell r="C9">
            <v>29</v>
          </cell>
          <cell r="D9">
            <v>13.2</v>
          </cell>
          <cell r="E9">
            <v>69.555555555555557</v>
          </cell>
          <cell r="F9">
            <v>96</v>
          </cell>
          <cell r="G9">
            <v>35</v>
          </cell>
          <cell r="H9">
            <v>8.2799999999999994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20.799999999999997</v>
          </cell>
          <cell r="C10">
            <v>30.3</v>
          </cell>
          <cell r="D10">
            <v>13.8</v>
          </cell>
          <cell r="E10">
            <v>66.888888888888886</v>
          </cell>
          <cell r="F10">
            <v>97</v>
          </cell>
          <cell r="G10">
            <v>40</v>
          </cell>
          <cell r="H10">
            <v>10.08</v>
          </cell>
          <cell r="I10" t="str">
            <v>*</v>
          </cell>
          <cell r="J10">
            <v>26.64</v>
          </cell>
          <cell r="K10">
            <v>2</v>
          </cell>
        </row>
        <row r="11">
          <cell r="B11">
            <v>19.433333333333334</v>
          </cell>
          <cell r="C11">
            <v>29.2</v>
          </cell>
          <cell r="D11">
            <v>11.7</v>
          </cell>
          <cell r="E11">
            <v>71.416666666666671</v>
          </cell>
          <cell r="F11">
            <v>97</v>
          </cell>
          <cell r="G11">
            <v>34</v>
          </cell>
          <cell r="H11">
            <v>10.8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19.383333333333333</v>
          </cell>
          <cell r="C12">
            <v>29.9</v>
          </cell>
          <cell r="D12">
            <v>11.7</v>
          </cell>
          <cell r="E12">
            <v>68.708333333333329</v>
          </cell>
          <cell r="F12">
            <v>97</v>
          </cell>
          <cell r="G12">
            <v>28</v>
          </cell>
          <cell r="H12">
            <v>10.8</v>
          </cell>
          <cell r="I12" t="str">
            <v>*</v>
          </cell>
          <cell r="J12">
            <v>24.840000000000003</v>
          </cell>
          <cell r="K12">
            <v>0</v>
          </cell>
        </row>
        <row r="13">
          <cell r="B13">
            <v>19.962500000000002</v>
          </cell>
          <cell r="C13">
            <v>31.3</v>
          </cell>
          <cell r="D13">
            <v>12.6</v>
          </cell>
          <cell r="E13">
            <v>65.25</v>
          </cell>
          <cell r="F13">
            <v>92</v>
          </cell>
          <cell r="G13">
            <v>29</v>
          </cell>
          <cell r="H13">
            <v>15.840000000000002</v>
          </cell>
          <cell r="I13" t="str">
            <v>*</v>
          </cell>
          <cell r="J13">
            <v>28.08</v>
          </cell>
          <cell r="K13">
            <v>0</v>
          </cell>
        </row>
        <row r="14">
          <cell r="B14">
            <v>22.504166666666663</v>
          </cell>
          <cell r="C14">
            <v>32.4</v>
          </cell>
          <cell r="D14">
            <v>15.4</v>
          </cell>
          <cell r="E14">
            <v>62.25</v>
          </cell>
          <cell r="F14">
            <v>87</v>
          </cell>
          <cell r="G14">
            <v>27</v>
          </cell>
          <cell r="H14">
            <v>14.04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23.987500000000001</v>
          </cell>
          <cell r="C15">
            <v>32.6</v>
          </cell>
          <cell r="D15">
            <v>16.8</v>
          </cell>
          <cell r="E15">
            <v>60.041666666666664</v>
          </cell>
          <cell r="F15">
            <v>88</v>
          </cell>
          <cell r="G15">
            <v>35</v>
          </cell>
          <cell r="H15">
            <v>25.92</v>
          </cell>
          <cell r="I15" t="str">
            <v>*</v>
          </cell>
          <cell r="J15">
            <v>45</v>
          </cell>
          <cell r="K15">
            <v>0</v>
          </cell>
        </row>
        <row r="16">
          <cell r="B16">
            <v>18.108333333333334</v>
          </cell>
          <cell r="C16">
            <v>22.5</v>
          </cell>
          <cell r="D16">
            <v>14.4</v>
          </cell>
          <cell r="E16">
            <v>93.416666666666671</v>
          </cell>
          <cell r="F16">
            <v>98</v>
          </cell>
          <cell r="G16">
            <v>75</v>
          </cell>
          <cell r="H16">
            <v>12.24</v>
          </cell>
          <cell r="I16" t="str">
            <v>*</v>
          </cell>
          <cell r="J16">
            <v>23.040000000000003</v>
          </cell>
          <cell r="K16">
            <v>8.4</v>
          </cell>
        </row>
        <row r="17">
          <cell r="B17">
            <v>10.466666666666669</v>
          </cell>
          <cell r="C17">
            <v>14.4</v>
          </cell>
          <cell r="D17">
            <v>9.1</v>
          </cell>
          <cell r="E17">
            <v>95.75</v>
          </cell>
          <cell r="F17">
            <v>98</v>
          </cell>
          <cell r="G17">
            <v>92</v>
          </cell>
          <cell r="H17">
            <v>11.520000000000001</v>
          </cell>
          <cell r="I17" t="str">
            <v>*</v>
          </cell>
          <cell r="J17">
            <v>23.400000000000002</v>
          </cell>
          <cell r="K17">
            <v>38.599999999999994</v>
          </cell>
        </row>
        <row r="18">
          <cell r="B18">
            <v>8.7083333333333339</v>
          </cell>
          <cell r="C18">
            <v>9.8000000000000007</v>
          </cell>
          <cell r="D18">
            <v>7.7</v>
          </cell>
          <cell r="E18">
            <v>96.666666666666671</v>
          </cell>
          <cell r="F18">
            <v>97</v>
          </cell>
          <cell r="G18">
            <v>95</v>
          </cell>
          <cell r="H18">
            <v>9</v>
          </cell>
          <cell r="I18" t="str">
            <v>*</v>
          </cell>
          <cell r="J18">
            <v>25.2</v>
          </cell>
          <cell r="K18">
            <v>40.4</v>
          </cell>
        </row>
        <row r="19">
          <cell r="B19">
            <v>10.75</v>
          </cell>
          <cell r="C19">
            <v>16.8</v>
          </cell>
          <cell r="D19">
            <v>7.5</v>
          </cell>
          <cell r="E19">
            <v>89.291666666666671</v>
          </cell>
          <cell r="F19">
            <v>98</v>
          </cell>
          <cell r="G19">
            <v>59</v>
          </cell>
          <cell r="H19">
            <v>8.64</v>
          </cell>
          <cell r="I19" t="str">
            <v>*</v>
          </cell>
          <cell r="J19">
            <v>19.8</v>
          </cell>
          <cell r="K19">
            <v>6</v>
          </cell>
        </row>
        <row r="20">
          <cell r="B20">
            <v>9.4333333333333336</v>
          </cell>
          <cell r="C20">
            <v>17.5</v>
          </cell>
          <cell r="D20">
            <v>3.8</v>
          </cell>
          <cell r="E20">
            <v>88.833333333333329</v>
          </cell>
          <cell r="F20">
            <v>99</v>
          </cell>
          <cell r="G20">
            <v>60</v>
          </cell>
          <cell r="H20">
            <v>7.5600000000000005</v>
          </cell>
          <cell r="I20" t="str">
            <v>*</v>
          </cell>
          <cell r="J20">
            <v>20.16</v>
          </cell>
          <cell r="K20">
            <v>0.2</v>
          </cell>
        </row>
        <row r="21">
          <cell r="B21">
            <v>11.354166666666666</v>
          </cell>
          <cell r="C21">
            <v>19.399999999999999</v>
          </cell>
          <cell r="D21">
            <v>4.9000000000000004</v>
          </cell>
          <cell r="E21">
            <v>83.375</v>
          </cell>
          <cell r="F21">
            <v>99</v>
          </cell>
          <cell r="G21">
            <v>54</v>
          </cell>
          <cell r="H21">
            <v>11.520000000000001</v>
          </cell>
          <cell r="I21" t="str">
            <v>*</v>
          </cell>
          <cell r="J21">
            <v>23.759999999999998</v>
          </cell>
          <cell r="K21">
            <v>0</v>
          </cell>
        </row>
        <row r="22">
          <cell r="B22">
            <v>12.320833333333333</v>
          </cell>
          <cell r="C22">
            <v>22.9</v>
          </cell>
          <cell r="D22">
            <v>5.0999999999999996</v>
          </cell>
          <cell r="E22">
            <v>82.416666666666671</v>
          </cell>
          <cell r="F22">
            <v>99</v>
          </cell>
          <cell r="G22">
            <v>46</v>
          </cell>
          <cell r="H22">
            <v>8.64</v>
          </cell>
          <cell r="I22" t="str">
            <v>*</v>
          </cell>
          <cell r="J22">
            <v>17.28</v>
          </cell>
          <cell r="K22">
            <v>0.2</v>
          </cell>
        </row>
        <row r="23">
          <cell r="B23">
            <v>14.45833333333333</v>
          </cell>
          <cell r="C23">
            <v>25.7</v>
          </cell>
          <cell r="D23">
            <v>5.0999999999999996</v>
          </cell>
          <cell r="E23">
            <v>75.583333333333329</v>
          </cell>
          <cell r="F23">
            <v>99</v>
          </cell>
          <cell r="G23">
            <v>34</v>
          </cell>
          <cell r="H23">
            <v>14.76</v>
          </cell>
          <cell r="I23" t="str">
            <v>*</v>
          </cell>
          <cell r="J23">
            <v>36.36</v>
          </cell>
          <cell r="K23">
            <v>0.2</v>
          </cell>
        </row>
        <row r="24">
          <cell r="B24">
            <v>17.000000000000004</v>
          </cell>
          <cell r="C24">
            <v>28.5</v>
          </cell>
          <cell r="D24">
            <v>8.1999999999999993</v>
          </cell>
          <cell r="E24">
            <v>72.916666666666671</v>
          </cell>
          <cell r="F24">
            <v>98</v>
          </cell>
          <cell r="G24">
            <v>35</v>
          </cell>
          <cell r="H24">
            <v>11.520000000000001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18.725000000000005</v>
          </cell>
          <cell r="C25">
            <v>30.9</v>
          </cell>
          <cell r="D25">
            <v>10.5</v>
          </cell>
          <cell r="E25">
            <v>74.416666666666671</v>
          </cell>
          <cell r="F25">
            <v>98</v>
          </cell>
          <cell r="G25">
            <v>33</v>
          </cell>
          <cell r="H25">
            <v>13.68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23.333333333333332</v>
          </cell>
          <cell r="C26">
            <v>32.1</v>
          </cell>
          <cell r="D26">
            <v>16.8</v>
          </cell>
          <cell r="E26">
            <v>56.625</v>
          </cell>
          <cell r="F26">
            <v>80</v>
          </cell>
          <cell r="G26">
            <v>31</v>
          </cell>
          <cell r="H26">
            <v>16.559999999999999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21.974999999999998</v>
          </cell>
          <cell r="C27">
            <v>31.9</v>
          </cell>
          <cell r="D27">
            <v>14.3</v>
          </cell>
          <cell r="E27">
            <v>64.25</v>
          </cell>
          <cell r="F27">
            <v>92</v>
          </cell>
          <cell r="G27">
            <v>32</v>
          </cell>
          <cell r="H27">
            <v>16.920000000000002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21.512500000000003</v>
          </cell>
          <cell r="C28">
            <v>31.2</v>
          </cell>
          <cell r="D28">
            <v>13.7</v>
          </cell>
          <cell r="E28">
            <v>65.458333333333329</v>
          </cell>
          <cell r="F28">
            <v>93</v>
          </cell>
          <cell r="G28">
            <v>33</v>
          </cell>
          <cell r="H28">
            <v>15.840000000000002</v>
          </cell>
          <cell r="I28" t="str">
            <v>*</v>
          </cell>
          <cell r="J28">
            <v>30.240000000000002</v>
          </cell>
          <cell r="K28">
            <v>0</v>
          </cell>
        </row>
        <row r="29">
          <cell r="B29">
            <v>20.941666666666666</v>
          </cell>
          <cell r="C29">
            <v>31.1</v>
          </cell>
          <cell r="D29">
            <v>13.9</v>
          </cell>
          <cell r="E29">
            <v>67.791666666666671</v>
          </cell>
          <cell r="F29">
            <v>94</v>
          </cell>
          <cell r="G29">
            <v>32</v>
          </cell>
          <cell r="H29">
            <v>11.879999999999999</v>
          </cell>
          <cell r="I29" t="str">
            <v>*</v>
          </cell>
          <cell r="J29">
            <v>24.48</v>
          </cell>
          <cell r="K29">
            <v>0</v>
          </cell>
        </row>
        <row r="30">
          <cell r="B30">
            <v>20.629166666666666</v>
          </cell>
          <cell r="C30">
            <v>29.7</v>
          </cell>
          <cell r="D30">
            <v>14.7</v>
          </cell>
          <cell r="E30">
            <v>66.333333333333329</v>
          </cell>
          <cell r="F30">
            <v>93</v>
          </cell>
          <cell r="G30">
            <v>32</v>
          </cell>
          <cell r="H30">
            <v>10.8</v>
          </cell>
          <cell r="I30" t="str">
            <v>*</v>
          </cell>
          <cell r="J30">
            <v>22.68</v>
          </cell>
          <cell r="K30">
            <v>0</v>
          </cell>
        </row>
        <row r="31">
          <cell r="B31">
            <v>20.266666666666666</v>
          </cell>
          <cell r="C31">
            <v>30</v>
          </cell>
          <cell r="D31">
            <v>12.6</v>
          </cell>
          <cell r="E31">
            <v>65</v>
          </cell>
          <cell r="F31">
            <v>91</v>
          </cell>
          <cell r="G31">
            <v>32</v>
          </cell>
          <cell r="H31">
            <v>14.76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20.262499999999999</v>
          </cell>
          <cell r="C32">
            <v>31</v>
          </cell>
          <cell r="D32">
            <v>13.5</v>
          </cell>
          <cell r="E32">
            <v>70.708333333333329</v>
          </cell>
          <cell r="F32">
            <v>93</v>
          </cell>
          <cell r="G32">
            <v>37</v>
          </cell>
          <cell r="H32">
            <v>8.64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19.033333333333331</v>
          </cell>
          <cell r="C33">
            <v>29.7</v>
          </cell>
          <cell r="D33">
            <v>11.6</v>
          </cell>
          <cell r="E33">
            <v>75.625</v>
          </cell>
          <cell r="F33">
            <v>98</v>
          </cell>
          <cell r="G33">
            <v>35</v>
          </cell>
          <cell r="H33">
            <v>11.16</v>
          </cell>
          <cell r="I33" t="str">
            <v>*</v>
          </cell>
          <cell r="J33">
            <v>23.400000000000002</v>
          </cell>
          <cell r="K33">
            <v>0</v>
          </cell>
        </row>
        <row r="34">
          <cell r="B34">
            <v>20.179166666666671</v>
          </cell>
          <cell r="C34">
            <v>28.2</v>
          </cell>
          <cell r="D34">
            <v>14.5</v>
          </cell>
          <cell r="E34">
            <v>69.583333333333329</v>
          </cell>
          <cell r="F34">
            <v>91</v>
          </cell>
          <cell r="G34">
            <v>40</v>
          </cell>
          <cell r="H34">
            <v>11.879999999999999</v>
          </cell>
          <cell r="I34" t="str">
            <v>*</v>
          </cell>
          <cell r="J34">
            <v>23.759999999999998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21.324999999999999</v>
          </cell>
          <cell r="C5">
            <v>28.6</v>
          </cell>
          <cell r="D5">
            <v>16.5</v>
          </cell>
          <cell r="E5">
            <v>76.291666666666671</v>
          </cell>
          <cell r="F5">
            <v>93</v>
          </cell>
          <cell r="G5">
            <v>41</v>
          </cell>
          <cell r="H5">
            <v>0</v>
          </cell>
          <cell r="I5" t="str">
            <v>*</v>
          </cell>
          <cell r="J5">
            <v>14.76</v>
          </cell>
          <cell r="K5">
            <v>0.2</v>
          </cell>
        </row>
        <row r="6">
          <cell r="B6">
            <v>20.295833333333331</v>
          </cell>
          <cell r="C6">
            <v>27.5</v>
          </cell>
          <cell r="D6">
            <v>13.7</v>
          </cell>
          <cell r="E6">
            <v>74.208333333333329</v>
          </cell>
          <cell r="F6">
            <v>94</v>
          </cell>
          <cell r="G6">
            <v>42</v>
          </cell>
          <cell r="H6">
            <v>0</v>
          </cell>
          <cell r="I6" t="str">
            <v>*</v>
          </cell>
          <cell r="J6">
            <v>16.559999999999999</v>
          </cell>
          <cell r="K6">
            <v>0</v>
          </cell>
        </row>
        <row r="7">
          <cell r="B7">
            <v>19.599999999999998</v>
          </cell>
          <cell r="C7">
            <v>29.6</v>
          </cell>
          <cell r="D7">
            <v>11.7</v>
          </cell>
          <cell r="E7">
            <v>72.458333333333329</v>
          </cell>
          <cell r="F7">
            <v>94</v>
          </cell>
          <cell r="G7">
            <v>35</v>
          </cell>
          <cell r="H7">
            <v>0</v>
          </cell>
          <cell r="I7" t="str">
            <v>*</v>
          </cell>
          <cell r="J7">
            <v>15.120000000000001</v>
          </cell>
          <cell r="K7">
            <v>0</v>
          </cell>
        </row>
        <row r="8">
          <cell r="B8">
            <v>20.545833333333334</v>
          </cell>
          <cell r="C8">
            <v>30.6</v>
          </cell>
          <cell r="D8">
            <v>12.4</v>
          </cell>
          <cell r="E8">
            <v>68.166666666666671</v>
          </cell>
          <cell r="F8">
            <v>93</v>
          </cell>
          <cell r="G8">
            <v>29</v>
          </cell>
          <cell r="H8">
            <v>0</v>
          </cell>
          <cell r="I8" t="str">
            <v>*</v>
          </cell>
          <cell r="J8">
            <v>5.4</v>
          </cell>
          <cell r="K8">
            <v>0</v>
          </cell>
        </row>
        <row r="9">
          <cell r="B9">
            <v>20.366666666666667</v>
          </cell>
          <cell r="C9">
            <v>29.3</v>
          </cell>
          <cell r="D9">
            <v>12.2</v>
          </cell>
          <cell r="E9">
            <v>65.083333333333329</v>
          </cell>
          <cell r="F9">
            <v>93</v>
          </cell>
          <cell r="G9">
            <v>28</v>
          </cell>
          <cell r="H9">
            <v>0</v>
          </cell>
          <cell r="I9" t="str">
            <v>*</v>
          </cell>
          <cell r="J9">
            <v>13.68</v>
          </cell>
          <cell r="K9">
            <v>0</v>
          </cell>
        </row>
        <row r="10">
          <cell r="B10">
            <v>19.212500000000002</v>
          </cell>
          <cell r="C10">
            <v>28.5</v>
          </cell>
          <cell r="D10">
            <v>12.1</v>
          </cell>
          <cell r="E10">
            <v>66.625</v>
          </cell>
          <cell r="F10">
            <v>92</v>
          </cell>
          <cell r="G10">
            <v>28</v>
          </cell>
          <cell r="H10">
            <v>0</v>
          </cell>
          <cell r="I10" t="str">
            <v>*</v>
          </cell>
          <cell r="J10">
            <v>0.36000000000000004</v>
          </cell>
          <cell r="K10">
            <v>0</v>
          </cell>
        </row>
        <row r="11">
          <cell r="B11">
            <v>19.220833333333335</v>
          </cell>
          <cell r="C11">
            <v>30</v>
          </cell>
          <cell r="D11">
            <v>11.2</v>
          </cell>
          <cell r="E11">
            <v>68.416666666666671</v>
          </cell>
          <cell r="F11">
            <v>93</v>
          </cell>
          <cell r="G11">
            <v>31</v>
          </cell>
          <cell r="H11">
            <v>0</v>
          </cell>
          <cell r="I11" t="str">
            <v>*</v>
          </cell>
          <cell r="J11">
            <v>12.24</v>
          </cell>
          <cell r="K11">
            <v>0</v>
          </cell>
        </row>
        <row r="12">
          <cell r="B12">
            <v>20.670833333333334</v>
          </cell>
          <cell r="C12">
            <v>30.7</v>
          </cell>
          <cell r="D12">
            <v>12.7</v>
          </cell>
          <cell r="E12">
            <v>64.75</v>
          </cell>
          <cell r="F12">
            <v>93</v>
          </cell>
          <cell r="G12">
            <v>26</v>
          </cell>
          <cell r="H12">
            <v>0</v>
          </cell>
          <cell r="I12" t="str">
            <v>*</v>
          </cell>
          <cell r="J12">
            <v>16.559999999999999</v>
          </cell>
          <cell r="K12">
            <v>0</v>
          </cell>
        </row>
        <row r="13">
          <cell r="B13">
            <v>20.670833333333331</v>
          </cell>
          <cell r="C13">
            <v>31.5</v>
          </cell>
          <cell r="D13">
            <v>11.7</v>
          </cell>
          <cell r="E13">
            <v>64.375</v>
          </cell>
          <cell r="F13">
            <v>93</v>
          </cell>
          <cell r="G13">
            <v>27</v>
          </cell>
          <cell r="H13">
            <v>0</v>
          </cell>
          <cell r="I13" t="str">
            <v>*</v>
          </cell>
          <cell r="J13">
            <v>20.16</v>
          </cell>
          <cell r="K13">
            <v>0</v>
          </cell>
        </row>
        <row r="14">
          <cell r="B14">
            <v>21.612499999999997</v>
          </cell>
          <cell r="C14">
            <v>32.299999999999997</v>
          </cell>
          <cell r="D14">
            <v>12.7</v>
          </cell>
          <cell r="E14">
            <v>63.25</v>
          </cell>
          <cell r="F14">
            <v>92</v>
          </cell>
          <cell r="G14">
            <v>26</v>
          </cell>
          <cell r="H14">
            <v>0</v>
          </cell>
          <cell r="I14" t="str">
            <v>*</v>
          </cell>
          <cell r="J14">
            <v>15.840000000000002</v>
          </cell>
          <cell r="K14">
            <v>0</v>
          </cell>
        </row>
        <row r="15">
          <cell r="B15">
            <v>22.508333333333329</v>
          </cell>
          <cell r="C15">
            <v>32.9</v>
          </cell>
          <cell r="D15">
            <v>14.9</v>
          </cell>
          <cell r="E15">
            <v>61.791666666666664</v>
          </cell>
          <cell r="F15">
            <v>88</v>
          </cell>
          <cell r="G15">
            <v>24</v>
          </cell>
          <cell r="H15">
            <v>0.36000000000000004</v>
          </cell>
          <cell r="I15" t="str">
            <v>*</v>
          </cell>
          <cell r="J15">
            <v>20.16</v>
          </cell>
          <cell r="K15">
            <v>0</v>
          </cell>
        </row>
        <row r="16">
          <cell r="B16">
            <v>21.49565217391304</v>
          </cell>
          <cell r="C16">
            <v>31</v>
          </cell>
          <cell r="D16">
            <v>13.4</v>
          </cell>
          <cell r="E16">
            <v>66.826086956521735</v>
          </cell>
          <cell r="F16">
            <v>92</v>
          </cell>
          <cell r="G16">
            <v>32</v>
          </cell>
          <cell r="H16">
            <v>12.24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21.525000000000002</v>
          </cell>
          <cell r="C17">
            <v>27.9</v>
          </cell>
          <cell r="D17">
            <v>16.7</v>
          </cell>
          <cell r="E17">
            <v>82.833333333333329</v>
          </cell>
          <cell r="F17">
            <v>93</v>
          </cell>
          <cell r="G17">
            <v>54</v>
          </cell>
          <cell r="H17">
            <v>13.68</v>
          </cell>
          <cell r="I17" t="str">
            <v>*</v>
          </cell>
          <cell r="J17">
            <v>33.840000000000003</v>
          </cell>
          <cell r="K17">
            <v>0</v>
          </cell>
        </row>
        <row r="18">
          <cell r="B18">
            <v>14.141666666666666</v>
          </cell>
          <cell r="C18">
            <v>16.8</v>
          </cell>
          <cell r="D18">
            <v>13</v>
          </cell>
          <cell r="E18">
            <v>87.875</v>
          </cell>
          <cell r="F18">
            <v>91</v>
          </cell>
          <cell r="G18">
            <v>82</v>
          </cell>
          <cell r="H18">
            <v>0.72000000000000008</v>
          </cell>
          <cell r="I18" t="str">
            <v>*</v>
          </cell>
          <cell r="J18">
            <v>31.319999999999997</v>
          </cell>
          <cell r="K18">
            <v>0</v>
          </cell>
        </row>
        <row r="19">
          <cell r="B19">
            <v>12.375</v>
          </cell>
          <cell r="C19">
            <v>13.7</v>
          </cell>
          <cell r="D19">
            <v>10.9</v>
          </cell>
          <cell r="E19">
            <v>91.583333333333329</v>
          </cell>
          <cell r="F19">
            <v>94</v>
          </cell>
          <cell r="G19">
            <v>87</v>
          </cell>
          <cell r="H19">
            <v>0.36000000000000004</v>
          </cell>
          <cell r="I19" t="str">
            <v>*</v>
          </cell>
          <cell r="J19">
            <v>24.840000000000003</v>
          </cell>
          <cell r="K19">
            <v>23.599999999999998</v>
          </cell>
        </row>
        <row r="20">
          <cell r="B20">
            <v>13.570833333333331</v>
          </cell>
          <cell r="C20">
            <v>18</v>
          </cell>
          <cell r="D20">
            <v>10.9</v>
          </cell>
          <cell r="E20">
            <v>86.416666666666671</v>
          </cell>
          <cell r="F20">
            <v>94</v>
          </cell>
          <cell r="G20">
            <v>68</v>
          </cell>
          <cell r="H20">
            <v>0</v>
          </cell>
          <cell r="I20" t="str">
            <v>*</v>
          </cell>
          <cell r="J20">
            <v>16.920000000000002</v>
          </cell>
          <cell r="K20">
            <v>0</v>
          </cell>
        </row>
        <row r="21">
          <cell r="B21">
            <v>15.183333333333332</v>
          </cell>
          <cell r="C21">
            <v>22.1</v>
          </cell>
          <cell r="D21">
            <v>11.1</v>
          </cell>
          <cell r="E21">
            <v>76.833333333333329</v>
          </cell>
          <cell r="F21">
            <v>93</v>
          </cell>
          <cell r="G21">
            <v>42</v>
          </cell>
          <cell r="H21">
            <v>0</v>
          </cell>
          <cell r="I21" t="str">
            <v>*</v>
          </cell>
          <cell r="J21">
            <v>14.04</v>
          </cell>
          <cell r="K21">
            <v>0.4</v>
          </cell>
        </row>
        <row r="22">
          <cell r="B22">
            <v>15.170833333333336</v>
          </cell>
          <cell r="C22">
            <v>24.3</v>
          </cell>
          <cell r="D22">
            <v>7.9</v>
          </cell>
          <cell r="E22">
            <v>75.25</v>
          </cell>
          <cell r="F22">
            <v>94</v>
          </cell>
          <cell r="G22">
            <v>43</v>
          </cell>
          <cell r="H22">
            <v>0</v>
          </cell>
          <cell r="I22" t="str">
            <v>*</v>
          </cell>
          <cell r="J22">
            <v>21.96</v>
          </cell>
          <cell r="K22">
            <v>0</v>
          </cell>
        </row>
        <row r="23">
          <cell r="B23">
            <v>16.120833333333337</v>
          </cell>
          <cell r="C23">
            <v>26.7</v>
          </cell>
          <cell r="D23">
            <v>7.8</v>
          </cell>
          <cell r="E23">
            <v>71.958333333333329</v>
          </cell>
          <cell r="F23">
            <v>94</v>
          </cell>
          <cell r="G23">
            <v>34</v>
          </cell>
          <cell r="H23">
            <v>0</v>
          </cell>
          <cell r="I23" t="str">
            <v>*</v>
          </cell>
          <cell r="J23">
            <v>13.32</v>
          </cell>
          <cell r="K23">
            <v>0</v>
          </cell>
        </row>
        <row r="24">
          <cell r="B24">
            <v>18.266666666666666</v>
          </cell>
          <cell r="C24">
            <v>29.9</v>
          </cell>
          <cell r="D24">
            <v>9.6999999999999993</v>
          </cell>
          <cell r="E24">
            <v>69.458333333333329</v>
          </cell>
          <cell r="F24">
            <v>93</v>
          </cell>
          <cell r="G24">
            <v>28</v>
          </cell>
          <cell r="H24">
            <v>0</v>
          </cell>
          <cell r="I24" t="str">
            <v>*</v>
          </cell>
          <cell r="J24">
            <v>8.64</v>
          </cell>
          <cell r="K24">
            <v>0</v>
          </cell>
        </row>
        <row r="25">
          <cell r="B25">
            <v>19.237500000000001</v>
          </cell>
          <cell r="C25">
            <v>30.6</v>
          </cell>
          <cell r="D25">
            <v>10.5</v>
          </cell>
          <cell r="E25">
            <v>65.833333333333329</v>
          </cell>
          <cell r="F25">
            <v>94</v>
          </cell>
          <cell r="G25">
            <v>26</v>
          </cell>
          <cell r="H25">
            <v>0</v>
          </cell>
          <cell r="I25" t="str">
            <v>*</v>
          </cell>
          <cell r="J25">
            <v>21.240000000000002</v>
          </cell>
          <cell r="K25">
            <v>0</v>
          </cell>
        </row>
        <row r="26">
          <cell r="B26">
            <v>19.475000000000005</v>
          </cell>
          <cell r="C26">
            <v>29.9</v>
          </cell>
          <cell r="D26">
            <v>10.9</v>
          </cell>
          <cell r="E26">
            <v>65.333333333333329</v>
          </cell>
          <cell r="F26">
            <v>93</v>
          </cell>
          <cell r="G26">
            <v>33</v>
          </cell>
          <cell r="H26">
            <v>0</v>
          </cell>
          <cell r="I26" t="str">
            <v>*</v>
          </cell>
          <cell r="J26">
            <v>16.2</v>
          </cell>
          <cell r="K26">
            <v>0</v>
          </cell>
        </row>
        <row r="27">
          <cell r="B27">
            <v>19.604166666666661</v>
          </cell>
          <cell r="C27">
            <v>30.8</v>
          </cell>
          <cell r="D27">
            <v>11.3</v>
          </cell>
          <cell r="E27">
            <v>66.333333333333329</v>
          </cell>
          <cell r="F27">
            <v>93</v>
          </cell>
          <cell r="G27">
            <v>26</v>
          </cell>
          <cell r="H27">
            <v>0</v>
          </cell>
          <cell r="I27" t="str">
            <v>*</v>
          </cell>
          <cell r="J27">
            <v>15.120000000000001</v>
          </cell>
          <cell r="K27">
            <v>0</v>
          </cell>
        </row>
        <row r="28">
          <cell r="B28">
            <v>19.029166666666672</v>
          </cell>
          <cell r="C28">
            <v>29.2</v>
          </cell>
          <cell r="D28">
            <v>11.7</v>
          </cell>
          <cell r="E28">
            <v>72.25</v>
          </cell>
          <cell r="F28">
            <v>94</v>
          </cell>
          <cell r="G28">
            <v>35</v>
          </cell>
          <cell r="H28">
            <v>0</v>
          </cell>
          <cell r="I28" t="str">
            <v>*</v>
          </cell>
          <cell r="J28">
            <v>15.120000000000001</v>
          </cell>
          <cell r="K28">
            <v>0</v>
          </cell>
        </row>
        <row r="29">
          <cell r="B29">
            <v>20.05</v>
          </cell>
          <cell r="C29">
            <v>30.2</v>
          </cell>
          <cell r="D29">
            <v>11.5</v>
          </cell>
          <cell r="E29">
            <v>67.208333333333329</v>
          </cell>
          <cell r="F29">
            <v>94</v>
          </cell>
          <cell r="G29">
            <v>25</v>
          </cell>
          <cell r="H29">
            <v>0</v>
          </cell>
          <cell r="I29" t="str">
            <v>*</v>
          </cell>
          <cell r="J29">
            <v>16.2</v>
          </cell>
          <cell r="K29">
            <v>0</v>
          </cell>
        </row>
        <row r="30">
          <cell r="B30">
            <v>19.108333333333331</v>
          </cell>
          <cell r="C30">
            <v>28.7</v>
          </cell>
          <cell r="D30">
            <v>9.8000000000000007</v>
          </cell>
          <cell r="E30">
            <v>67.041666666666671</v>
          </cell>
          <cell r="F30">
            <v>94</v>
          </cell>
          <cell r="G30">
            <v>30</v>
          </cell>
          <cell r="H30">
            <v>0.72000000000000008</v>
          </cell>
          <cell r="I30" t="str">
            <v>*</v>
          </cell>
          <cell r="J30">
            <v>20.52</v>
          </cell>
          <cell r="K30">
            <v>0</v>
          </cell>
        </row>
        <row r="31">
          <cell r="B31">
            <v>19.708333333333332</v>
          </cell>
          <cell r="C31">
            <v>30.9</v>
          </cell>
          <cell r="D31">
            <v>10.4</v>
          </cell>
          <cell r="E31">
            <v>67.458333333333329</v>
          </cell>
          <cell r="F31">
            <v>94</v>
          </cell>
          <cell r="G31">
            <v>30</v>
          </cell>
          <cell r="H31">
            <v>0</v>
          </cell>
          <cell r="I31" t="str">
            <v>*</v>
          </cell>
          <cell r="J31">
            <v>18.720000000000002</v>
          </cell>
          <cell r="K31">
            <v>0</v>
          </cell>
        </row>
        <row r="32">
          <cell r="B32">
            <v>20.504166666666666</v>
          </cell>
          <cell r="C32">
            <v>31.2</v>
          </cell>
          <cell r="D32">
            <v>12</v>
          </cell>
          <cell r="E32">
            <v>64.833333333333329</v>
          </cell>
          <cell r="F32">
            <v>93</v>
          </cell>
          <cell r="G32">
            <v>25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20.287500000000001</v>
          </cell>
          <cell r="C33">
            <v>29.7</v>
          </cell>
          <cell r="D33">
            <v>12.1</v>
          </cell>
          <cell r="E33">
            <v>65.125</v>
          </cell>
          <cell r="F33">
            <v>93</v>
          </cell>
          <cell r="G33">
            <v>30</v>
          </cell>
          <cell r="H33">
            <v>0.72000000000000008</v>
          </cell>
          <cell r="I33" t="str">
            <v>*</v>
          </cell>
          <cell r="J33">
            <v>27</v>
          </cell>
          <cell r="K33">
            <v>0</v>
          </cell>
        </row>
        <row r="34">
          <cell r="B34">
            <v>20.495833333333334</v>
          </cell>
          <cell r="C34">
            <v>29.8</v>
          </cell>
          <cell r="D34">
            <v>12</v>
          </cell>
          <cell r="E34">
            <v>62.958333333333336</v>
          </cell>
          <cell r="F34">
            <v>92</v>
          </cell>
          <cell r="G34">
            <v>28</v>
          </cell>
          <cell r="H34">
            <v>0.36000000000000004</v>
          </cell>
          <cell r="I34" t="str">
            <v>*</v>
          </cell>
          <cell r="J34">
            <v>14.76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17.191666666666666</v>
          </cell>
          <cell r="C5">
            <v>23.2</v>
          </cell>
          <cell r="D5">
            <v>13.1</v>
          </cell>
          <cell r="E5">
            <v>86.416666666666671</v>
          </cell>
          <cell r="F5">
            <v>97</v>
          </cell>
          <cell r="G5">
            <v>56</v>
          </cell>
          <cell r="H5">
            <v>13.68</v>
          </cell>
          <cell r="I5" t="str">
            <v>*</v>
          </cell>
          <cell r="J5">
            <v>24.48</v>
          </cell>
          <cell r="K5">
            <v>0.4</v>
          </cell>
        </row>
        <row r="6">
          <cell r="B6">
            <v>17.375000000000004</v>
          </cell>
          <cell r="C6">
            <v>23.5</v>
          </cell>
          <cell r="D6">
            <v>13.1</v>
          </cell>
          <cell r="E6">
            <v>84.583333333333329</v>
          </cell>
          <cell r="F6">
            <v>97</v>
          </cell>
          <cell r="G6">
            <v>60</v>
          </cell>
          <cell r="H6">
            <v>18.720000000000002</v>
          </cell>
          <cell r="I6" t="str">
            <v>*</v>
          </cell>
          <cell r="J6">
            <v>43.56</v>
          </cell>
          <cell r="K6">
            <v>0.2</v>
          </cell>
        </row>
        <row r="7">
          <cell r="B7">
            <v>18.083333333333332</v>
          </cell>
          <cell r="C7">
            <v>25</v>
          </cell>
          <cell r="D7">
            <v>13.7</v>
          </cell>
          <cell r="E7">
            <v>80.583333333333329</v>
          </cell>
          <cell r="F7">
            <v>95</v>
          </cell>
          <cell r="G7">
            <v>46</v>
          </cell>
          <cell r="H7">
            <v>16.2</v>
          </cell>
          <cell r="I7" t="str">
            <v>*</v>
          </cell>
          <cell r="J7">
            <v>28.8</v>
          </cell>
          <cell r="K7">
            <v>0.2</v>
          </cell>
        </row>
        <row r="8">
          <cell r="B8">
            <v>19.383333333333333</v>
          </cell>
          <cell r="C8">
            <v>26.9</v>
          </cell>
          <cell r="D8">
            <v>14.5</v>
          </cell>
          <cell r="E8">
            <v>75.458333333333329</v>
          </cell>
          <cell r="F8">
            <v>93</v>
          </cell>
          <cell r="G8">
            <v>45</v>
          </cell>
          <cell r="H8">
            <v>13.68</v>
          </cell>
          <cell r="I8" t="str">
            <v>*</v>
          </cell>
          <cell r="J8">
            <v>25.92</v>
          </cell>
          <cell r="K8">
            <v>0</v>
          </cell>
        </row>
        <row r="9">
          <cell r="B9">
            <v>20.224999999999998</v>
          </cell>
          <cell r="C9">
            <v>26</v>
          </cell>
          <cell r="D9">
            <v>15.2</v>
          </cell>
          <cell r="E9">
            <v>69.541666666666671</v>
          </cell>
          <cell r="F9">
            <v>88</v>
          </cell>
          <cell r="G9">
            <v>44</v>
          </cell>
          <cell r="H9">
            <v>13.32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18.262499999999999</v>
          </cell>
          <cell r="C10">
            <v>24.2</v>
          </cell>
          <cell r="D10">
            <v>13</v>
          </cell>
          <cell r="E10">
            <v>71.208333333333329</v>
          </cell>
          <cell r="F10">
            <v>89</v>
          </cell>
          <cell r="G10">
            <v>46</v>
          </cell>
          <cell r="H10">
            <v>19.8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17.716666666666665</v>
          </cell>
          <cell r="C11">
            <v>24.8</v>
          </cell>
          <cell r="D11">
            <v>12.4</v>
          </cell>
          <cell r="E11">
            <v>73.666666666666671</v>
          </cell>
          <cell r="F11">
            <v>92</v>
          </cell>
          <cell r="G11">
            <v>44</v>
          </cell>
          <cell r="H11">
            <v>14.76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18.295833333333331</v>
          </cell>
          <cell r="C12">
            <v>25.4</v>
          </cell>
          <cell r="D12">
            <v>12.6</v>
          </cell>
          <cell r="E12">
            <v>69.833333333333329</v>
          </cell>
          <cell r="F12">
            <v>87</v>
          </cell>
          <cell r="G12">
            <v>40</v>
          </cell>
          <cell r="H12">
            <v>16.2</v>
          </cell>
          <cell r="I12" t="str">
            <v>*</v>
          </cell>
          <cell r="J12">
            <v>29.880000000000003</v>
          </cell>
          <cell r="K12">
            <v>0</v>
          </cell>
        </row>
        <row r="13">
          <cell r="B13">
            <v>19.670833333333331</v>
          </cell>
          <cell r="C13">
            <v>26.5</v>
          </cell>
          <cell r="D13">
            <v>14.1</v>
          </cell>
          <cell r="E13">
            <v>61.75</v>
          </cell>
          <cell r="F13">
            <v>78</v>
          </cell>
          <cell r="G13">
            <v>41</v>
          </cell>
          <cell r="H13">
            <v>18.720000000000002</v>
          </cell>
          <cell r="I13" t="str">
            <v>*</v>
          </cell>
          <cell r="J13">
            <v>33.840000000000003</v>
          </cell>
          <cell r="K13">
            <v>0</v>
          </cell>
        </row>
        <row r="14">
          <cell r="B14">
            <v>21.129166666666666</v>
          </cell>
          <cell r="C14">
            <v>28.4</v>
          </cell>
          <cell r="D14">
            <v>16.7</v>
          </cell>
          <cell r="E14">
            <v>67.958333333333329</v>
          </cell>
          <cell r="F14">
            <v>85</v>
          </cell>
          <cell r="G14">
            <v>39</v>
          </cell>
          <cell r="H14">
            <v>12.6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22.458333333333329</v>
          </cell>
          <cell r="C15">
            <v>27.5</v>
          </cell>
          <cell r="D15">
            <v>15.4</v>
          </cell>
          <cell r="E15">
            <v>68.875</v>
          </cell>
          <cell r="F15">
            <v>96</v>
          </cell>
          <cell r="G15">
            <v>49</v>
          </cell>
          <cell r="H15">
            <v>14.76</v>
          </cell>
          <cell r="I15" t="str">
            <v>*</v>
          </cell>
          <cell r="J15">
            <v>41.4</v>
          </cell>
          <cell r="K15">
            <v>4.8</v>
          </cell>
        </row>
        <row r="16">
          <cell r="B16">
            <v>11.212499999999999</v>
          </cell>
          <cell r="C16">
            <v>15.4</v>
          </cell>
          <cell r="D16">
            <v>8.4</v>
          </cell>
          <cell r="E16">
            <v>97</v>
          </cell>
          <cell r="F16">
            <v>97</v>
          </cell>
          <cell r="G16">
            <v>96</v>
          </cell>
          <cell r="H16">
            <v>17.28</v>
          </cell>
          <cell r="I16" t="str">
            <v>*</v>
          </cell>
          <cell r="J16">
            <v>34.56</v>
          </cell>
          <cell r="K16">
            <v>15.199999999999998</v>
          </cell>
        </row>
        <row r="17">
          <cell r="B17">
            <v>6.3791666666666664</v>
          </cell>
          <cell r="C17">
            <v>8.5</v>
          </cell>
          <cell r="D17">
            <v>5.0999999999999996</v>
          </cell>
          <cell r="E17">
            <v>95.708333333333329</v>
          </cell>
          <cell r="F17">
            <v>97</v>
          </cell>
          <cell r="G17">
            <v>90</v>
          </cell>
          <cell r="H17">
            <v>19.440000000000001</v>
          </cell>
          <cell r="I17" t="str">
            <v>*</v>
          </cell>
          <cell r="J17">
            <v>38.159999999999997</v>
          </cell>
          <cell r="K17">
            <v>7.6000000000000005</v>
          </cell>
        </row>
        <row r="18">
          <cell r="B18">
            <v>5.8458333333333323</v>
          </cell>
          <cell r="C18">
            <v>7</v>
          </cell>
          <cell r="D18">
            <v>4.5999999999999996</v>
          </cell>
          <cell r="E18">
            <v>95.833333333333329</v>
          </cell>
          <cell r="F18">
            <v>97</v>
          </cell>
          <cell r="G18">
            <v>93</v>
          </cell>
          <cell r="H18">
            <v>13.32</v>
          </cell>
          <cell r="I18" t="str">
            <v>*</v>
          </cell>
          <cell r="J18">
            <v>34.200000000000003</v>
          </cell>
          <cell r="K18">
            <v>5.4000000000000012</v>
          </cell>
        </row>
        <row r="19">
          <cell r="B19">
            <v>8.7708333333333339</v>
          </cell>
          <cell r="C19">
            <v>11.2</v>
          </cell>
          <cell r="D19">
            <v>6.7</v>
          </cell>
          <cell r="E19">
            <v>90.375</v>
          </cell>
          <cell r="F19">
            <v>97</v>
          </cell>
          <cell r="G19">
            <v>77</v>
          </cell>
          <cell r="H19">
            <v>15.48</v>
          </cell>
          <cell r="I19" t="str">
            <v>*</v>
          </cell>
          <cell r="J19">
            <v>30.240000000000002</v>
          </cell>
          <cell r="K19">
            <v>0.2</v>
          </cell>
        </row>
        <row r="20">
          <cell r="B20">
            <v>11.024999999999999</v>
          </cell>
          <cell r="C20">
            <v>17.100000000000001</v>
          </cell>
          <cell r="D20">
            <v>6.3</v>
          </cell>
          <cell r="E20">
            <v>81.708333333333329</v>
          </cell>
          <cell r="F20">
            <v>96</v>
          </cell>
          <cell r="G20">
            <v>61</v>
          </cell>
          <cell r="H20">
            <v>8.2799999999999994</v>
          </cell>
          <cell r="I20" t="str">
            <v>*</v>
          </cell>
          <cell r="J20">
            <v>19.8</v>
          </cell>
          <cell r="K20">
            <v>0</v>
          </cell>
        </row>
        <row r="21">
          <cell r="B21">
            <v>11.745833333333335</v>
          </cell>
          <cell r="C21">
            <v>17.899999999999999</v>
          </cell>
          <cell r="D21">
            <v>6.5</v>
          </cell>
          <cell r="E21">
            <v>83.083333333333329</v>
          </cell>
          <cell r="F21">
            <v>97</v>
          </cell>
          <cell r="G21">
            <v>55</v>
          </cell>
          <cell r="H21">
            <v>9</v>
          </cell>
          <cell r="I21" t="str">
            <v>*</v>
          </cell>
          <cell r="J21">
            <v>18.720000000000002</v>
          </cell>
          <cell r="K21">
            <v>0.2</v>
          </cell>
        </row>
        <row r="22">
          <cell r="B22">
            <v>13.187499999999995</v>
          </cell>
          <cell r="C22">
            <v>18.600000000000001</v>
          </cell>
          <cell r="D22">
            <v>9</v>
          </cell>
          <cell r="E22">
            <v>74.916666666666671</v>
          </cell>
          <cell r="F22">
            <v>96</v>
          </cell>
          <cell r="G22">
            <v>52</v>
          </cell>
          <cell r="H22">
            <v>13.32</v>
          </cell>
          <cell r="I22" t="str">
            <v>*</v>
          </cell>
          <cell r="J22">
            <v>24.48</v>
          </cell>
          <cell r="K22">
            <v>0</v>
          </cell>
        </row>
        <row r="23">
          <cell r="B23">
            <v>13.329166666666667</v>
          </cell>
          <cell r="C23">
            <v>21.3</v>
          </cell>
          <cell r="D23">
            <v>8.1</v>
          </cell>
          <cell r="E23">
            <v>78.041666666666671</v>
          </cell>
          <cell r="F23">
            <v>95</v>
          </cell>
          <cell r="G23">
            <v>46</v>
          </cell>
          <cell r="H23">
            <v>23.759999999999998</v>
          </cell>
          <cell r="I23" t="str">
            <v>*</v>
          </cell>
          <cell r="J23">
            <v>46.800000000000004</v>
          </cell>
          <cell r="K23">
            <v>0</v>
          </cell>
        </row>
        <row r="24">
          <cell r="B24">
            <v>16.200000000000006</v>
          </cell>
          <cell r="C24">
            <v>24.2</v>
          </cell>
          <cell r="D24">
            <v>10.8</v>
          </cell>
          <cell r="E24">
            <v>73.708333333333329</v>
          </cell>
          <cell r="F24">
            <v>89</v>
          </cell>
          <cell r="G24">
            <v>49</v>
          </cell>
          <cell r="H24">
            <v>16.920000000000002</v>
          </cell>
          <cell r="I24" t="str">
            <v>*</v>
          </cell>
          <cell r="J24">
            <v>29.880000000000003</v>
          </cell>
          <cell r="K24">
            <v>0</v>
          </cell>
        </row>
        <row r="25">
          <cell r="B25">
            <v>17.570833333333336</v>
          </cell>
          <cell r="C25">
            <v>23.2</v>
          </cell>
          <cell r="D25">
            <v>14</v>
          </cell>
          <cell r="E25">
            <v>77.583333333333329</v>
          </cell>
          <cell r="F25">
            <v>89</v>
          </cell>
          <cell r="G25">
            <v>57</v>
          </cell>
          <cell r="H25">
            <v>13.68</v>
          </cell>
          <cell r="I25" t="str">
            <v>*</v>
          </cell>
          <cell r="J25">
            <v>23.400000000000002</v>
          </cell>
          <cell r="K25">
            <v>0</v>
          </cell>
        </row>
        <row r="26">
          <cell r="B26">
            <v>21.824999999999999</v>
          </cell>
          <cell r="C26">
            <v>27.9</v>
          </cell>
          <cell r="D26">
            <v>17.5</v>
          </cell>
          <cell r="E26">
            <v>63</v>
          </cell>
          <cell r="F26">
            <v>84</v>
          </cell>
          <cell r="G26">
            <v>35</v>
          </cell>
          <cell r="H26">
            <v>13.32</v>
          </cell>
          <cell r="I26" t="str">
            <v>*</v>
          </cell>
          <cell r="J26">
            <v>36</v>
          </cell>
          <cell r="K26">
            <v>0</v>
          </cell>
        </row>
        <row r="27">
          <cell r="B27">
            <v>23.220833333333335</v>
          </cell>
          <cell r="C27">
            <v>28.6</v>
          </cell>
          <cell r="D27">
            <v>19.100000000000001</v>
          </cell>
          <cell r="E27">
            <v>58.125</v>
          </cell>
          <cell r="F27">
            <v>76</v>
          </cell>
          <cell r="G27">
            <v>34</v>
          </cell>
          <cell r="H27">
            <v>14.04</v>
          </cell>
          <cell r="I27" t="str">
            <v>*</v>
          </cell>
          <cell r="J27">
            <v>45.36</v>
          </cell>
          <cell r="K27">
            <v>0</v>
          </cell>
        </row>
        <row r="28">
          <cell r="B28">
            <v>21.187499999999996</v>
          </cell>
          <cell r="C28">
            <v>28</v>
          </cell>
          <cell r="D28">
            <v>15.9</v>
          </cell>
          <cell r="E28">
            <v>66.375</v>
          </cell>
          <cell r="F28">
            <v>86</v>
          </cell>
          <cell r="G28">
            <v>37</v>
          </cell>
          <cell r="H28">
            <v>15.840000000000002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21.695833333333336</v>
          </cell>
          <cell r="C29">
            <v>28.1</v>
          </cell>
          <cell r="D29">
            <v>16.3</v>
          </cell>
          <cell r="E29">
            <v>63.541666666666664</v>
          </cell>
          <cell r="F29">
            <v>79</v>
          </cell>
          <cell r="G29">
            <v>41</v>
          </cell>
          <cell r="H29">
            <v>12.6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19.908333333333331</v>
          </cell>
          <cell r="C30">
            <v>26</v>
          </cell>
          <cell r="D30">
            <v>14.9</v>
          </cell>
          <cell r="E30">
            <v>68.416666666666671</v>
          </cell>
          <cell r="F30">
            <v>86</v>
          </cell>
          <cell r="G30">
            <v>44</v>
          </cell>
          <cell r="H30">
            <v>17.64</v>
          </cell>
          <cell r="I30" t="str">
            <v>*</v>
          </cell>
          <cell r="J30">
            <v>38.880000000000003</v>
          </cell>
          <cell r="K30">
            <v>0</v>
          </cell>
        </row>
        <row r="31">
          <cell r="B31">
            <v>19.008333333333333</v>
          </cell>
          <cell r="C31">
            <v>26.9</v>
          </cell>
          <cell r="D31">
            <v>12.5</v>
          </cell>
          <cell r="E31">
            <v>64.958333333333329</v>
          </cell>
          <cell r="F31">
            <v>87</v>
          </cell>
          <cell r="G31">
            <v>33</v>
          </cell>
          <cell r="H31">
            <v>20.52</v>
          </cell>
          <cell r="I31" t="str">
            <v>*</v>
          </cell>
          <cell r="J31">
            <v>39.24</v>
          </cell>
          <cell r="K31">
            <v>0</v>
          </cell>
        </row>
        <row r="32">
          <cell r="B32">
            <v>22.183333333333337</v>
          </cell>
          <cell r="C32">
            <v>28</v>
          </cell>
          <cell r="D32">
            <v>16.2</v>
          </cell>
          <cell r="E32">
            <v>50.041666666666664</v>
          </cell>
          <cell r="F32">
            <v>70</v>
          </cell>
          <cell r="G32">
            <v>29</v>
          </cell>
          <cell r="H32">
            <v>8.64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20.662499999999998</v>
          </cell>
          <cell r="C33">
            <v>26</v>
          </cell>
          <cell r="D33">
            <v>14.4</v>
          </cell>
          <cell r="E33">
            <v>63.541666666666664</v>
          </cell>
          <cell r="F33">
            <v>87</v>
          </cell>
          <cell r="G33">
            <v>34</v>
          </cell>
          <cell r="H33">
            <v>14.76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18.908333333333335</v>
          </cell>
          <cell r="C34">
            <v>24.9</v>
          </cell>
          <cell r="D34">
            <v>14</v>
          </cell>
          <cell r="E34">
            <v>69</v>
          </cell>
          <cell r="F34">
            <v>87</v>
          </cell>
          <cell r="G34">
            <v>35</v>
          </cell>
          <cell r="H34">
            <v>19.8</v>
          </cell>
          <cell r="I34" t="str">
            <v>*</v>
          </cell>
          <cell r="J34">
            <v>35.28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20.754166666666666</v>
          </cell>
          <cell r="C5">
            <v>28.1</v>
          </cell>
          <cell r="D5">
            <v>14.9</v>
          </cell>
          <cell r="E5">
            <v>79.125</v>
          </cell>
          <cell r="F5">
            <v>96</v>
          </cell>
          <cell r="G5">
            <v>46</v>
          </cell>
          <cell r="H5">
            <v>6.48</v>
          </cell>
          <cell r="I5" t="str">
            <v>*</v>
          </cell>
          <cell r="J5">
            <v>16.2</v>
          </cell>
          <cell r="K5">
            <v>0</v>
          </cell>
        </row>
        <row r="6">
          <cell r="B6">
            <v>21.700000000000003</v>
          </cell>
          <cell r="C6">
            <v>29.3</v>
          </cell>
          <cell r="D6">
            <v>15.3</v>
          </cell>
          <cell r="E6">
            <v>76.166666666666671</v>
          </cell>
          <cell r="F6">
            <v>94</v>
          </cell>
          <cell r="G6">
            <v>48</v>
          </cell>
          <cell r="H6">
            <v>10.44</v>
          </cell>
          <cell r="I6" t="str">
            <v>*</v>
          </cell>
          <cell r="J6">
            <v>26.64</v>
          </cell>
          <cell r="K6">
            <v>0.2</v>
          </cell>
        </row>
        <row r="7">
          <cell r="B7">
            <v>23.820833333333336</v>
          </cell>
          <cell r="C7">
            <v>30.8</v>
          </cell>
          <cell r="D7">
            <v>17.899999999999999</v>
          </cell>
          <cell r="E7">
            <v>69.791666666666671</v>
          </cell>
          <cell r="F7">
            <v>88</v>
          </cell>
          <cell r="G7">
            <v>42</v>
          </cell>
          <cell r="H7">
            <v>9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24.012499999999999</v>
          </cell>
          <cell r="C8">
            <v>32.200000000000003</v>
          </cell>
          <cell r="D8">
            <v>16.8</v>
          </cell>
          <cell r="E8">
            <v>70.083333333333329</v>
          </cell>
          <cell r="F8">
            <v>92</v>
          </cell>
          <cell r="G8">
            <v>37</v>
          </cell>
          <cell r="H8">
            <v>5.7600000000000007</v>
          </cell>
          <cell r="I8" t="str">
            <v>*</v>
          </cell>
          <cell r="J8">
            <v>16.2</v>
          </cell>
          <cell r="K8">
            <v>0</v>
          </cell>
        </row>
        <row r="9">
          <cell r="B9">
            <v>23.945833333333329</v>
          </cell>
          <cell r="C9">
            <v>30.5</v>
          </cell>
          <cell r="D9">
            <v>19.100000000000001</v>
          </cell>
          <cell r="E9">
            <v>74.166666666666671</v>
          </cell>
          <cell r="F9">
            <v>91</v>
          </cell>
          <cell r="G9">
            <v>46</v>
          </cell>
          <cell r="H9">
            <v>6.84</v>
          </cell>
          <cell r="I9" t="str">
            <v>*</v>
          </cell>
          <cell r="J9">
            <v>18.36</v>
          </cell>
          <cell r="K9">
            <v>0</v>
          </cell>
        </row>
        <row r="10">
          <cell r="B10">
            <v>23.533333333333331</v>
          </cell>
          <cell r="C10">
            <v>30.7</v>
          </cell>
          <cell r="D10">
            <v>17.2</v>
          </cell>
          <cell r="E10">
            <v>71.041666666666671</v>
          </cell>
          <cell r="F10">
            <v>92</v>
          </cell>
          <cell r="G10">
            <v>42</v>
          </cell>
          <cell r="H10">
            <v>8.2799999999999994</v>
          </cell>
          <cell r="I10" t="str">
            <v>*</v>
          </cell>
          <cell r="J10">
            <v>19.079999999999998</v>
          </cell>
          <cell r="K10">
            <v>0</v>
          </cell>
        </row>
        <row r="11">
          <cell r="B11">
            <v>22.591666666666665</v>
          </cell>
          <cell r="C11">
            <v>30.8</v>
          </cell>
          <cell r="D11">
            <v>15.1</v>
          </cell>
          <cell r="E11">
            <v>70.208333333333329</v>
          </cell>
          <cell r="F11">
            <v>92</v>
          </cell>
          <cell r="G11">
            <v>36</v>
          </cell>
          <cell r="H11">
            <v>6.48</v>
          </cell>
          <cell r="I11" t="str">
            <v>*</v>
          </cell>
          <cell r="J11">
            <v>17.28</v>
          </cell>
          <cell r="K11">
            <v>0</v>
          </cell>
        </row>
        <row r="12">
          <cell r="B12">
            <v>21.508333333333336</v>
          </cell>
          <cell r="C12">
            <v>30.8</v>
          </cell>
          <cell r="D12">
            <v>12.8</v>
          </cell>
          <cell r="E12">
            <v>69.833333333333329</v>
          </cell>
          <cell r="F12">
            <v>92</v>
          </cell>
          <cell r="G12">
            <v>36</v>
          </cell>
          <cell r="H12">
            <v>8.2799999999999994</v>
          </cell>
          <cell r="I12" t="str">
            <v>*</v>
          </cell>
          <cell r="J12">
            <v>23.400000000000002</v>
          </cell>
          <cell r="K12">
            <v>0</v>
          </cell>
        </row>
        <row r="13">
          <cell r="B13">
            <v>24.729166666666661</v>
          </cell>
          <cell r="C13">
            <v>31.6</v>
          </cell>
          <cell r="D13">
            <v>19</v>
          </cell>
          <cell r="E13">
            <v>63.375</v>
          </cell>
          <cell r="F13">
            <v>81</v>
          </cell>
          <cell r="G13">
            <v>42</v>
          </cell>
          <cell r="H13">
            <v>13.68</v>
          </cell>
          <cell r="I13" t="str">
            <v>*</v>
          </cell>
          <cell r="J13">
            <v>39.96</v>
          </cell>
          <cell r="K13">
            <v>0</v>
          </cell>
        </row>
        <row r="14">
          <cell r="B14">
            <v>26.120833333333334</v>
          </cell>
          <cell r="C14">
            <v>32.299999999999997</v>
          </cell>
          <cell r="D14">
            <v>21.6</v>
          </cell>
          <cell r="E14">
            <v>64.416666666666671</v>
          </cell>
          <cell r="F14">
            <v>80</v>
          </cell>
          <cell r="G14">
            <v>42</v>
          </cell>
          <cell r="H14">
            <v>11.16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21.920833333333334</v>
          </cell>
          <cell r="C15">
            <v>26.8</v>
          </cell>
          <cell r="D15">
            <v>13.9</v>
          </cell>
          <cell r="E15">
            <v>78.5</v>
          </cell>
          <cell r="F15">
            <v>91</v>
          </cell>
          <cell r="G15">
            <v>67</v>
          </cell>
          <cell r="H15">
            <v>12.24</v>
          </cell>
          <cell r="I15" t="str">
            <v>*</v>
          </cell>
          <cell r="J15">
            <v>30.240000000000002</v>
          </cell>
          <cell r="K15">
            <v>0.60000000000000009</v>
          </cell>
        </row>
        <row r="16">
          <cell r="B16">
            <v>12.108333333333336</v>
          </cell>
          <cell r="C16">
            <v>14.1</v>
          </cell>
          <cell r="D16">
            <v>11.2</v>
          </cell>
          <cell r="E16">
            <v>88.958333333333329</v>
          </cell>
          <cell r="F16">
            <v>93</v>
          </cell>
          <cell r="G16">
            <v>78</v>
          </cell>
          <cell r="H16">
            <v>14.04</v>
          </cell>
          <cell r="I16" t="str">
            <v>*</v>
          </cell>
          <cell r="J16">
            <v>32.04</v>
          </cell>
          <cell r="K16">
            <v>4.2000000000000011</v>
          </cell>
        </row>
        <row r="17">
          <cell r="B17">
            <v>11.195</v>
          </cell>
          <cell r="C17">
            <v>13.4</v>
          </cell>
          <cell r="D17">
            <v>9.3000000000000007</v>
          </cell>
          <cell r="E17">
            <v>65.95</v>
          </cell>
          <cell r="F17">
            <v>82</v>
          </cell>
          <cell r="G17">
            <v>49</v>
          </cell>
          <cell r="H17">
            <v>15.120000000000001</v>
          </cell>
          <cell r="I17" t="str">
            <v>*</v>
          </cell>
          <cell r="J17">
            <v>32.4</v>
          </cell>
          <cell r="K17">
            <v>0.4</v>
          </cell>
        </row>
        <row r="18">
          <cell r="B18">
            <v>11.805263157894739</v>
          </cell>
          <cell r="C18">
            <v>15.9</v>
          </cell>
          <cell r="D18">
            <v>8.9</v>
          </cell>
          <cell r="E18">
            <v>67</v>
          </cell>
          <cell r="F18">
            <v>81</v>
          </cell>
          <cell r="G18">
            <v>52</v>
          </cell>
          <cell r="H18">
            <v>11.16</v>
          </cell>
          <cell r="I18" t="str">
            <v>*</v>
          </cell>
          <cell r="J18">
            <v>27.720000000000002</v>
          </cell>
          <cell r="K18">
            <v>0</v>
          </cell>
        </row>
        <row r="19">
          <cell r="B19">
            <v>16.200000000000003</v>
          </cell>
          <cell r="C19">
            <v>20.3</v>
          </cell>
          <cell r="D19">
            <v>9</v>
          </cell>
          <cell r="E19">
            <v>55.545454545454547</v>
          </cell>
          <cell r="F19">
            <v>85</v>
          </cell>
          <cell r="G19">
            <v>35</v>
          </cell>
          <cell r="H19">
            <v>7.2</v>
          </cell>
          <cell r="I19" t="str">
            <v>*</v>
          </cell>
          <cell r="J19">
            <v>16.920000000000002</v>
          </cell>
          <cell r="K19">
            <v>0.2</v>
          </cell>
        </row>
        <row r="20">
          <cell r="B20">
            <v>16.592307692307692</v>
          </cell>
          <cell r="C20">
            <v>21.1</v>
          </cell>
          <cell r="D20">
            <v>8.1</v>
          </cell>
          <cell r="E20">
            <v>60.46153846153846</v>
          </cell>
          <cell r="F20">
            <v>89</v>
          </cell>
          <cell r="G20">
            <v>41</v>
          </cell>
          <cell r="H20">
            <v>4.32</v>
          </cell>
          <cell r="I20" t="str">
            <v>*</v>
          </cell>
          <cell r="J20">
            <v>15.840000000000002</v>
          </cell>
          <cell r="K20">
            <v>0</v>
          </cell>
        </row>
        <row r="21">
          <cell r="B21">
            <v>14.695000000000002</v>
          </cell>
          <cell r="C21">
            <v>20.3</v>
          </cell>
          <cell r="D21">
            <v>8.8000000000000007</v>
          </cell>
          <cell r="E21">
            <v>76.05</v>
          </cell>
          <cell r="F21">
            <v>94</v>
          </cell>
          <cell r="G21">
            <v>55</v>
          </cell>
          <cell r="H21">
            <v>11.879999999999999</v>
          </cell>
          <cell r="I21" t="str">
            <v>*</v>
          </cell>
          <cell r="J21">
            <v>24.12</v>
          </cell>
          <cell r="K21">
            <v>0</v>
          </cell>
        </row>
        <row r="22">
          <cell r="B22">
            <v>15.944999999999999</v>
          </cell>
          <cell r="C22">
            <v>23.8</v>
          </cell>
          <cell r="D22">
            <v>8.3000000000000007</v>
          </cell>
          <cell r="E22">
            <v>68.900000000000006</v>
          </cell>
          <cell r="F22">
            <v>93</v>
          </cell>
          <cell r="G22">
            <v>34</v>
          </cell>
          <cell r="H22">
            <v>6.84</v>
          </cell>
          <cell r="I22" t="str">
            <v>*</v>
          </cell>
          <cell r="J22">
            <v>18</v>
          </cell>
          <cell r="K22">
            <v>0</v>
          </cell>
        </row>
        <row r="23">
          <cell r="B23">
            <v>18.017391304347825</v>
          </cell>
          <cell r="C23">
            <v>27.9</v>
          </cell>
          <cell r="D23">
            <v>9.5</v>
          </cell>
          <cell r="E23">
            <v>66.739130434782609</v>
          </cell>
          <cell r="F23">
            <v>92</v>
          </cell>
          <cell r="G23">
            <v>33</v>
          </cell>
          <cell r="H23">
            <v>8.64</v>
          </cell>
          <cell r="I23" t="str">
            <v>*</v>
          </cell>
          <cell r="J23">
            <v>25.2</v>
          </cell>
          <cell r="K23">
            <v>0.2</v>
          </cell>
        </row>
        <row r="24">
          <cell r="B24">
            <v>20.641666666666669</v>
          </cell>
          <cell r="C24">
            <v>29.9</v>
          </cell>
          <cell r="D24">
            <v>11.6</v>
          </cell>
          <cell r="E24">
            <v>65.666666666666671</v>
          </cell>
          <cell r="F24">
            <v>91</v>
          </cell>
          <cell r="G24">
            <v>37</v>
          </cell>
          <cell r="H24">
            <v>9.3600000000000012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22.758333333333336</v>
          </cell>
          <cell r="C25">
            <v>30.3</v>
          </cell>
          <cell r="D25">
            <v>17.100000000000001</v>
          </cell>
          <cell r="E25">
            <v>66.875</v>
          </cell>
          <cell r="F25">
            <v>86</v>
          </cell>
          <cell r="G25">
            <v>41</v>
          </cell>
          <cell r="H25">
            <v>8.2799999999999994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25.233333333333331</v>
          </cell>
          <cell r="C26">
            <v>31.7</v>
          </cell>
          <cell r="D26">
            <v>20.8</v>
          </cell>
          <cell r="E26">
            <v>62.958333333333336</v>
          </cell>
          <cell r="F26">
            <v>78</v>
          </cell>
          <cell r="G26">
            <v>42</v>
          </cell>
          <cell r="H26">
            <v>8.64</v>
          </cell>
          <cell r="I26" t="str">
            <v>*</v>
          </cell>
          <cell r="J26">
            <v>27</v>
          </cell>
          <cell r="K26">
            <v>0</v>
          </cell>
        </row>
        <row r="27">
          <cell r="B27">
            <v>26.537499999999998</v>
          </cell>
          <cell r="C27">
            <v>32.6</v>
          </cell>
          <cell r="D27">
            <v>21.5</v>
          </cell>
          <cell r="E27">
            <v>58.375</v>
          </cell>
          <cell r="F27">
            <v>77</v>
          </cell>
          <cell r="G27">
            <v>38</v>
          </cell>
          <cell r="H27">
            <v>13.32</v>
          </cell>
          <cell r="I27" t="str">
            <v>*</v>
          </cell>
          <cell r="J27">
            <v>35.64</v>
          </cell>
          <cell r="K27">
            <v>0</v>
          </cell>
        </row>
        <row r="28">
          <cell r="B28">
            <v>25.983333333333334</v>
          </cell>
          <cell r="C28">
            <v>32.6</v>
          </cell>
          <cell r="D28">
            <v>20.9</v>
          </cell>
          <cell r="E28">
            <v>57.166666666666664</v>
          </cell>
          <cell r="F28">
            <v>73</v>
          </cell>
          <cell r="G28">
            <v>34</v>
          </cell>
          <cell r="H28">
            <v>15.48</v>
          </cell>
          <cell r="I28" t="str">
            <v>*</v>
          </cell>
          <cell r="J28">
            <v>40.680000000000007</v>
          </cell>
          <cell r="K28">
            <v>0</v>
          </cell>
        </row>
        <row r="29">
          <cell r="B29">
            <v>26.016666666666666</v>
          </cell>
          <cell r="C29">
            <v>33.299999999999997</v>
          </cell>
          <cell r="D29">
            <v>20.8</v>
          </cell>
          <cell r="E29">
            <v>58.583333333333336</v>
          </cell>
          <cell r="F29">
            <v>78</v>
          </cell>
          <cell r="G29">
            <v>35</v>
          </cell>
          <cell r="H29">
            <v>10.44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25.170833333333331</v>
          </cell>
          <cell r="C30">
            <v>32.4</v>
          </cell>
          <cell r="D30">
            <v>17.5</v>
          </cell>
          <cell r="E30">
            <v>59.5</v>
          </cell>
          <cell r="F30">
            <v>87</v>
          </cell>
          <cell r="G30">
            <v>30</v>
          </cell>
          <cell r="H30">
            <v>13.68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23.412500000000005</v>
          </cell>
          <cell r="C31">
            <v>31.8</v>
          </cell>
          <cell r="D31">
            <v>14.5</v>
          </cell>
          <cell r="E31">
            <v>59.916666666666664</v>
          </cell>
          <cell r="F31">
            <v>88</v>
          </cell>
          <cell r="G31">
            <v>29</v>
          </cell>
          <cell r="H31">
            <v>12.96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23.291666666666661</v>
          </cell>
          <cell r="C32">
            <v>33.5</v>
          </cell>
          <cell r="D32">
            <v>14.9</v>
          </cell>
          <cell r="E32">
            <v>61.666666666666664</v>
          </cell>
          <cell r="F32">
            <v>88</v>
          </cell>
          <cell r="G32">
            <v>29</v>
          </cell>
          <cell r="H32">
            <v>7.2</v>
          </cell>
          <cell r="I32" t="str">
            <v>*</v>
          </cell>
          <cell r="J32">
            <v>16.559999999999999</v>
          </cell>
          <cell r="K32">
            <v>0</v>
          </cell>
        </row>
        <row r="33">
          <cell r="B33">
            <v>23.224999999999998</v>
          </cell>
          <cell r="C33">
            <v>30.1</v>
          </cell>
          <cell r="D33">
            <v>18.7</v>
          </cell>
          <cell r="E33">
            <v>71.666666666666671</v>
          </cell>
          <cell r="F33">
            <v>92</v>
          </cell>
          <cell r="G33">
            <v>39</v>
          </cell>
          <cell r="H33">
            <v>7.5600000000000005</v>
          </cell>
          <cell r="I33" t="str">
            <v>*</v>
          </cell>
          <cell r="J33">
            <v>18.720000000000002</v>
          </cell>
          <cell r="K33">
            <v>0</v>
          </cell>
        </row>
        <row r="34">
          <cell r="B34">
            <v>22.516666666666662</v>
          </cell>
          <cell r="C34">
            <v>31.2</v>
          </cell>
          <cell r="D34">
            <v>15.1</v>
          </cell>
          <cell r="E34">
            <v>70.541666666666671</v>
          </cell>
          <cell r="F34">
            <v>96</v>
          </cell>
          <cell r="G34">
            <v>31</v>
          </cell>
          <cell r="H34">
            <v>8.64</v>
          </cell>
          <cell r="I34" t="str">
            <v>*</v>
          </cell>
          <cell r="J34">
            <v>23.040000000000003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19.679166666666671</v>
          </cell>
          <cell r="C5">
            <v>26.5</v>
          </cell>
          <cell r="D5">
            <v>14.9</v>
          </cell>
          <cell r="E5">
            <v>85.833333333333329</v>
          </cell>
          <cell r="F5">
            <v>100</v>
          </cell>
          <cell r="G5">
            <v>53</v>
          </cell>
          <cell r="H5">
            <v>9</v>
          </cell>
          <cell r="I5" t="str">
            <v>*</v>
          </cell>
          <cell r="J5">
            <v>21.96</v>
          </cell>
          <cell r="K5">
            <v>0</v>
          </cell>
        </row>
        <row r="6">
          <cell r="B6">
            <v>19.512500000000003</v>
          </cell>
          <cell r="C6">
            <v>27</v>
          </cell>
          <cell r="D6">
            <v>14</v>
          </cell>
          <cell r="E6">
            <v>84.208333333333329</v>
          </cell>
          <cell r="F6">
            <v>100</v>
          </cell>
          <cell r="G6">
            <v>50</v>
          </cell>
          <cell r="H6">
            <v>12.6</v>
          </cell>
          <cell r="I6" t="str">
            <v>*</v>
          </cell>
          <cell r="J6">
            <v>21.6</v>
          </cell>
          <cell r="K6">
            <v>0.2</v>
          </cell>
        </row>
        <row r="7">
          <cell r="B7">
            <v>19.537500000000001</v>
          </cell>
          <cell r="C7">
            <v>28.2</v>
          </cell>
          <cell r="D7">
            <v>12.8</v>
          </cell>
          <cell r="E7">
            <v>81.041666666666671</v>
          </cell>
          <cell r="F7">
            <v>100</v>
          </cell>
          <cell r="G7">
            <v>45</v>
          </cell>
          <cell r="H7">
            <v>9.7200000000000006</v>
          </cell>
          <cell r="I7" t="str">
            <v>*</v>
          </cell>
          <cell r="J7">
            <v>20.88</v>
          </cell>
          <cell r="K7">
            <v>0.2</v>
          </cell>
        </row>
        <row r="8">
          <cell r="B8">
            <v>20.175000000000001</v>
          </cell>
          <cell r="C8">
            <v>30.1</v>
          </cell>
          <cell r="D8">
            <v>12.7</v>
          </cell>
          <cell r="E8">
            <v>76.791666666666671</v>
          </cell>
          <cell r="F8">
            <v>100</v>
          </cell>
          <cell r="G8">
            <v>33</v>
          </cell>
          <cell r="H8">
            <v>9.3600000000000012</v>
          </cell>
          <cell r="I8" t="str">
            <v>*</v>
          </cell>
          <cell r="J8">
            <v>18</v>
          </cell>
          <cell r="K8">
            <v>0.2</v>
          </cell>
        </row>
        <row r="9">
          <cell r="B9">
            <v>19.579166666666669</v>
          </cell>
          <cell r="C9">
            <v>29.3</v>
          </cell>
          <cell r="D9">
            <v>12.3</v>
          </cell>
          <cell r="E9">
            <v>75.958333333333329</v>
          </cell>
          <cell r="F9">
            <v>100</v>
          </cell>
          <cell r="G9">
            <v>35</v>
          </cell>
          <cell r="H9">
            <v>11.16</v>
          </cell>
          <cell r="I9" t="str">
            <v>*</v>
          </cell>
          <cell r="J9">
            <v>23.400000000000002</v>
          </cell>
          <cell r="K9">
            <v>0</v>
          </cell>
        </row>
        <row r="10">
          <cell r="B10">
            <v>19.404166666666665</v>
          </cell>
          <cell r="C10">
            <v>27.5</v>
          </cell>
          <cell r="D10">
            <v>12.3</v>
          </cell>
          <cell r="E10">
            <v>72.958333333333329</v>
          </cell>
          <cell r="F10">
            <v>100</v>
          </cell>
          <cell r="G10">
            <v>40</v>
          </cell>
          <cell r="H10">
            <v>15.840000000000002</v>
          </cell>
          <cell r="I10" t="str">
            <v>*</v>
          </cell>
          <cell r="J10">
            <v>30.240000000000002</v>
          </cell>
          <cell r="K10">
            <v>0.2</v>
          </cell>
        </row>
        <row r="11">
          <cell r="B11">
            <v>19.249999999999996</v>
          </cell>
          <cell r="C11">
            <v>29.4</v>
          </cell>
          <cell r="D11">
            <v>11.3</v>
          </cell>
          <cell r="E11">
            <v>73.666666666666671</v>
          </cell>
          <cell r="F11">
            <v>100</v>
          </cell>
          <cell r="G11">
            <v>32</v>
          </cell>
          <cell r="H11">
            <v>9</v>
          </cell>
          <cell r="I11" t="str">
            <v>*</v>
          </cell>
          <cell r="J11">
            <v>21.6</v>
          </cell>
          <cell r="K11">
            <v>0</v>
          </cell>
        </row>
        <row r="12">
          <cell r="B12">
            <v>19.541666666666664</v>
          </cell>
          <cell r="C12">
            <v>29.8</v>
          </cell>
          <cell r="D12">
            <v>10.9</v>
          </cell>
          <cell r="E12">
            <v>70.166666666666671</v>
          </cell>
          <cell r="F12">
            <v>100</v>
          </cell>
          <cell r="G12">
            <v>31</v>
          </cell>
          <cell r="H12">
            <v>12.96</v>
          </cell>
          <cell r="I12" t="str">
            <v>*</v>
          </cell>
          <cell r="J12">
            <v>23.400000000000002</v>
          </cell>
          <cell r="K12">
            <v>0.2</v>
          </cell>
        </row>
        <row r="13">
          <cell r="B13">
            <v>20.087500000000002</v>
          </cell>
          <cell r="C13">
            <v>31.8</v>
          </cell>
          <cell r="D13">
            <v>11.4</v>
          </cell>
          <cell r="E13">
            <v>69.125</v>
          </cell>
          <cell r="F13">
            <v>100</v>
          </cell>
          <cell r="G13">
            <v>26</v>
          </cell>
          <cell r="H13">
            <v>14.76</v>
          </cell>
          <cell r="I13" t="str">
            <v>*</v>
          </cell>
          <cell r="J13">
            <v>28.44</v>
          </cell>
          <cell r="K13">
            <v>0</v>
          </cell>
        </row>
        <row r="14">
          <cell r="B14">
            <v>21.729166666666668</v>
          </cell>
          <cell r="C14">
            <v>32.799999999999997</v>
          </cell>
          <cell r="D14">
            <v>14</v>
          </cell>
          <cell r="E14">
            <v>66.875</v>
          </cell>
          <cell r="F14">
            <v>99</v>
          </cell>
          <cell r="G14">
            <v>23</v>
          </cell>
          <cell r="H14">
            <v>10.8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22.416666666666668</v>
          </cell>
          <cell r="C15">
            <v>33.1</v>
          </cell>
          <cell r="D15">
            <v>14.2</v>
          </cell>
          <cell r="E15">
            <v>67.375</v>
          </cell>
          <cell r="F15">
            <v>98</v>
          </cell>
          <cell r="G15">
            <v>28</v>
          </cell>
          <cell r="H15">
            <v>16.920000000000002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20.900000000000002</v>
          </cell>
          <cell r="C16">
            <v>26.1</v>
          </cell>
          <cell r="D16">
            <v>18.100000000000001</v>
          </cell>
          <cell r="E16">
            <v>89.666666666666671</v>
          </cell>
          <cell r="F16">
            <v>99</v>
          </cell>
          <cell r="G16">
            <v>56</v>
          </cell>
          <cell r="H16">
            <v>16.2</v>
          </cell>
          <cell r="I16" t="str">
            <v>*</v>
          </cell>
          <cell r="J16">
            <v>25.56</v>
          </cell>
          <cell r="K16">
            <v>5</v>
          </cell>
        </row>
        <row r="17">
          <cell r="B17">
            <v>13.091666666666669</v>
          </cell>
          <cell r="C17">
            <v>18.100000000000001</v>
          </cell>
          <cell r="D17">
            <v>10.5</v>
          </cell>
          <cell r="E17">
            <v>98.75</v>
          </cell>
          <cell r="F17">
            <v>100</v>
          </cell>
          <cell r="G17">
            <v>94</v>
          </cell>
          <cell r="H17">
            <v>14.4</v>
          </cell>
          <cell r="I17" t="str">
            <v>*</v>
          </cell>
          <cell r="J17">
            <v>25.56</v>
          </cell>
          <cell r="K17">
            <v>38.6</v>
          </cell>
        </row>
        <row r="18">
          <cell r="B18">
            <v>10.220833333333333</v>
          </cell>
          <cell r="C18">
            <v>11.8</v>
          </cell>
          <cell r="D18">
            <v>9.1</v>
          </cell>
          <cell r="E18">
            <v>98.083333333333329</v>
          </cell>
          <cell r="F18">
            <v>100</v>
          </cell>
          <cell r="G18">
            <v>89</v>
          </cell>
          <cell r="H18">
            <v>11.520000000000001</v>
          </cell>
          <cell r="I18" t="str">
            <v>*</v>
          </cell>
          <cell r="J18">
            <v>22.32</v>
          </cell>
          <cell r="K18">
            <v>26.599999999999991</v>
          </cell>
        </row>
        <row r="19">
          <cell r="B19">
            <v>10.950000000000001</v>
          </cell>
          <cell r="C19">
            <v>15.6</v>
          </cell>
          <cell r="D19">
            <v>9.5</v>
          </cell>
          <cell r="E19">
            <v>93.625</v>
          </cell>
          <cell r="F19">
            <v>100</v>
          </cell>
          <cell r="H19">
            <v>9.3600000000000012</v>
          </cell>
          <cell r="I19" t="str">
            <v>*</v>
          </cell>
          <cell r="J19">
            <v>20.88</v>
          </cell>
          <cell r="K19">
            <v>4.4000000000000004</v>
          </cell>
        </row>
        <row r="20">
          <cell r="B20">
            <v>10.737499999999999</v>
          </cell>
          <cell r="C20">
            <v>18</v>
          </cell>
          <cell r="D20">
            <v>5.3</v>
          </cell>
          <cell r="E20">
            <v>87.666666666666671</v>
          </cell>
          <cell r="F20">
            <v>100</v>
          </cell>
          <cell r="G20">
            <v>56</v>
          </cell>
          <cell r="H20">
            <v>9</v>
          </cell>
          <cell r="I20" t="str">
            <v>*</v>
          </cell>
          <cell r="J20">
            <v>18</v>
          </cell>
          <cell r="K20">
            <v>0.2</v>
          </cell>
        </row>
        <row r="21">
          <cell r="B21">
            <v>13.637499999999998</v>
          </cell>
          <cell r="C21">
            <v>20.399999999999999</v>
          </cell>
          <cell r="D21">
            <v>9.1999999999999993</v>
          </cell>
          <cell r="E21">
            <v>81.875</v>
          </cell>
          <cell r="F21">
            <v>99</v>
          </cell>
          <cell r="G21">
            <v>51</v>
          </cell>
          <cell r="H21">
            <v>14.04</v>
          </cell>
          <cell r="I21" t="str">
            <v>*</v>
          </cell>
          <cell r="J21">
            <v>24.48</v>
          </cell>
          <cell r="K21">
            <v>0</v>
          </cell>
        </row>
        <row r="22">
          <cell r="B22">
            <v>13.583333333333334</v>
          </cell>
          <cell r="C22">
            <v>23</v>
          </cell>
          <cell r="D22">
            <v>6.2</v>
          </cell>
          <cell r="E22">
            <v>81.458333333333329</v>
          </cell>
          <cell r="F22">
            <v>100</v>
          </cell>
          <cell r="G22">
            <v>47</v>
          </cell>
          <cell r="H22">
            <v>10.8</v>
          </cell>
          <cell r="I22" t="str">
            <v>*</v>
          </cell>
          <cell r="J22">
            <v>18</v>
          </cell>
          <cell r="K22">
            <v>0</v>
          </cell>
        </row>
        <row r="23">
          <cell r="B23">
            <v>14.929166666666665</v>
          </cell>
          <cell r="C23">
            <v>25.1</v>
          </cell>
          <cell r="D23">
            <v>6.3</v>
          </cell>
          <cell r="E23">
            <v>79.708333333333329</v>
          </cell>
          <cell r="F23">
            <v>100</v>
          </cell>
          <cell r="G23">
            <v>36</v>
          </cell>
          <cell r="H23">
            <v>13.32</v>
          </cell>
          <cell r="I23" t="str">
            <v>*</v>
          </cell>
          <cell r="J23">
            <v>25.92</v>
          </cell>
          <cell r="K23">
            <v>0.2</v>
          </cell>
        </row>
        <row r="24">
          <cell r="B24">
            <v>17.345833333333335</v>
          </cell>
          <cell r="C24">
            <v>28.8</v>
          </cell>
          <cell r="D24">
            <v>8.6999999999999993</v>
          </cell>
          <cell r="E24">
            <v>77.375</v>
          </cell>
          <cell r="F24">
            <v>100</v>
          </cell>
          <cell r="G24">
            <v>34</v>
          </cell>
          <cell r="H24">
            <v>9.7200000000000006</v>
          </cell>
          <cell r="I24" t="str">
            <v>*</v>
          </cell>
          <cell r="J24">
            <v>19.440000000000001</v>
          </cell>
          <cell r="K24">
            <v>0.2</v>
          </cell>
        </row>
        <row r="25">
          <cell r="B25">
            <v>19.008333333333333</v>
          </cell>
          <cell r="C25">
            <v>30.8</v>
          </cell>
          <cell r="D25">
            <v>9.8000000000000007</v>
          </cell>
          <cell r="E25">
            <v>75.666666666666671</v>
          </cell>
          <cell r="F25">
            <v>100</v>
          </cell>
          <cell r="G25">
            <v>33</v>
          </cell>
          <cell r="H25">
            <v>13.32</v>
          </cell>
          <cell r="I25" t="str">
            <v>*</v>
          </cell>
          <cell r="J25">
            <v>22.68</v>
          </cell>
          <cell r="K25">
            <v>0.2</v>
          </cell>
        </row>
        <row r="26">
          <cell r="B26">
            <v>21.120833333333334</v>
          </cell>
          <cell r="C26">
            <v>32</v>
          </cell>
          <cell r="D26">
            <v>12.9</v>
          </cell>
          <cell r="E26">
            <v>68.875</v>
          </cell>
          <cell r="F26">
            <v>100</v>
          </cell>
          <cell r="G26">
            <v>28</v>
          </cell>
          <cell r="H26">
            <v>21.240000000000002</v>
          </cell>
          <cell r="I26" t="str">
            <v>*</v>
          </cell>
          <cell r="J26">
            <v>37.440000000000005</v>
          </cell>
          <cell r="K26">
            <v>0</v>
          </cell>
        </row>
        <row r="27">
          <cell r="B27">
            <v>21.387499999999999</v>
          </cell>
          <cell r="C27">
            <v>31.8</v>
          </cell>
          <cell r="D27">
            <v>13.8</v>
          </cell>
          <cell r="E27">
            <v>67.541666666666671</v>
          </cell>
          <cell r="F27">
            <v>100</v>
          </cell>
          <cell r="G27">
            <v>27</v>
          </cell>
          <cell r="H27">
            <v>20.88</v>
          </cell>
          <cell r="I27" t="str">
            <v>*</v>
          </cell>
          <cell r="J27">
            <v>36</v>
          </cell>
          <cell r="K27">
            <v>0</v>
          </cell>
        </row>
        <row r="28">
          <cell r="B28">
            <v>20.583333333333332</v>
          </cell>
          <cell r="C28">
            <v>31.2</v>
          </cell>
          <cell r="D28">
            <v>11.8</v>
          </cell>
          <cell r="E28">
            <v>70.166666666666671</v>
          </cell>
          <cell r="F28">
            <v>100</v>
          </cell>
          <cell r="G28">
            <v>32</v>
          </cell>
          <cell r="H28">
            <v>13.68</v>
          </cell>
          <cell r="I28" t="str">
            <v>*</v>
          </cell>
          <cell r="J28">
            <v>26.64</v>
          </cell>
          <cell r="K28">
            <v>0</v>
          </cell>
        </row>
        <row r="29">
          <cell r="B29">
            <v>20.554166666666671</v>
          </cell>
          <cell r="C29">
            <v>31.1</v>
          </cell>
          <cell r="D29">
            <v>12.4</v>
          </cell>
          <cell r="E29">
            <v>70.791666666666671</v>
          </cell>
          <cell r="F29">
            <v>100</v>
          </cell>
          <cell r="G29">
            <v>32</v>
          </cell>
          <cell r="H29">
            <v>12.24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20.55</v>
          </cell>
          <cell r="C30">
            <v>29.2</v>
          </cell>
          <cell r="D30">
            <v>12.7</v>
          </cell>
          <cell r="E30">
            <v>67.75</v>
          </cell>
          <cell r="F30">
            <v>100</v>
          </cell>
          <cell r="G30">
            <v>32</v>
          </cell>
          <cell r="H30">
            <v>13.68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19.55</v>
          </cell>
          <cell r="C31">
            <v>31.2</v>
          </cell>
          <cell r="D31">
            <v>11.2</v>
          </cell>
          <cell r="E31">
            <v>70.625</v>
          </cell>
          <cell r="F31">
            <v>100</v>
          </cell>
          <cell r="G31">
            <v>29</v>
          </cell>
          <cell r="H31">
            <v>16.2</v>
          </cell>
          <cell r="I31" t="str">
            <v>*</v>
          </cell>
          <cell r="J31">
            <v>31.319999999999997</v>
          </cell>
          <cell r="K31">
            <v>0</v>
          </cell>
        </row>
        <row r="32">
          <cell r="B32">
            <v>20.849999999999998</v>
          </cell>
          <cell r="C32">
            <v>31.4</v>
          </cell>
          <cell r="D32">
            <v>13</v>
          </cell>
          <cell r="E32">
            <v>71.291666666666671</v>
          </cell>
          <cell r="F32">
            <v>100</v>
          </cell>
          <cell r="G32">
            <v>33</v>
          </cell>
          <cell r="H32">
            <v>13.32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20.93333333333333</v>
          </cell>
          <cell r="C33">
            <v>29.4</v>
          </cell>
          <cell r="D33">
            <v>13.2</v>
          </cell>
          <cell r="E33">
            <v>70.375</v>
          </cell>
          <cell r="F33">
            <v>100</v>
          </cell>
          <cell r="G33">
            <v>34</v>
          </cell>
          <cell r="H33">
            <v>12.96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19.850000000000001</v>
          </cell>
          <cell r="C34">
            <v>28.5</v>
          </cell>
          <cell r="D34">
            <v>13.5</v>
          </cell>
          <cell r="E34">
            <v>73.875</v>
          </cell>
          <cell r="F34">
            <v>100</v>
          </cell>
          <cell r="G34">
            <v>42</v>
          </cell>
          <cell r="H34">
            <v>10.08</v>
          </cell>
          <cell r="I34" t="str">
            <v>*</v>
          </cell>
          <cell r="J34">
            <v>23.759999999999998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19.683333333333334</v>
          </cell>
          <cell r="C5">
            <v>25.5</v>
          </cell>
          <cell r="D5">
            <v>13.2</v>
          </cell>
          <cell r="E5">
            <v>87.375</v>
          </cell>
          <cell r="F5">
            <v>100</v>
          </cell>
          <cell r="G5">
            <v>57</v>
          </cell>
          <cell r="H5">
            <v>7.9200000000000008</v>
          </cell>
          <cell r="I5" t="str">
            <v>*</v>
          </cell>
          <cell r="J5">
            <v>18.720000000000002</v>
          </cell>
          <cell r="K5">
            <v>0</v>
          </cell>
        </row>
        <row r="6">
          <cell r="B6">
            <v>18.958333333333332</v>
          </cell>
          <cell r="C6">
            <v>26.2</v>
          </cell>
          <cell r="D6">
            <v>12.9</v>
          </cell>
          <cell r="E6">
            <v>85.291666666666671</v>
          </cell>
          <cell r="F6">
            <v>100</v>
          </cell>
          <cell r="G6">
            <v>54</v>
          </cell>
          <cell r="H6">
            <v>11.879999999999999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19.495833333333334</v>
          </cell>
          <cell r="C7">
            <v>27.1</v>
          </cell>
          <cell r="D7">
            <v>12.1</v>
          </cell>
          <cell r="E7">
            <v>81.333333333333329</v>
          </cell>
          <cell r="F7">
            <v>100</v>
          </cell>
          <cell r="G7">
            <v>49</v>
          </cell>
          <cell r="H7">
            <v>4.6800000000000006</v>
          </cell>
          <cell r="I7" t="str">
            <v>*</v>
          </cell>
          <cell r="J7">
            <v>17.28</v>
          </cell>
          <cell r="K7">
            <v>0.2</v>
          </cell>
        </row>
        <row r="8">
          <cell r="B8">
            <v>18.900000000000002</v>
          </cell>
          <cell r="C8">
            <v>30</v>
          </cell>
          <cell r="D8">
            <v>10.3</v>
          </cell>
          <cell r="E8">
            <v>80.625</v>
          </cell>
          <cell r="F8">
            <v>100</v>
          </cell>
          <cell r="G8">
            <v>31</v>
          </cell>
          <cell r="H8">
            <v>5.4</v>
          </cell>
          <cell r="I8" t="str">
            <v>*</v>
          </cell>
          <cell r="J8">
            <v>16.2</v>
          </cell>
          <cell r="K8">
            <v>0</v>
          </cell>
        </row>
        <row r="9">
          <cell r="B9">
            <v>17.970833333333335</v>
          </cell>
          <cell r="C9">
            <v>27.5</v>
          </cell>
          <cell r="D9">
            <v>10.8</v>
          </cell>
          <cell r="E9">
            <v>82.75</v>
          </cell>
          <cell r="F9">
            <v>100</v>
          </cell>
          <cell r="G9">
            <v>44</v>
          </cell>
          <cell r="H9">
            <v>5.04</v>
          </cell>
          <cell r="I9" t="str">
            <v>*</v>
          </cell>
          <cell r="J9">
            <v>12.6</v>
          </cell>
          <cell r="K9">
            <v>0.2</v>
          </cell>
        </row>
        <row r="10">
          <cell r="B10">
            <v>17.849999999999998</v>
          </cell>
          <cell r="C10">
            <v>26.7</v>
          </cell>
          <cell r="D10">
            <v>9.6</v>
          </cell>
          <cell r="E10">
            <v>81</v>
          </cell>
          <cell r="F10">
            <v>100</v>
          </cell>
          <cell r="G10">
            <v>42</v>
          </cell>
          <cell r="H10">
            <v>6.84</v>
          </cell>
          <cell r="I10" t="str">
            <v>*</v>
          </cell>
          <cell r="J10">
            <v>17.28</v>
          </cell>
          <cell r="K10">
            <v>0</v>
          </cell>
        </row>
        <row r="11">
          <cell r="B11">
            <v>18.425000000000001</v>
          </cell>
          <cell r="C11">
            <v>28.8</v>
          </cell>
          <cell r="D11">
            <v>10.199999999999999</v>
          </cell>
          <cell r="E11">
            <v>78.583333333333329</v>
          </cell>
          <cell r="F11">
            <v>100</v>
          </cell>
          <cell r="G11">
            <v>36</v>
          </cell>
          <cell r="H11">
            <v>5.7600000000000007</v>
          </cell>
          <cell r="I11" t="str">
            <v>*</v>
          </cell>
          <cell r="J11">
            <v>14.4</v>
          </cell>
          <cell r="K11">
            <v>0</v>
          </cell>
        </row>
        <row r="12">
          <cell r="B12">
            <v>18.099999999999998</v>
          </cell>
          <cell r="C12">
            <v>29.2</v>
          </cell>
          <cell r="D12">
            <v>9.1</v>
          </cell>
          <cell r="E12">
            <v>78.875</v>
          </cell>
          <cell r="F12">
            <v>100</v>
          </cell>
          <cell r="G12">
            <v>27</v>
          </cell>
          <cell r="H12">
            <v>6.12</v>
          </cell>
          <cell r="I12" t="str">
            <v>*</v>
          </cell>
          <cell r="J12">
            <v>18</v>
          </cell>
          <cell r="K12">
            <v>0</v>
          </cell>
        </row>
        <row r="13">
          <cell r="B13">
            <v>18.712499999999999</v>
          </cell>
          <cell r="C13">
            <v>30.5</v>
          </cell>
          <cell r="D13">
            <v>9.9</v>
          </cell>
          <cell r="E13">
            <v>74.333333333333329</v>
          </cell>
          <cell r="F13">
            <v>100</v>
          </cell>
          <cell r="G13">
            <v>35</v>
          </cell>
          <cell r="H13">
            <v>10.08</v>
          </cell>
          <cell r="I13" t="str">
            <v>*</v>
          </cell>
          <cell r="J13">
            <v>22.32</v>
          </cell>
          <cell r="K13">
            <v>0</v>
          </cell>
        </row>
        <row r="14">
          <cell r="B14">
            <v>20.933333333333326</v>
          </cell>
          <cell r="C14">
            <v>31.8</v>
          </cell>
          <cell r="D14">
            <v>11.6</v>
          </cell>
          <cell r="E14">
            <v>73.958333333333329</v>
          </cell>
          <cell r="F14">
            <v>99</v>
          </cell>
          <cell r="G14">
            <v>32</v>
          </cell>
          <cell r="H14">
            <v>15.48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22.520833333333332</v>
          </cell>
          <cell r="C15">
            <v>31.9</v>
          </cell>
          <cell r="D15">
            <v>15.8</v>
          </cell>
          <cell r="E15">
            <v>73.416666666666671</v>
          </cell>
          <cell r="F15">
            <v>95</v>
          </cell>
          <cell r="G15">
            <v>41</v>
          </cell>
          <cell r="H15">
            <v>18.720000000000002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17.399999999999999</v>
          </cell>
          <cell r="C16">
            <v>22.6</v>
          </cell>
          <cell r="D16">
            <v>14</v>
          </cell>
          <cell r="E16">
            <v>94.25</v>
          </cell>
          <cell r="F16">
            <v>98</v>
          </cell>
          <cell r="G16">
            <v>84</v>
          </cell>
          <cell r="H16">
            <v>6.48</v>
          </cell>
          <cell r="I16" t="str">
            <v>*</v>
          </cell>
          <cell r="J16">
            <v>20.88</v>
          </cell>
          <cell r="K16">
            <v>8.6</v>
          </cell>
        </row>
        <row r="17">
          <cell r="B17">
            <v>10.1875</v>
          </cell>
          <cell r="C17">
            <v>14</v>
          </cell>
          <cell r="D17">
            <v>9.1999999999999993</v>
          </cell>
          <cell r="E17">
            <v>97.166666666666671</v>
          </cell>
          <cell r="F17">
            <v>99</v>
          </cell>
          <cell r="G17">
            <v>93</v>
          </cell>
          <cell r="H17">
            <v>7.5600000000000005</v>
          </cell>
          <cell r="I17" t="str">
            <v>*</v>
          </cell>
          <cell r="J17">
            <v>20.16</v>
          </cell>
          <cell r="K17">
            <v>32.6</v>
          </cell>
        </row>
        <row r="18">
          <cell r="B18">
            <v>8.8083333333333318</v>
          </cell>
          <cell r="C18">
            <v>9.8000000000000007</v>
          </cell>
          <cell r="D18">
            <v>7.9</v>
          </cell>
          <cell r="E18">
            <v>97.75</v>
          </cell>
          <cell r="F18">
            <v>99</v>
          </cell>
          <cell r="G18">
            <v>95</v>
          </cell>
          <cell r="H18">
            <v>9.7200000000000006</v>
          </cell>
          <cell r="I18" t="str">
            <v>*</v>
          </cell>
          <cell r="J18">
            <v>18.720000000000002</v>
          </cell>
          <cell r="K18">
            <v>29.400000000000002</v>
          </cell>
        </row>
        <row r="19">
          <cell r="B19">
            <v>11.462500000000004</v>
          </cell>
          <cell r="C19">
            <v>17.2</v>
          </cell>
          <cell r="D19">
            <v>9.3000000000000007</v>
          </cell>
          <cell r="E19">
            <v>87.666666666666671</v>
          </cell>
          <cell r="F19">
            <v>99</v>
          </cell>
          <cell r="G19">
            <v>57</v>
          </cell>
          <cell r="H19">
            <v>8.2799999999999994</v>
          </cell>
          <cell r="I19" t="str">
            <v>*</v>
          </cell>
          <cell r="J19">
            <v>20.52</v>
          </cell>
          <cell r="K19">
            <v>6.1999999999999993</v>
          </cell>
        </row>
        <row r="20">
          <cell r="B20">
            <v>9.6708333333333325</v>
          </cell>
          <cell r="C20">
            <v>17.5</v>
          </cell>
          <cell r="D20">
            <v>3.2</v>
          </cell>
          <cell r="E20">
            <v>89.5</v>
          </cell>
          <cell r="F20">
            <v>100</v>
          </cell>
          <cell r="G20">
            <v>63</v>
          </cell>
          <cell r="H20">
            <v>5.04</v>
          </cell>
          <cell r="I20" t="str">
            <v>*</v>
          </cell>
          <cell r="J20">
            <v>18</v>
          </cell>
          <cell r="K20">
            <v>0.2</v>
          </cell>
        </row>
        <row r="21">
          <cell r="B21">
            <v>11.887500000000001</v>
          </cell>
          <cell r="C21">
            <v>17.7</v>
          </cell>
          <cell r="D21">
            <v>5.0999999999999996</v>
          </cell>
          <cell r="E21">
            <v>86.833333333333329</v>
          </cell>
          <cell r="F21">
            <v>100</v>
          </cell>
          <cell r="G21">
            <v>61</v>
          </cell>
          <cell r="H21">
            <v>6.12</v>
          </cell>
          <cell r="I21" t="str">
            <v>*</v>
          </cell>
          <cell r="J21">
            <v>20.16</v>
          </cell>
          <cell r="K21">
            <v>0</v>
          </cell>
        </row>
        <row r="22">
          <cell r="B22">
            <v>12.633333333333333</v>
          </cell>
          <cell r="C22">
            <v>21.2</v>
          </cell>
          <cell r="D22">
            <v>5.2</v>
          </cell>
          <cell r="E22">
            <v>83.333333333333329</v>
          </cell>
          <cell r="F22">
            <v>100</v>
          </cell>
          <cell r="G22">
            <v>50</v>
          </cell>
          <cell r="H22">
            <v>2.16</v>
          </cell>
          <cell r="I22" t="str">
            <v>*</v>
          </cell>
          <cell r="J22">
            <v>12.96</v>
          </cell>
          <cell r="K22">
            <v>0.2</v>
          </cell>
        </row>
        <row r="23">
          <cell r="B23">
            <v>13.554166666666669</v>
          </cell>
          <cell r="C23">
            <v>24.8</v>
          </cell>
          <cell r="D23">
            <v>3.6</v>
          </cell>
          <cell r="E23">
            <v>81.125</v>
          </cell>
          <cell r="F23">
            <v>100</v>
          </cell>
          <cell r="G23">
            <v>40</v>
          </cell>
          <cell r="H23">
            <v>11.879999999999999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16.212500000000002</v>
          </cell>
          <cell r="C24">
            <v>27.2</v>
          </cell>
          <cell r="D24">
            <v>6.3</v>
          </cell>
          <cell r="E24">
            <v>78.791666666666671</v>
          </cell>
          <cell r="F24">
            <v>100</v>
          </cell>
          <cell r="G24">
            <v>43</v>
          </cell>
          <cell r="H24">
            <v>6.48</v>
          </cell>
          <cell r="I24" t="str">
            <v>*</v>
          </cell>
          <cell r="J24">
            <v>14.76</v>
          </cell>
          <cell r="K24">
            <v>0</v>
          </cell>
        </row>
        <row r="25">
          <cell r="B25">
            <v>18.233333333333338</v>
          </cell>
          <cell r="C25">
            <v>27.4</v>
          </cell>
          <cell r="D25">
            <v>9.6999999999999993</v>
          </cell>
          <cell r="E25">
            <v>81.708333333333329</v>
          </cell>
          <cell r="F25">
            <v>100</v>
          </cell>
          <cell r="G25">
            <v>48</v>
          </cell>
          <cell r="H25">
            <v>6.48</v>
          </cell>
          <cell r="I25" t="str">
            <v>*</v>
          </cell>
          <cell r="J25">
            <v>16.920000000000002</v>
          </cell>
          <cell r="K25">
            <v>0</v>
          </cell>
        </row>
        <row r="26">
          <cell r="B26">
            <v>22.604166666666668</v>
          </cell>
          <cell r="C26">
            <v>31.6</v>
          </cell>
          <cell r="D26">
            <v>17.2</v>
          </cell>
          <cell r="E26">
            <v>71.416666666666671</v>
          </cell>
          <cell r="F26">
            <v>97</v>
          </cell>
          <cell r="G26">
            <v>31</v>
          </cell>
          <cell r="H26">
            <v>13.32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20.929166666666667</v>
          </cell>
          <cell r="C27">
            <v>30.6</v>
          </cell>
          <cell r="D27">
            <v>13.6</v>
          </cell>
          <cell r="E27">
            <v>73.708333333333329</v>
          </cell>
          <cell r="F27">
            <v>96</v>
          </cell>
          <cell r="G27">
            <v>36</v>
          </cell>
          <cell r="H27">
            <v>15.48</v>
          </cell>
          <cell r="I27" t="str">
            <v>*</v>
          </cell>
          <cell r="J27">
            <v>28.8</v>
          </cell>
          <cell r="K27">
            <v>0</v>
          </cell>
        </row>
        <row r="28">
          <cell r="B28">
            <v>20.599999999999998</v>
          </cell>
          <cell r="C28">
            <v>30.7</v>
          </cell>
          <cell r="D28">
            <v>12</v>
          </cell>
          <cell r="E28">
            <v>74.791666666666671</v>
          </cell>
          <cell r="F28">
            <v>100</v>
          </cell>
          <cell r="G28">
            <v>36</v>
          </cell>
          <cell r="H28">
            <v>10.8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20.474999999999998</v>
          </cell>
          <cell r="C29">
            <v>30.8</v>
          </cell>
          <cell r="D29">
            <v>11.8</v>
          </cell>
          <cell r="E29">
            <v>73.958333333333329</v>
          </cell>
          <cell r="F29">
            <v>99</v>
          </cell>
          <cell r="G29">
            <v>34</v>
          </cell>
          <cell r="H29">
            <v>8.64</v>
          </cell>
          <cell r="I29" t="str">
            <v>*</v>
          </cell>
          <cell r="J29">
            <v>20.52</v>
          </cell>
          <cell r="K29">
            <v>0</v>
          </cell>
        </row>
        <row r="30">
          <cell r="B30">
            <v>20.116666666666667</v>
          </cell>
          <cell r="C30">
            <v>29.3</v>
          </cell>
          <cell r="D30">
            <v>11.1</v>
          </cell>
          <cell r="E30">
            <v>72.708333333333329</v>
          </cell>
          <cell r="F30">
            <v>100</v>
          </cell>
          <cell r="G30">
            <v>36</v>
          </cell>
          <cell r="H30">
            <v>14.4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19.670833333333331</v>
          </cell>
          <cell r="C31">
            <v>29.7</v>
          </cell>
          <cell r="D31">
            <v>9.8000000000000007</v>
          </cell>
          <cell r="E31">
            <v>71.541666666666671</v>
          </cell>
          <cell r="F31">
            <v>100</v>
          </cell>
          <cell r="G31">
            <v>34</v>
          </cell>
          <cell r="H31">
            <v>11.520000000000001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18.766666666666666</v>
          </cell>
          <cell r="C32">
            <v>29.3</v>
          </cell>
          <cell r="D32">
            <v>10.7</v>
          </cell>
          <cell r="E32">
            <v>77.958333333333329</v>
          </cell>
          <cell r="F32">
            <v>100</v>
          </cell>
          <cell r="G32">
            <v>40</v>
          </cell>
          <cell r="H32">
            <v>7.9200000000000008</v>
          </cell>
          <cell r="I32" t="str">
            <v>*</v>
          </cell>
          <cell r="J32">
            <v>18</v>
          </cell>
          <cell r="K32">
            <v>0</v>
          </cell>
        </row>
        <row r="33">
          <cell r="B33">
            <v>18.408333333333335</v>
          </cell>
          <cell r="C33">
            <v>29.3</v>
          </cell>
          <cell r="D33">
            <v>9.6999999999999993</v>
          </cell>
          <cell r="E33">
            <v>79.041666666666671</v>
          </cell>
          <cell r="F33">
            <v>100</v>
          </cell>
          <cell r="G33">
            <v>38</v>
          </cell>
          <cell r="H33">
            <v>8.64</v>
          </cell>
          <cell r="I33" t="str">
            <v>*</v>
          </cell>
          <cell r="J33">
            <v>21.96</v>
          </cell>
          <cell r="K33">
            <v>0</v>
          </cell>
        </row>
        <row r="34">
          <cell r="B34">
            <v>19.425000000000001</v>
          </cell>
          <cell r="C34">
            <v>27.6</v>
          </cell>
          <cell r="D34">
            <v>12.7</v>
          </cell>
          <cell r="E34">
            <v>77.75</v>
          </cell>
          <cell r="F34">
            <v>100</v>
          </cell>
          <cell r="G34">
            <v>41</v>
          </cell>
          <cell r="H34">
            <v>8.2799999999999994</v>
          </cell>
          <cell r="I34" t="str">
            <v>*</v>
          </cell>
          <cell r="J34">
            <v>23.400000000000002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20.870833333333326</v>
          </cell>
          <cell r="C5">
            <v>26.7</v>
          </cell>
          <cell r="D5">
            <v>16.600000000000001</v>
          </cell>
          <cell r="E5">
            <v>80</v>
          </cell>
          <cell r="F5">
            <v>99</v>
          </cell>
          <cell r="G5">
            <v>51</v>
          </cell>
          <cell r="H5">
            <v>9.3600000000000012</v>
          </cell>
          <cell r="I5" t="str">
            <v>*</v>
          </cell>
          <cell r="J5">
            <v>19.079999999999998</v>
          </cell>
          <cell r="K5">
            <v>0</v>
          </cell>
        </row>
        <row r="6">
          <cell r="B6">
            <v>20.208333333333336</v>
          </cell>
          <cell r="C6">
            <v>26.6</v>
          </cell>
          <cell r="D6">
            <v>14.9</v>
          </cell>
          <cell r="E6">
            <v>78.125</v>
          </cell>
          <cell r="F6">
            <v>99</v>
          </cell>
          <cell r="G6">
            <v>48</v>
          </cell>
          <cell r="H6">
            <v>15.840000000000002</v>
          </cell>
          <cell r="I6" t="str">
            <v>*</v>
          </cell>
          <cell r="J6">
            <v>28.44</v>
          </cell>
          <cell r="K6">
            <v>0</v>
          </cell>
        </row>
        <row r="7">
          <cell r="B7">
            <v>20.274999999999999</v>
          </cell>
          <cell r="C7">
            <v>27.6</v>
          </cell>
          <cell r="D7">
            <v>14.7</v>
          </cell>
          <cell r="E7">
            <v>76.083333333333329</v>
          </cell>
          <cell r="F7">
            <v>98</v>
          </cell>
          <cell r="G7">
            <v>43</v>
          </cell>
          <cell r="H7">
            <v>12.24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21.383333333333336</v>
          </cell>
          <cell r="C8">
            <v>30.2</v>
          </cell>
          <cell r="D8">
            <v>15.5</v>
          </cell>
          <cell r="E8">
            <v>71.666666666666671</v>
          </cell>
          <cell r="F8">
            <v>98</v>
          </cell>
          <cell r="G8">
            <v>32</v>
          </cell>
          <cell r="H8">
            <v>11.879999999999999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21.212500000000002</v>
          </cell>
          <cell r="C9">
            <v>29</v>
          </cell>
          <cell r="D9">
            <v>14.1</v>
          </cell>
          <cell r="E9">
            <v>66.75</v>
          </cell>
          <cell r="F9">
            <v>95</v>
          </cell>
          <cell r="G9">
            <v>30</v>
          </cell>
          <cell r="H9">
            <v>10.08</v>
          </cell>
          <cell r="I9" t="str">
            <v>*</v>
          </cell>
          <cell r="J9">
            <v>22.32</v>
          </cell>
          <cell r="K9">
            <v>0</v>
          </cell>
        </row>
        <row r="10">
          <cell r="B10">
            <v>20.808333333333334</v>
          </cell>
          <cell r="C10">
            <v>27.8</v>
          </cell>
          <cell r="D10">
            <v>15.6</v>
          </cell>
          <cell r="E10">
            <v>65.041666666666671</v>
          </cell>
          <cell r="F10">
            <v>87</v>
          </cell>
          <cell r="G10">
            <v>38</v>
          </cell>
          <cell r="H10">
            <v>13.32</v>
          </cell>
          <cell r="I10" t="str">
            <v>*</v>
          </cell>
          <cell r="J10">
            <v>28.08</v>
          </cell>
          <cell r="K10">
            <v>0</v>
          </cell>
        </row>
        <row r="11">
          <cell r="B11">
            <v>20.720833333333335</v>
          </cell>
          <cell r="C11">
            <v>29.1</v>
          </cell>
          <cell r="D11">
            <v>15.1</v>
          </cell>
          <cell r="E11">
            <v>65.458333333333329</v>
          </cell>
          <cell r="F11">
            <v>87</v>
          </cell>
          <cell r="G11">
            <v>31</v>
          </cell>
          <cell r="H11">
            <v>12.96</v>
          </cell>
          <cell r="I11" t="str">
            <v>*</v>
          </cell>
          <cell r="J11">
            <v>22.68</v>
          </cell>
          <cell r="K11">
            <v>0</v>
          </cell>
        </row>
        <row r="12">
          <cell r="B12">
            <v>21.124999999999996</v>
          </cell>
          <cell r="C12">
            <v>29.1</v>
          </cell>
          <cell r="D12">
            <v>13.6</v>
          </cell>
          <cell r="E12">
            <v>60.791666666666664</v>
          </cell>
          <cell r="F12">
            <v>92</v>
          </cell>
          <cell r="G12">
            <v>29</v>
          </cell>
          <cell r="H12">
            <v>11.879999999999999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21.308333333333334</v>
          </cell>
          <cell r="C13">
            <v>30.6</v>
          </cell>
          <cell r="D13">
            <v>13.5</v>
          </cell>
          <cell r="E13">
            <v>64.166666666666671</v>
          </cell>
          <cell r="F13">
            <v>93</v>
          </cell>
          <cell r="G13">
            <v>34</v>
          </cell>
          <cell r="H13">
            <v>17.64</v>
          </cell>
          <cell r="I13" t="str">
            <v>*</v>
          </cell>
          <cell r="J13">
            <v>34.92</v>
          </cell>
          <cell r="K13">
            <v>0</v>
          </cell>
        </row>
        <row r="14">
          <cell r="B14">
            <v>23.104347826086961</v>
          </cell>
          <cell r="C14">
            <v>32.4</v>
          </cell>
          <cell r="D14">
            <v>16.3</v>
          </cell>
          <cell r="E14">
            <v>61.913043478260867</v>
          </cell>
          <cell r="F14">
            <v>88</v>
          </cell>
          <cell r="G14">
            <v>27</v>
          </cell>
          <cell r="H14">
            <v>16.2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24.654166666666665</v>
          </cell>
          <cell r="C15">
            <v>33.299999999999997</v>
          </cell>
          <cell r="D15">
            <v>18.2</v>
          </cell>
          <cell r="E15">
            <v>55.416666666666664</v>
          </cell>
          <cell r="F15">
            <v>75</v>
          </cell>
          <cell r="G15">
            <v>34</v>
          </cell>
          <cell r="H15">
            <v>18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17.887500000000003</v>
          </cell>
          <cell r="C16">
            <v>25.3</v>
          </cell>
          <cell r="D16">
            <v>14.5</v>
          </cell>
          <cell r="E16">
            <v>92.166666666666671</v>
          </cell>
          <cell r="F16">
            <v>98</v>
          </cell>
          <cell r="G16">
            <v>61</v>
          </cell>
          <cell r="H16">
            <v>14.4</v>
          </cell>
          <cell r="I16" t="str">
            <v>*</v>
          </cell>
          <cell r="J16">
            <v>26.28</v>
          </cell>
          <cell r="K16">
            <v>7.1999999999999993</v>
          </cell>
        </row>
        <row r="17">
          <cell r="B17">
            <v>11.237499999999999</v>
          </cell>
          <cell r="C17">
            <v>14.6</v>
          </cell>
          <cell r="D17">
            <v>9.6999999999999993</v>
          </cell>
          <cell r="E17">
            <v>95.958333333333329</v>
          </cell>
          <cell r="F17">
            <v>98</v>
          </cell>
          <cell r="G17">
            <v>92</v>
          </cell>
          <cell r="H17">
            <v>14.4</v>
          </cell>
          <cell r="I17" t="str">
            <v>*</v>
          </cell>
          <cell r="J17">
            <v>27.36</v>
          </cell>
          <cell r="K17">
            <v>27.599999999999998</v>
          </cell>
        </row>
        <row r="18">
          <cell r="B18">
            <v>9.4583333333333304</v>
          </cell>
          <cell r="C18">
            <v>10.199999999999999</v>
          </cell>
          <cell r="D18">
            <v>8.9</v>
          </cell>
          <cell r="E18">
            <v>97.25</v>
          </cell>
          <cell r="F18">
            <v>99</v>
          </cell>
          <cell r="G18">
            <v>94</v>
          </cell>
          <cell r="H18">
            <v>14.04</v>
          </cell>
          <cell r="I18" t="str">
            <v>*</v>
          </cell>
          <cell r="J18">
            <v>25.92</v>
          </cell>
          <cell r="K18">
            <v>36.6</v>
          </cell>
        </row>
        <row r="19">
          <cell r="B19">
            <v>11.329166666666666</v>
          </cell>
          <cell r="C19">
            <v>16.600000000000001</v>
          </cell>
          <cell r="D19">
            <v>9.5</v>
          </cell>
          <cell r="E19">
            <v>87.75</v>
          </cell>
          <cell r="F19">
            <v>99</v>
          </cell>
          <cell r="G19">
            <v>58</v>
          </cell>
          <cell r="H19">
            <v>12.96</v>
          </cell>
          <cell r="I19" t="str">
            <v>*</v>
          </cell>
          <cell r="J19">
            <v>27.720000000000002</v>
          </cell>
          <cell r="K19">
            <v>2.8</v>
          </cell>
        </row>
        <row r="20">
          <cell r="B20">
            <v>10.825000000000001</v>
          </cell>
          <cell r="C20">
            <v>15.9</v>
          </cell>
          <cell r="D20">
            <v>6.5</v>
          </cell>
          <cell r="E20">
            <v>89.083333333333329</v>
          </cell>
          <cell r="F20">
            <v>100</v>
          </cell>
          <cell r="G20">
            <v>68</v>
          </cell>
          <cell r="H20">
            <v>6.48</v>
          </cell>
          <cell r="I20" t="str">
            <v>*</v>
          </cell>
          <cell r="J20">
            <v>15.840000000000002</v>
          </cell>
          <cell r="K20">
            <v>0</v>
          </cell>
        </row>
        <row r="21">
          <cell r="B21">
            <v>13.537499999999996</v>
          </cell>
          <cell r="C21">
            <v>17.3</v>
          </cell>
          <cell r="D21">
            <v>9.6999999999999993</v>
          </cell>
          <cell r="E21">
            <v>82.041666666666671</v>
          </cell>
          <cell r="F21">
            <v>99</v>
          </cell>
          <cell r="G21">
            <v>62</v>
          </cell>
          <cell r="H21">
            <v>10.08</v>
          </cell>
          <cell r="I21" t="str">
            <v>*</v>
          </cell>
          <cell r="J21">
            <v>24.840000000000003</v>
          </cell>
          <cell r="K21">
            <v>0</v>
          </cell>
        </row>
        <row r="22">
          <cell r="B22">
            <v>14.525</v>
          </cell>
          <cell r="C22">
            <v>21.9</v>
          </cell>
          <cell r="D22">
            <v>8.1</v>
          </cell>
          <cell r="E22">
            <v>77.25</v>
          </cell>
          <cell r="F22">
            <v>98</v>
          </cell>
          <cell r="G22">
            <v>47</v>
          </cell>
          <cell r="H22">
            <v>9.7200000000000006</v>
          </cell>
          <cell r="I22" t="str">
            <v>*</v>
          </cell>
          <cell r="J22">
            <v>19.8</v>
          </cell>
          <cell r="K22">
            <v>0.2</v>
          </cell>
        </row>
        <row r="23">
          <cell r="B23">
            <v>15.858333333333334</v>
          </cell>
          <cell r="C23">
            <v>24.4</v>
          </cell>
          <cell r="D23">
            <v>10.3</v>
          </cell>
          <cell r="E23">
            <v>77</v>
          </cell>
          <cell r="F23">
            <v>98</v>
          </cell>
          <cell r="G23">
            <v>41</v>
          </cell>
          <cell r="H23">
            <v>20.52</v>
          </cell>
          <cell r="I23" t="str">
            <v>*</v>
          </cell>
          <cell r="J23">
            <v>34.92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19.345833333333335</v>
          </cell>
          <cell r="C5">
            <v>26.4</v>
          </cell>
          <cell r="D5">
            <v>13.5</v>
          </cell>
          <cell r="E5">
            <v>88.416666666666671</v>
          </cell>
          <cell r="F5">
            <v>100</v>
          </cell>
          <cell r="G5">
            <v>52</v>
          </cell>
          <cell r="H5">
            <v>12.96</v>
          </cell>
          <cell r="I5" t="str">
            <v>*</v>
          </cell>
          <cell r="J5">
            <v>24.12</v>
          </cell>
          <cell r="K5">
            <v>0.2</v>
          </cell>
        </row>
        <row r="6">
          <cell r="B6">
            <v>19.595833333333335</v>
          </cell>
          <cell r="C6">
            <v>26.2</v>
          </cell>
          <cell r="D6">
            <v>14.9</v>
          </cell>
          <cell r="E6">
            <v>85.75</v>
          </cell>
          <cell r="F6">
            <v>100</v>
          </cell>
          <cell r="G6">
            <v>51</v>
          </cell>
          <cell r="H6">
            <v>19.079999999999998</v>
          </cell>
          <cell r="I6" t="str">
            <v>*</v>
          </cell>
          <cell r="J6">
            <v>33.119999999999997</v>
          </cell>
          <cell r="K6">
            <v>0.2</v>
          </cell>
        </row>
        <row r="7">
          <cell r="B7">
            <v>18.579166666666666</v>
          </cell>
          <cell r="C7">
            <v>27.7</v>
          </cell>
          <cell r="D7">
            <v>11.6</v>
          </cell>
          <cell r="E7">
            <v>84.083333333333329</v>
          </cell>
          <cell r="F7">
            <v>100</v>
          </cell>
          <cell r="G7">
            <v>45</v>
          </cell>
          <cell r="H7">
            <v>11.879999999999999</v>
          </cell>
          <cell r="I7" t="str">
            <v>*</v>
          </cell>
          <cell r="J7">
            <v>23.040000000000003</v>
          </cell>
          <cell r="K7">
            <v>0.2</v>
          </cell>
        </row>
        <row r="8">
          <cell r="B8">
            <v>19.908333333333335</v>
          </cell>
          <cell r="C8">
            <v>29.7</v>
          </cell>
          <cell r="D8">
            <v>13.7</v>
          </cell>
          <cell r="E8">
            <v>78.083333333333329</v>
          </cell>
          <cell r="F8">
            <v>100</v>
          </cell>
          <cell r="G8">
            <v>35</v>
          </cell>
          <cell r="H8">
            <v>14.04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19.583333333333332</v>
          </cell>
          <cell r="C9">
            <v>29.1</v>
          </cell>
          <cell r="D9">
            <v>11.8</v>
          </cell>
          <cell r="E9">
            <v>77.333333333333329</v>
          </cell>
          <cell r="F9">
            <v>100</v>
          </cell>
          <cell r="G9">
            <v>35</v>
          </cell>
          <cell r="H9">
            <v>13.68</v>
          </cell>
          <cell r="I9" t="str">
            <v>*</v>
          </cell>
          <cell r="J9">
            <v>22.68</v>
          </cell>
          <cell r="K9">
            <v>0.2</v>
          </cell>
        </row>
        <row r="10">
          <cell r="B10">
            <v>19.083333333333332</v>
          </cell>
          <cell r="C10">
            <v>26.7</v>
          </cell>
          <cell r="D10">
            <v>12.8</v>
          </cell>
          <cell r="E10">
            <v>77.791666666666671</v>
          </cell>
          <cell r="F10">
            <v>100</v>
          </cell>
          <cell r="G10">
            <v>42</v>
          </cell>
          <cell r="H10">
            <v>19.079999999999998</v>
          </cell>
          <cell r="I10" t="str">
            <v>*</v>
          </cell>
          <cell r="J10">
            <v>31.319999999999997</v>
          </cell>
          <cell r="K10">
            <v>0</v>
          </cell>
        </row>
        <row r="11">
          <cell r="B11">
            <v>19.212500000000002</v>
          </cell>
          <cell r="C11">
            <v>28.6</v>
          </cell>
          <cell r="D11">
            <v>12</v>
          </cell>
          <cell r="E11">
            <v>77.208333333333329</v>
          </cell>
          <cell r="F11">
            <v>100</v>
          </cell>
          <cell r="G11">
            <v>37</v>
          </cell>
          <cell r="H11">
            <v>17.28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19.487500000000001</v>
          </cell>
          <cell r="C12">
            <v>29</v>
          </cell>
          <cell r="D12">
            <v>12.5</v>
          </cell>
          <cell r="E12">
            <v>76.041666666666671</v>
          </cell>
          <cell r="F12">
            <v>100</v>
          </cell>
          <cell r="G12">
            <v>35</v>
          </cell>
          <cell r="H12">
            <v>18.720000000000002</v>
          </cell>
          <cell r="I12" t="str">
            <v>*</v>
          </cell>
          <cell r="J12">
            <v>30.96</v>
          </cell>
          <cell r="K12">
            <v>0.2</v>
          </cell>
        </row>
        <row r="13">
          <cell r="B13">
            <v>19.379166666666666</v>
          </cell>
          <cell r="C13">
            <v>30.2</v>
          </cell>
          <cell r="D13">
            <v>10.199999999999999</v>
          </cell>
          <cell r="E13">
            <v>78.125</v>
          </cell>
          <cell r="F13">
            <v>100</v>
          </cell>
          <cell r="G13">
            <v>37</v>
          </cell>
          <cell r="H13">
            <v>16.559999999999999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22.129166666666663</v>
          </cell>
          <cell r="C14">
            <v>31.3</v>
          </cell>
          <cell r="D14">
            <v>15.9</v>
          </cell>
          <cell r="E14">
            <v>72.291666666666671</v>
          </cell>
          <cell r="F14">
            <v>100</v>
          </cell>
          <cell r="G14">
            <v>28</v>
          </cell>
          <cell r="H14">
            <v>18.36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22.529166666666665</v>
          </cell>
          <cell r="C15">
            <v>32.700000000000003</v>
          </cell>
          <cell r="D15">
            <v>13.2</v>
          </cell>
          <cell r="E15">
            <v>71.458333333333329</v>
          </cell>
          <cell r="F15">
            <v>100</v>
          </cell>
          <cell r="G15">
            <v>28</v>
          </cell>
          <cell r="H15">
            <v>17.64</v>
          </cell>
          <cell r="I15" t="str">
            <v>*</v>
          </cell>
          <cell r="J15">
            <v>31.680000000000003</v>
          </cell>
          <cell r="K15">
            <v>0</v>
          </cell>
        </row>
        <row r="16">
          <cell r="B16">
            <v>18.695833333333336</v>
          </cell>
          <cell r="C16">
            <v>20.8</v>
          </cell>
          <cell r="D16">
            <v>15.7</v>
          </cell>
          <cell r="E16">
            <v>98.375</v>
          </cell>
          <cell r="F16">
            <v>100</v>
          </cell>
          <cell r="G16">
            <v>72</v>
          </cell>
          <cell r="H16">
            <v>14.76</v>
          </cell>
          <cell r="I16" t="str">
            <v>*</v>
          </cell>
          <cell r="J16">
            <v>24.48</v>
          </cell>
          <cell r="K16">
            <v>2.6</v>
          </cell>
        </row>
        <row r="17">
          <cell r="B17">
            <v>13.329166666666667</v>
          </cell>
          <cell r="C17">
            <v>18.100000000000001</v>
          </cell>
          <cell r="D17">
            <v>11</v>
          </cell>
          <cell r="E17">
            <v>100</v>
          </cell>
          <cell r="F17">
            <v>100</v>
          </cell>
          <cell r="G17">
            <v>100</v>
          </cell>
          <cell r="H17">
            <v>14.04</v>
          </cell>
          <cell r="I17" t="str">
            <v>*</v>
          </cell>
          <cell r="J17">
            <v>24.840000000000003</v>
          </cell>
          <cell r="K17">
            <v>58.399999999999991</v>
          </cell>
        </row>
        <row r="18">
          <cell r="B18">
            <v>10.054166666666669</v>
          </cell>
          <cell r="C18">
            <v>11.1</v>
          </cell>
          <cell r="D18">
            <v>9.3000000000000007</v>
          </cell>
          <cell r="E18">
            <v>100</v>
          </cell>
          <cell r="F18">
            <v>100</v>
          </cell>
          <cell r="G18">
            <v>100</v>
          </cell>
          <cell r="H18">
            <v>16.2</v>
          </cell>
          <cell r="I18" t="str">
            <v>*</v>
          </cell>
          <cell r="J18">
            <v>24.48</v>
          </cell>
          <cell r="K18">
            <v>39.6</v>
          </cell>
        </row>
        <row r="19">
          <cell r="B19">
            <v>10.654166666666669</v>
          </cell>
          <cell r="C19">
            <v>12.6</v>
          </cell>
          <cell r="D19">
            <v>9.4</v>
          </cell>
          <cell r="E19">
            <v>98.208333333333329</v>
          </cell>
          <cell r="F19">
            <v>100</v>
          </cell>
          <cell r="G19">
            <v>85</v>
          </cell>
          <cell r="H19">
            <v>16.2</v>
          </cell>
          <cell r="I19" t="str">
            <v>*</v>
          </cell>
          <cell r="J19">
            <v>28.8</v>
          </cell>
          <cell r="K19">
            <v>4.2</v>
          </cell>
        </row>
        <row r="20">
          <cell r="B20">
            <v>11.162500000000001</v>
          </cell>
          <cell r="C20">
            <v>18.7</v>
          </cell>
          <cell r="D20">
            <v>4.5999999999999996</v>
          </cell>
          <cell r="E20">
            <v>86.416666666666671</v>
          </cell>
          <cell r="F20">
            <v>100</v>
          </cell>
          <cell r="G20">
            <v>55</v>
          </cell>
          <cell r="H20">
            <v>8.64</v>
          </cell>
          <cell r="I20" t="str">
            <v>*</v>
          </cell>
          <cell r="J20">
            <v>18.36</v>
          </cell>
          <cell r="K20">
            <v>0.2</v>
          </cell>
        </row>
        <row r="21">
          <cell r="B21">
            <v>12.416666666666664</v>
          </cell>
          <cell r="C21">
            <v>20.9</v>
          </cell>
          <cell r="D21">
            <v>5.9</v>
          </cell>
          <cell r="E21">
            <v>84.625</v>
          </cell>
          <cell r="F21">
            <v>100</v>
          </cell>
          <cell r="G21">
            <v>50</v>
          </cell>
          <cell r="H21">
            <v>12.24</v>
          </cell>
          <cell r="I21" t="str">
            <v>*</v>
          </cell>
          <cell r="J21">
            <v>22.32</v>
          </cell>
          <cell r="K21">
            <v>0.2</v>
          </cell>
        </row>
        <row r="22">
          <cell r="B22">
            <v>12.895833333333334</v>
          </cell>
          <cell r="C22">
            <v>23.2</v>
          </cell>
          <cell r="D22">
            <v>4.5999999999999996</v>
          </cell>
          <cell r="E22">
            <v>83.625</v>
          </cell>
          <cell r="F22">
            <v>100</v>
          </cell>
          <cell r="G22">
            <v>45</v>
          </cell>
          <cell r="H22">
            <v>11.879999999999999</v>
          </cell>
          <cell r="I22" t="str">
            <v>*</v>
          </cell>
          <cell r="J22">
            <v>21.6</v>
          </cell>
          <cell r="K22">
            <v>0.2</v>
          </cell>
        </row>
        <row r="23">
          <cell r="B23">
            <v>14.458333333333334</v>
          </cell>
          <cell r="C23">
            <v>24.1</v>
          </cell>
          <cell r="D23">
            <v>7.2</v>
          </cell>
          <cell r="E23">
            <v>81.416666666666671</v>
          </cell>
          <cell r="F23">
            <v>100</v>
          </cell>
          <cell r="G23">
            <v>38</v>
          </cell>
          <cell r="H23">
            <v>18.36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16.900000000000002</v>
          </cell>
          <cell r="C24">
            <v>27.4</v>
          </cell>
          <cell r="D24">
            <v>9.6</v>
          </cell>
          <cell r="E24">
            <v>81.875</v>
          </cell>
          <cell r="F24">
            <v>100</v>
          </cell>
          <cell r="G24">
            <v>41</v>
          </cell>
          <cell r="H24">
            <v>15.120000000000001</v>
          </cell>
          <cell r="I24" t="str">
            <v>*</v>
          </cell>
          <cell r="J24">
            <v>21.6</v>
          </cell>
          <cell r="K24">
            <v>0.2</v>
          </cell>
        </row>
        <row r="25">
          <cell r="B25">
            <v>19.029166666666665</v>
          </cell>
          <cell r="C25">
            <v>29</v>
          </cell>
          <cell r="D25">
            <v>11.4</v>
          </cell>
          <cell r="E25">
            <v>78.541666666666671</v>
          </cell>
          <cell r="F25">
            <v>100</v>
          </cell>
          <cell r="G25">
            <v>38</v>
          </cell>
          <cell r="H25">
            <v>19.079999999999998</v>
          </cell>
          <cell r="I25" t="str">
            <v>*</v>
          </cell>
          <cell r="J25">
            <v>32.4</v>
          </cell>
          <cell r="K25">
            <v>0.2</v>
          </cell>
        </row>
        <row r="26">
          <cell r="B26">
            <v>22.125</v>
          </cell>
          <cell r="C26">
            <v>31</v>
          </cell>
          <cell r="D26">
            <v>13</v>
          </cell>
          <cell r="E26">
            <v>66.833333333333329</v>
          </cell>
          <cell r="F26">
            <v>100</v>
          </cell>
          <cell r="G26">
            <v>32</v>
          </cell>
          <cell r="H26">
            <v>15.48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22.604166666666671</v>
          </cell>
          <cell r="C27">
            <v>30.9</v>
          </cell>
          <cell r="D27">
            <v>14.4</v>
          </cell>
          <cell r="E27">
            <v>64.833333333333329</v>
          </cell>
          <cell r="F27">
            <v>100</v>
          </cell>
          <cell r="G27">
            <v>33</v>
          </cell>
          <cell r="H27">
            <v>20.88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22.187500000000004</v>
          </cell>
          <cell r="C28">
            <v>29.6</v>
          </cell>
          <cell r="D28">
            <v>14.9</v>
          </cell>
          <cell r="E28">
            <v>68.333333333333329</v>
          </cell>
          <cell r="F28">
            <v>100</v>
          </cell>
          <cell r="G28">
            <v>38</v>
          </cell>
          <cell r="H28">
            <v>16.2</v>
          </cell>
          <cell r="I28" t="str">
            <v>*</v>
          </cell>
          <cell r="J28">
            <v>24.48</v>
          </cell>
          <cell r="K28">
            <v>0</v>
          </cell>
        </row>
        <row r="29">
          <cell r="B29">
            <v>21.729166666666668</v>
          </cell>
          <cell r="C29">
            <v>29.7</v>
          </cell>
          <cell r="D29">
            <v>12.9</v>
          </cell>
          <cell r="E29">
            <v>71.541666666666671</v>
          </cell>
          <cell r="F29">
            <v>100</v>
          </cell>
          <cell r="G29">
            <v>37</v>
          </cell>
          <cell r="H29">
            <v>14.04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19.729166666666668</v>
          </cell>
          <cell r="C30">
            <v>28.6</v>
          </cell>
          <cell r="D30">
            <v>12.5</v>
          </cell>
          <cell r="E30">
            <v>74.75</v>
          </cell>
          <cell r="F30">
            <v>100</v>
          </cell>
          <cell r="G30">
            <v>37</v>
          </cell>
          <cell r="H30">
            <v>16.920000000000002</v>
          </cell>
          <cell r="I30" t="str">
            <v>*</v>
          </cell>
          <cell r="J30">
            <v>29.880000000000003</v>
          </cell>
          <cell r="K30">
            <v>0</v>
          </cell>
        </row>
        <row r="31">
          <cell r="B31">
            <v>19.229166666666668</v>
          </cell>
          <cell r="C31">
            <v>29.5</v>
          </cell>
          <cell r="D31">
            <v>11.3</v>
          </cell>
          <cell r="E31">
            <v>76.041666666666671</v>
          </cell>
          <cell r="F31">
            <v>100</v>
          </cell>
          <cell r="G31">
            <v>36</v>
          </cell>
          <cell r="H31">
            <v>18.720000000000002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20.295833333333334</v>
          </cell>
          <cell r="C32">
            <v>30.7</v>
          </cell>
          <cell r="D32">
            <v>12.1</v>
          </cell>
          <cell r="E32">
            <v>77.041666666666671</v>
          </cell>
          <cell r="F32">
            <v>100</v>
          </cell>
          <cell r="G32">
            <v>34</v>
          </cell>
          <cell r="H32">
            <v>9.7200000000000006</v>
          </cell>
          <cell r="I32" t="str">
            <v>*</v>
          </cell>
          <cell r="J32">
            <v>21.240000000000002</v>
          </cell>
          <cell r="K32">
            <v>0</v>
          </cell>
        </row>
        <row r="33">
          <cell r="B33">
            <v>19.787500000000005</v>
          </cell>
          <cell r="C33">
            <v>29</v>
          </cell>
          <cell r="D33">
            <v>12.4</v>
          </cell>
          <cell r="E33">
            <v>78.208333333333329</v>
          </cell>
          <cell r="F33">
            <v>100</v>
          </cell>
          <cell r="G33">
            <v>36</v>
          </cell>
          <cell r="H33">
            <v>23.759999999999998</v>
          </cell>
          <cell r="I33" t="str">
            <v>*</v>
          </cell>
          <cell r="J33">
            <v>38.519999999999996</v>
          </cell>
          <cell r="K33">
            <v>0</v>
          </cell>
        </row>
        <row r="34">
          <cell r="B34">
            <v>19.729166666666668</v>
          </cell>
          <cell r="C34">
            <v>27.7</v>
          </cell>
          <cell r="D34">
            <v>14.6</v>
          </cell>
          <cell r="E34">
            <v>79.333333333333329</v>
          </cell>
          <cell r="F34">
            <v>100</v>
          </cell>
          <cell r="G34">
            <v>37</v>
          </cell>
          <cell r="H34">
            <v>18.36</v>
          </cell>
          <cell r="I34" t="str">
            <v>*</v>
          </cell>
          <cell r="J34">
            <v>32.4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19.329166666666669</v>
          </cell>
          <cell r="C5">
            <v>26.3</v>
          </cell>
          <cell r="D5">
            <v>15.2</v>
          </cell>
          <cell r="E5">
            <v>82.916666666666671</v>
          </cell>
          <cell r="F5">
            <v>96</v>
          </cell>
          <cell r="G5">
            <v>51</v>
          </cell>
          <cell r="H5">
            <v>9</v>
          </cell>
          <cell r="I5" t="str">
            <v>*</v>
          </cell>
          <cell r="J5">
            <v>20.88</v>
          </cell>
          <cell r="K5">
            <v>0</v>
          </cell>
        </row>
        <row r="6">
          <cell r="B6">
            <v>19.383333333333336</v>
          </cell>
          <cell r="C6">
            <v>25.9</v>
          </cell>
          <cell r="D6">
            <v>15</v>
          </cell>
          <cell r="E6">
            <v>78.75</v>
          </cell>
          <cell r="F6">
            <v>96</v>
          </cell>
          <cell r="G6">
            <v>49</v>
          </cell>
          <cell r="H6">
            <v>7.9200000000000008</v>
          </cell>
          <cell r="I6" t="str">
            <v>*</v>
          </cell>
          <cell r="J6">
            <v>19.079999999999998</v>
          </cell>
          <cell r="K6">
            <v>0.2</v>
          </cell>
        </row>
        <row r="7">
          <cell r="B7">
            <v>19.399999999999999</v>
          </cell>
          <cell r="C7">
            <v>27.8</v>
          </cell>
          <cell r="D7">
            <v>12.9</v>
          </cell>
          <cell r="E7">
            <v>74.791666666666671</v>
          </cell>
          <cell r="F7">
            <v>95</v>
          </cell>
          <cell r="G7">
            <v>37</v>
          </cell>
          <cell r="H7">
            <v>9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20.362500000000001</v>
          </cell>
          <cell r="C8">
            <v>28.9</v>
          </cell>
          <cell r="D8">
            <v>13.5</v>
          </cell>
          <cell r="E8">
            <v>66.916666666666671</v>
          </cell>
          <cell r="F8">
            <v>91</v>
          </cell>
          <cell r="G8">
            <v>26</v>
          </cell>
          <cell r="H8">
            <v>10.08</v>
          </cell>
          <cell r="I8" t="str">
            <v>*</v>
          </cell>
          <cell r="J8">
            <v>15.48</v>
          </cell>
          <cell r="K8">
            <v>0</v>
          </cell>
        </row>
        <row r="9">
          <cell r="B9">
            <v>20.533333333333335</v>
          </cell>
          <cell r="C9">
            <v>28.4</v>
          </cell>
          <cell r="D9">
            <v>14.7</v>
          </cell>
          <cell r="E9">
            <v>64.458333333333329</v>
          </cell>
          <cell r="F9">
            <v>85</v>
          </cell>
          <cell r="G9">
            <v>36</v>
          </cell>
          <cell r="H9">
            <v>11.520000000000001</v>
          </cell>
          <cell r="I9" t="str">
            <v>*</v>
          </cell>
          <cell r="J9">
            <v>21.240000000000002</v>
          </cell>
          <cell r="K9">
            <v>0</v>
          </cell>
        </row>
        <row r="10">
          <cell r="B10">
            <v>19.558333333333334</v>
          </cell>
          <cell r="C10">
            <v>26.1</v>
          </cell>
          <cell r="D10">
            <v>13</v>
          </cell>
          <cell r="E10">
            <v>63.5</v>
          </cell>
          <cell r="F10">
            <v>84</v>
          </cell>
          <cell r="G10">
            <v>32</v>
          </cell>
          <cell r="H10">
            <v>10.08</v>
          </cell>
          <cell r="I10" t="str">
            <v>*</v>
          </cell>
          <cell r="J10">
            <v>22.68</v>
          </cell>
          <cell r="K10">
            <v>0</v>
          </cell>
        </row>
        <row r="11">
          <cell r="B11">
            <v>19.7</v>
          </cell>
          <cell r="C11">
            <v>28.1</v>
          </cell>
          <cell r="D11">
            <v>13.3</v>
          </cell>
          <cell r="E11">
            <v>62.875</v>
          </cell>
          <cell r="F11">
            <v>84</v>
          </cell>
          <cell r="G11">
            <v>32</v>
          </cell>
          <cell r="H11">
            <v>8.64</v>
          </cell>
          <cell r="I11" t="str">
            <v>*</v>
          </cell>
          <cell r="J11">
            <v>20.16</v>
          </cell>
          <cell r="K11">
            <v>0</v>
          </cell>
        </row>
        <row r="12">
          <cell r="B12">
            <v>20.104166666666668</v>
          </cell>
          <cell r="C12">
            <v>27.9</v>
          </cell>
          <cell r="D12">
            <v>11.4</v>
          </cell>
          <cell r="E12">
            <v>58.333333333333336</v>
          </cell>
          <cell r="F12">
            <v>88</v>
          </cell>
          <cell r="G12">
            <v>30</v>
          </cell>
          <cell r="H12">
            <v>11.520000000000001</v>
          </cell>
          <cell r="I12" t="str">
            <v>*</v>
          </cell>
          <cell r="J12">
            <v>21.240000000000002</v>
          </cell>
          <cell r="K12">
            <v>0</v>
          </cell>
        </row>
        <row r="13">
          <cell r="B13">
            <v>20.341666666666669</v>
          </cell>
          <cell r="C13">
            <v>29</v>
          </cell>
          <cell r="D13">
            <v>13.3</v>
          </cell>
          <cell r="E13">
            <v>61.166666666666664</v>
          </cell>
          <cell r="F13">
            <v>83</v>
          </cell>
          <cell r="G13">
            <v>36</v>
          </cell>
          <cell r="H13">
            <v>18.720000000000002</v>
          </cell>
          <cell r="I13" t="str">
            <v>*</v>
          </cell>
          <cell r="J13">
            <v>28.08</v>
          </cell>
          <cell r="K13">
            <v>0</v>
          </cell>
        </row>
        <row r="14">
          <cell r="B14">
            <v>21.579166666666666</v>
          </cell>
          <cell r="C14">
            <v>29.3</v>
          </cell>
          <cell r="D14">
            <v>14.8</v>
          </cell>
          <cell r="E14">
            <v>65.333333333333329</v>
          </cell>
          <cell r="F14">
            <v>87</v>
          </cell>
          <cell r="G14">
            <v>33</v>
          </cell>
          <cell r="H14">
            <v>14.4</v>
          </cell>
          <cell r="I14" t="str">
            <v>*</v>
          </cell>
          <cell r="J14">
            <v>25.2</v>
          </cell>
          <cell r="K14">
            <v>0</v>
          </cell>
        </row>
        <row r="15">
          <cell r="B15">
            <v>21.900000000000002</v>
          </cell>
          <cell r="C15">
            <v>29.8</v>
          </cell>
          <cell r="D15">
            <v>15.2</v>
          </cell>
          <cell r="E15">
            <v>64.916666666666671</v>
          </cell>
          <cell r="F15">
            <v>83</v>
          </cell>
          <cell r="G15">
            <v>35</v>
          </cell>
          <cell r="H15">
            <v>15.120000000000001</v>
          </cell>
          <cell r="I15" t="str">
            <v>*</v>
          </cell>
          <cell r="J15">
            <v>34.56</v>
          </cell>
          <cell r="K15">
            <v>0</v>
          </cell>
        </row>
        <row r="16">
          <cell r="B16">
            <v>18.412500000000001</v>
          </cell>
          <cell r="C16">
            <v>21.6</v>
          </cell>
          <cell r="D16">
            <v>15.1</v>
          </cell>
          <cell r="E16">
            <v>93.791666666666671</v>
          </cell>
          <cell r="F16">
            <v>99</v>
          </cell>
          <cell r="G16">
            <v>79</v>
          </cell>
          <cell r="H16">
            <v>17.28</v>
          </cell>
          <cell r="I16" t="str">
            <v>*</v>
          </cell>
          <cell r="J16">
            <v>34.92</v>
          </cell>
          <cell r="K16">
            <v>2.4000000000000004</v>
          </cell>
        </row>
        <row r="17">
          <cell r="B17">
            <v>11.77083333333333</v>
          </cell>
          <cell r="C17">
            <v>15.5</v>
          </cell>
          <cell r="D17">
            <v>8.9</v>
          </cell>
          <cell r="E17">
            <v>98.291666666666671</v>
          </cell>
          <cell r="F17">
            <v>99</v>
          </cell>
          <cell r="G17">
            <v>97</v>
          </cell>
          <cell r="H17">
            <v>16.2</v>
          </cell>
          <cell r="I17" t="str">
            <v>*</v>
          </cell>
          <cell r="J17">
            <v>26.28</v>
          </cell>
          <cell r="K17">
            <v>16.8</v>
          </cell>
        </row>
        <row r="18">
          <cell r="B18">
            <v>8.3416666666666668</v>
          </cell>
          <cell r="C18">
            <v>9.6</v>
          </cell>
          <cell r="D18">
            <v>7.6</v>
          </cell>
          <cell r="E18">
            <v>98.791666666666671</v>
          </cell>
          <cell r="F18">
            <v>100</v>
          </cell>
          <cell r="G18">
            <v>96</v>
          </cell>
          <cell r="H18">
            <v>15.120000000000001</v>
          </cell>
          <cell r="I18" t="str">
            <v>*</v>
          </cell>
          <cell r="J18">
            <v>27.36</v>
          </cell>
          <cell r="K18">
            <v>23.599999999999998</v>
          </cell>
        </row>
        <row r="19">
          <cell r="B19">
            <v>8.716666666666665</v>
          </cell>
          <cell r="C19">
            <v>11.5</v>
          </cell>
          <cell r="D19">
            <v>6.9</v>
          </cell>
          <cell r="E19">
            <v>96.416666666666671</v>
          </cell>
          <cell r="F19">
            <v>100</v>
          </cell>
          <cell r="G19">
            <v>83</v>
          </cell>
          <cell r="H19">
            <v>12.24</v>
          </cell>
          <cell r="I19" t="str">
            <v>*</v>
          </cell>
          <cell r="J19">
            <v>23.759999999999998</v>
          </cell>
          <cell r="K19">
            <v>8</v>
          </cell>
        </row>
        <row r="20">
          <cell r="B20">
            <v>10.570833333333335</v>
          </cell>
          <cell r="C20">
            <v>20.100000000000001</v>
          </cell>
          <cell r="D20">
            <v>4.4000000000000004</v>
          </cell>
          <cell r="E20">
            <v>87.25</v>
          </cell>
          <cell r="F20">
            <v>100</v>
          </cell>
          <cell r="G20">
            <v>41</v>
          </cell>
          <cell r="H20">
            <v>15.120000000000001</v>
          </cell>
          <cell r="I20" t="str">
            <v>*</v>
          </cell>
          <cell r="J20">
            <v>29.16</v>
          </cell>
          <cell r="K20">
            <v>1.2</v>
          </cell>
        </row>
        <row r="21">
          <cell r="B21">
            <v>13.729166666666664</v>
          </cell>
          <cell r="C21">
            <v>21</v>
          </cell>
          <cell r="D21">
            <v>9.1</v>
          </cell>
          <cell r="E21">
            <v>80.666666666666671</v>
          </cell>
          <cell r="F21">
            <v>94</v>
          </cell>
          <cell r="G21">
            <v>50</v>
          </cell>
          <cell r="H21">
            <v>12.24</v>
          </cell>
          <cell r="I21" t="str">
            <v>*</v>
          </cell>
          <cell r="J21">
            <v>28.8</v>
          </cell>
          <cell r="K21">
            <v>1.5999999999999999</v>
          </cell>
        </row>
        <row r="22">
          <cell r="B22">
            <v>13.962500000000004</v>
          </cell>
          <cell r="C22">
            <v>23.1</v>
          </cell>
          <cell r="D22">
            <v>7.5</v>
          </cell>
          <cell r="E22">
            <v>76.291666666666671</v>
          </cell>
          <cell r="F22">
            <v>96</v>
          </cell>
          <cell r="G22">
            <v>35</v>
          </cell>
          <cell r="H22">
            <v>9</v>
          </cell>
          <cell r="I22" t="str">
            <v>*</v>
          </cell>
          <cell r="J22">
            <v>24.12</v>
          </cell>
          <cell r="K22">
            <v>0</v>
          </cell>
        </row>
        <row r="23">
          <cell r="B23">
            <v>16.070833333333329</v>
          </cell>
          <cell r="C23">
            <v>24.8</v>
          </cell>
          <cell r="D23">
            <v>9.6</v>
          </cell>
          <cell r="E23">
            <v>73.208333333333329</v>
          </cell>
          <cell r="F23">
            <v>93</v>
          </cell>
          <cell r="G23">
            <v>42</v>
          </cell>
          <cell r="H23">
            <v>11.520000000000001</v>
          </cell>
          <cell r="I23" t="str">
            <v>*</v>
          </cell>
          <cell r="J23">
            <v>29.16</v>
          </cell>
          <cell r="K23">
            <v>0</v>
          </cell>
        </row>
        <row r="24">
          <cell r="B24">
            <v>18.116666666666667</v>
          </cell>
          <cell r="C24">
            <v>28.4</v>
          </cell>
          <cell r="D24">
            <v>10.199999999999999</v>
          </cell>
          <cell r="E24">
            <v>69.416666666666671</v>
          </cell>
          <cell r="F24">
            <v>94</v>
          </cell>
          <cell r="G24">
            <v>26</v>
          </cell>
          <cell r="H24">
            <v>6.48</v>
          </cell>
          <cell r="I24" t="str">
            <v>*</v>
          </cell>
          <cell r="J24">
            <v>18.36</v>
          </cell>
          <cell r="K24">
            <v>0</v>
          </cell>
        </row>
        <row r="25">
          <cell r="B25">
            <v>19.766666666666669</v>
          </cell>
          <cell r="C25">
            <v>28.4</v>
          </cell>
          <cell r="D25">
            <v>12.5</v>
          </cell>
          <cell r="E25">
            <v>61.25</v>
          </cell>
          <cell r="F25">
            <v>85</v>
          </cell>
          <cell r="G25">
            <v>29</v>
          </cell>
          <cell r="H25">
            <v>11.520000000000001</v>
          </cell>
          <cell r="I25" t="str">
            <v>*</v>
          </cell>
          <cell r="J25">
            <v>24.12</v>
          </cell>
          <cell r="K25">
            <v>0</v>
          </cell>
        </row>
        <row r="26">
          <cell r="B26">
            <v>20.925000000000001</v>
          </cell>
          <cell r="C26">
            <v>29</v>
          </cell>
          <cell r="D26">
            <v>14</v>
          </cell>
          <cell r="E26">
            <v>60.416666666666664</v>
          </cell>
          <cell r="F26">
            <v>85</v>
          </cell>
          <cell r="G26">
            <v>30</v>
          </cell>
          <cell r="H26">
            <v>12.6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20.616666666666671</v>
          </cell>
          <cell r="C27">
            <v>28.6</v>
          </cell>
          <cell r="D27">
            <v>14.3</v>
          </cell>
          <cell r="E27">
            <v>64.083333333333329</v>
          </cell>
          <cell r="F27">
            <v>88</v>
          </cell>
          <cell r="G27">
            <v>30</v>
          </cell>
          <cell r="H27">
            <v>16.920000000000002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20.375000000000004</v>
          </cell>
          <cell r="C28">
            <v>28</v>
          </cell>
          <cell r="D28">
            <v>13.6</v>
          </cell>
          <cell r="E28">
            <v>62.416666666666664</v>
          </cell>
          <cell r="F28">
            <v>85</v>
          </cell>
          <cell r="G28">
            <v>35</v>
          </cell>
          <cell r="H28">
            <v>16.559999999999999</v>
          </cell>
          <cell r="I28" t="str">
            <v>*</v>
          </cell>
          <cell r="J28">
            <v>29.880000000000003</v>
          </cell>
          <cell r="K28">
            <v>0</v>
          </cell>
        </row>
        <row r="29">
          <cell r="B29">
            <v>20.679166666666667</v>
          </cell>
          <cell r="C29">
            <v>28.9</v>
          </cell>
          <cell r="D29">
            <v>14.3</v>
          </cell>
          <cell r="E29">
            <v>65.041666666666671</v>
          </cell>
          <cell r="F29">
            <v>90</v>
          </cell>
          <cell r="G29">
            <v>35</v>
          </cell>
          <cell r="H29">
            <v>10.8</v>
          </cell>
          <cell r="I29" t="str">
            <v>*</v>
          </cell>
          <cell r="J29">
            <v>25.92</v>
          </cell>
          <cell r="K29">
            <v>0</v>
          </cell>
        </row>
        <row r="30">
          <cell r="B30">
            <v>19.7</v>
          </cell>
          <cell r="C30">
            <v>27.6</v>
          </cell>
          <cell r="D30">
            <v>12.9</v>
          </cell>
          <cell r="E30">
            <v>64.625</v>
          </cell>
          <cell r="F30">
            <v>87</v>
          </cell>
          <cell r="G30">
            <v>33</v>
          </cell>
          <cell r="H30">
            <v>13.32</v>
          </cell>
          <cell r="I30" t="str">
            <v>*</v>
          </cell>
          <cell r="J30">
            <v>25.56</v>
          </cell>
          <cell r="K30">
            <v>0</v>
          </cell>
        </row>
        <row r="31">
          <cell r="B31">
            <v>19.31666666666667</v>
          </cell>
          <cell r="C31">
            <v>27.9</v>
          </cell>
          <cell r="D31">
            <v>12.6</v>
          </cell>
          <cell r="E31">
            <v>62.333333333333336</v>
          </cell>
          <cell r="F31">
            <v>82</v>
          </cell>
          <cell r="G31">
            <v>32</v>
          </cell>
          <cell r="H31">
            <v>18.36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20.679166666666671</v>
          </cell>
          <cell r="C32">
            <v>29.6</v>
          </cell>
          <cell r="D32">
            <v>13.9</v>
          </cell>
          <cell r="E32">
            <v>61.083333333333336</v>
          </cell>
          <cell r="F32">
            <v>87</v>
          </cell>
          <cell r="G32">
            <v>32</v>
          </cell>
          <cell r="H32">
            <v>11.879999999999999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20.162499999999998</v>
          </cell>
          <cell r="C33">
            <v>27.8</v>
          </cell>
          <cell r="D33">
            <v>13.7</v>
          </cell>
          <cell r="E33">
            <v>64.875</v>
          </cell>
          <cell r="F33">
            <v>90</v>
          </cell>
          <cell r="G33">
            <v>34</v>
          </cell>
          <cell r="H33">
            <v>11.879999999999999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19.841666666666672</v>
          </cell>
          <cell r="C34">
            <v>27.2</v>
          </cell>
          <cell r="D34">
            <v>13.6</v>
          </cell>
          <cell r="E34">
            <v>63.083333333333336</v>
          </cell>
          <cell r="F34">
            <v>86</v>
          </cell>
          <cell r="G34">
            <v>36</v>
          </cell>
          <cell r="H34">
            <v>11.16</v>
          </cell>
          <cell r="I34" t="str">
            <v>*</v>
          </cell>
          <cell r="J34">
            <v>30.240000000000002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19.495833333333334</v>
          </cell>
          <cell r="C5">
            <v>25.5</v>
          </cell>
          <cell r="D5">
            <v>15.2</v>
          </cell>
          <cell r="E5">
            <v>81.291666666666671</v>
          </cell>
          <cell r="F5">
            <v>98</v>
          </cell>
          <cell r="G5">
            <v>53</v>
          </cell>
          <cell r="H5">
            <v>0.36000000000000004</v>
          </cell>
          <cell r="I5" t="str">
            <v>*</v>
          </cell>
          <cell r="J5">
            <v>15.120000000000001</v>
          </cell>
          <cell r="K5">
            <v>0</v>
          </cell>
        </row>
        <row r="6">
          <cell r="B6">
            <v>19.154166666666665</v>
          </cell>
          <cell r="C6">
            <v>25.4</v>
          </cell>
          <cell r="D6">
            <v>15.2</v>
          </cell>
          <cell r="E6">
            <v>80.791666666666671</v>
          </cell>
          <cell r="F6">
            <v>96</v>
          </cell>
          <cell r="G6">
            <v>55</v>
          </cell>
          <cell r="H6">
            <v>10.8</v>
          </cell>
          <cell r="I6" t="str">
            <v>*</v>
          </cell>
          <cell r="J6">
            <v>32.04</v>
          </cell>
          <cell r="K6">
            <v>0.2</v>
          </cell>
        </row>
        <row r="7">
          <cell r="B7">
            <v>18.962499999999999</v>
          </cell>
          <cell r="C7">
            <v>26.5</v>
          </cell>
          <cell r="D7">
            <v>13.8</v>
          </cell>
          <cell r="E7">
            <v>79.666666666666671</v>
          </cell>
          <cell r="F7">
            <v>98</v>
          </cell>
          <cell r="G7">
            <v>48</v>
          </cell>
          <cell r="H7">
            <v>6.12</v>
          </cell>
          <cell r="I7" t="str">
            <v>*</v>
          </cell>
          <cell r="J7">
            <v>25.56</v>
          </cell>
          <cell r="K7">
            <v>0</v>
          </cell>
        </row>
        <row r="8">
          <cell r="B8">
            <v>19.854166666666668</v>
          </cell>
          <cell r="C8">
            <v>27.9</v>
          </cell>
          <cell r="D8">
            <v>14.4</v>
          </cell>
          <cell r="E8">
            <v>76.25</v>
          </cell>
          <cell r="F8">
            <v>97</v>
          </cell>
          <cell r="G8">
            <v>44</v>
          </cell>
          <cell r="H8">
            <v>0</v>
          </cell>
          <cell r="I8" t="str">
            <v>*</v>
          </cell>
          <cell r="J8">
            <v>0</v>
          </cell>
          <cell r="K8">
            <v>0.2</v>
          </cell>
        </row>
        <row r="9">
          <cell r="B9">
            <v>19.879166666666666</v>
          </cell>
          <cell r="C9">
            <v>26.7</v>
          </cell>
          <cell r="D9">
            <v>14.6</v>
          </cell>
          <cell r="E9">
            <v>75.625</v>
          </cell>
          <cell r="F9">
            <v>97</v>
          </cell>
          <cell r="G9">
            <v>49</v>
          </cell>
          <cell r="H9">
            <v>0</v>
          </cell>
          <cell r="I9" t="str">
            <v>*</v>
          </cell>
          <cell r="J9">
            <v>14.04</v>
          </cell>
          <cell r="K9">
            <v>0</v>
          </cell>
        </row>
        <row r="10">
          <cell r="B10">
            <v>19.566666666666666</v>
          </cell>
          <cell r="C10">
            <v>26.1</v>
          </cell>
          <cell r="D10">
            <v>14.2</v>
          </cell>
          <cell r="E10">
            <v>71.833333333333329</v>
          </cell>
          <cell r="F10">
            <v>91</v>
          </cell>
          <cell r="G10">
            <v>49</v>
          </cell>
          <cell r="H10">
            <v>10.44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19.262499999999999</v>
          </cell>
          <cell r="C11">
            <v>26.4</v>
          </cell>
          <cell r="D11">
            <v>13.9</v>
          </cell>
          <cell r="E11">
            <v>71.25</v>
          </cell>
          <cell r="F11">
            <v>91</v>
          </cell>
          <cell r="G11">
            <v>45</v>
          </cell>
          <cell r="H11">
            <v>0.36000000000000004</v>
          </cell>
          <cell r="I11" t="str">
            <v>*</v>
          </cell>
          <cell r="J11">
            <v>23.400000000000002</v>
          </cell>
          <cell r="K11">
            <v>0</v>
          </cell>
        </row>
        <row r="12">
          <cell r="B12">
            <v>19.3</v>
          </cell>
          <cell r="C12">
            <v>27.1</v>
          </cell>
          <cell r="D12">
            <v>13.9</v>
          </cell>
          <cell r="E12">
            <v>70.541666666666671</v>
          </cell>
          <cell r="F12">
            <v>91</v>
          </cell>
          <cell r="G12">
            <v>40</v>
          </cell>
          <cell r="H12">
            <v>0.72000000000000008</v>
          </cell>
          <cell r="I12" t="str">
            <v>*</v>
          </cell>
          <cell r="J12">
            <v>25.92</v>
          </cell>
          <cell r="K12">
            <v>0</v>
          </cell>
        </row>
        <row r="13">
          <cell r="B13">
            <v>19.579166666666666</v>
          </cell>
          <cell r="C13">
            <v>29.1</v>
          </cell>
          <cell r="D13">
            <v>12.7</v>
          </cell>
          <cell r="E13">
            <v>67.666666666666671</v>
          </cell>
          <cell r="F13">
            <v>92</v>
          </cell>
          <cell r="G13">
            <v>34</v>
          </cell>
          <cell r="H13">
            <v>3.9600000000000004</v>
          </cell>
          <cell r="I13" t="str">
            <v>*</v>
          </cell>
          <cell r="J13">
            <v>26.28</v>
          </cell>
          <cell r="K13">
            <v>0</v>
          </cell>
        </row>
        <row r="14">
          <cell r="B14">
            <v>20.520833333333332</v>
          </cell>
          <cell r="C14">
            <v>26.6</v>
          </cell>
          <cell r="D14">
            <v>15.6</v>
          </cell>
          <cell r="E14">
            <v>71</v>
          </cell>
          <cell r="F14">
            <v>88</v>
          </cell>
          <cell r="G14">
            <v>49</v>
          </cell>
          <cell r="H14">
            <v>0</v>
          </cell>
          <cell r="I14" t="str">
            <v>*</v>
          </cell>
          <cell r="J14">
            <v>16.920000000000002</v>
          </cell>
          <cell r="K14">
            <v>0</v>
          </cell>
        </row>
        <row r="15">
          <cell r="B15">
            <v>18.804166666666671</v>
          </cell>
          <cell r="C15">
            <v>23.1</v>
          </cell>
          <cell r="D15">
            <v>14.2</v>
          </cell>
          <cell r="E15">
            <v>86.375</v>
          </cell>
          <cell r="F15">
            <v>99</v>
          </cell>
          <cell r="G15">
            <v>64</v>
          </cell>
          <cell r="H15">
            <v>6.12</v>
          </cell>
          <cell r="I15" t="str">
            <v>*</v>
          </cell>
          <cell r="J15">
            <v>28.8</v>
          </cell>
          <cell r="K15">
            <v>3.2</v>
          </cell>
        </row>
        <row r="16">
          <cell r="B16">
            <v>11.395833333333334</v>
          </cell>
          <cell r="C16">
            <v>14.2</v>
          </cell>
          <cell r="D16">
            <v>10.3</v>
          </cell>
          <cell r="E16">
            <v>97.458333333333329</v>
          </cell>
          <cell r="F16">
            <v>100</v>
          </cell>
          <cell r="G16">
            <v>87</v>
          </cell>
          <cell r="H16">
            <v>1.4400000000000002</v>
          </cell>
          <cell r="I16" t="str">
            <v>*</v>
          </cell>
          <cell r="J16">
            <v>32.4</v>
          </cell>
          <cell r="K16">
            <v>22.199999999999992</v>
          </cell>
        </row>
        <row r="17">
          <cell r="B17">
            <v>8.5083333333333346</v>
          </cell>
          <cell r="C17">
            <v>10.4</v>
          </cell>
          <cell r="D17">
            <v>7.4</v>
          </cell>
          <cell r="E17">
            <v>87.333333333333329</v>
          </cell>
          <cell r="F17">
            <v>98</v>
          </cell>
          <cell r="G17">
            <v>79</v>
          </cell>
          <cell r="H17">
            <v>1.8</v>
          </cell>
          <cell r="I17" t="str">
            <v>*</v>
          </cell>
          <cell r="J17">
            <v>28.8</v>
          </cell>
          <cell r="K17">
            <v>0.2</v>
          </cell>
        </row>
        <row r="18">
          <cell r="B18">
            <v>7.5791666666666657</v>
          </cell>
          <cell r="C18">
            <v>9.4</v>
          </cell>
          <cell r="D18">
            <v>6.4</v>
          </cell>
          <cell r="E18">
            <v>99.125</v>
          </cell>
          <cell r="F18">
            <v>100</v>
          </cell>
          <cell r="G18">
            <v>97</v>
          </cell>
          <cell r="H18">
            <v>0.72000000000000008</v>
          </cell>
          <cell r="I18" t="str">
            <v>*</v>
          </cell>
          <cell r="J18">
            <v>21.6</v>
          </cell>
          <cell r="K18">
            <v>7.4</v>
          </cell>
        </row>
        <row r="19">
          <cell r="B19">
            <v>9.8541666666666661</v>
          </cell>
          <cell r="C19">
            <v>12</v>
          </cell>
          <cell r="D19">
            <v>8.5</v>
          </cell>
          <cell r="E19">
            <v>97.208333333333329</v>
          </cell>
          <cell r="F19">
            <v>100</v>
          </cell>
          <cell r="G19">
            <v>90</v>
          </cell>
          <cell r="H19">
            <v>0</v>
          </cell>
          <cell r="I19" t="str">
            <v>*</v>
          </cell>
          <cell r="J19">
            <v>21.96</v>
          </cell>
          <cell r="K19">
            <v>0.60000000000000009</v>
          </cell>
        </row>
        <row r="20">
          <cell r="B20">
            <v>11.404166666666667</v>
          </cell>
          <cell r="C20">
            <v>14.4</v>
          </cell>
          <cell r="D20">
            <v>10</v>
          </cell>
          <cell r="E20">
            <v>91.75</v>
          </cell>
          <cell r="F20">
            <v>99</v>
          </cell>
          <cell r="G20">
            <v>72</v>
          </cell>
          <cell r="H20">
            <v>0</v>
          </cell>
          <cell r="I20" t="str">
            <v>*</v>
          </cell>
          <cell r="J20">
            <v>0</v>
          </cell>
          <cell r="K20">
            <v>0.4</v>
          </cell>
        </row>
        <row r="21">
          <cell r="B21">
            <v>12.720833333333331</v>
          </cell>
          <cell r="C21">
            <v>16.7</v>
          </cell>
          <cell r="D21">
            <v>10.4</v>
          </cell>
          <cell r="E21">
            <v>88.875</v>
          </cell>
          <cell r="F21">
            <v>98</v>
          </cell>
          <cell r="G21">
            <v>67</v>
          </cell>
          <cell r="H21">
            <v>0</v>
          </cell>
          <cell r="I21" t="str">
            <v>*</v>
          </cell>
          <cell r="J21">
            <v>5.7600000000000007</v>
          </cell>
          <cell r="K21">
            <v>0</v>
          </cell>
        </row>
        <row r="22">
          <cell r="B22">
            <v>13.320833333333331</v>
          </cell>
          <cell r="C22">
            <v>19.8</v>
          </cell>
          <cell r="D22">
            <v>8.4</v>
          </cell>
          <cell r="E22">
            <v>79.833333333333329</v>
          </cell>
          <cell r="F22">
            <v>99</v>
          </cell>
          <cell r="G22">
            <v>50</v>
          </cell>
          <cell r="H22">
            <v>0</v>
          </cell>
          <cell r="I22" t="str">
            <v>*</v>
          </cell>
          <cell r="J22">
            <v>9</v>
          </cell>
          <cell r="K22">
            <v>0.4</v>
          </cell>
        </row>
        <row r="23">
          <cell r="B23">
            <v>14.816666666666668</v>
          </cell>
          <cell r="C23">
            <v>22.8</v>
          </cell>
          <cell r="D23">
            <v>10</v>
          </cell>
          <cell r="E23">
            <v>77.083333333333329</v>
          </cell>
          <cell r="F23">
            <v>94</v>
          </cell>
          <cell r="G23">
            <v>51</v>
          </cell>
          <cell r="H23">
            <v>17.28</v>
          </cell>
          <cell r="I23" t="str">
            <v>*</v>
          </cell>
          <cell r="J23">
            <v>40.680000000000007</v>
          </cell>
          <cell r="K23">
            <v>0</v>
          </cell>
        </row>
        <row r="24">
          <cell r="B24">
            <v>16.354166666666668</v>
          </cell>
          <cell r="C24">
            <v>25.3</v>
          </cell>
          <cell r="D24">
            <v>9.8000000000000007</v>
          </cell>
          <cell r="E24">
            <v>76.291666666666671</v>
          </cell>
          <cell r="F24">
            <v>97</v>
          </cell>
          <cell r="G24">
            <v>47</v>
          </cell>
          <cell r="H24">
            <v>3.6</v>
          </cell>
          <cell r="I24" t="str">
            <v>*</v>
          </cell>
          <cell r="J24">
            <v>19.8</v>
          </cell>
          <cell r="K24">
            <v>0</v>
          </cell>
        </row>
        <row r="25">
          <cell r="B25">
            <v>17.566666666666666</v>
          </cell>
          <cell r="C25">
            <v>21.7</v>
          </cell>
          <cell r="D25">
            <v>14.4</v>
          </cell>
          <cell r="E25">
            <v>83.041666666666671</v>
          </cell>
          <cell r="F25">
            <v>93</v>
          </cell>
          <cell r="G25">
            <v>65</v>
          </cell>
          <cell r="H25">
            <v>0.72000000000000008</v>
          </cell>
          <cell r="I25" t="str">
            <v>*</v>
          </cell>
          <cell r="J25">
            <v>20.88</v>
          </cell>
          <cell r="K25">
            <v>0.6</v>
          </cell>
        </row>
        <row r="26">
          <cell r="B26">
            <v>18.375000000000004</v>
          </cell>
          <cell r="C26">
            <v>23.7</v>
          </cell>
          <cell r="D26">
            <v>15.9</v>
          </cell>
          <cell r="E26">
            <v>90.916666666666671</v>
          </cell>
          <cell r="F26">
            <v>99</v>
          </cell>
          <cell r="G26">
            <v>71</v>
          </cell>
          <cell r="H26">
            <v>0</v>
          </cell>
          <cell r="I26" t="str">
            <v>*</v>
          </cell>
          <cell r="J26">
            <v>11.520000000000001</v>
          </cell>
          <cell r="K26">
            <v>10.4</v>
          </cell>
        </row>
        <row r="27">
          <cell r="B27">
            <v>19.570833333333329</v>
          </cell>
          <cell r="C27">
            <v>26.2</v>
          </cell>
          <cell r="D27">
            <v>16.100000000000001</v>
          </cell>
          <cell r="E27">
            <v>86.416666666666671</v>
          </cell>
          <cell r="F27">
            <v>98</v>
          </cell>
          <cell r="G27">
            <v>61</v>
          </cell>
          <cell r="H27">
            <v>0</v>
          </cell>
          <cell r="I27" t="str">
            <v>*</v>
          </cell>
          <cell r="J27">
            <v>20.52</v>
          </cell>
          <cell r="K27">
            <v>7.4</v>
          </cell>
        </row>
        <row r="28">
          <cell r="B28">
            <v>20.654166666666665</v>
          </cell>
          <cell r="C28">
            <v>29.2</v>
          </cell>
          <cell r="D28">
            <v>15.5</v>
          </cell>
          <cell r="E28">
            <v>74.5</v>
          </cell>
          <cell r="F28">
            <v>94</v>
          </cell>
          <cell r="G28">
            <v>42</v>
          </cell>
          <cell r="H28">
            <v>1.4400000000000002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20.904166666666665</v>
          </cell>
          <cell r="C29">
            <v>29.3</v>
          </cell>
          <cell r="D29">
            <v>14.4</v>
          </cell>
          <cell r="E29">
            <v>69.166666666666671</v>
          </cell>
          <cell r="F29">
            <v>91</v>
          </cell>
          <cell r="G29">
            <v>39</v>
          </cell>
          <cell r="H29">
            <v>1.08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20.479166666666664</v>
          </cell>
          <cell r="C30">
            <v>27.9</v>
          </cell>
          <cell r="D30">
            <v>14.9</v>
          </cell>
          <cell r="E30">
            <v>71.791666666666671</v>
          </cell>
          <cell r="F30">
            <v>93</v>
          </cell>
          <cell r="G30">
            <v>41</v>
          </cell>
          <cell r="H30">
            <v>6.12</v>
          </cell>
          <cell r="I30" t="str">
            <v>*</v>
          </cell>
          <cell r="J30">
            <v>25.2</v>
          </cell>
          <cell r="K30">
            <v>0</v>
          </cell>
        </row>
        <row r="31">
          <cell r="B31">
            <v>19.391666666666666</v>
          </cell>
          <cell r="C31">
            <v>27.3</v>
          </cell>
          <cell r="D31">
            <v>13.2</v>
          </cell>
          <cell r="E31">
            <v>70.375</v>
          </cell>
          <cell r="F31">
            <v>95</v>
          </cell>
          <cell r="G31">
            <v>38</v>
          </cell>
          <cell r="H31">
            <v>5.04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20.133333333333333</v>
          </cell>
          <cell r="C32">
            <v>29.3</v>
          </cell>
          <cell r="D32">
            <v>13.4</v>
          </cell>
          <cell r="E32">
            <v>66.833333333333329</v>
          </cell>
          <cell r="F32">
            <v>93</v>
          </cell>
          <cell r="G32">
            <v>35</v>
          </cell>
          <cell r="H32">
            <v>0.36000000000000004</v>
          </cell>
          <cell r="I32" t="str">
            <v>*</v>
          </cell>
          <cell r="J32">
            <v>13.32</v>
          </cell>
          <cell r="K32">
            <v>0</v>
          </cell>
        </row>
        <row r="33">
          <cell r="B33">
            <v>20.529166666666672</v>
          </cell>
          <cell r="C33">
            <v>27.8</v>
          </cell>
          <cell r="D33">
            <v>15</v>
          </cell>
          <cell r="E33">
            <v>72.541666666666671</v>
          </cell>
          <cell r="F33">
            <v>94</v>
          </cell>
          <cell r="G33">
            <v>42</v>
          </cell>
          <cell r="H33">
            <v>1.08</v>
          </cell>
          <cell r="I33" t="str">
            <v>*</v>
          </cell>
          <cell r="J33">
            <v>19.079999999999998</v>
          </cell>
          <cell r="K33">
            <v>0</v>
          </cell>
        </row>
        <row r="34">
          <cell r="B34">
            <v>20.05</v>
          </cell>
          <cell r="C34">
            <v>26.9</v>
          </cell>
          <cell r="D34">
            <v>14.7</v>
          </cell>
          <cell r="E34">
            <v>74.375</v>
          </cell>
          <cell r="F34">
            <v>96</v>
          </cell>
          <cell r="G34">
            <v>46</v>
          </cell>
          <cell r="H34">
            <v>3.6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19.420833333333331</v>
          </cell>
          <cell r="C5">
            <v>25.6</v>
          </cell>
          <cell r="D5">
            <v>14.2</v>
          </cell>
          <cell r="E5">
            <v>80.458333333333329</v>
          </cell>
          <cell r="F5">
            <v>96</v>
          </cell>
          <cell r="G5">
            <v>52</v>
          </cell>
          <cell r="H5">
            <v>10.44</v>
          </cell>
          <cell r="I5" t="str">
            <v>*</v>
          </cell>
          <cell r="J5">
            <v>20.52</v>
          </cell>
          <cell r="K5">
            <v>0.2</v>
          </cell>
        </row>
        <row r="6">
          <cell r="B6">
            <v>19.650000000000002</v>
          </cell>
          <cell r="C6">
            <v>26.4</v>
          </cell>
          <cell r="D6">
            <v>14.4</v>
          </cell>
          <cell r="E6">
            <v>75.25</v>
          </cell>
          <cell r="F6">
            <v>92</v>
          </cell>
          <cell r="G6">
            <v>45</v>
          </cell>
          <cell r="H6">
            <v>17.28</v>
          </cell>
          <cell r="I6" t="str">
            <v>*</v>
          </cell>
          <cell r="J6">
            <v>34.92</v>
          </cell>
          <cell r="K6">
            <v>0.2</v>
          </cell>
        </row>
        <row r="7">
          <cell r="B7">
            <v>21.012499999999999</v>
          </cell>
          <cell r="C7">
            <v>27.2</v>
          </cell>
          <cell r="D7">
            <v>16.3</v>
          </cell>
          <cell r="E7">
            <v>67.458333333333329</v>
          </cell>
          <cell r="F7">
            <v>83</v>
          </cell>
          <cell r="G7">
            <v>40</v>
          </cell>
          <cell r="H7">
            <v>12.96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20.983333333333334</v>
          </cell>
          <cell r="C8">
            <v>29.3</v>
          </cell>
          <cell r="D8">
            <v>13.8</v>
          </cell>
          <cell r="E8">
            <v>67.083333333333329</v>
          </cell>
          <cell r="F8">
            <v>91</v>
          </cell>
          <cell r="G8">
            <v>29</v>
          </cell>
          <cell r="H8">
            <v>7.9200000000000008</v>
          </cell>
          <cell r="I8" t="str">
            <v>*</v>
          </cell>
          <cell r="J8">
            <v>17.28</v>
          </cell>
          <cell r="K8">
            <v>0</v>
          </cell>
        </row>
        <row r="9">
          <cell r="B9">
            <v>21.012499999999999</v>
          </cell>
          <cell r="C9">
            <v>28.7</v>
          </cell>
          <cell r="D9">
            <v>14.8</v>
          </cell>
          <cell r="E9">
            <v>65.291666666666671</v>
          </cell>
          <cell r="F9">
            <v>89</v>
          </cell>
          <cell r="G9">
            <v>34</v>
          </cell>
          <cell r="H9">
            <v>9.3600000000000012</v>
          </cell>
          <cell r="I9" t="str">
            <v>*</v>
          </cell>
          <cell r="J9">
            <v>20.52</v>
          </cell>
          <cell r="K9">
            <v>0</v>
          </cell>
        </row>
        <row r="10">
          <cell r="B10">
            <v>19.770833333333332</v>
          </cell>
          <cell r="C10">
            <v>26.5</v>
          </cell>
          <cell r="D10">
            <v>13.7</v>
          </cell>
          <cell r="E10">
            <v>64.958333333333329</v>
          </cell>
          <cell r="F10">
            <v>91</v>
          </cell>
          <cell r="G10">
            <v>33</v>
          </cell>
          <cell r="H10">
            <v>13.68</v>
          </cell>
          <cell r="I10" t="str">
            <v>*</v>
          </cell>
          <cell r="J10">
            <v>28.44</v>
          </cell>
          <cell r="K10">
            <v>0</v>
          </cell>
        </row>
        <row r="11">
          <cell r="B11">
            <v>20.358333333333331</v>
          </cell>
          <cell r="C11">
            <v>28.6</v>
          </cell>
          <cell r="D11">
            <v>14.6</v>
          </cell>
          <cell r="E11">
            <v>61.291666666666664</v>
          </cell>
          <cell r="F11">
            <v>81</v>
          </cell>
          <cell r="G11">
            <v>27</v>
          </cell>
          <cell r="H11">
            <v>12.96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20.416666666666668</v>
          </cell>
          <cell r="C12">
            <v>29</v>
          </cell>
          <cell r="D12">
            <v>12.5</v>
          </cell>
          <cell r="E12">
            <v>60.5</v>
          </cell>
          <cell r="F12">
            <v>88</v>
          </cell>
          <cell r="G12">
            <v>30</v>
          </cell>
          <cell r="H12">
            <v>8.2799999999999994</v>
          </cell>
          <cell r="I12" t="str">
            <v>*</v>
          </cell>
          <cell r="J12">
            <v>20.52</v>
          </cell>
          <cell r="K12">
            <v>0</v>
          </cell>
        </row>
        <row r="13">
          <cell r="B13">
            <v>22.208333333333339</v>
          </cell>
          <cell r="C13">
            <v>30.1</v>
          </cell>
          <cell r="D13">
            <v>15.6</v>
          </cell>
          <cell r="E13">
            <v>52.5</v>
          </cell>
          <cell r="F13">
            <v>78</v>
          </cell>
          <cell r="G13">
            <v>29</v>
          </cell>
          <cell r="H13">
            <v>12.6</v>
          </cell>
          <cell r="I13" t="str">
            <v>*</v>
          </cell>
          <cell r="J13">
            <v>29.16</v>
          </cell>
          <cell r="K13">
            <v>0</v>
          </cell>
        </row>
        <row r="14">
          <cell r="B14">
            <v>23.233333333333334</v>
          </cell>
          <cell r="C14">
            <v>31.6</v>
          </cell>
          <cell r="D14">
            <v>16.100000000000001</v>
          </cell>
          <cell r="E14">
            <v>57.625</v>
          </cell>
          <cell r="F14">
            <v>81</v>
          </cell>
          <cell r="G14">
            <v>27</v>
          </cell>
          <cell r="H14">
            <v>10.44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24.316666666666666</v>
          </cell>
          <cell r="C15">
            <v>30.8</v>
          </cell>
          <cell r="D15">
            <v>18.899999999999999</v>
          </cell>
          <cell r="E15">
            <v>57.041666666666664</v>
          </cell>
          <cell r="F15">
            <v>74</v>
          </cell>
          <cell r="G15">
            <v>37</v>
          </cell>
          <cell r="H15">
            <v>14.76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18.062499999999996</v>
          </cell>
          <cell r="C16">
            <v>24.3</v>
          </cell>
          <cell r="D16">
            <v>14.2</v>
          </cell>
          <cell r="E16">
            <v>92.833333333333329</v>
          </cell>
          <cell r="F16">
            <v>96</v>
          </cell>
          <cell r="G16">
            <v>65</v>
          </cell>
          <cell r="H16">
            <v>10.8</v>
          </cell>
          <cell r="I16" t="str">
            <v>*</v>
          </cell>
          <cell r="J16">
            <v>46.080000000000005</v>
          </cell>
          <cell r="K16">
            <v>20.199999999999996</v>
          </cell>
        </row>
        <row r="17">
          <cell r="B17">
            <v>10.200000000000001</v>
          </cell>
          <cell r="C17">
            <v>14.2</v>
          </cell>
          <cell r="D17">
            <v>8.9</v>
          </cell>
          <cell r="E17">
            <v>93.25</v>
          </cell>
          <cell r="F17">
            <v>95</v>
          </cell>
          <cell r="G17">
            <v>90</v>
          </cell>
          <cell r="H17">
            <v>12.96</v>
          </cell>
          <cell r="I17" t="str">
            <v>*</v>
          </cell>
          <cell r="J17">
            <v>30.6</v>
          </cell>
          <cell r="K17">
            <v>35.6</v>
          </cell>
        </row>
        <row r="18">
          <cell r="B18">
            <v>8.2708333333333339</v>
          </cell>
          <cell r="C18">
            <v>9.4</v>
          </cell>
          <cell r="D18">
            <v>7.2</v>
          </cell>
          <cell r="E18">
            <v>94.125</v>
          </cell>
          <cell r="F18">
            <v>96</v>
          </cell>
          <cell r="G18">
            <v>91</v>
          </cell>
          <cell r="H18">
            <v>10.44</v>
          </cell>
          <cell r="I18" t="str">
            <v>*</v>
          </cell>
          <cell r="J18">
            <v>21.240000000000002</v>
          </cell>
          <cell r="K18">
            <v>25.599999999999998</v>
          </cell>
        </row>
        <row r="19">
          <cell r="B19">
            <v>10.625</v>
          </cell>
          <cell r="C19">
            <v>16.899999999999999</v>
          </cell>
          <cell r="D19">
            <v>8.3000000000000007</v>
          </cell>
          <cell r="E19">
            <v>84.833333333333329</v>
          </cell>
          <cell r="F19">
            <v>96</v>
          </cell>
          <cell r="G19">
            <v>54</v>
          </cell>
          <cell r="H19">
            <v>6.84</v>
          </cell>
          <cell r="I19" t="str">
            <v>*</v>
          </cell>
          <cell r="J19">
            <v>18</v>
          </cell>
          <cell r="K19">
            <v>4.2</v>
          </cell>
        </row>
        <row r="20">
          <cell r="B20">
            <v>10.466666666666665</v>
          </cell>
          <cell r="C20">
            <v>17.600000000000001</v>
          </cell>
          <cell r="D20">
            <v>3.7</v>
          </cell>
          <cell r="E20">
            <v>83.083333333333329</v>
          </cell>
          <cell r="F20">
            <v>97</v>
          </cell>
          <cell r="G20">
            <v>57</v>
          </cell>
          <cell r="H20">
            <v>11.879999999999999</v>
          </cell>
          <cell r="I20" t="str">
            <v>*</v>
          </cell>
          <cell r="J20">
            <v>25.56</v>
          </cell>
          <cell r="K20">
            <v>0.2</v>
          </cell>
        </row>
        <row r="21">
          <cell r="B21">
            <v>12.1875</v>
          </cell>
          <cell r="C21">
            <v>18.8</v>
          </cell>
          <cell r="D21">
            <v>6.8</v>
          </cell>
          <cell r="E21">
            <v>80.708333333333329</v>
          </cell>
          <cell r="F21">
            <v>96</v>
          </cell>
          <cell r="G21">
            <v>55</v>
          </cell>
          <cell r="H21">
            <v>12.24</v>
          </cell>
          <cell r="I21" t="str">
            <v>*</v>
          </cell>
          <cell r="J21">
            <v>25.92</v>
          </cell>
          <cell r="K21">
            <v>0.4</v>
          </cell>
        </row>
        <row r="22">
          <cell r="B22">
            <v>12.916666666666666</v>
          </cell>
          <cell r="C22">
            <v>21.7</v>
          </cell>
          <cell r="D22">
            <v>5.4</v>
          </cell>
          <cell r="E22">
            <v>77.625</v>
          </cell>
          <cell r="F22">
            <v>96</v>
          </cell>
          <cell r="G22">
            <v>44</v>
          </cell>
          <cell r="H22">
            <v>8.64</v>
          </cell>
          <cell r="I22" t="str">
            <v>*</v>
          </cell>
          <cell r="J22">
            <v>21.96</v>
          </cell>
          <cell r="K22">
            <v>0.2</v>
          </cell>
        </row>
        <row r="23">
          <cell r="B23">
            <v>15.658333333333331</v>
          </cell>
          <cell r="C23">
            <v>24.9</v>
          </cell>
          <cell r="D23">
            <v>7.6</v>
          </cell>
          <cell r="E23">
            <v>70.208333333333329</v>
          </cell>
          <cell r="F23">
            <v>93</v>
          </cell>
          <cell r="G23">
            <v>33</v>
          </cell>
          <cell r="H23">
            <v>15.120000000000001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18.795833333333331</v>
          </cell>
          <cell r="C24">
            <v>28.4</v>
          </cell>
          <cell r="D24">
            <v>9.6999999999999993</v>
          </cell>
          <cell r="E24">
            <v>63.166666666666664</v>
          </cell>
          <cell r="F24">
            <v>92</v>
          </cell>
          <cell r="G24">
            <v>25</v>
          </cell>
          <cell r="H24">
            <v>10.8</v>
          </cell>
          <cell r="I24" t="str">
            <v>*</v>
          </cell>
          <cell r="J24">
            <v>24.840000000000003</v>
          </cell>
          <cell r="K24">
            <v>0</v>
          </cell>
        </row>
        <row r="25">
          <cell r="B25">
            <v>21.700000000000003</v>
          </cell>
          <cell r="C25">
            <v>29</v>
          </cell>
          <cell r="D25">
            <v>16.3</v>
          </cell>
          <cell r="E25">
            <v>56.083333333333336</v>
          </cell>
          <cell r="F25">
            <v>77</v>
          </cell>
          <cell r="G25">
            <v>31</v>
          </cell>
          <cell r="H25">
            <v>8.64</v>
          </cell>
          <cell r="I25" t="str">
            <v>*</v>
          </cell>
          <cell r="J25">
            <v>19.8</v>
          </cell>
          <cell r="K25">
            <v>0</v>
          </cell>
        </row>
        <row r="26">
          <cell r="B26">
            <v>23.579166666666669</v>
          </cell>
          <cell r="C26">
            <v>30.5</v>
          </cell>
          <cell r="D26">
            <v>17.5</v>
          </cell>
          <cell r="E26">
            <v>53.75</v>
          </cell>
          <cell r="F26">
            <v>78</v>
          </cell>
          <cell r="G26">
            <v>32</v>
          </cell>
          <cell r="H26">
            <v>14.04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23.4375</v>
          </cell>
          <cell r="C27">
            <v>30.4</v>
          </cell>
          <cell r="D27">
            <v>18.600000000000001</v>
          </cell>
          <cell r="E27">
            <v>56.208333333333336</v>
          </cell>
          <cell r="F27">
            <v>78</v>
          </cell>
          <cell r="G27">
            <v>33</v>
          </cell>
          <cell r="H27">
            <v>14.76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22.908333333333331</v>
          </cell>
          <cell r="C28">
            <v>30</v>
          </cell>
          <cell r="D28">
            <v>15.5</v>
          </cell>
          <cell r="E28">
            <v>55.583333333333336</v>
          </cell>
          <cell r="F28">
            <v>78</v>
          </cell>
          <cell r="G28">
            <v>32</v>
          </cell>
          <cell r="H28">
            <v>13.32</v>
          </cell>
          <cell r="I28" t="str">
            <v>*</v>
          </cell>
          <cell r="J28">
            <v>34.56</v>
          </cell>
          <cell r="K28">
            <v>0</v>
          </cell>
        </row>
        <row r="29">
          <cell r="B29">
            <v>22.887499999999999</v>
          </cell>
          <cell r="C29">
            <v>30.3</v>
          </cell>
          <cell r="D29">
            <v>14.5</v>
          </cell>
          <cell r="E29">
            <v>55.041666666666664</v>
          </cell>
          <cell r="F29">
            <v>84</v>
          </cell>
          <cell r="G29">
            <v>30</v>
          </cell>
          <cell r="H29">
            <v>11.16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22.795833333333334</v>
          </cell>
          <cell r="C30">
            <v>29.2</v>
          </cell>
          <cell r="D30">
            <v>18.100000000000001</v>
          </cell>
          <cell r="E30">
            <v>51.125</v>
          </cell>
          <cell r="F30">
            <v>75</v>
          </cell>
          <cell r="G30">
            <v>27</v>
          </cell>
          <cell r="H30">
            <v>12.24</v>
          </cell>
          <cell r="I30" t="str">
            <v>*</v>
          </cell>
          <cell r="J30">
            <v>30.96</v>
          </cell>
          <cell r="K30">
            <v>0</v>
          </cell>
        </row>
        <row r="31">
          <cell r="B31">
            <v>22.112499999999997</v>
          </cell>
          <cell r="C31">
            <v>29.2</v>
          </cell>
          <cell r="D31">
            <v>16.3</v>
          </cell>
          <cell r="E31">
            <v>51.75</v>
          </cell>
          <cell r="F31">
            <v>69</v>
          </cell>
          <cell r="G31">
            <v>28</v>
          </cell>
          <cell r="H31">
            <v>13.68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21.341666666666669</v>
          </cell>
          <cell r="C32">
            <v>30.1</v>
          </cell>
          <cell r="D32">
            <v>13.8</v>
          </cell>
          <cell r="E32">
            <v>60.916666666666664</v>
          </cell>
          <cell r="F32">
            <v>83</v>
          </cell>
          <cell r="G32">
            <v>34</v>
          </cell>
          <cell r="H32">
            <v>6.12</v>
          </cell>
          <cell r="I32" t="str">
            <v>*</v>
          </cell>
          <cell r="J32">
            <v>17.64</v>
          </cell>
          <cell r="K32">
            <v>0</v>
          </cell>
        </row>
        <row r="33">
          <cell r="B33">
            <v>20.454166666666669</v>
          </cell>
          <cell r="C33">
            <v>28.6</v>
          </cell>
          <cell r="D33">
            <v>12</v>
          </cell>
          <cell r="E33">
            <v>67.458333333333329</v>
          </cell>
          <cell r="F33">
            <v>94</v>
          </cell>
          <cell r="G33">
            <v>34</v>
          </cell>
          <cell r="H33">
            <v>12.96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20.866666666666667</v>
          </cell>
          <cell r="C34">
            <v>27.9</v>
          </cell>
          <cell r="D34">
            <v>14.1</v>
          </cell>
          <cell r="E34">
            <v>61.583333333333336</v>
          </cell>
          <cell r="F34">
            <v>86</v>
          </cell>
          <cell r="G34">
            <v>33</v>
          </cell>
          <cell r="H34">
            <v>19.079999999999998</v>
          </cell>
          <cell r="I34" t="str">
            <v>*</v>
          </cell>
          <cell r="J34">
            <v>34.200000000000003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21.824999999999999</v>
          </cell>
          <cell r="C5">
            <v>28.4</v>
          </cell>
          <cell r="D5">
            <v>17.5</v>
          </cell>
          <cell r="E5">
            <v>73.92307692307692</v>
          </cell>
          <cell r="F5">
            <v>100</v>
          </cell>
          <cell r="G5">
            <v>55</v>
          </cell>
          <cell r="H5">
            <v>15.840000000000002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22.387500000000003</v>
          </cell>
          <cell r="C6">
            <v>29.8</v>
          </cell>
          <cell r="D6">
            <v>16.899999999999999</v>
          </cell>
          <cell r="E6">
            <v>72.541666666666671</v>
          </cell>
          <cell r="F6">
            <v>100</v>
          </cell>
          <cell r="G6">
            <v>30</v>
          </cell>
          <cell r="H6">
            <v>13.68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22.441666666666674</v>
          </cell>
          <cell r="C7">
            <v>31.4</v>
          </cell>
          <cell r="D7">
            <v>15.3</v>
          </cell>
          <cell r="E7">
            <v>60.833333333333336</v>
          </cell>
          <cell r="F7">
            <v>89</v>
          </cell>
          <cell r="G7">
            <v>27</v>
          </cell>
          <cell r="H7">
            <v>13.68</v>
          </cell>
          <cell r="I7" t="str">
            <v>*</v>
          </cell>
          <cell r="J7">
            <v>22.68</v>
          </cell>
          <cell r="K7">
            <v>0</v>
          </cell>
        </row>
        <row r="8">
          <cell r="B8">
            <v>23.324999999999999</v>
          </cell>
          <cell r="C8">
            <v>30.6</v>
          </cell>
          <cell r="D8">
            <v>16.100000000000001</v>
          </cell>
          <cell r="E8">
            <v>50.958333333333336</v>
          </cell>
          <cell r="F8">
            <v>80</v>
          </cell>
          <cell r="G8">
            <v>22</v>
          </cell>
          <cell r="H8">
            <v>16.2</v>
          </cell>
          <cell r="I8" t="str">
            <v>*</v>
          </cell>
          <cell r="J8">
            <v>30.6</v>
          </cell>
          <cell r="K8">
            <v>0</v>
          </cell>
        </row>
        <row r="9">
          <cell r="B9">
            <v>22.945833333333336</v>
          </cell>
          <cell r="C9">
            <v>30.6</v>
          </cell>
          <cell r="D9">
            <v>16</v>
          </cell>
          <cell r="E9">
            <v>50.708333333333336</v>
          </cell>
          <cell r="F9">
            <v>75</v>
          </cell>
          <cell r="G9">
            <v>21</v>
          </cell>
          <cell r="H9">
            <v>19.079999999999998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21.95</v>
          </cell>
          <cell r="C10">
            <v>29.5</v>
          </cell>
          <cell r="D10">
            <v>13.9</v>
          </cell>
          <cell r="E10">
            <v>56.416666666666664</v>
          </cell>
          <cell r="F10">
            <v>94</v>
          </cell>
          <cell r="G10">
            <v>28</v>
          </cell>
          <cell r="H10">
            <v>15.48</v>
          </cell>
          <cell r="I10" t="str">
            <v>*</v>
          </cell>
          <cell r="J10">
            <v>25.56</v>
          </cell>
          <cell r="K10">
            <v>0</v>
          </cell>
        </row>
        <row r="11">
          <cell r="B11">
            <v>22.504166666666674</v>
          </cell>
          <cell r="C11">
            <v>30.5</v>
          </cell>
          <cell r="D11">
            <v>14.9</v>
          </cell>
          <cell r="E11">
            <v>54.75</v>
          </cell>
          <cell r="F11">
            <v>83</v>
          </cell>
          <cell r="G11">
            <v>30</v>
          </cell>
          <cell r="H11">
            <v>13.68</v>
          </cell>
          <cell r="I11" t="str">
            <v>*</v>
          </cell>
          <cell r="J11">
            <v>24.48</v>
          </cell>
          <cell r="K11">
            <v>0</v>
          </cell>
        </row>
        <row r="12">
          <cell r="B12">
            <v>23.329166666666666</v>
          </cell>
          <cell r="C12">
            <v>31.2</v>
          </cell>
          <cell r="D12">
            <v>17.2</v>
          </cell>
          <cell r="E12">
            <v>52.958333333333336</v>
          </cell>
          <cell r="F12">
            <v>76</v>
          </cell>
          <cell r="G12">
            <v>20</v>
          </cell>
          <cell r="H12">
            <v>13.32</v>
          </cell>
          <cell r="I12" t="str">
            <v>*</v>
          </cell>
          <cell r="J12">
            <v>21.240000000000002</v>
          </cell>
          <cell r="K12">
            <v>0</v>
          </cell>
        </row>
        <row r="13">
          <cell r="B13">
            <v>23.512499999999992</v>
          </cell>
          <cell r="C13">
            <v>31.4</v>
          </cell>
          <cell r="D13">
            <v>17.100000000000001</v>
          </cell>
          <cell r="E13">
            <v>53.625</v>
          </cell>
          <cell r="F13">
            <v>77</v>
          </cell>
          <cell r="G13">
            <v>27</v>
          </cell>
          <cell r="H13">
            <v>18</v>
          </cell>
          <cell r="I13" t="str">
            <v>*</v>
          </cell>
          <cell r="J13">
            <v>30.96</v>
          </cell>
          <cell r="K13">
            <v>0</v>
          </cell>
        </row>
        <row r="14">
          <cell r="B14">
            <v>24.295833333333334</v>
          </cell>
          <cell r="C14">
            <v>32</v>
          </cell>
          <cell r="D14">
            <v>18.3</v>
          </cell>
          <cell r="E14">
            <v>53.916666666666664</v>
          </cell>
          <cell r="F14">
            <v>76</v>
          </cell>
          <cell r="G14">
            <v>19</v>
          </cell>
          <cell r="H14">
            <v>13.68</v>
          </cell>
          <cell r="I14" t="str">
            <v>*</v>
          </cell>
          <cell r="J14">
            <v>27.36</v>
          </cell>
          <cell r="K14">
            <v>0</v>
          </cell>
        </row>
        <row r="15">
          <cell r="B15">
            <v>24.49166666666666</v>
          </cell>
          <cell r="C15">
            <v>31.7</v>
          </cell>
          <cell r="D15">
            <v>19.3</v>
          </cell>
          <cell r="E15">
            <v>58.083333333333336</v>
          </cell>
          <cell r="F15">
            <v>74</v>
          </cell>
          <cell r="G15">
            <v>36</v>
          </cell>
          <cell r="H15">
            <v>14.4</v>
          </cell>
          <cell r="I15" t="str">
            <v>*</v>
          </cell>
          <cell r="J15">
            <v>26.28</v>
          </cell>
          <cell r="K15">
            <v>0</v>
          </cell>
        </row>
        <row r="16">
          <cell r="B16">
            <v>19.058333333333334</v>
          </cell>
          <cell r="C16">
            <v>24.3</v>
          </cell>
          <cell r="D16">
            <v>15.2</v>
          </cell>
          <cell r="E16">
            <v>74.166666666666671</v>
          </cell>
          <cell r="F16">
            <v>82</v>
          </cell>
          <cell r="G16">
            <v>68</v>
          </cell>
          <cell r="H16">
            <v>15.48</v>
          </cell>
          <cell r="I16" t="str">
            <v>*</v>
          </cell>
          <cell r="J16">
            <v>29.52</v>
          </cell>
          <cell r="K16">
            <v>1</v>
          </cell>
        </row>
        <row r="17">
          <cell r="B17">
            <v>11.8125</v>
          </cell>
          <cell r="C17">
            <v>15.3</v>
          </cell>
          <cell r="D17">
            <v>9.1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21.240000000000002</v>
          </cell>
          <cell r="I17" t="str">
            <v>*</v>
          </cell>
          <cell r="J17">
            <v>38.159999999999997</v>
          </cell>
          <cell r="K17">
            <v>2.1999999999999997</v>
          </cell>
        </row>
        <row r="18">
          <cell r="B18">
            <v>8.7083333333333339</v>
          </cell>
          <cell r="C18">
            <v>9.5</v>
          </cell>
          <cell r="D18">
            <v>8.1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19.079999999999998</v>
          </cell>
          <cell r="I18" t="str">
            <v>*</v>
          </cell>
          <cell r="J18">
            <v>30.6</v>
          </cell>
          <cell r="K18">
            <v>3.2</v>
          </cell>
        </row>
        <row r="19">
          <cell r="B19">
            <v>10.291666666666666</v>
          </cell>
          <cell r="C19">
            <v>13.2</v>
          </cell>
          <cell r="D19">
            <v>8.5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14.4</v>
          </cell>
          <cell r="I19" t="str">
            <v>*</v>
          </cell>
          <cell r="J19">
            <v>24.12</v>
          </cell>
          <cell r="K19">
            <v>9.4</v>
          </cell>
        </row>
        <row r="20">
          <cell r="B20">
            <v>13.891666666666667</v>
          </cell>
          <cell r="C20">
            <v>19.3</v>
          </cell>
          <cell r="D20">
            <v>11.2</v>
          </cell>
          <cell r="E20">
            <v>85</v>
          </cell>
          <cell r="F20">
            <v>100</v>
          </cell>
          <cell r="G20">
            <v>69</v>
          </cell>
          <cell r="H20">
            <v>16.559999999999999</v>
          </cell>
          <cell r="I20" t="str">
            <v>*</v>
          </cell>
          <cell r="J20">
            <v>25.56</v>
          </cell>
          <cell r="K20">
            <v>0.2</v>
          </cell>
        </row>
        <row r="21">
          <cell r="B21">
            <v>15.687500000000005</v>
          </cell>
          <cell r="C21">
            <v>22.2</v>
          </cell>
          <cell r="D21">
            <v>11.6</v>
          </cell>
          <cell r="E21">
            <v>76.78947368421052</v>
          </cell>
          <cell r="F21">
            <v>100</v>
          </cell>
          <cell r="G21">
            <v>52</v>
          </cell>
          <cell r="H21">
            <v>21.96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16.708333333333329</v>
          </cell>
          <cell r="C22">
            <v>25.5</v>
          </cell>
          <cell r="D22">
            <v>11.4</v>
          </cell>
          <cell r="E22">
            <v>75.875</v>
          </cell>
          <cell r="F22">
            <v>100</v>
          </cell>
          <cell r="G22">
            <v>33</v>
          </cell>
          <cell r="H22">
            <v>23.040000000000003</v>
          </cell>
          <cell r="I22" t="str">
            <v>*</v>
          </cell>
          <cell r="J22">
            <v>32.04</v>
          </cell>
          <cell r="K22">
            <v>0</v>
          </cell>
        </row>
        <row r="23">
          <cell r="B23">
            <v>20.087500000000002</v>
          </cell>
          <cell r="C23">
            <v>29.4</v>
          </cell>
          <cell r="D23">
            <v>13.2</v>
          </cell>
          <cell r="E23">
            <v>63.041666666666664</v>
          </cell>
          <cell r="F23">
            <v>96</v>
          </cell>
          <cell r="G23">
            <v>21</v>
          </cell>
          <cell r="H23">
            <v>17.28</v>
          </cell>
          <cell r="I23" t="str">
            <v>*</v>
          </cell>
          <cell r="J23">
            <v>24.48</v>
          </cell>
          <cell r="K23">
            <v>0</v>
          </cell>
        </row>
        <row r="24">
          <cell r="B24">
            <v>21.358333333333331</v>
          </cell>
          <cell r="C24">
            <v>31.2</v>
          </cell>
          <cell r="D24">
            <v>13.4</v>
          </cell>
          <cell r="E24">
            <v>54.708333333333336</v>
          </cell>
          <cell r="F24">
            <v>84</v>
          </cell>
          <cell r="G24">
            <v>24</v>
          </cell>
          <cell r="H24">
            <v>14.04</v>
          </cell>
          <cell r="I24" t="str">
            <v>*</v>
          </cell>
          <cell r="J24">
            <v>23.400000000000002</v>
          </cell>
          <cell r="K24">
            <v>0</v>
          </cell>
        </row>
        <row r="25">
          <cell r="B25">
            <v>22.874999999999996</v>
          </cell>
          <cell r="C25">
            <v>31</v>
          </cell>
          <cell r="D25">
            <v>15.8</v>
          </cell>
          <cell r="E25">
            <v>50.833333333333336</v>
          </cell>
          <cell r="F25">
            <v>76</v>
          </cell>
          <cell r="G25">
            <v>23</v>
          </cell>
          <cell r="H25">
            <v>21.6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23.229166666666668</v>
          </cell>
          <cell r="C26">
            <v>31.2</v>
          </cell>
          <cell r="D26">
            <v>16.8</v>
          </cell>
          <cell r="E26">
            <v>49.5</v>
          </cell>
          <cell r="F26">
            <v>71</v>
          </cell>
          <cell r="G26">
            <v>21</v>
          </cell>
          <cell r="H26">
            <v>19.440000000000001</v>
          </cell>
          <cell r="I26" t="str">
            <v>*</v>
          </cell>
          <cell r="J26">
            <v>34.200000000000003</v>
          </cell>
          <cell r="K26">
            <v>0</v>
          </cell>
        </row>
        <row r="27">
          <cell r="B27">
            <v>22.941666666666663</v>
          </cell>
          <cell r="C27">
            <v>30.8</v>
          </cell>
          <cell r="D27">
            <v>16.5</v>
          </cell>
          <cell r="E27">
            <v>50.625</v>
          </cell>
          <cell r="F27">
            <v>73</v>
          </cell>
          <cell r="G27">
            <v>26</v>
          </cell>
          <cell r="H27">
            <v>16.2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22.895833333333332</v>
          </cell>
          <cell r="C28">
            <v>30.4</v>
          </cell>
          <cell r="D28">
            <v>16.8</v>
          </cell>
          <cell r="E28">
            <v>53.625</v>
          </cell>
          <cell r="F28">
            <v>74</v>
          </cell>
          <cell r="G28">
            <v>31</v>
          </cell>
          <cell r="H28">
            <v>15.840000000000002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23.633333333333336</v>
          </cell>
          <cell r="C29">
            <v>31.2</v>
          </cell>
          <cell r="D29">
            <v>17.7</v>
          </cell>
          <cell r="E29">
            <v>53</v>
          </cell>
          <cell r="F29">
            <v>74</v>
          </cell>
          <cell r="G29">
            <v>28</v>
          </cell>
          <cell r="H29">
            <v>15.120000000000001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22.862500000000001</v>
          </cell>
          <cell r="C30">
            <v>30.4</v>
          </cell>
          <cell r="D30">
            <v>16.600000000000001</v>
          </cell>
          <cell r="E30">
            <v>52.625</v>
          </cell>
          <cell r="F30">
            <v>78</v>
          </cell>
          <cell r="G30">
            <v>26</v>
          </cell>
          <cell r="H30">
            <v>17.28</v>
          </cell>
          <cell r="I30" t="str">
            <v>*</v>
          </cell>
          <cell r="J30">
            <v>29.880000000000003</v>
          </cell>
          <cell r="K30">
            <v>0</v>
          </cell>
        </row>
        <row r="31">
          <cell r="B31">
            <v>22.458333333333332</v>
          </cell>
          <cell r="C31">
            <v>30.5</v>
          </cell>
          <cell r="D31">
            <v>15.2</v>
          </cell>
          <cell r="E31">
            <v>52.166666666666664</v>
          </cell>
          <cell r="F31">
            <v>80</v>
          </cell>
          <cell r="G31">
            <v>28</v>
          </cell>
          <cell r="H31">
            <v>20.88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23.170833333333334</v>
          </cell>
          <cell r="C32">
            <v>30.8</v>
          </cell>
          <cell r="D32">
            <v>17.100000000000001</v>
          </cell>
          <cell r="E32">
            <v>53.708333333333336</v>
          </cell>
          <cell r="F32">
            <v>75</v>
          </cell>
          <cell r="G32">
            <v>28</v>
          </cell>
          <cell r="H32">
            <v>12.96</v>
          </cell>
          <cell r="I32" t="str">
            <v>*</v>
          </cell>
          <cell r="J32">
            <v>38.519999999999996</v>
          </cell>
          <cell r="K32">
            <v>0</v>
          </cell>
        </row>
        <row r="33">
          <cell r="B33">
            <v>22.804166666666671</v>
          </cell>
          <cell r="C33">
            <v>29.5</v>
          </cell>
          <cell r="D33">
            <v>16.7</v>
          </cell>
          <cell r="E33">
            <v>54.875</v>
          </cell>
          <cell r="F33">
            <v>77</v>
          </cell>
          <cell r="G33">
            <v>30</v>
          </cell>
          <cell r="H33">
            <v>16.2</v>
          </cell>
          <cell r="I33" t="str">
            <v>*</v>
          </cell>
          <cell r="J33">
            <v>29.880000000000003</v>
          </cell>
          <cell r="K33">
            <v>0</v>
          </cell>
        </row>
        <row r="34">
          <cell r="B34">
            <v>22.766666666666666</v>
          </cell>
          <cell r="C34">
            <v>30.1</v>
          </cell>
          <cell r="D34">
            <v>14.6</v>
          </cell>
          <cell r="E34">
            <v>51.375</v>
          </cell>
          <cell r="F34">
            <v>86</v>
          </cell>
          <cell r="G34">
            <v>21</v>
          </cell>
          <cell r="H34">
            <v>23.759999999999998</v>
          </cell>
          <cell r="I34" t="str">
            <v>*</v>
          </cell>
          <cell r="J34">
            <v>36.72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21.508333333333336</v>
          </cell>
          <cell r="C5">
            <v>28.9</v>
          </cell>
          <cell r="D5">
            <v>17.7</v>
          </cell>
          <cell r="E5">
            <v>76.708333333333329</v>
          </cell>
          <cell r="F5">
            <v>95</v>
          </cell>
          <cell r="G5">
            <v>44</v>
          </cell>
          <cell r="H5">
            <v>6.48</v>
          </cell>
          <cell r="I5" t="str">
            <v>*</v>
          </cell>
          <cell r="J5">
            <v>15.48</v>
          </cell>
          <cell r="K5">
            <v>0</v>
          </cell>
        </row>
        <row r="6">
          <cell r="B6">
            <v>20.987500000000001</v>
          </cell>
          <cell r="C6">
            <v>29.4</v>
          </cell>
          <cell r="D6">
            <v>14.8</v>
          </cell>
          <cell r="E6">
            <v>73.125</v>
          </cell>
          <cell r="F6">
            <v>96</v>
          </cell>
          <cell r="G6">
            <v>39</v>
          </cell>
          <cell r="H6">
            <v>6.48</v>
          </cell>
          <cell r="I6" t="str">
            <v>*</v>
          </cell>
          <cell r="J6">
            <v>19.079999999999998</v>
          </cell>
          <cell r="K6">
            <v>0</v>
          </cell>
        </row>
        <row r="7">
          <cell r="B7">
            <v>20.924999999999994</v>
          </cell>
          <cell r="C7">
            <v>30.3</v>
          </cell>
          <cell r="D7">
            <v>14.8</v>
          </cell>
          <cell r="E7">
            <v>71.5</v>
          </cell>
          <cell r="F7">
            <v>96</v>
          </cell>
          <cell r="G7">
            <v>29</v>
          </cell>
          <cell r="H7">
            <v>7.5600000000000005</v>
          </cell>
          <cell r="I7" t="str">
            <v>*</v>
          </cell>
          <cell r="J7">
            <v>20.52</v>
          </cell>
          <cell r="K7">
            <v>0.2</v>
          </cell>
        </row>
        <row r="8">
          <cell r="B8">
            <v>21.658333333333335</v>
          </cell>
          <cell r="C8">
            <v>32.4</v>
          </cell>
          <cell r="D8">
            <v>15</v>
          </cell>
          <cell r="E8">
            <v>67.166666666666671</v>
          </cell>
          <cell r="F8">
            <v>95</v>
          </cell>
          <cell r="G8">
            <v>25</v>
          </cell>
          <cell r="H8">
            <v>5.4</v>
          </cell>
          <cell r="I8" t="str">
            <v>*</v>
          </cell>
          <cell r="J8">
            <v>15.120000000000001</v>
          </cell>
          <cell r="K8">
            <v>0</v>
          </cell>
        </row>
        <row r="9">
          <cell r="B9">
            <v>21.491666666666664</v>
          </cell>
          <cell r="C9">
            <v>30.7</v>
          </cell>
          <cell r="D9">
            <v>14.7</v>
          </cell>
          <cell r="E9">
            <v>64.125</v>
          </cell>
          <cell r="F9">
            <v>92</v>
          </cell>
          <cell r="G9">
            <v>28</v>
          </cell>
          <cell r="H9">
            <v>6.48</v>
          </cell>
          <cell r="I9" t="str">
            <v>*</v>
          </cell>
          <cell r="J9">
            <v>19.079999999999998</v>
          </cell>
          <cell r="K9">
            <v>0</v>
          </cell>
        </row>
        <row r="10">
          <cell r="B10">
            <v>20.49583333333333</v>
          </cell>
          <cell r="C10">
            <v>29.3</v>
          </cell>
          <cell r="D10">
            <v>14</v>
          </cell>
          <cell r="E10">
            <v>64.166666666666671</v>
          </cell>
          <cell r="F10">
            <v>89</v>
          </cell>
          <cell r="G10">
            <v>29</v>
          </cell>
          <cell r="H10">
            <v>8.2799999999999994</v>
          </cell>
          <cell r="I10" t="str">
            <v>*</v>
          </cell>
          <cell r="J10">
            <v>22.32</v>
          </cell>
          <cell r="K10">
            <v>0</v>
          </cell>
        </row>
        <row r="11">
          <cell r="B11">
            <v>20.937499999999996</v>
          </cell>
          <cell r="C11">
            <v>30.7</v>
          </cell>
          <cell r="D11">
            <v>13.9</v>
          </cell>
          <cell r="E11">
            <v>63.541666666666664</v>
          </cell>
          <cell r="F11">
            <v>89</v>
          </cell>
          <cell r="G11">
            <v>26</v>
          </cell>
          <cell r="H11">
            <v>6.84</v>
          </cell>
          <cell r="I11" t="str">
            <v>*</v>
          </cell>
          <cell r="J11">
            <v>16.559999999999999</v>
          </cell>
          <cell r="K11">
            <v>0</v>
          </cell>
        </row>
        <row r="12">
          <cell r="B12">
            <v>21.5</v>
          </cell>
          <cell r="C12">
            <v>30.1</v>
          </cell>
          <cell r="D12">
            <v>14.7</v>
          </cell>
          <cell r="E12">
            <v>62.208333333333336</v>
          </cell>
          <cell r="F12">
            <v>88</v>
          </cell>
          <cell r="G12">
            <v>26</v>
          </cell>
          <cell r="H12">
            <v>7.9200000000000008</v>
          </cell>
          <cell r="I12" t="str">
            <v>*</v>
          </cell>
          <cell r="J12">
            <v>18.36</v>
          </cell>
          <cell r="K12">
            <v>0</v>
          </cell>
        </row>
        <row r="13">
          <cell r="B13">
            <v>21.879166666666663</v>
          </cell>
          <cell r="C13">
            <v>31.3</v>
          </cell>
          <cell r="D13">
            <v>14.7</v>
          </cell>
          <cell r="E13">
            <v>65.708333333333329</v>
          </cell>
          <cell r="F13">
            <v>94</v>
          </cell>
          <cell r="G13">
            <v>34</v>
          </cell>
          <cell r="H13">
            <v>10.08</v>
          </cell>
          <cell r="I13" t="str">
            <v>*</v>
          </cell>
          <cell r="J13">
            <v>21.6</v>
          </cell>
          <cell r="K13">
            <v>0</v>
          </cell>
        </row>
        <row r="14">
          <cell r="B14">
            <v>23.091666666666669</v>
          </cell>
          <cell r="C14">
            <v>32.1</v>
          </cell>
          <cell r="D14">
            <v>17</v>
          </cell>
          <cell r="E14">
            <v>65.833333333333329</v>
          </cell>
          <cell r="F14">
            <v>94</v>
          </cell>
          <cell r="G14">
            <v>32</v>
          </cell>
          <cell r="H14">
            <v>8.2799999999999994</v>
          </cell>
          <cell r="I14" t="str">
            <v>*</v>
          </cell>
          <cell r="J14">
            <v>19.8</v>
          </cell>
          <cell r="K14">
            <v>0</v>
          </cell>
        </row>
        <row r="15">
          <cell r="B15">
            <v>24.883333333333336</v>
          </cell>
          <cell r="C15">
            <v>33</v>
          </cell>
          <cell r="D15">
            <v>18.3</v>
          </cell>
          <cell r="E15">
            <v>58.833333333333336</v>
          </cell>
          <cell r="F15">
            <v>88</v>
          </cell>
          <cell r="G15">
            <v>26</v>
          </cell>
          <cell r="H15">
            <v>10.8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21.654166666666665</v>
          </cell>
          <cell r="C16">
            <v>26</v>
          </cell>
          <cell r="D16">
            <v>17.7</v>
          </cell>
          <cell r="E16">
            <v>76.208333333333329</v>
          </cell>
          <cell r="F16">
            <v>95</v>
          </cell>
          <cell r="G16">
            <v>52</v>
          </cell>
          <cell r="H16">
            <v>8.2799999999999994</v>
          </cell>
          <cell r="I16" t="str">
            <v>*</v>
          </cell>
          <cell r="J16">
            <v>20.52</v>
          </cell>
          <cell r="K16">
            <v>4.4000000000000004</v>
          </cell>
        </row>
        <row r="17">
          <cell r="B17">
            <v>17.545833333333334</v>
          </cell>
          <cell r="C17">
            <v>20.399999999999999</v>
          </cell>
          <cell r="D17">
            <v>13.6</v>
          </cell>
          <cell r="E17">
            <v>93.5</v>
          </cell>
          <cell r="F17">
            <v>96</v>
          </cell>
          <cell r="G17">
            <v>87</v>
          </cell>
          <cell r="H17">
            <v>10.44</v>
          </cell>
          <cell r="I17" t="str">
            <v>*</v>
          </cell>
          <cell r="J17">
            <v>24.48</v>
          </cell>
          <cell r="K17">
            <v>2.6</v>
          </cell>
        </row>
        <row r="18">
          <cell r="B18">
            <v>12.20833333333333</v>
          </cell>
          <cell r="C18">
            <v>13.6</v>
          </cell>
          <cell r="D18">
            <v>10.9</v>
          </cell>
          <cell r="E18">
            <v>94.5</v>
          </cell>
          <cell r="F18">
            <v>96</v>
          </cell>
          <cell r="G18">
            <v>92</v>
          </cell>
          <cell r="H18">
            <v>7.5600000000000005</v>
          </cell>
          <cell r="I18" t="str">
            <v>*</v>
          </cell>
          <cell r="J18">
            <v>20.88</v>
          </cell>
          <cell r="K18">
            <v>61.400000000000006</v>
          </cell>
        </row>
        <row r="19">
          <cell r="B19">
            <v>11.604166666666666</v>
          </cell>
          <cell r="C19">
            <v>13.1</v>
          </cell>
          <cell r="D19">
            <v>10.199999999999999</v>
          </cell>
          <cell r="E19">
            <v>91.125</v>
          </cell>
          <cell r="F19">
            <v>96</v>
          </cell>
          <cell r="G19">
            <v>82</v>
          </cell>
          <cell r="H19">
            <v>8.64</v>
          </cell>
          <cell r="I19" t="str">
            <v>*</v>
          </cell>
          <cell r="J19">
            <v>18.720000000000002</v>
          </cell>
          <cell r="K19">
            <v>55.8</v>
          </cell>
        </row>
        <row r="20">
          <cell r="B20">
            <v>14.02083333333333</v>
          </cell>
          <cell r="C20">
            <v>20.8</v>
          </cell>
          <cell r="D20">
            <v>10.8</v>
          </cell>
          <cell r="E20">
            <v>70.583333333333329</v>
          </cell>
          <cell r="F20">
            <v>86</v>
          </cell>
          <cell r="G20">
            <v>46</v>
          </cell>
          <cell r="H20">
            <v>5.4</v>
          </cell>
          <cell r="I20" t="str">
            <v>*</v>
          </cell>
          <cell r="J20">
            <v>13.32</v>
          </cell>
          <cell r="K20">
            <v>0</v>
          </cell>
        </row>
        <row r="21">
          <cell r="B21">
            <v>14.733333333333333</v>
          </cell>
          <cell r="C21">
            <v>22.3</v>
          </cell>
          <cell r="D21">
            <v>10.1</v>
          </cell>
          <cell r="E21">
            <v>73.875</v>
          </cell>
          <cell r="F21">
            <v>93</v>
          </cell>
          <cell r="G21">
            <v>45</v>
          </cell>
          <cell r="H21">
            <v>7.5600000000000005</v>
          </cell>
          <cell r="I21" t="str">
            <v>*</v>
          </cell>
          <cell r="J21">
            <v>18.720000000000002</v>
          </cell>
          <cell r="K21">
            <v>0</v>
          </cell>
        </row>
        <row r="22">
          <cell r="B22">
            <v>15.366666666666667</v>
          </cell>
          <cell r="C22">
            <v>24.8</v>
          </cell>
          <cell r="D22">
            <v>9.6</v>
          </cell>
          <cell r="E22">
            <v>76.833333333333329</v>
          </cell>
          <cell r="F22">
            <v>96</v>
          </cell>
          <cell r="G22">
            <v>36</v>
          </cell>
          <cell r="H22">
            <v>5.4</v>
          </cell>
          <cell r="I22" t="str">
            <v>*</v>
          </cell>
          <cell r="J22">
            <v>16.559999999999999</v>
          </cell>
          <cell r="K22">
            <v>0</v>
          </cell>
        </row>
        <row r="23">
          <cell r="B23">
            <v>16.175000000000001</v>
          </cell>
          <cell r="C23">
            <v>26.9</v>
          </cell>
          <cell r="D23">
            <v>9.1999999999999993</v>
          </cell>
          <cell r="E23">
            <v>74.541666666666671</v>
          </cell>
          <cell r="F23">
            <v>96</v>
          </cell>
          <cell r="G23">
            <v>31</v>
          </cell>
          <cell r="H23">
            <v>6.12</v>
          </cell>
          <cell r="I23" t="str">
            <v>*</v>
          </cell>
          <cell r="J23">
            <v>15.840000000000002</v>
          </cell>
          <cell r="K23">
            <v>0.2</v>
          </cell>
        </row>
        <row r="24">
          <cell r="B24">
            <v>17.983333333333331</v>
          </cell>
          <cell r="C24">
            <v>29.3</v>
          </cell>
          <cell r="D24">
            <v>10.8</v>
          </cell>
          <cell r="E24">
            <v>72.416666666666671</v>
          </cell>
          <cell r="F24">
            <v>94</v>
          </cell>
          <cell r="G24">
            <v>36</v>
          </cell>
          <cell r="H24">
            <v>6.84</v>
          </cell>
          <cell r="I24" t="str">
            <v>*</v>
          </cell>
          <cell r="J24">
            <v>14.4</v>
          </cell>
          <cell r="K24">
            <v>0.2</v>
          </cell>
        </row>
        <row r="25">
          <cell r="B25">
            <v>19.837499999999999</v>
          </cell>
          <cell r="C25">
            <v>30</v>
          </cell>
          <cell r="D25">
            <v>12.7</v>
          </cell>
          <cell r="E25">
            <v>72.125</v>
          </cell>
          <cell r="F25">
            <v>96</v>
          </cell>
          <cell r="G25">
            <v>33</v>
          </cell>
          <cell r="H25">
            <v>10.8</v>
          </cell>
          <cell r="I25" t="str">
            <v>*</v>
          </cell>
          <cell r="J25">
            <v>25.56</v>
          </cell>
          <cell r="K25">
            <v>0</v>
          </cell>
        </row>
        <row r="26">
          <cell r="B26">
            <v>21.245833333333334</v>
          </cell>
          <cell r="C26">
            <v>30.8</v>
          </cell>
          <cell r="D26">
            <v>15</v>
          </cell>
          <cell r="E26">
            <v>69.125</v>
          </cell>
          <cell r="F26">
            <v>95</v>
          </cell>
          <cell r="G26">
            <v>33</v>
          </cell>
          <cell r="H26">
            <v>10.8</v>
          </cell>
          <cell r="I26" t="str">
            <v>*</v>
          </cell>
          <cell r="J26">
            <v>22.68</v>
          </cell>
          <cell r="K26">
            <v>0.2</v>
          </cell>
        </row>
        <row r="27">
          <cell r="B27">
            <v>21.416666666666668</v>
          </cell>
          <cell r="C27">
            <v>30.9</v>
          </cell>
          <cell r="D27">
            <v>15.5</v>
          </cell>
          <cell r="E27">
            <v>70.625</v>
          </cell>
          <cell r="F27">
            <v>95</v>
          </cell>
          <cell r="G27">
            <v>32</v>
          </cell>
          <cell r="H27">
            <v>10.08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21.341666666666665</v>
          </cell>
          <cell r="C28">
            <v>30.1</v>
          </cell>
          <cell r="D28">
            <v>15.6</v>
          </cell>
          <cell r="E28">
            <v>71</v>
          </cell>
          <cell r="F28">
            <v>95</v>
          </cell>
          <cell r="G28">
            <v>37</v>
          </cell>
          <cell r="H28">
            <v>8.2799999999999994</v>
          </cell>
          <cell r="I28" t="str">
            <v>*</v>
          </cell>
          <cell r="J28">
            <v>18.720000000000002</v>
          </cell>
          <cell r="K28">
            <v>0</v>
          </cell>
        </row>
        <row r="29">
          <cell r="B29">
            <v>21.308333333333334</v>
          </cell>
          <cell r="C29">
            <v>31.4</v>
          </cell>
          <cell r="D29">
            <v>14.4</v>
          </cell>
          <cell r="E29">
            <v>68.458333333333329</v>
          </cell>
          <cell r="F29">
            <v>96</v>
          </cell>
          <cell r="G29">
            <v>25</v>
          </cell>
          <cell r="H29">
            <v>7.9200000000000008</v>
          </cell>
          <cell r="I29" t="str">
            <v>*</v>
          </cell>
          <cell r="J29">
            <v>20.88</v>
          </cell>
          <cell r="K29">
            <v>0.2</v>
          </cell>
        </row>
        <row r="30">
          <cell r="B30">
            <v>20.375</v>
          </cell>
          <cell r="C30">
            <v>29.1</v>
          </cell>
          <cell r="D30">
            <v>13.7</v>
          </cell>
          <cell r="E30">
            <v>67.333333333333329</v>
          </cell>
          <cell r="F30">
            <v>95</v>
          </cell>
          <cell r="G30">
            <v>31</v>
          </cell>
          <cell r="H30">
            <v>12.24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20.633333333333336</v>
          </cell>
          <cell r="C31">
            <v>30.1</v>
          </cell>
          <cell r="D31">
            <v>13.4</v>
          </cell>
          <cell r="E31">
            <v>67.25</v>
          </cell>
          <cell r="F31">
            <v>92</v>
          </cell>
          <cell r="G31">
            <v>32</v>
          </cell>
          <cell r="H31">
            <v>8.64</v>
          </cell>
          <cell r="I31" t="str">
            <v>*</v>
          </cell>
          <cell r="J31">
            <v>19.8</v>
          </cell>
          <cell r="K31">
            <v>0</v>
          </cell>
        </row>
        <row r="32">
          <cell r="B32">
            <v>22.162500000000005</v>
          </cell>
          <cell r="C32">
            <v>32.200000000000003</v>
          </cell>
          <cell r="D32">
            <v>15.4</v>
          </cell>
          <cell r="E32">
            <v>65.25</v>
          </cell>
          <cell r="F32">
            <v>91</v>
          </cell>
          <cell r="G32">
            <v>28</v>
          </cell>
          <cell r="H32">
            <v>6.48</v>
          </cell>
          <cell r="I32" t="str">
            <v>*</v>
          </cell>
          <cell r="J32">
            <v>17.28</v>
          </cell>
          <cell r="K32">
            <v>0</v>
          </cell>
        </row>
        <row r="33">
          <cell r="B33">
            <v>22.220833333333335</v>
          </cell>
          <cell r="C33">
            <v>30.8</v>
          </cell>
          <cell r="D33">
            <v>16.3</v>
          </cell>
          <cell r="E33">
            <v>63.25</v>
          </cell>
          <cell r="F33">
            <v>88</v>
          </cell>
          <cell r="G33">
            <v>28</v>
          </cell>
          <cell r="H33">
            <v>6.84</v>
          </cell>
          <cell r="I33" t="str">
            <v>*</v>
          </cell>
          <cell r="J33">
            <v>27.36</v>
          </cell>
          <cell r="K33">
            <v>0</v>
          </cell>
        </row>
        <row r="34">
          <cell r="B34">
            <v>21.208333333333325</v>
          </cell>
          <cell r="C34">
            <v>29.2</v>
          </cell>
          <cell r="D34">
            <v>15.5</v>
          </cell>
          <cell r="E34">
            <v>65.875</v>
          </cell>
          <cell r="F34">
            <v>86</v>
          </cell>
          <cell r="G34">
            <v>38</v>
          </cell>
          <cell r="H34">
            <v>5.4</v>
          </cell>
          <cell r="I34" t="str">
            <v>*</v>
          </cell>
          <cell r="J34">
            <v>16.2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cunho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21.087500000000002</v>
          </cell>
          <cell r="C5">
            <v>28.4</v>
          </cell>
          <cell r="D5">
            <v>16.100000000000001</v>
          </cell>
          <cell r="E5">
            <v>81.291666666666671</v>
          </cell>
          <cell r="F5">
            <v>95</v>
          </cell>
          <cell r="G5">
            <v>49</v>
          </cell>
          <cell r="H5">
            <v>5.04</v>
          </cell>
          <cell r="I5" t="str">
            <v>*</v>
          </cell>
          <cell r="J5">
            <v>15.840000000000002</v>
          </cell>
          <cell r="K5">
            <v>0.2</v>
          </cell>
        </row>
        <row r="6">
          <cell r="B6">
            <v>21.762500000000003</v>
          </cell>
          <cell r="C6">
            <v>29.3</v>
          </cell>
          <cell r="D6">
            <v>16</v>
          </cell>
          <cell r="E6">
            <v>77</v>
          </cell>
          <cell r="F6">
            <v>95</v>
          </cell>
          <cell r="G6">
            <v>46</v>
          </cell>
          <cell r="H6">
            <v>12.96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21.650000000000002</v>
          </cell>
          <cell r="C7">
            <v>30.3</v>
          </cell>
          <cell r="D7">
            <v>15.1</v>
          </cell>
          <cell r="E7">
            <v>75.291666666666671</v>
          </cell>
          <cell r="F7">
            <v>95</v>
          </cell>
          <cell r="G7">
            <v>34</v>
          </cell>
          <cell r="H7">
            <v>6.48</v>
          </cell>
          <cell r="I7" t="str">
            <v>*</v>
          </cell>
          <cell r="J7">
            <v>14.4</v>
          </cell>
          <cell r="K7">
            <v>0.2</v>
          </cell>
        </row>
        <row r="8">
          <cell r="B8">
            <v>22.666666666666668</v>
          </cell>
          <cell r="C8">
            <v>31.3</v>
          </cell>
          <cell r="D8">
            <v>16.5</v>
          </cell>
          <cell r="E8">
            <v>72.583333333333329</v>
          </cell>
          <cell r="F8">
            <v>94</v>
          </cell>
          <cell r="G8">
            <v>32</v>
          </cell>
          <cell r="H8">
            <v>9.3600000000000012</v>
          </cell>
          <cell r="I8" t="str">
            <v>*</v>
          </cell>
          <cell r="J8">
            <v>18.36</v>
          </cell>
          <cell r="K8">
            <v>0</v>
          </cell>
        </row>
        <row r="9">
          <cell r="B9">
            <v>22.758333333333326</v>
          </cell>
          <cell r="C9">
            <v>31.7</v>
          </cell>
          <cell r="D9">
            <v>15.8</v>
          </cell>
          <cell r="E9">
            <v>72.25</v>
          </cell>
          <cell r="F9">
            <v>94</v>
          </cell>
          <cell r="G9">
            <v>36</v>
          </cell>
          <cell r="H9">
            <v>6.48</v>
          </cell>
          <cell r="I9" t="str">
            <v>*</v>
          </cell>
          <cell r="J9">
            <v>12.96</v>
          </cell>
          <cell r="K9">
            <v>0</v>
          </cell>
        </row>
        <row r="10">
          <cell r="B10">
            <v>22.216666666666669</v>
          </cell>
          <cell r="C10">
            <v>30.2</v>
          </cell>
          <cell r="D10">
            <v>15.6</v>
          </cell>
          <cell r="E10">
            <v>66.25</v>
          </cell>
          <cell r="F10">
            <v>91</v>
          </cell>
          <cell r="G10">
            <v>26</v>
          </cell>
          <cell r="H10">
            <v>14.4</v>
          </cell>
          <cell r="I10" t="str">
            <v>*</v>
          </cell>
          <cell r="J10">
            <v>27.36</v>
          </cell>
          <cell r="K10">
            <v>0</v>
          </cell>
        </row>
        <row r="11">
          <cell r="B11">
            <v>20.974999999999998</v>
          </cell>
          <cell r="C11">
            <v>31.2</v>
          </cell>
          <cell r="D11">
            <v>14.2</v>
          </cell>
          <cell r="E11">
            <v>71.916666666666671</v>
          </cell>
          <cell r="F11">
            <v>95</v>
          </cell>
          <cell r="G11">
            <v>28</v>
          </cell>
          <cell r="H11">
            <v>9</v>
          </cell>
          <cell r="I11" t="str">
            <v>*</v>
          </cell>
          <cell r="J11">
            <v>17.64</v>
          </cell>
          <cell r="K11">
            <v>0.2</v>
          </cell>
        </row>
        <row r="12">
          <cell r="B12">
            <v>21.295833333333338</v>
          </cell>
          <cell r="C12">
            <v>31.6</v>
          </cell>
          <cell r="D12">
            <v>13.5</v>
          </cell>
          <cell r="E12">
            <v>72.083333333333329</v>
          </cell>
          <cell r="F12">
            <v>94</v>
          </cell>
          <cell r="G12">
            <v>30</v>
          </cell>
          <cell r="H12">
            <v>8.64</v>
          </cell>
          <cell r="I12" t="str">
            <v>*</v>
          </cell>
          <cell r="J12">
            <v>23.040000000000003</v>
          </cell>
          <cell r="K12">
            <v>0</v>
          </cell>
        </row>
        <row r="13">
          <cell r="B13">
            <v>22.470833333333331</v>
          </cell>
          <cell r="C13">
            <v>32.200000000000003</v>
          </cell>
          <cell r="D13">
            <v>15.5</v>
          </cell>
          <cell r="E13">
            <v>69.333333333333329</v>
          </cell>
          <cell r="F13">
            <v>94</v>
          </cell>
          <cell r="G13">
            <v>30</v>
          </cell>
          <cell r="H13">
            <v>14.04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23.216666666666669</v>
          </cell>
          <cell r="C14">
            <v>32.1</v>
          </cell>
          <cell r="D14">
            <v>16.3</v>
          </cell>
          <cell r="E14">
            <v>73.083333333333329</v>
          </cell>
          <cell r="F14">
            <v>94</v>
          </cell>
          <cell r="G14">
            <v>38</v>
          </cell>
          <cell r="H14">
            <v>14.04</v>
          </cell>
          <cell r="I14" t="str">
            <v>*</v>
          </cell>
          <cell r="J14">
            <v>30.6</v>
          </cell>
          <cell r="K14">
            <v>0</v>
          </cell>
        </row>
        <row r="15">
          <cell r="B15">
            <v>24.245833333333334</v>
          </cell>
          <cell r="C15">
            <v>32.799999999999997</v>
          </cell>
          <cell r="D15">
            <v>17.399999999999999</v>
          </cell>
          <cell r="E15">
            <v>72.208333333333329</v>
          </cell>
          <cell r="F15">
            <v>94</v>
          </cell>
          <cell r="G15">
            <v>35</v>
          </cell>
          <cell r="H15">
            <v>14.76</v>
          </cell>
          <cell r="I15" t="str">
            <v>*</v>
          </cell>
          <cell r="J15">
            <v>30.240000000000002</v>
          </cell>
          <cell r="K15">
            <v>0</v>
          </cell>
        </row>
        <row r="16">
          <cell r="B16">
            <v>17.100000000000005</v>
          </cell>
          <cell r="C16">
            <v>24.8</v>
          </cell>
          <cell r="D16">
            <v>13.8</v>
          </cell>
          <cell r="E16">
            <v>88.083333333333329</v>
          </cell>
          <cell r="F16">
            <v>93</v>
          </cell>
          <cell r="G16">
            <v>71</v>
          </cell>
          <cell r="H16">
            <v>7.5600000000000005</v>
          </cell>
          <cell r="I16" t="str">
            <v>*</v>
          </cell>
          <cell r="J16">
            <v>22.68</v>
          </cell>
          <cell r="K16">
            <v>7.6000000000000005</v>
          </cell>
        </row>
        <row r="17">
          <cell r="B17">
            <v>10.8125</v>
          </cell>
          <cell r="C17">
            <v>13.9</v>
          </cell>
          <cell r="D17">
            <v>9.3000000000000007</v>
          </cell>
          <cell r="E17">
            <v>92</v>
          </cell>
          <cell r="F17">
            <v>95</v>
          </cell>
          <cell r="G17">
            <v>85</v>
          </cell>
          <cell r="H17">
            <v>8.2799999999999994</v>
          </cell>
          <cell r="I17" t="str">
            <v>*</v>
          </cell>
          <cell r="J17">
            <v>24.48</v>
          </cell>
          <cell r="K17">
            <v>33.999999999999993</v>
          </cell>
        </row>
        <row r="18">
          <cell r="B18">
            <v>9.5374999999999996</v>
          </cell>
          <cell r="C18">
            <v>10.7</v>
          </cell>
          <cell r="D18">
            <v>8.4</v>
          </cell>
          <cell r="E18">
            <v>92.916666666666671</v>
          </cell>
          <cell r="F18">
            <v>95</v>
          </cell>
          <cell r="G18">
            <v>83</v>
          </cell>
          <cell r="H18">
            <v>4.6800000000000006</v>
          </cell>
          <cell r="I18" t="str">
            <v>*</v>
          </cell>
          <cell r="J18">
            <v>15.48</v>
          </cell>
          <cell r="K18">
            <v>16.799999999999997</v>
          </cell>
        </row>
        <row r="19">
          <cell r="B19">
            <v>12.895833333333336</v>
          </cell>
          <cell r="C19">
            <v>19.3</v>
          </cell>
          <cell r="D19">
            <v>10.1</v>
          </cell>
          <cell r="E19">
            <v>82.625</v>
          </cell>
          <cell r="F19">
            <v>96</v>
          </cell>
          <cell r="G19">
            <v>50</v>
          </cell>
          <cell r="H19">
            <v>7.2</v>
          </cell>
          <cell r="I19" t="str">
            <v>*</v>
          </cell>
          <cell r="J19">
            <v>17.28</v>
          </cell>
          <cell r="K19">
            <v>8.7999999999999989</v>
          </cell>
        </row>
        <row r="20">
          <cell r="B20">
            <v>12.629166666666665</v>
          </cell>
          <cell r="C20">
            <v>20.6</v>
          </cell>
          <cell r="D20">
            <v>6.7</v>
          </cell>
          <cell r="E20">
            <v>82.333333333333329</v>
          </cell>
          <cell r="F20">
            <v>96</v>
          </cell>
          <cell r="G20">
            <v>52</v>
          </cell>
          <cell r="H20">
            <v>11.520000000000001</v>
          </cell>
          <cell r="I20" t="str">
            <v>*</v>
          </cell>
          <cell r="J20">
            <v>23.040000000000003</v>
          </cell>
          <cell r="K20">
            <v>0.4</v>
          </cell>
        </row>
        <row r="21">
          <cell r="B21">
            <v>15.404166666666663</v>
          </cell>
          <cell r="C21">
            <v>22.2</v>
          </cell>
          <cell r="D21">
            <v>9.9</v>
          </cell>
          <cell r="E21">
            <v>79.5</v>
          </cell>
          <cell r="F21">
            <v>95</v>
          </cell>
          <cell r="G21">
            <v>50</v>
          </cell>
          <cell r="H21">
            <v>13.32</v>
          </cell>
          <cell r="I21" t="str">
            <v>*</v>
          </cell>
          <cell r="J21">
            <v>24.48</v>
          </cell>
          <cell r="K21">
            <v>1.2</v>
          </cell>
        </row>
        <row r="22">
          <cell r="B22">
            <v>15.816666666666668</v>
          </cell>
          <cell r="C22">
            <v>23.9</v>
          </cell>
          <cell r="D22">
            <v>10.199999999999999</v>
          </cell>
          <cell r="E22">
            <v>74.208333333333329</v>
          </cell>
          <cell r="F22">
            <v>93</v>
          </cell>
          <cell r="G22">
            <v>40</v>
          </cell>
          <cell r="H22">
            <v>13.68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17.195833333333336</v>
          </cell>
          <cell r="C23">
            <v>28.1</v>
          </cell>
          <cell r="D23">
            <v>9.1999999999999993</v>
          </cell>
          <cell r="E23">
            <v>75.333333333333329</v>
          </cell>
          <cell r="F23">
            <v>96</v>
          </cell>
          <cell r="G23">
            <v>35</v>
          </cell>
          <cell r="H23">
            <v>10.44</v>
          </cell>
          <cell r="I23" t="str">
            <v>*</v>
          </cell>
          <cell r="J23">
            <v>20.52</v>
          </cell>
          <cell r="K23">
            <v>0</v>
          </cell>
        </row>
        <row r="24">
          <cell r="B24">
            <v>19.445833333333333</v>
          </cell>
          <cell r="C24">
            <v>29.9</v>
          </cell>
          <cell r="D24">
            <v>11.6</v>
          </cell>
          <cell r="E24">
            <v>74.916666666666671</v>
          </cell>
          <cell r="F24">
            <v>94</v>
          </cell>
          <cell r="G24">
            <v>37</v>
          </cell>
          <cell r="H24">
            <v>8.2799999999999994</v>
          </cell>
          <cell r="I24" t="str">
            <v>*</v>
          </cell>
          <cell r="J24">
            <v>15.120000000000001</v>
          </cell>
          <cell r="K24">
            <v>0</v>
          </cell>
        </row>
        <row r="25">
          <cell r="B25">
            <v>20.458333333333332</v>
          </cell>
          <cell r="C25">
            <v>29.8</v>
          </cell>
          <cell r="D25">
            <v>14</v>
          </cell>
          <cell r="E25">
            <v>77.375</v>
          </cell>
          <cell r="F25">
            <v>95</v>
          </cell>
          <cell r="G25">
            <v>42</v>
          </cell>
          <cell r="H25">
            <v>4.6800000000000006</v>
          </cell>
          <cell r="I25" t="str">
            <v>*</v>
          </cell>
          <cell r="J25">
            <v>11.16</v>
          </cell>
          <cell r="K25">
            <v>0.2</v>
          </cell>
        </row>
        <row r="26">
          <cell r="B26">
            <v>23.787499999999998</v>
          </cell>
          <cell r="C26">
            <v>31.7</v>
          </cell>
          <cell r="D26">
            <v>17.8</v>
          </cell>
          <cell r="E26">
            <v>70.291666666666671</v>
          </cell>
          <cell r="F26">
            <v>94</v>
          </cell>
          <cell r="G26">
            <v>32</v>
          </cell>
          <cell r="H26">
            <v>15.48</v>
          </cell>
          <cell r="I26" t="str">
            <v>*</v>
          </cell>
          <cell r="J26">
            <v>43.2</v>
          </cell>
          <cell r="K26">
            <v>0</v>
          </cell>
        </row>
        <row r="27">
          <cell r="B27">
            <v>23.162499999999998</v>
          </cell>
          <cell r="C27">
            <v>32</v>
          </cell>
          <cell r="D27">
            <v>16.2</v>
          </cell>
          <cell r="E27">
            <v>70.708333333333329</v>
          </cell>
          <cell r="F27">
            <v>95</v>
          </cell>
          <cell r="G27">
            <v>35</v>
          </cell>
          <cell r="H27">
            <v>13.68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23.112499999999997</v>
          </cell>
          <cell r="C28">
            <v>32.200000000000003</v>
          </cell>
          <cell r="D28">
            <v>15.6</v>
          </cell>
          <cell r="E28">
            <v>69.208333333333329</v>
          </cell>
          <cell r="F28">
            <v>95</v>
          </cell>
          <cell r="G28">
            <v>32</v>
          </cell>
          <cell r="H28">
            <v>15.120000000000001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23.295833333333331</v>
          </cell>
          <cell r="C29">
            <v>32.799999999999997</v>
          </cell>
          <cell r="D29">
            <v>15.9</v>
          </cell>
          <cell r="E29">
            <v>68.333333333333329</v>
          </cell>
          <cell r="F29">
            <v>92</v>
          </cell>
          <cell r="G29">
            <v>28</v>
          </cell>
          <cell r="H29">
            <v>7.9200000000000008</v>
          </cell>
          <cell r="I29" t="str">
            <v>*</v>
          </cell>
          <cell r="J29">
            <v>22.32</v>
          </cell>
          <cell r="K29">
            <v>0</v>
          </cell>
        </row>
        <row r="30">
          <cell r="B30">
            <v>22.508333333333336</v>
          </cell>
          <cell r="C30">
            <v>31.9</v>
          </cell>
          <cell r="D30">
            <v>15.3</v>
          </cell>
          <cell r="E30">
            <v>70.25</v>
          </cell>
          <cell r="F30">
            <v>94</v>
          </cell>
          <cell r="G30">
            <v>28</v>
          </cell>
          <cell r="H30">
            <v>7.9200000000000008</v>
          </cell>
          <cell r="I30" t="str">
            <v>*</v>
          </cell>
          <cell r="J30">
            <v>20.16</v>
          </cell>
          <cell r="K30">
            <v>0</v>
          </cell>
        </row>
        <row r="31">
          <cell r="B31">
            <v>21.762500000000003</v>
          </cell>
          <cell r="C31">
            <v>31.3</v>
          </cell>
          <cell r="D31">
            <v>14.6</v>
          </cell>
          <cell r="E31">
            <v>68.333333333333329</v>
          </cell>
          <cell r="F31">
            <v>93</v>
          </cell>
          <cell r="G31">
            <v>29</v>
          </cell>
          <cell r="H31">
            <v>10.08</v>
          </cell>
          <cell r="I31" t="str">
            <v>*</v>
          </cell>
          <cell r="J31">
            <v>22.32</v>
          </cell>
          <cell r="K31">
            <v>0</v>
          </cell>
        </row>
        <row r="32">
          <cell r="B32">
            <v>21.675000000000001</v>
          </cell>
          <cell r="C32">
            <v>32</v>
          </cell>
          <cell r="D32">
            <v>14.6</v>
          </cell>
          <cell r="E32">
            <v>71.541666666666671</v>
          </cell>
          <cell r="F32">
            <v>93</v>
          </cell>
          <cell r="G32">
            <v>32</v>
          </cell>
          <cell r="H32">
            <v>6.12</v>
          </cell>
          <cell r="I32" t="str">
            <v>*</v>
          </cell>
          <cell r="J32">
            <v>14.4</v>
          </cell>
          <cell r="K32">
            <v>0</v>
          </cell>
        </row>
        <row r="33">
          <cell r="B33">
            <v>21.287500000000001</v>
          </cell>
          <cell r="C33">
            <v>30.8</v>
          </cell>
          <cell r="D33">
            <v>13.9</v>
          </cell>
          <cell r="E33">
            <v>73.166666666666671</v>
          </cell>
          <cell r="F33">
            <v>95</v>
          </cell>
          <cell r="G33">
            <v>31</v>
          </cell>
          <cell r="H33">
            <v>14.04</v>
          </cell>
          <cell r="I33" t="str">
            <v>*</v>
          </cell>
          <cell r="J33">
            <v>24.48</v>
          </cell>
          <cell r="K33">
            <v>0.2</v>
          </cell>
        </row>
        <row r="34">
          <cell r="B34">
            <v>21.495833333333337</v>
          </cell>
          <cell r="C34">
            <v>30.4</v>
          </cell>
          <cell r="D34">
            <v>14.7</v>
          </cell>
          <cell r="E34">
            <v>73.291666666666671</v>
          </cell>
          <cell r="F34">
            <v>94</v>
          </cell>
          <cell r="G34">
            <v>35</v>
          </cell>
          <cell r="H34">
            <v>10.44</v>
          </cell>
          <cell r="I34" t="str">
            <v>*</v>
          </cell>
          <cell r="J34">
            <v>19.440000000000001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Planilha1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18.945833333333336</v>
          </cell>
          <cell r="C5">
            <v>26.5</v>
          </cell>
          <cell r="D5">
            <v>14.8</v>
          </cell>
          <cell r="E5">
            <v>87.208333333333329</v>
          </cell>
          <cell r="F5">
            <v>100</v>
          </cell>
          <cell r="G5">
            <v>51</v>
          </cell>
          <cell r="H5">
            <v>17.28</v>
          </cell>
          <cell r="I5" t="str">
            <v>*</v>
          </cell>
          <cell r="J5">
            <v>28.08</v>
          </cell>
          <cell r="K5">
            <v>0.2</v>
          </cell>
        </row>
        <row r="6">
          <cell r="B6">
            <v>18.270833333333332</v>
          </cell>
          <cell r="C6">
            <v>26.6</v>
          </cell>
          <cell r="D6">
            <v>13.5</v>
          </cell>
          <cell r="E6">
            <v>85.041666666666671</v>
          </cell>
          <cell r="F6">
            <v>100</v>
          </cell>
          <cell r="G6">
            <v>47</v>
          </cell>
          <cell r="H6">
            <v>16.920000000000002</v>
          </cell>
          <cell r="I6" t="str">
            <v>*</v>
          </cell>
          <cell r="J6">
            <v>28.08</v>
          </cell>
          <cell r="K6">
            <v>0.4</v>
          </cell>
        </row>
        <row r="7">
          <cell r="B7">
            <v>18.412499999999998</v>
          </cell>
          <cell r="C7">
            <v>28.9</v>
          </cell>
          <cell r="D7">
            <v>11.7</v>
          </cell>
          <cell r="E7">
            <v>78.75</v>
          </cell>
          <cell r="F7">
            <v>100</v>
          </cell>
          <cell r="G7">
            <v>34</v>
          </cell>
          <cell r="H7">
            <v>15.120000000000001</v>
          </cell>
          <cell r="I7" t="str">
            <v>*</v>
          </cell>
          <cell r="J7">
            <v>22.32</v>
          </cell>
          <cell r="K7">
            <v>0.2</v>
          </cell>
        </row>
        <row r="8">
          <cell r="B8">
            <v>19.150000000000002</v>
          </cell>
          <cell r="C8">
            <v>29.1</v>
          </cell>
          <cell r="D8">
            <v>12.2</v>
          </cell>
          <cell r="E8">
            <v>75.291666666666671</v>
          </cell>
          <cell r="F8">
            <v>100</v>
          </cell>
          <cell r="G8">
            <v>31</v>
          </cell>
          <cell r="H8">
            <v>14.4</v>
          </cell>
          <cell r="I8" t="str">
            <v>*</v>
          </cell>
          <cell r="J8">
            <v>22.68</v>
          </cell>
          <cell r="K8">
            <v>0.2</v>
          </cell>
        </row>
        <row r="9">
          <cell r="B9">
            <v>19.033333333333328</v>
          </cell>
          <cell r="C9">
            <v>29.2</v>
          </cell>
          <cell r="D9">
            <v>11.3</v>
          </cell>
          <cell r="E9">
            <v>71.375</v>
          </cell>
          <cell r="F9">
            <v>99</v>
          </cell>
          <cell r="G9">
            <v>32</v>
          </cell>
          <cell r="H9">
            <v>15.120000000000001</v>
          </cell>
          <cell r="I9" t="str">
            <v>*</v>
          </cell>
          <cell r="J9">
            <v>27.720000000000002</v>
          </cell>
          <cell r="K9">
            <v>0</v>
          </cell>
        </row>
        <row r="10">
          <cell r="B10">
            <v>17.808333333333334</v>
          </cell>
          <cell r="C10">
            <v>26.8</v>
          </cell>
          <cell r="D10">
            <v>10.199999999999999</v>
          </cell>
          <cell r="E10">
            <v>73.791666666666671</v>
          </cell>
          <cell r="F10">
            <v>100</v>
          </cell>
          <cell r="G10">
            <v>35</v>
          </cell>
          <cell r="H10">
            <v>18.36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18.087500000000002</v>
          </cell>
          <cell r="C11">
            <v>29.5</v>
          </cell>
          <cell r="D11">
            <v>10.1</v>
          </cell>
          <cell r="E11">
            <v>73.125</v>
          </cell>
          <cell r="F11">
            <v>100</v>
          </cell>
          <cell r="G11">
            <v>33</v>
          </cell>
          <cell r="H11">
            <v>18</v>
          </cell>
          <cell r="I11" t="str">
            <v>*</v>
          </cell>
          <cell r="J11">
            <v>27.36</v>
          </cell>
          <cell r="K11">
            <v>0.2</v>
          </cell>
        </row>
        <row r="12">
          <cell r="B12">
            <v>19.170833333333331</v>
          </cell>
          <cell r="C12">
            <v>28.9</v>
          </cell>
          <cell r="D12">
            <v>11.2</v>
          </cell>
          <cell r="E12">
            <v>66.375</v>
          </cell>
          <cell r="F12">
            <v>96</v>
          </cell>
          <cell r="G12">
            <v>28</v>
          </cell>
          <cell r="H12">
            <v>15.840000000000002</v>
          </cell>
          <cell r="I12" t="str">
            <v>*</v>
          </cell>
          <cell r="J12">
            <v>25.56</v>
          </cell>
          <cell r="K12">
            <v>0</v>
          </cell>
        </row>
        <row r="13">
          <cell r="B13">
            <v>20.016666666666666</v>
          </cell>
          <cell r="C13">
            <v>30.5</v>
          </cell>
          <cell r="D13">
            <v>11.4</v>
          </cell>
          <cell r="E13">
            <v>63.5</v>
          </cell>
          <cell r="F13">
            <v>91</v>
          </cell>
          <cell r="G13">
            <v>30</v>
          </cell>
          <cell r="H13">
            <v>17.28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22.337499999999991</v>
          </cell>
          <cell r="C14">
            <v>31</v>
          </cell>
          <cell r="D14">
            <v>15</v>
          </cell>
          <cell r="E14">
            <v>61.041666666666664</v>
          </cell>
          <cell r="F14">
            <v>87</v>
          </cell>
          <cell r="G14">
            <v>29</v>
          </cell>
          <cell r="H14">
            <v>15.48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23.095833333333331</v>
          </cell>
          <cell r="C15">
            <v>30.8</v>
          </cell>
          <cell r="D15">
            <v>15.9</v>
          </cell>
          <cell r="E15">
            <v>59.791666666666664</v>
          </cell>
          <cell r="F15">
            <v>81</v>
          </cell>
          <cell r="G15">
            <v>36</v>
          </cell>
          <cell r="H15">
            <v>18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18.787499999999998</v>
          </cell>
          <cell r="C16">
            <v>22.5</v>
          </cell>
          <cell r="D16">
            <v>15.4</v>
          </cell>
          <cell r="E16">
            <v>96.041666666666671</v>
          </cell>
          <cell r="F16">
            <v>100</v>
          </cell>
          <cell r="G16">
            <v>73</v>
          </cell>
          <cell r="H16">
            <v>14.4</v>
          </cell>
          <cell r="I16" t="str">
            <v>*</v>
          </cell>
          <cell r="J16">
            <v>39.24</v>
          </cell>
          <cell r="K16">
            <v>9</v>
          </cell>
        </row>
        <row r="17">
          <cell r="B17">
            <v>12.004166666666663</v>
          </cell>
          <cell r="C17">
            <v>15.4</v>
          </cell>
          <cell r="D17">
            <v>8.4</v>
          </cell>
          <cell r="E17">
            <v>100</v>
          </cell>
          <cell r="F17">
            <v>100</v>
          </cell>
          <cell r="G17">
            <v>100</v>
          </cell>
          <cell r="H17">
            <v>9.7200000000000006</v>
          </cell>
          <cell r="I17" t="str">
            <v>*</v>
          </cell>
          <cell r="J17">
            <v>26.64</v>
          </cell>
          <cell r="K17">
            <v>34.6</v>
          </cell>
        </row>
        <row r="18">
          <cell r="B18">
            <v>8.2791666666666668</v>
          </cell>
          <cell r="C18">
            <v>9.1</v>
          </cell>
          <cell r="D18">
            <v>7.7</v>
          </cell>
          <cell r="E18">
            <v>100</v>
          </cell>
          <cell r="F18">
            <v>100</v>
          </cell>
          <cell r="G18">
            <v>100</v>
          </cell>
          <cell r="H18">
            <v>11.520000000000001</v>
          </cell>
          <cell r="I18" t="str">
            <v>*</v>
          </cell>
          <cell r="J18">
            <v>22.68</v>
          </cell>
          <cell r="K18">
            <v>29.8</v>
          </cell>
        </row>
        <row r="19">
          <cell r="B19">
            <v>8.3375000000000004</v>
          </cell>
          <cell r="C19">
            <v>11.8</v>
          </cell>
          <cell r="D19">
            <v>5.2</v>
          </cell>
          <cell r="E19">
            <v>98.958333333333329</v>
          </cell>
          <cell r="F19">
            <v>100</v>
          </cell>
          <cell r="G19">
            <v>84</v>
          </cell>
          <cell r="H19">
            <v>11.879999999999999</v>
          </cell>
          <cell r="I19" t="str">
            <v>*</v>
          </cell>
          <cell r="J19">
            <v>24.840000000000003</v>
          </cell>
          <cell r="K19">
            <v>10.199999999999998</v>
          </cell>
        </row>
        <row r="20">
          <cell r="B20">
            <v>9.5833333333333339</v>
          </cell>
          <cell r="C20">
            <v>17.600000000000001</v>
          </cell>
          <cell r="D20">
            <v>3.8</v>
          </cell>
          <cell r="E20">
            <v>88.5</v>
          </cell>
          <cell r="F20">
            <v>100</v>
          </cell>
          <cell r="G20">
            <v>48</v>
          </cell>
          <cell r="H20">
            <v>24.12</v>
          </cell>
          <cell r="I20" t="str">
            <v>*</v>
          </cell>
          <cell r="J20">
            <v>36.72</v>
          </cell>
          <cell r="K20">
            <v>0.2</v>
          </cell>
        </row>
        <row r="21">
          <cell r="B21">
            <v>12.816666666666668</v>
          </cell>
          <cell r="C21">
            <v>20.6</v>
          </cell>
          <cell r="D21">
            <v>8.4</v>
          </cell>
          <cell r="E21">
            <v>84.833333333333329</v>
          </cell>
          <cell r="F21">
            <v>100</v>
          </cell>
          <cell r="G21">
            <v>51</v>
          </cell>
          <cell r="H21">
            <v>23.040000000000003</v>
          </cell>
          <cell r="I21" t="str">
            <v>*</v>
          </cell>
          <cell r="J21">
            <v>33.480000000000004</v>
          </cell>
          <cell r="K21">
            <v>1</v>
          </cell>
        </row>
        <row r="22">
          <cell r="B22">
            <v>12.520833333333336</v>
          </cell>
          <cell r="C22">
            <v>22.4</v>
          </cell>
          <cell r="D22">
            <v>6.2</v>
          </cell>
          <cell r="E22">
            <v>82.416666666666671</v>
          </cell>
          <cell r="F22">
            <v>100</v>
          </cell>
          <cell r="G22">
            <v>37</v>
          </cell>
          <cell r="H22">
            <v>21.240000000000002</v>
          </cell>
          <cell r="I22" t="str">
            <v>*</v>
          </cell>
          <cell r="J22">
            <v>32.4</v>
          </cell>
          <cell r="K22">
            <v>0.4</v>
          </cell>
        </row>
        <row r="23">
          <cell r="B23">
            <v>14.495833333333335</v>
          </cell>
          <cell r="C23">
            <v>25.9</v>
          </cell>
          <cell r="D23">
            <v>7.1</v>
          </cell>
          <cell r="E23">
            <v>79.25</v>
          </cell>
          <cell r="F23">
            <v>100</v>
          </cell>
          <cell r="G23">
            <v>39</v>
          </cell>
          <cell r="H23">
            <v>19.8</v>
          </cell>
          <cell r="I23" t="str">
            <v>*</v>
          </cell>
          <cell r="J23">
            <v>32.4</v>
          </cell>
          <cell r="K23">
            <v>0.2</v>
          </cell>
        </row>
        <row r="24">
          <cell r="B24">
            <v>16.858333333333331</v>
          </cell>
          <cell r="C24">
            <v>29.4</v>
          </cell>
          <cell r="D24">
            <v>8.5</v>
          </cell>
          <cell r="E24">
            <v>74.125</v>
          </cell>
          <cell r="F24">
            <v>100</v>
          </cell>
          <cell r="G24">
            <v>23</v>
          </cell>
          <cell r="H24">
            <v>19.079999999999998</v>
          </cell>
          <cell r="I24" t="str">
            <v>*</v>
          </cell>
          <cell r="J24">
            <v>25.56</v>
          </cell>
          <cell r="K24">
            <v>0.2</v>
          </cell>
        </row>
        <row r="25">
          <cell r="B25">
            <v>19.137499999999999</v>
          </cell>
          <cell r="C25">
            <v>30</v>
          </cell>
          <cell r="D25">
            <v>11</v>
          </cell>
          <cell r="E25">
            <v>63</v>
          </cell>
          <cell r="F25">
            <v>93</v>
          </cell>
          <cell r="G25">
            <v>25</v>
          </cell>
          <cell r="H25">
            <v>17.28</v>
          </cell>
          <cell r="I25" t="str">
            <v>*</v>
          </cell>
          <cell r="J25">
            <v>28.08</v>
          </cell>
          <cell r="K25">
            <v>0</v>
          </cell>
        </row>
        <row r="26">
          <cell r="B26">
            <v>22.216666666666665</v>
          </cell>
          <cell r="C26">
            <v>30.6</v>
          </cell>
          <cell r="D26">
            <v>14</v>
          </cell>
          <cell r="E26">
            <v>54.25</v>
          </cell>
          <cell r="F26">
            <v>83</v>
          </cell>
          <cell r="G26">
            <v>33</v>
          </cell>
          <cell r="H26">
            <v>21.96</v>
          </cell>
          <cell r="I26" t="str">
            <v>*</v>
          </cell>
          <cell r="J26">
            <v>39.6</v>
          </cell>
          <cell r="K26">
            <v>0</v>
          </cell>
        </row>
        <row r="27">
          <cell r="B27">
            <v>22.075000000000003</v>
          </cell>
          <cell r="C27">
            <v>29.8</v>
          </cell>
          <cell r="D27">
            <v>14.8</v>
          </cell>
          <cell r="E27">
            <v>58.25</v>
          </cell>
          <cell r="F27">
            <v>89</v>
          </cell>
          <cell r="G27">
            <v>31</v>
          </cell>
          <cell r="H27">
            <v>21.240000000000002</v>
          </cell>
          <cell r="I27" t="str">
            <v>*</v>
          </cell>
          <cell r="J27">
            <v>37.080000000000005</v>
          </cell>
          <cell r="K27">
            <v>0</v>
          </cell>
        </row>
        <row r="28">
          <cell r="B28">
            <v>21.033333333333331</v>
          </cell>
          <cell r="C28">
            <v>29.4</v>
          </cell>
          <cell r="D28">
            <v>14.2</v>
          </cell>
          <cell r="E28">
            <v>59.5</v>
          </cell>
          <cell r="F28">
            <v>88</v>
          </cell>
          <cell r="G28">
            <v>35</v>
          </cell>
          <cell r="H28">
            <v>18.36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21.279166666666669</v>
          </cell>
          <cell r="C29">
            <v>30.2</v>
          </cell>
          <cell r="D29">
            <v>12.4</v>
          </cell>
          <cell r="E29">
            <v>62.166666666666664</v>
          </cell>
          <cell r="F29">
            <v>96</v>
          </cell>
          <cell r="G29">
            <v>34</v>
          </cell>
          <cell r="H29">
            <v>14.4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18.783333333333331</v>
          </cell>
          <cell r="C30">
            <v>29.1</v>
          </cell>
          <cell r="D30">
            <v>10.7</v>
          </cell>
          <cell r="E30">
            <v>67.583333333333329</v>
          </cell>
          <cell r="F30">
            <v>98</v>
          </cell>
          <cell r="G30">
            <v>25</v>
          </cell>
          <cell r="H30">
            <v>16.559999999999999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18.137499999999999</v>
          </cell>
          <cell r="C31">
            <v>29</v>
          </cell>
          <cell r="D31">
            <v>9.9</v>
          </cell>
          <cell r="E31">
            <v>69.541666666666671</v>
          </cell>
          <cell r="F31">
            <v>97</v>
          </cell>
          <cell r="G31">
            <v>33</v>
          </cell>
          <cell r="H31">
            <v>18.720000000000002</v>
          </cell>
          <cell r="I31" t="str">
            <v>*</v>
          </cell>
          <cell r="J31">
            <v>34.92</v>
          </cell>
          <cell r="K31">
            <v>0</v>
          </cell>
        </row>
        <row r="32">
          <cell r="B32">
            <v>20.925000000000001</v>
          </cell>
          <cell r="C32">
            <v>29.6</v>
          </cell>
          <cell r="D32">
            <v>12.9</v>
          </cell>
          <cell r="E32">
            <v>61.958333333333336</v>
          </cell>
          <cell r="F32">
            <v>93</v>
          </cell>
          <cell r="G32">
            <v>35</v>
          </cell>
          <cell r="H32">
            <v>12.96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19.649999999999995</v>
          </cell>
          <cell r="C33">
            <v>28.3</v>
          </cell>
          <cell r="D33">
            <v>12.9</v>
          </cell>
          <cell r="E33">
            <v>69.25</v>
          </cell>
          <cell r="F33">
            <v>95</v>
          </cell>
          <cell r="G33">
            <v>37</v>
          </cell>
          <cell r="H33">
            <v>17.64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18.620833333333337</v>
          </cell>
          <cell r="C34">
            <v>28.4</v>
          </cell>
          <cell r="D34">
            <v>11.2</v>
          </cell>
          <cell r="E34">
            <v>72.166666666666671</v>
          </cell>
          <cell r="F34">
            <v>98</v>
          </cell>
          <cell r="G34">
            <v>37</v>
          </cell>
          <cell r="H34">
            <v>19.8</v>
          </cell>
          <cell r="I34" t="str">
            <v>*</v>
          </cell>
          <cell r="J34">
            <v>31.680000000000003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20.179166666666664</v>
          </cell>
          <cell r="C5">
            <v>25.2</v>
          </cell>
          <cell r="D5">
            <v>17</v>
          </cell>
          <cell r="E5">
            <v>68.384615384615387</v>
          </cell>
          <cell r="F5">
            <v>100</v>
          </cell>
          <cell r="G5">
            <v>50</v>
          </cell>
          <cell r="H5">
            <v>11.16</v>
          </cell>
          <cell r="I5" t="str">
            <v>*</v>
          </cell>
          <cell r="J5">
            <v>19.440000000000001</v>
          </cell>
          <cell r="K5">
            <v>0.2</v>
          </cell>
        </row>
        <row r="6">
          <cell r="B6">
            <v>19.754166666666666</v>
          </cell>
          <cell r="C6">
            <v>25.3</v>
          </cell>
          <cell r="D6">
            <v>16</v>
          </cell>
          <cell r="E6">
            <v>68.214285714285708</v>
          </cell>
          <cell r="F6">
            <v>100</v>
          </cell>
          <cell r="G6">
            <v>44</v>
          </cell>
          <cell r="H6">
            <v>17.64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20.42499999999999</v>
          </cell>
          <cell r="C7">
            <v>26.7</v>
          </cell>
          <cell r="D7">
            <v>16.399999999999999</v>
          </cell>
          <cell r="E7">
            <v>61.142857142857146</v>
          </cell>
          <cell r="F7">
            <v>100</v>
          </cell>
          <cell r="G7">
            <v>42</v>
          </cell>
          <cell r="H7">
            <v>14.76</v>
          </cell>
          <cell r="I7" t="str">
            <v>*</v>
          </cell>
          <cell r="J7">
            <v>25.56</v>
          </cell>
          <cell r="K7">
            <v>0.2</v>
          </cell>
        </row>
        <row r="8">
          <cell r="B8">
            <v>21.970833333333331</v>
          </cell>
          <cell r="C8">
            <v>29.1</v>
          </cell>
          <cell r="D8">
            <v>17.100000000000001</v>
          </cell>
          <cell r="E8">
            <v>63.521739130434781</v>
          </cell>
          <cell r="F8">
            <v>100</v>
          </cell>
          <cell r="G8">
            <v>33</v>
          </cell>
          <cell r="H8">
            <v>15.48</v>
          </cell>
          <cell r="I8" t="str">
            <v>*</v>
          </cell>
          <cell r="J8">
            <v>27.720000000000002</v>
          </cell>
          <cell r="K8">
            <v>0</v>
          </cell>
        </row>
        <row r="9">
          <cell r="B9">
            <v>21.891666666666669</v>
          </cell>
          <cell r="C9">
            <v>28</v>
          </cell>
          <cell r="D9">
            <v>17.100000000000001</v>
          </cell>
          <cell r="E9">
            <v>57.875</v>
          </cell>
          <cell r="F9">
            <v>80</v>
          </cell>
          <cell r="G9">
            <v>30</v>
          </cell>
          <cell r="H9">
            <v>12.6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20.195833333333329</v>
          </cell>
          <cell r="C10">
            <v>25.7</v>
          </cell>
          <cell r="D10">
            <v>15.7</v>
          </cell>
          <cell r="E10">
            <v>63.458333333333336</v>
          </cell>
          <cell r="F10">
            <v>84</v>
          </cell>
          <cell r="G10">
            <v>38</v>
          </cell>
          <cell r="H10">
            <v>16.2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20.833333333333332</v>
          </cell>
          <cell r="C11">
            <v>28.6</v>
          </cell>
          <cell r="D11">
            <v>16.3</v>
          </cell>
          <cell r="E11">
            <v>62.125</v>
          </cell>
          <cell r="F11">
            <v>89</v>
          </cell>
          <cell r="G11">
            <v>31</v>
          </cell>
          <cell r="H11">
            <v>15.48</v>
          </cell>
          <cell r="I11" t="str">
            <v>*</v>
          </cell>
          <cell r="J11">
            <v>26.28</v>
          </cell>
          <cell r="K11">
            <v>0</v>
          </cell>
        </row>
        <row r="12">
          <cell r="B12">
            <v>21.508333333333336</v>
          </cell>
          <cell r="C12">
            <v>28.4</v>
          </cell>
          <cell r="D12">
            <v>16.600000000000001</v>
          </cell>
          <cell r="E12">
            <v>60.5</v>
          </cell>
          <cell r="F12">
            <v>86</v>
          </cell>
          <cell r="G12">
            <v>33</v>
          </cell>
          <cell r="H12">
            <v>16.2</v>
          </cell>
          <cell r="I12" t="str">
            <v>*</v>
          </cell>
          <cell r="J12">
            <v>27.720000000000002</v>
          </cell>
          <cell r="K12">
            <v>0</v>
          </cell>
        </row>
        <row r="13">
          <cell r="B13">
            <v>22.033333333333335</v>
          </cell>
          <cell r="C13">
            <v>29.9</v>
          </cell>
          <cell r="D13">
            <v>14.9</v>
          </cell>
          <cell r="E13">
            <v>60.375</v>
          </cell>
          <cell r="F13">
            <v>100</v>
          </cell>
          <cell r="G13">
            <v>33</v>
          </cell>
          <cell r="H13">
            <v>13.68</v>
          </cell>
          <cell r="I13" t="str">
            <v>*</v>
          </cell>
          <cell r="J13">
            <v>25.56</v>
          </cell>
          <cell r="K13">
            <v>0</v>
          </cell>
        </row>
        <row r="14">
          <cell r="B14">
            <v>23.720833333333331</v>
          </cell>
          <cell r="C14">
            <v>30.4</v>
          </cell>
          <cell r="D14">
            <v>18.3</v>
          </cell>
          <cell r="E14">
            <v>57.708333333333336</v>
          </cell>
          <cell r="F14">
            <v>87</v>
          </cell>
          <cell r="G14">
            <v>31</v>
          </cell>
          <cell r="H14">
            <v>13.68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25.062499999999996</v>
          </cell>
          <cell r="C15">
            <v>32.6</v>
          </cell>
          <cell r="D15">
            <v>17.899999999999999</v>
          </cell>
          <cell r="E15">
            <v>51.5</v>
          </cell>
          <cell r="F15">
            <v>81</v>
          </cell>
          <cell r="G15">
            <v>26</v>
          </cell>
          <cell r="H15">
            <v>14.76</v>
          </cell>
          <cell r="I15" t="str">
            <v>*</v>
          </cell>
          <cell r="J15">
            <v>30.96</v>
          </cell>
          <cell r="K15">
            <v>0</v>
          </cell>
        </row>
        <row r="16">
          <cell r="B16">
            <v>20.333333333333332</v>
          </cell>
          <cell r="C16">
            <v>26</v>
          </cell>
          <cell r="D16">
            <v>17</v>
          </cell>
          <cell r="E16">
            <v>64</v>
          </cell>
          <cell r="F16">
            <v>85</v>
          </cell>
          <cell r="G16">
            <v>45</v>
          </cell>
          <cell r="H16">
            <v>10.8</v>
          </cell>
          <cell r="I16" t="str">
            <v>*</v>
          </cell>
          <cell r="J16">
            <v>21.96</v>
          </cell>
          <cell r="K16">
            <v>6.6</v>
          </cell>
        </row>
        <row r="17">
          <cell r="B17">
            <v>13.387500000000003</v>
          </cell>
          <cell r="C17">
            <v>17</v>
          </cell>
          <cell r="D17">
            <v>11.7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14.76</v>
          </cell>
          <cell r="I17" t="str">
            <v>*</v>
          </cell>
          <cell r="J17">
            <v>26.64</v>
          </cell>
          <cell r="K17">
            <v>61.800000000000004</v>
          </cell>
        </row>
        <row r="18">
          <cell r="B18">
            <v>10.316666666666666</v>
          </cell>
          <cell r="C18">
            <v>11.9</v>
          </cell>
          <cell r="D18">
            <v>9.6999999999999993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14.04</v>
          </cell>
          <cell r="I18" t="str">
            <v>*</v>
          </cell>
          <cell r="J18">
            <v>28.44</v>
          </cell>
          <cell r="K18">
            <v>28.599999999999998</v>
          </cell>
        </row>
        <row r="19">
          <cell r="B19">
            <v>10.65</v>
          </cell>
          <cell r="C19">
            <v>12.6</v>
          </cell>
          <cell r="D19">
            <v>9.4</v>
          </cell>
          <cell r="E19">
            <v>88.75</v>
          </cell>
          <cell r="F19">
            <v>100</v>
          </cell>
          <cell r="G19">
            <v>80</v>
          </cell>
          <cell r="H19">
            <v>15.840000000000002</v>
          </cell>
          <cell r="I19" t="str">
            <v>*</v>
          </cell>
          <cell r="J19">
            <v>28.8</v>
          </cell>
          <cell r="K19">
            <v>6.4</v>
          </cell>
        </row>
        <row r="20">
          <cell r="B20">
            <v>12.008333333333331</v>
          </cell>
          <cell r="C20">
            <v>17.899999999999999</v>
          </cell>
          <cell r="D20">
            <v>8.4</v>
          </cell>
          <cell r="E20">
            <v>70.538461538461533</v>
          </cell>
          <cell r="F20">
            <v>100</v>
          </cell>
          <cell r="G20">
            <v>53</v>
          </cell>
          <cell r="H20">
            <v>12.6</v>
          </cell>
          <cell r="I20" t="str">
            <v>*</v>
          </cell>
          <cell r="J20">
            <v>19.079999999999998</v>
          </cell>
          <cell r="K20">
            <v>0</v>
          </cell>
        </row>
        <row r="21">
          <cell r="B21">
            <v>13.725</v>
          </cell>
          <cell r="C21">
            <v>19.600000000000001</v>
          </cell>
          <cell r="D21">
            <v>9.8000000000000007</v>
          </cell>
          <cell r="E21">
            <v>73.217391304347828</v>
          </cell>
          <cell r="F21">
            <v>100</v>
          </cell>
          <cell r="G21">
            <v>50</v>
          </cell>
          <cell r="H21">
            <v>15.120000000000001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14.762499999999998</v>
          </cell>
          <cell r="C22">
            <v>21.8</v>
          </cell>
          <cell r="D22">
            <v>10.1</v>
          </cell>
          <cell r="E22">
            <v>68.277777777777771</v>
          </cell>
          <cell r="F22">
            <v>100</v>
          </cell>
          <cell r="G22">
            <v>45</v>
          </cell>
          <cell r="H22">
            <v>13.68</v>
          </cell>
          <cell r="I22" t="str">
            <v>*</v>
          </cell>
          <cell r="J22">
            <v>20.16</v>
          </cell>
          <cell r="K22">
            <v>0</v>
          </cell>
        </row>
        <row r="23">
          <cell r="B23">
            <v>16.245833333333334</v>
          </cell>
          <cell r="C23">
            <v>22.4</v>
          </cell>
          <cell r="D23">
            <v>12</v>
          </cell>
          <cell r="E23">
            <v>72.333333333333329</v>
          </cell>
          <cell r="F23">
            <v>100</v>
          </cell>
          <cell r="G23">
            <v>41</v>
          </cell>
          <cell r="H23">
            <v>20.88</v>
          </cell>
          <cell r="I23" t="str">
            <v>*</v>
          </cell>
          <cell r="J23">
            <v>34.200000000000003</v>
          </cell>
          <cell r="K23">
            <v>0</v>
          </cell>
        </row>
        <row r="24">
          <cell r="B24">
            <v>18.291666666666664</v>
          </cell>
          <cell r="C24">
            <v>25.8</v>
          </cell>
          <cell r="D24">
            <v>13</v>
          </cell>
          <cell r="E24">
            <v>67.086956521739125</v>
          </cell>
          <cell r="F24">
            <v>100</v>
          </cell>
          <cell r="G24">
            <v>43</v>
          </cell>
          <cell r="H24">
            <v>17.64</v>
          </cell>
          <cell r="I24" t="str">
            <v>*</v>
          </cell>
          <cell r="J24">
            <v>24.12</v>
          </cell>
          <cell r="K24">
            <v>0</v>
          </cell>
        </row>
        <row r="25">
          <cell r="B25">
            <v>20.875</v>
          </cell>
          <cell r="C25">
            <v>28.7</v>
          </cell>
          <cell r="D25">
            <v>15.5</v>
          </cell>
          <cell r="E25">
            <v>63.45</v>
          </cell>
          <cell r="F25">
            <v>100</v>
          </cell>
          <cell r="G25">
            <v>34</v>
          </cell>
          <cell r="H25">
            <v>16.920000000000002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22.516666666666669</v>
          </cell>
          <cell r="C26">
            <v>29.9</v>
          </cell>
          <cell r="D26">
            <v>16.8</v>
          </cell>
          <cell r="E26">
            <v>55.291666666666664</v>
          </cell>
          <cell r="F26">
            <v>73</v>
          </cell>
          <cell r="G26">
            <v>32</v>
          </cell>
          <cell r="H26">
            <v>15.840000000000002</v>
          </cell>
          <cell r="I26" t="str">
            <v>*</v>
          </cell>
          <cell r="J26">
            <v>27.720000000000002</v>
          </cell>
          <cell r="K26">
            <v>0</v>
          </cell>
        </row>
        <row r="27">
          <cell r="B27">
            <v>22.941666666666666</v>
          </cell>
          <cell r="C27">
            <v>30.9</v>
          </cell>
          <cell r="D27">
            <v>16.8</v>
          </cell>
          <cell r="E27">
            <v>55.666666666666664</v>
          </cell>
          <cell r="F27">
            <v>74</v>
          </cell>
          <cell r="G27">
            <v>31</v>
          </cell>
          <cell r="H27">
            <v>14.76</v>
          </cell>
          <cell r="I27" t="str">
            <v>*</v>
          </cell>
          <cell r="J27">
            <v>33.840000000000003</v>
          </cell>
          <cell r="K27">
            <v>0</v>
          </cell>
        </row>
        <row r="28">
          <cell r="B28">
            <v>22.412499999999998</v>
          </cell>
          <cell r="C28">
            <v>29.2</v>
          </cell>
          <cell r="D28">
            <v>16.600000000000001</v>
          </cell>
          <cell r="E28">
            <v>60.916666666666664</v>
          </cell>
          <cell r="F28">
            <v>100</v>
          </cell>
          <cell r="G28">
            <v>32</v>
          </cell>
          <cell r="H28">
            <v>14.04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22.091666666666665</v>
          </cell>
          <cell r="C29">
            <v>29.3</v>
          </cell>
          <cell r="D29">
            <v>16.7</v>
          </cell>
          <cell r="E29">
            <v>60.913043478260867</v>
          </cell>
          <cell r="F29">
            <v>100</v>
          </cell>
          <cell r="G29">
            <v>33</v>
          </cell>
          <cell r="H29">
            <v>13.68</v>
          </cell>
          <cell r="I29" t="str">
            <v>*</v>
          </cell>
          <cell r="J29">
            <v>20.52</v>
          </cell>
          <cell r="K29">
            <v>0</v>
          </cell>
        </row>
        <row r="30">
          <cell r="B30">
            <v>21.837500000000002</v>
          </cell>
          <cell r="C30">
            <v>27.8</v>
          </cell>
          <cell r="D30">
            <v>16.3</v>
          </cell>
          <cell r="E30">
            <v>57.875</v>
          </cell>
          <cell r="F30">
            <v>100</v>
          </cell>
          <cell r="G30">
            <v>34</v>
          </cell>
          <cell r="H30">
            <v>15.120000000000001</v>
          </cell>
          <cell r="I30" t="str">
            <v>*</v>
          </cell>
          <cell r="J30">
            <v>27.720000000000002</v>
          </cell>
          <cell r="K30">
            <v>0</v>
          </cell>
        </row>
        <row r="31">
          <cell r="B31">
            <v>21.791666666666671</v>
          </cell>
          <cell r="C31">
            <v>29.4</v>
          </cell>
          <cell r="D31">
            <v>15.9</v>
          </cell>
          <cell r="E31">
            <v>58.142857142857146</v>
          </cell>
          <cell r="F31">
            <v>100</v>
          </cell>
          <cell r="G31">
            <v>30</v>
          </cell>
          <cell r="H31">
            <v>15.840000000000002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22.650000000000002</v>
          </cell>
          <cell r="C32">
            <v>30.2</v>
          </cell>
          <cell r="D32">
            <v>13.8</v>
          </cell>
          <cell r="E32">
            <v>57.045454545454547</v>
          </cell>
          <cell r="F32">
            <v>100</v>
          </cell>
          <cell r="G32">
            <v>32</v>
          </cell>
          <cell r="H32">
            <v>12.24</v>
          </cell>
          <cell r="I32" t="str">
            <v>*</v>
          </cell>
          <cell r="J32">
            <v>23.040000000000003</v>
          </cell>
          <cell r="K32">
            <v>0</v>
          </cell>
        </row>
        <row r="33">
          <cell r="B33">
            <v>22.429166666666664</v>
          </cell>
          <cell r="C33">
            <v>28.3</v>
          </cell>
          <cell r="D33">
            <v>17.899999999999999</v>
          </cell>
          <cell r="E33">
            <v>56.625</v>
          </cell>
          <cell r="F33">
            <v>76</v>
          </cell>
          <cell r="G33">
            <v>35</v>
          </cell>
          <cell r="H33">
            <v>15.48</v>
          </cell>
          <cell r="I33" t="str">
            <v>*</v>
          </cell>
          <cell r="J33">
            <v>29.16</v>
          </cell>
          <cell r="K33">
            <v>0</v>
          </cell>
        </row>
        <row r="34">
          <cell r="B34">
            <v>20.254166666666666</v>
          </cell>
          <cell r="C34">
            <v>26.3</v>
          </cell>
          <cell r="D34">
            <v>15</v>
          </cell>
          <cell r="E34">
            <v>66.454545454545453</v>
          </cell>
          <cell r="F34">
            <v>100</v>
          </cell>
          <cell r="G34">
            <v>43</v>
          </cell>
          <cell r="H34">
            <v>16.920000000000002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I35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zoomScale="90" zoomScaleNormal="90" workbookViewId="0">
      <selection activeCell="A37" sqref="A37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5" t="s">
        <v>218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6" s="4" customFormat="1" ht="20.100000000000001" customHeight="1" x14ac:dyDescent="0.2">
      <c r="A2" s="137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</row>
    <row r="3" spans="1:36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B3" si="0">SUM(C3+1)</f>
        <v>3</v>
      </c>
      <c r="E3" s="131">
        <f t="shared" si="0"/>
        <v>4</v>
      </c>
      <c r="F3" s="131">
        <f t="shared" si="0"/>
        <v>5</v>
      </c>
      <c r="G3" s="131">
        <v>6</v>
      </c>
      <c r="H3" s="131"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>SUM(AB3+1)</f>
        <v>28</v>
      </c>
      <c r="AD3" s="131">
        <f>SUM(AC3+1)</f>
        <v>29</v>
      </c>
      <c r="AE3" s="131">
        <v>30</v>
      </c>
      <c r="AF3" s="130" t="s">
        <v>26</v>
      </c>
    </row>
    <row r="4" spans="1:36" s="5" customForma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0"/>
    </row>
    <row r="5" spans="1:36" s="5" customFormat="1" x14ac:dyDescent="0.2">
      <c r="A5" s="93" t="s">
        <v>30</v>
      </c>
      <c r="B5" s="120">
        <f>[1]Junho!$B$5</f>
        <v>21.079999999999995</v>
      </c>
      <c r="C5" s="120">
        <f>[2]Junho!$B$6</f>
        <v>19.666666666666668</v>
      </c>
      <c r="D5" s="120">
        <f>[2]Junho!$B$7</f>
        <v>19.563636363636359</v>
      </c>
      <c r="E5" s="120">
        <f>[2]Junho!$B$8</f>
        <v>20.400000000000002</v>
      </c>
      <c r="F5" s="120">
        <f>[2]Junho!$B$9</f>
        <v>20.166666666666668</v>
      </c>
      <c r="G5" s="120">
        <f>[2]Junho!$B$10</f>
        <v>19.03478260869565</v>
      </c>
      <c r="H5" s="120">
        <f>[2]Junho!$B$11</f>
        <v>19.22608695652174</v>
      </c>
      <c r="I5" s="120">
        <f>[2]Junho!$B$12</f>
        <v>19.240909090909092</v>
      </c>
      <c r="J5" s="120">
        <f>[2]Junho!$B$13</f>
        <v>20.017391304347825</v>
      </c>
      <c r="K5" s="120">
        <f>[2]Junho!$B$14</f>
        <v>22.238095238095234</v>
      </c>
      <c r="L5" s="120">
        <f>[2]Junho!$B$15</f>
        <v>23.150000000000002</v>
      </c>
      <c r="M5" s="120">
        <f>[2]Junho!$B$16</f>
        <v>19.904761904761905</v>
      </c>
      <c r="N5" s="120">
        <f>[2]Junho!$B$17</f>
        <v>15.209090909090911</v>
      </c>
      <c r="O5" s="120">
        <f>[2]Junho!$B$18</f>
        <v>11.166666666666664</v>
      </c>
      <c r="P5" s="120">
        <f>[2]Junho!$B$19</f>
        <v>11.945833333333335</v>
      </c>
      <c r="Q5" s="120">
        <f>[2]Junho!$B$20</f>
        <v>12.091304347826087</v>
      </c>
      <c r="R5" s="120">
        <f>[2]Junho!$B$21</f>
        <v>14.169565217391305</v>
      </c>
      <c r="S5" s="120">
        <f>[2]Junho!$B$22</f>
        <v>13.337500000000004</v>
      </c>
      <c r="T5" s="120">
        <f>[2]Junho!$B$23</f>
        <v>14.708333333333334</v>
      </c>
      <c r="U5" s="120">
        <f>[2]Junho!$B$24</f>
        <v>17.000000000000007</v>
      </c>
      <c r="V5" s="120">
        <f>[2]Junho!$B$25</f>
        <v>18.773913043478263</v>
      </c>
      <c r="W5" s="120">
        <f>[2]Junho!$B$26</f>
        <v>20.633333333333329</v>
      </c>
      <c r="X5" s="120">
        <f>[2]Junho!$B$27</f>
        <v>21.008333333333336</v>
      </c>
      <c r="Y5" s="120">
        <f>[2]Junho!$B$28</f>
        <v>19.991666666666667</v>
      </c>
      <c r="Z5" s="120">
        <f>[2]Junho!$B$29</f>
        <v>19.820833333333333</v>
      </c>
      <c r="AA5" s="120">
        <f>[2]Junho!$B$30</f>
        <v>19.299999999999997</v>
      </c>
      <c r="AB5" s="120">
        <f>[2]Junho!$B$31</f>
        <v>19.295652173913048</v>
      </c>
      <c r="AC5" s="120">
        <f>[2]Junho!$B$32</f>
        <v>21.12857142857143</v>
      </c>
      <c r="AD5" s="120">
        <f>[2]Junho!$B$33</f>
        <v>20.170833333333331</v>
      </c>
      <c r="AE5" s="120">
        <f>[2]Junho!$B$34</f>
        <v>19.770833333333332</v>
      </c>
      <c r="AF5" s="103">
        <f>AVERAGE(B5:AE5)</f>
        <v>18.44037535290796</v>
      </c>
    </row>
    <row r="6" spans="1:36" x14ac:dyDescent="0.2">
      <c r="A6" s="93" t="s">
        <v>0</v>
      </c>
      <c r="B6" s="121">
        <f>[3]Junho!$B$5</f>
        <v>18.024999999999999</v>
      </c>
      <c r="C6" s="121">
        <f>[3]Junho!$B$6</f>
        <v>18.079166666666662</v>
      </c>
      <c r="D6" s="121">
        <f>[3]Junho!$B$7</f>
        <v>17.991666666666664</v>
      </c>
      <c r="E6" s="121">
        <f>[3]Junho!$B$8</f>
        <v>18.091666666666665</v>
      </c>
      <c r="F6" s="121">
        <f>[3]Junho!$B$9</f>
        <v>18.370833333333334</v>
      </c>
      <c r="G6" s="121">
        <f>[3]Junho!$B$10</f>
        <v>17.625000000000004</v>
      </c>
      <c r="H6" s="121">
        <f>[3]Junho!$B$11</f>
        <v>17.379166666666666</v>
      </c>
      <c r="I6" s="121">
        <f>[3]Junho!$B$12</f>
        <v>16.983333333333334</v>
      </c>
      <c r="J6" s="121">
        <f>[3]Junho!$B$13</f>
        <v>17.558333333333334</v>
      </c>
      <c r="K6" s="121">
        <f>[3]Junho!$B$14</f>
        <v>19.429166666666671</v>
      </c>
      <c r="L6" s="121">
        <f>[3]Junho!$B$15</f>
        <v>21.637499999999999</v>
      </c>
      <c r="M6" s="121">
        <f>[3]Junho!$B$16</f>
        <v>12.737499999999999</v>
      </c>
      <c r="N6" s="121">
        <f>[3]Junho!$B$17</f>
        <v>8.3916666666666657</v>
      </c>
      <c r="O6" s="121">
        <f>[3]Junho!$B$18</f>
        <v>7.6083333333333352</v>
      </c>
      <c r="P6" s="121">
        <f>[3]Junho!$B$19</f>
        <v>9.9374999999999982</v>
      </c>
      <c r="Q6" s="121">
        <f>[3]Junho!$B$20</f>
        <v>12.116666666666667</v>
      </c>
      <c r="R6" s="121">
        <f>[3]Junho!$B$21</f>
        <v>13.0625</v>
      </c>
      <c r="S6" s="121">
        <f>[3]Junho!$B$22</f>
        <v>13.808333333333332</v>
      </c>
      <c r="T6" s="121">
        <f>[3]Junho!$B$23</f>
        <v>13.083333333333336</v>
      </c>
      <c r="U6" s="121">
        <f>[3]Junho!$B$24</f>
        <v>14.862500000000002</v>
      </c>
      <c r="V6" s="121">
        <f>[3]Junho!$B$25</f>
        <v>16.704166666666666</v>
      </c>
      <c r="W6" s="121">
        <f>[3]Junho!$B$26</f>
        <v>20.383333333333333</v>
      </c>
      <c r="X6" s="121">
        <f>[3]Junho!$B$27</f>
        <v>21.520833333333332</v>
      </c>
      <c r="Y6" s="121">
        <f>[3]Junho!$B$28</f>
        <v>20.341666666666672</v>
      </c>
      <c r="Z6" s="121">
        <f>[3]Junho!$B$29</f>
        <v>19.620833333333334</v>
      </c>
      <c r="AA6" s="121">
        <f>[3]Junho!$B$30</f>
        <v>18.645833333333332</v>
      </c>
      <c r="AB6" s="121">
        <f>[3]Junho!$B$31</f>
        <v>18.033333333333335</v>
      </c>
      <c r="AC6" s="121">
        <f>[3]Junho!$B$32</f>
        <v>17.991666666666664</v>
      </c>
      <c r="AD6" s="121">
        <f>[3]Junho!$B$33</f>
        <v>18.608333333333334</v>
      </c>
      <c r="AE6" s="121">
        <f>[3]Junho!$B$34</f>
        <v>17.883333333333333</v>
      </c>
      <c r="AF6" s="103">
        <f t="shared" ref="AF6:AF49" si="1">AVERAGE(B6:AE6)</f>
        <v>16.550416666666667</v>
      </c>
    </row>
    <row r="7" spans="1:36" x14ac:dyDescent="0.2">
      <c r="A7" s="93" t="s">
        <v>88</v>
      </c>
      <c r="B7" s="121">
        <f>[4]Junho!$B$5</f>
        <v>20.870833333333326</v>
      </c>
      <c r="C7" s="121">
        <f>[4]Junho!$B$6</f>
        <v>20.208333333333336</v>
      </c>
      <c r="D7" s="121">
        <f>[4]Junho!$B$7</f>
        <v>20.274999999999999</v>
      </c>
      <c r="E7" s="121">
        <f>[4]Junho!$B$8</f>
        <v>21.383333333333336</v>
      </c>
      <c r="F7" s="121">
        <f>[4]Junho!$B$9</f>
        <v>21.212500000000002</v>
      </c>
      <c r="G7" s="121">
        <f>[4]Junho!$B$10</f>
        <v>20.808333333333334</v>
      </c>
      <c r="H7" s="121">
        <f>[4]Junho!$B$11</f>
        <v>20.720833333333335</v>
      </c>
      <c r="I7" s="121">
        <f>[4]Junho!$B$12</f>
        <v>21.124999999999996</v>
      </c>
      <c r="J7" s="121">
        <f>[4]Junho!$B$13</f>
        <v>21.308333333333334</v>
      </c>
      <c r="K7" s="121">
        <f>[4]Junho!$B$14</f>
        <v>23.104347826086961</v>
      </c>
      <c r="L7" s="121">
        <f>[4]Junho!$B$15</f>
        <v>24.654166666666665</v>
      </c>
      <c r="M7" s="121">
        <f>[4]Junho!$B$16</f>
        <v>17.887500000000003</v>
      </c>
      <c r="N7" s="121">
        <f>[4]Junho!$B$17</f>
        <v>11.237499999999999</v>
      </c>
      <c r="O7" s="121">
        <f>[4]Junho!$B$18</f>
        <v>9.4583333333333304</v>
      </c>
      <c r="P7" s="121">
        <f>[4]Junho!$B$19</f>
        <v>11.329166666666666</v>
      </c>
      <c r="Q7" s="121">
        <f>[4]Junho!$B$20</f>
        <v>10.825000000000001</v>
      </c>
      <c r="R7" s="121">
        <f>[4]Junho!$B$21</f>
        <v>13.537499999999996</v>
      </c>
      <c r="S7" s="121">
        <f>[4]Junho!$B$22</f>
        <v>14.525</v>
      </c>
      <c r="T7" s="121">
        <f>[4]Junho!$B$23</f>
        <v>15.858333333333334</v>
      </c>
      <c r="U7" s="121" t="str">
        <f>[4]Junho!$B$24</f>
        <v>*</v>
      </c>
      <c r="V7" s="121" t="str">
        <f>[4]Junho!$B$25</f>
        <v>*</v>
      </c>
      <c r="W7" s="121" t="str">
        <f>[4]Junho!$B$26</f>
        <v>*</v>
      </c>
      <c r="X7" s="121" t="str">
        <f>[4]Junho!$B$27</f>
        <v>*</v>
      </c>
      <c r="Y7" s="121" t="str">
        <f>[4]Junho!$B$28</f>
        <v>*</v>
      </c>
      <c r="Z7" s="121" t="str">
        <f>[4]Junho!$B$29</f>
        <v>*</v>
      </c>
      <c r="AA7" s="121" t="str">
        <f>[4]Junho!$B$30</f>
        <v>*</v>
      </c>
      <c r="AB7" s="121" t="str">
        <f>[4]Junho!$B$31</f>
        <v>*</v>
      </c>
      <c r="AC7" s="121" t="str">
        <f>[4]Junho!$B$32</f>
        <v>*</v>
      </c>
      <c r="AD7" s="121" t="str">
        <f>[4]Junho!$B$33</f>
        <v>*</v>
      </c>
      <c r="AE7" s="121" t="str">
        <f>[4]Junho!$B$34</f>
        <v>*</v>
      </c>
      <c r="AF7" s="103">
        <f t="shared" si="1"/>
        <v>17.912070938215106</v>
      </c>
    </row>
    <row r="8" spans="1:36" x14ac:dyDescent="0.2">
      <c r="A8" s="93" t="s">
        <v>1</v>
      </c>
      <c r="B8" s="121">
        <f>[5]Junho!$B$5</f>
        <v>21.087500000000002</v>
      </c>
      <c r="C8" s="121">
        <f>[5]Junho!$B$6</f>
        <v>21.762500000000003</v>
      </c>
      <c r="D8" s="121">
        <f>[5]Junho!$B$7</f>
        <v>21.650000000000002</v>
      </c>
      <c r="E8" s="121">
        <f>[5]Junho!$B$8</f>
        <v>22.666666666666668</v>
      </c>
      <c r="F8" s="121">
        <f>[5]Junho!$B$9</f>
        <v>22.758333333333326</v>
      </c>
      <c r="G8" s="121">
        <f>[5]Junho!$B$10</f>
        <v>22.216666666666669</v>
      </c>
      <c r="H8" s="121">
        <f>[5]Junho!$B$11</f>
        <v>20.974999999999998</v>
      </c>
      <c r="I8" s="121">
        <f>[5]Junho!$B$12</f>
        <v>21.295833333333338</v>
      </c>
      <c r="J8" s="121">
        <f>[5]Junho!$B$13</f>
        <v>22.470833333333331</v>
      </c>
      <c r="K8" s="121">
        <f>[5]Junho!$B$14</f>
        <v>23.216666666666669</v>
      </c>
      <c r="L8" s="121">
        <f>[5]Junho!$B$15</f>
        <v>24.245833333333334</v>
      </c>
      <c r="M8" s="121">
        <f>[5]Junho!$B$16</f>
        <v>17.100000000000005</v>
      </c>
      <c r="N8" s="121">
        <f>[5]Junho!$B$17</f>
        <v>10.8125</v>
      </c>
      <c r="O8" s="121">
        <f>[5]Junho!$B$18</f>
        <v>9.5374999999999996</v>
      </c>
      <c r="P8" s="121">
        <f>[5]Junho!$B$19</f>
        <v>12.895833333333336</v>
      </c>
      <c r="Q8" s="121">
        <f>[5]Junho!$B$20</f>
        <v>12.629166666666665</v>
      </c>
      <c r="R8" s="121">
        <f>[5]Junho!$B$21</f>
        <v>15.404166666666663</v>
      </c>
      <c r="S8" s="121">
        <f>[5]Junho!$B$22</f>
        <v>15.816666666666668</v>
      </c>
      <c r="T8" s="121">
        <f>[5]Junho!$B$23</f>
        <v>17.195833333333336</v>
      </c>
      <c r="U8" s="121">
        <f>[5]Junho!$B$24</f>
        <v>19.445833333333333</v>
      </c>
      <c r="V8" s="121">
        <f>[5]Junho!$B$25</f>
        <v>20.458333333333332</v>
      </c>
      <c r="W8" s="121">
        <f>[5]Junho!$B$26</f>
        <v>23.787499999999998</v>
      </c>
      <c r="X8" s="121">
        <f>[5]Junho!$B$27</f>
        <v>23.162499999999998</v>
      </c>
      <c r="Y8" s="121">
        <f>[5]Junho!$B$28</f>
        <v>23.112499999999997</v>
      </c>
      <c r="Z8" s="121">
        <f>[5]Junho!$B$29</f>
        <v>23.295833333333331</v>
      </c>
      <c r="AA8" s="121">
        <f>[5]Junho!$B$30</f>
        <v>22.508333333333336</v>
      </c>
      <c r="AB8" s="121">
        <f>[5]Junho!$B$31</f>
        <v>21.762500000000003</v>
      </c>
      <c r="AC8" s="121">
        <f>[5]Junho!$B$32</f>
        <v>21.675000000000001</v>
      </c>
      <c r="AD8" s="121">
        <f>[5]Junho!$B$33</f>
        <v>21.287500000000001</v>
      </c>
      <c r="AE8" s="121">
        <f>[5]Junho!$B$34</f>
        <v>21.495833333333337</v>
      </c>
      <c r="AF8" s="103">
        <f t="shared" si="1"/>
        <v>19.924305555555559</v>
      </c>
    </row>
    <row r="9" spans="1:36" ht="12.75" hidden="1" customHeight="1" x14ac:dyDescent="0.2">
      <c r="A9" s="93" t="s">
        <v>151</v>
      </c>
      <c r="B9" s="121" t="str">
        <f>[6]Junho!$B$5</f>
        <v>*</v>
      </c>
      <c r="C9" s="121" t="str">
        <f>[6]Junho!$B$6</f>
        <v>*</v>
      </c>
      <c r="D9" s="121" t="str">
        <f>[6]Junho!$B$7</f>
        <v>*</v>
      </c>
      <c r="E9" s="121" t="str">
        <f>[6]Junho!$B$8</f>
        <v>*</v>
      </c>
      <c r="F9" s="121" t="str">
        <f>[6]Junho!$B$9</f>
        <v>*</v>
      </c>
      <c r="G9" s="121" t="str">
        <f>[6]Junho!$B$10</f>
        <v>*</v>
      </c>
      <c r="H9" s="121" t="str">
        <f>[6]Junho!$B$11</f>
        <v>*</v>
      </c>
      <c r="I9" s="121" t="str">
        <f>[6]Junho!$B$12</f>
        <v>*</v>
      </c>
      <c r="J9" s="121" t="str">
        <f>[6]Junho!$B$13</f>
        <v>*</v>
      </c>
      <c r="K9" s="121" t="str">
        <f>[6]Junho!$B$14</f>
        <v>*</v>
      </c>
      <c r="L9" s="121" t="str">
        <f>[6]Junho!$B$15</f>
        <v>*</v>
      </c>
      <c r="M9" s="121" t="str">
        <f>[6]Junho!$B$16</f>
        <v>*</v>
      </c>
      <c r="N9" s="121" t="str">
        <f>[6]Junho!$B$17</f>
        <v>*</v>
      </c>
      <c r="O9" s="121" t="str">
        <f>[6]Junho!$B$18</f>
        <v>*</v>
      </c>
      <c r="P9" s="121" t="str">
        <f>[6]Junho!$B$19</f>
        <v>*</v>
      </c>
      <c r="Q9" s="121" t="str">
        <f>[6]Junho!$B$20</f>
        <v>*</v>
      </c>
      <c r="R9" s="121" t="str">
        <f>[6]Junho!$B$21</f>
        <v>*</v>
      </c>
      <c r="S9" s="121" t="str">
        <f>[6]Junho!$B$22</f>
        <v>*</v>
      </c>
      <c r="T9" s="121" t="str">
        <f>[6]Junho!$B$23</f>
        <v>*</v>
      </c>
      <c r="U9" s="121" t="str">
        <f>[6]Junho!$B$24</f>
        <v>*</v>
      </c>
      <c r="V9" s="121" t="str">
        <f>[6]Junho!$B$25</f>
        <v>*</v>
      </c>
      <c r="W9" s="121" t="str">
        <f>[6]Junho!$B$26</f>
        <v>*</v>
      </c>
      <c r="X9" s="121" t="str">
        <f>[6]Junho!$B$27</f>
        <v>*</v>
      </c>
      <c r="Y9" s="121" t="str">
        <f>[6]Junho!$B$28</f>
        <v>*</v>
      </c>
      <c r="Z9" s="121" t="str">
        <f>[6]Junho!$B$29</f>
        <v>*</v>
      </c>
      <c r="AA9" s="121" t="str">
        <f>[6]Junho!$B$30</f>
        <v>*</v>
      </c>
      <c r="AB9" s="121" t="str">
        <f>[6]Junho!$B$31</f>
        <v>*</v>
      </c>
      <c r="AC9" s="121" t="str">
        <f>[6]Junho!$B$32</f>
        <v>*</v>
      </c>
      <c r="AD9" s="121" t="str">
        <f>[6]Junho!$B$33</f>
        <v>*</v>
      </c>
      <c r="AE9" s="121" t="str">
        <f>[6]Junho!$B$34</f>
        <v>*</v>
      </c>
      <c r="AF9" s="103" t="s">
        <v>209</v>
      </c>
    </row>
    <row r="10" spans="1:36" x14ac:dyDescent="0.2">
      <c r="A10" s="93" t="s">
        <v>95</v>
      </c>
      <c r="B10" s="121">
        <f>[7]Junho!$B$5</f>
        <v>18.945833333333336</v>
      </c>
      <c r="C10" s="121">
        <f>[7]Junho!$B$6</f>
        <v>18.270833333333332</v>
      </c>
      <c r="D10" s="121">
        <f>[7]Junho!$B$7</f>
        <v>18.412499999999998</v>
      </c>
      <c r="E10" s="121">
        <f>[7]Junho!$B$8</f>
        <v>19.150000000000002</v>
      </c>
      <c r="F10" s="121">
        <f>[7]Junho!$B$9</f>
        <v>19.033333333333328</v>
      </c>
      <c r="G10" s="121">
        <f>[7]Junho!$B$10</f>
        <v>17.808333333333334</v>
      </c>
      <c r="H10" s="121">
        <f>[7]Junho!$B$11</f>
        <v>18.087500000000002</v>
      </c>
      <c r="I10" s="121">
        <f>[7]Junho!$B$12</f>
        <v>19.170833333333331</v>
      </c>
      <c r="J10" s="121">
        <f>[7]Junho!$B$13</f>
        <v>20.016666666666666</v>
      </c>
      <c r="K10" s="121">
        <f>[7]Junho!$B$14</f>
        <v>22.337499999999991</v>
      </c>
      <c r="L10" s="121">
        <f>[7]Junho!$B$15</f>
        <v>23.095833333333331</v>
      </c>
      <c r="M10" s="121">
        <f>[7]Junho!$B$16</f>
        <v>18.787499999999998</v>
      </c>
      <c r="N10" s="121">
        <f>[7]Junho!$B$17</f>
        <v>12.004166666666663</v>
      </c>
      <c r="O10" s="121">
        <f>[7]Junho!$B$18</f>
        <v>8.2791666666666668</v>
      </c>
      <c r="P10" s="121">
        <f>[7]Junho!$B$19</f>
        <v>8.3375000000000004</v>
      </c>
      <c r="Q10" s="121">
        <f>[7]Junho!$B$20</f>
        <v>9.5833333333333339</v>
      </c>
      <c r="R10" s="121">
        <f>[7]Junho!$B$21</f>
        <v>12.816666666666668</v>
      </c>
      <c r="S10" s="121">
        <f>[7]Junho!$B$22</f>
        <v>12.520833333333336</v>
      </c>
      <c r="T10" s="121">
        <f>[7]Junho!$B$23</f>
        <v>14.495833333333335</v>
      </c>
      <c r="U10" s="121">
        <f>[7]Junho!$B$24</f>
        <v>16.858333333333331</v>
      </c>
      <c r="V10" s="121">
        <f>[7]Junho!$B$25</f>
        <v>19.137499999999999</v>
      </c>
      <c r="W10" s="121">
        <f>[7]Junho!$B$26</f>
        <v>22.216666666666665</v>
      </c>
      <c r="X10" s="121">
        <f>[7]Junho!$B$27</f>
        <v>22.075000000000003</v>
      </c>
      <c r="Y10" s="121">
        <f>[7]Junho!$B$28</f>
        <v>21.033333333333331</v>
      </c>
      <c r="Z10" s="121">
        <f>[7]Junho!$B$29</f>
        <v>21.279166666666669</v>
      </c>
      <c r="AA10" s="121">
        <f>[7]Junho!$B$30</f>
        <v>18.783333333333331</v>
      </c>
      <c r="AB10" s="121">
        <f>[7]Junho!$B$31</f>
        <v>18.137499999999999</v>
      </c>
      <c r="AC10" s="121">
        <f>[7]Junho!$B$32</f>
        <v>20.925000000000001</v>
      </c>
      <c r="AD10" s="121">
        <f>[7]Junho!$B$33</f>
        <v>19.649999999999995</v>
      </c>
      <c r="AE10" s="121">
        <f>[7]Junho!$B$34</f>
        <v>18.620833333333337</v>
      </c>
      <c r="AF10" s="103">
        <f t="shared" si="1"/>
        <v>17.662361111111107</v>
      </c>
    </row>
    <row r="11" spans="1:36" x14ac:dyDescent="0.2">
      <c r="A11" s="93" t="s">
        <v>52</v>
      </c>
      <c r="B11" s="121">
        <f>[8]Junho!$B$5</f>
        <v>20.179166666666664</v>
      </c>
      <c r="C11" s="121">
        <f>[8]Junho!$B$6</f>
        <v>19.754166666666666</v>
      </c>
      <c r="D11" s="121">
        <f>[8]Junho!$B$7</f>
        <v>20.42499999999999</v>
      </c>
      <c r="E11" s="121">
        <f>[8]Junho!$B$8</f>
        <v>21.970833333333331</v>
      </c>
      <c r="F11" s="121">
        <f>[8]Junho!$B$9</f>
        <v>21.891666666666669</v>
      </c>
      <c r="G11" s="121">
        <f>[8]Junho!$B$10</f>
        <v>20.195833333333329</v>
      </c>
      <c r="H11" s="121">
        <f>[8]Junho!$B$11</f>
        <v>20.833333333333332</v>
      </c>
      <c r="I11" s="121">
        <f>[8]Junho!$B$12</f>
        <v>21.508333333333336</v>
      </c>
      <c r="J11" s="121">
        <f>[8]Junho!$B$13</f>
        <v>22.033333333333335</v>
      </c>
      <c r="K11" s="121">
        <f>[8]Junho!$B$14</f>
        <v>23.720833333333331</v>
      </c>
      <c r="L11" s="121">
        <f>[8]Junho!$B$15</f>
        <v>25.062499999999996</v>
      </c>
      <c r="M11" s="121">
        <f>[8]Junho!$B$16</f>
        <v>20.333333333333332</v>
      </c>
      <c r="N11" s="121">
        <f>[8]Junho!$B$17</f>
        <v>13.387500000000003</v>
      </c>
      <c r="O11" s="121">
        <f>[8]Junho!$B$18</f>
        <v>10.316666666666666</v>
      </c>
      <c r="P11" s="121">
        <f>[8]Junho!$B$19</f>
        <v>10.65</v>
      </c>
      <c r="Q11" s="121">
        <f>[8]Junho!$B$20</f>
        <v>12.008333333333331</v>
      </c>
      <c r="R11" s="121">
        <f>[8]Junho!$B$21</f>
        <v>13.725</v>
      </c>
      <c r="S11" s="121">
        <f>[8]Junho!$B$22</f>
        <v>14.762499999999998</v>
      </c>
      <c r="T11" s="121">
        <f>[8]Junho!$B$23</f>
        <v>16.245833333333334</v>
      </c>
      <c r="U11" s="121">
        <f>[8]Junho!$B$24</f>
        <v>18.291666666666664</v>
      </c>
      <c r="V11" s="121">
        <f>[8]Junho!$B$25</f>
        <v>20.875</v>
      </c>
      <c r="W11" s="121">
        <f>[8]Junho!$B$26</f>
        <v>22.516666666666669</v>
      </c>
      <c r="X11" s="121">
        <f>[8]Junho!$B$27</f>
        <v>22.941666666666666</v>
      </c>
      <c r="Y11" s="121">
        <f>[8]Junho!$B$28</f>
        <v>22.412499999999998</v>
      </c>
      <c r="Z11" s="121">
        <f>[8]Junho!$B$29</f>
        <v>22.091666666666665</v>
      </c>
      <c r="AA11" s="121">
        <f>[8]Junho!$B$30</f>
        <v>21.837500000000002</v>
      </c>
      <c r="AB11" s="121">
        <f>[8]Junho!$B$31</f>
        <v>21.791666666666671</v>
      </c>
      <c r="AC11" s="121">
        <f>[8]Junho!$B$32</f>
        <v>22.650000000000002</v>
      </c>
      <c r="AD11" s="121">
        <f>[8]Junho!$B$33</f>
        <v>22.429166666666664</v>
      </c>
      <c r="AE11" s="121">
        <f>[8]Junho!$B$34</f>
        <v>20.254166666666666</v>
      </c>
      <c r="AF11" s="103">
        <f t="shared" si="1"/>
        <v>19.569861111111109</v>
      </c>
    </row>
    <row r="12" spans="1:36" ht="12.75" hidden="1" customHeight="1" x14ac:dyDescent="0.2">
      <c r="A12" s="93" t="s">
        <v>31</v>
      </c>
      <c r="B12" s="121" t="str">
        <f>[9]Junho!$B$5</f>
        <v>*</v>
      </c>
      <c r="C12" s="121" t="str">
        <f>[9]Junho!$B$6</f>
        <v>*</v>
      </c>
      <c r="D12" s="121" t="str">
        <f>[9]Junho!$B$7</f>
        <v>*</v>
      </c>
      <c r="E12" s="121" t="str">
        <f>[9]Junho!$B$8</f>
        <v>*</v>
      </c>
      <c r="F12" s="121" t="str">
        <f>[9]Junho!$B$9</f>
        <v>*</v>
      </c>
      <c r="G12" s="121" t="str">
        <f>[9]Junho!$B$10</f>
        <v>*</v>
      </c>
      <c r="H12" s="121" t="str">
        <f>[9]Junho!$B$11</f>
        <v>*</v>
      </c>
      <c r="I12" s="121" t="str">
        <f>[9]Junho!$B$12</f>
        <v>*</v>
      </c>
      <c r="J12" s="121" t="str">
        <f>[9]Junho!$B$13</f>
        <v>*</v>
      </c>
      <c r="K12" s="121" t="str">
        <f>[9]Junho!$B$14</f>
        <v>*</v>
      </c>
      <c r="L12" s="121" t="str">
        <f>[9]Junho!$B$15</f>
        <v>*</v>
      </c>
      <c r="M12" s="121" t="str">
        <f>[9]Junho!$B$16</f>
        <v>*</v>
      </c>
      <c r="N12" s="121" t="str">
        <f>[9]Junho!$B$17</f>
        <v>*</v>
      </c>
      <c r="O12" s="121" t="str">
        <f>[9]Junho!$B$18</f>
        <v>*</v>
      </c>
      <c r="P12" s="121" t="str">
        <f>[9]Junho!$B$19</f>
        <v>*</v>
      </c>
      <c r="Q12" s="121" t="str">
        <f>[9]Junho!$B$20</f>
        <v>*</v>
      </c>
      <c r="R12" s="121" t="str">
        <f>[9]Junho!$B$21</f>
        <v>*</v>
      </c>
      <c r="S12" s="121" t="str">
        <f>[9]Junho!$B$22</f>
        <v>*</v>
      </c>
      <c r="T12" s="121" t="str">
        <f>[9]Junho!$B$23</f>
        <v>*</v>
      </c>
      <c r="U12" s="121" t="str">
        <f>[9]Junho!$B$24</f>
        <v>*</v>
      </c>
      <c r="V12" s="121" t="str">
        <f>[9]Junho!$B$25</f>
        <v>*</v>
      </c>
      <c r="W12" s="121" t="str">
        <f>[9]Junho!$B$26</f>
        <v>*</v>
      </c>
      <c r="X12" s="121" t="str">
        <f>[9]Junho!$B$27</f>
        <v>*</v>
      </c>
      <c r="Y12" s="121" t="str">
        <f>[9]Junho!$B$28</f>
        <v>*</v>
      </c>
      <c r="Z12" s="121" t="str">
        <f>[9]Junho!$B$29</f>
        <v>*</v>
      </c>
      <c r="AA12" s="121" t="str">
        <f>[9]Junho!$B$30</f>
        <v>*</v>
      </c>
      <c r="AB12" s="121" t="str">
        <f>[9]Junho!$B$31</f>
        <v>*</v>
      </c>
      <c r="AC12" s="121" t="str">
        <f>[9]Junho!$B$32</f>
        <v>*</v>
      </c>
      <c r="AD12" s="121" t="str">
        <f>[9]Junho!$B$33</f>
        <v>*</v>
      </c>
      <c r="AE12" s="121" t="str">
        <f>[9]Junho!$B$34</f>
        <v>*</v>
      </c>
      <c r="AF12" s="103" t="s">
        <v>209</v>
      </c>
      <c r="AI12" t="s">
        <v>35</v>
      </c>
    </row>
    <row r="13" spans="1:36" x14ac:dyDescent="0.2">
      <c r="A13" s="93" t="s">
        <v>98</v>
      </c>
      <c r="B13" s="121">
        <f>[10]Junho!$B$5</f>
        <v>19.104166666666668</v>
      </c>
      <c r="C13" s="121">
        <f>[10]Junho!$B$6</f>
        <v>19.791666666666668</v>
      </c>
      <c r="D13" s="121">
        <f>[10]Junho!$B$7</f>
        <v>20.849999999999998</v>
      </c>
      <c r="E13" s="121">
        <f>[10]Junho!$B$8</f>
        <v>21.458333333333332</v>
      </c>
      <c r="F13" s="121">
        <f>[10]Junho!$B$9</f>
        <v>22.112500000000001</v>
      </c>
      <c r="G13" s="121">
        <f>[10]Junho!$B$10</f>
        <v>20.979166666666668</v>
      </c>
      <c r="H13" s="121">
        <f>[10]Junho!$B$11</f>
        <v>19.562499999999996</v>
      </c>
      <c r="I13" s="121">
        <f>[10]Junho!$B$12</f>
        <v>19.458333333333332</v>
      </c>
      <c r="J13" s="121">
        <f>[10]Junho!$B$13</f>
        <v>21.433333333333334</v>
      </c>
      <c r="K13" s="121">
        <f>[10]Junho!$B$14</f>
        <v>23.683333333333337</v>
      </c>
      <c r="L13" s="121">
        <f>[10]Junho!$B$15</f>
        <v>24.424999999999997</v>
      </c>
      <c r="M13" s="121">
        <f>[10]Junho!$B$16</f>
        <v>13.587499999999997</v>
      </c>
      <c r="N13" s="121">
        <f>[10]Junho!$B$17</f>
        <v>9.2916666666666661</v>
      </c>
      <c r="O13" s="121">
        <f>[10]Junho!$B$18</f>
        <v>8.6291666666666664</v>
      </c>
      <c r="P13" s="121">
        <f>[10]Junho!$B$19</f>
        <v>11.912500000000001</v>
      </c>
      <c r="Q13" s="121">
        <f>[10]Junho!$B$20</f>
        <v>11.520833333333334</v>
      </c>
      <c r="R13" s="121">
        <f>[10]Junho!$B$21</f>
        <v>13.608333333333329</v>
      </c>
      <c r="S13" s="121">
        <f>[10]Junho!$B$22</f>
        <v>13.366666666666667</v>
      </c>
      <c r="T13" s="121">
        <f>[10]Junho!$B$23</f>
        <v>15.445833333333333</v>
      </c>
      <c r="U13" s="121">
        <f>[10]Junho!$B$24</f>
        <v>17.833333333333336</v>
      </c>
      <c r="V13" s="121">
        <f>[10]Junho!$B$25</f>
        <v>19.758333333333336</v>
      </c>
      <c r="W13" s="121">
        <f>[10]Junho!$B$26</f>
        <v>23.554166666666671</v>
      </c>
      <c r="X13" s="121">
        <f>[10]Junho!$B$27</f>
        <v>23.395833333333332</v>
      </c>
      <c r="Y13" s="121">
        <f>[10]Junho!$B$28</f>
        <v>22.133333333333336</v>
      </c>
      <c r="Z13" s="121">
        <f>[10]Junho!$B$29</f>
        <v>22.429166666666664</v>
      </c>
      <c r="AA13" s="121">
        <f>[10]Junho!$B$30</f>
        <v>21.083333333333325</v>
      </c>
      <c r="AB13" s="121">
        <f>[10]Junho!$B$31</f>
        <v>20.145833333333332</v>
      </c>
      <c r="AC13" s="121">
        <f>[10]Junho!$B$32</f>
        <v>20.745833333333334</v>
      </c>
      <c r="AD13" s="121">
        <f>[10]Junho!$B$33</f>
        <v>20.6875</v>
      </c>
      <c r="AE13" s="121">
        <f>[10]Junho!$B$34</f>
        <v>20.416666666666661</v>
      </c>
      <c r="AF13" s="103">
        <f t="shared" si="1"/>
        <v>18.746805555555554</v>
      </c>
    </row>
    <row r="14" spans="1:36" ht="12.75" hidden="1" customHeight="1" x14ac:dyDescent="0.2">
      <c r="A14" s="93" t="s">
        <v>102</v>
      </c>
      <c r="B14" s="121" t="str">
        <f>[11]Junho!$B$5</f>
        <v>*</v>
      </c>
      <c r="C14" s="121" t="str">
        <f>[11]Junho!$B$6</f>
        <v>*</v>
      </c>
      <c r="D14" s="121" t="str">
        <f>[11]Junho!$B$7</f>
        <v>*</v>
      </c>
      <c r="E14" s="121" t="str">
        <f>[11]Junho!$B$8</f>
        <v>*</v>
      </c>
      <c r="F14" s="121" t="str">
        <f>[11]Junho!$B$9</f>
        <v>*</v>
      </c>
      <c r="G14" s="121" t="str">
        <f>[11]Junho!$B$10</f>
        <v>*</v>
      </c>
      <c r="H14" s="121" t="str">
        <f>[11]Junho!$B$11</f>
        <v>*</v>
      </c>
      <c r="I14" s="121" t="str">
        <f>[11]Junho!$B$12</f>
        <v>*</v>
      </c>
      <c r="J14" s="121" t="str">
        <f>[11]Junho!$B$13</f>
        <v>*</v>
      </c>
      <c r="K14" s="121" t="str">
        <f>[11]Junho!$B$14</f>
        <v>*</v>
      </c>
      <c r="L14" s="121" t="str">
        <f>[11]Junho!$B$15</f>
        <v>*</v>
      </c>
      <c r="M14" s="121" t="str">
        <f>[11]Junho!$B$16</f>
        <v>*</v>
      </c>
      <c r="N14" s="121" t="str">
        <f>[11]Junho!$B$17</f>
        <v>*</v>
      </c>
      <c r="O14" s="121" t="str">
        <f>[11]Junho!$B$18</f>
        <v>*</v>
      </c>
      <c r="P14" s="121" t="str">
        <f>[11]Junho!$B$19</f>
        <v>*</v>
      </c>
      <c r="Q14" s="121" t="str">
        <f>[11]Junho!$B$20</f>
        <v>*</v>
      </c>
      <c r="R14" s="121" t="str">
        <f>[11]Junho!$B$21</f>
        <v>*</v>
      </c>
      <c r="S14" s="121" t="str">
        <f>[11]Junho!$B$22</f>
        <v>*</v>
      </c>
      <c r="T14" s="121" t="str">
        <f>[11]Junho!$B$23</f>
        <v>*</v>
      </c>
      <c r="U14" s="121" t="str">
        <f>[11]Junho!$B$24</f>
        <v>*</v>
      </c>
      <c r="V14" s="121" t="str">
        <f>[11]Junho!$B$25</f>
        <v>*</v>
      </c>
      <c r="W14" s="121" t="str">
        <f>[11]Junho!$B$26</f>
        <v>*</v>
      </c>
      <c r="X14" s="121" t="str">
        <f>[11]Junho!$B$27</f>
        <v>*</v>
      </c>
      <c r="Y14" s="121" t="str">
        <f>[11]Junho!$B$28</f>
        <v>*</v>
      </c>
      <c r="Z14" s="121" t="str">
        <f>[11]Junho!$B$29</f>
        <v>*</v>
      </c>
      <c r="AA14" s="121" t="str">
        <f>[11]Junho!$B$30</f>
        <v>*</v>
      </c>
      <c r="AB14" s="121" t="str">
        <f>[11]Junho!$B$31</f>
        <v>*</v>
      </c>
      <c r="AC14" s="121" t="str">
        <f>[11]Junho!$B$32</f>
        <v>*</v>
      </c>
      <c r="AD14" s="121" t="str">
        <f>[11]Junho!$B$33</f>
        <v>*</v>
      </c>
      <c r="AE14" s="121" t="str">
        <f>[11]Junho!$B$34</f>
        <v>*</v>
      </c>
      <c r="AF14" s="103" t="s">
        <v>209</v>
      </c>
    </row>
    <row r="15" spans="1:36" x14ac:dyDescent="0.2">
      <c r="A15" s="93" t="s">
        <v>105</v>
      </c>
      <c r="B15" s="121">
        <f>[12]Junho!$B$5</f>
        <v>19.533333333333331</v>
      </c>
      <c r="C15" s="121">
        <f>[12]Junho!$B$6</f>
        <v>19.458333333333336</v>
      </c>
      <c r="D15" s="121">
        <f>[12]Junho!$B$7</f>
        <v>19.625</v>
      </c>
      <c r="E15" s="121">
        <f>[12]Junho!$B$8</f>
        <v>20.241666666666671</v>
      </c>
      <c r="F15" s="121">
        <f>[12]Junho!$B$9</f>
        <v>20.516666666666669</v>
      </c>
      <c r="G15" s="121">
        <f>[12]Junho!$B$10</f>
        <v>20</v>
      </c>
      <c r="H15" s="121">
        <f>[12]Junho!$B$11</f>
        <v>19.733333333333331</v>
      </c>
      <c r="I15" s="121">
        <f>[12]Junho!$B$12</f>
        <v>20.133333333333336</v>
      </c>
      <c r="J15" s="121">
        <f>[12]Junho!$B$13</f>
        <v>20.841666666666665</v>
      </c>
      <c r="K15" s="121">
        <f>[12]Junho!$B$14</f>
        <v>23.058333333333334</v>
      </c>
      <c r="L15" s="121">
        <f>[12]Junho!$B$15</f>
        <v>24.137499999999999</v>
      </c>
      <c r="M15" s="121">
        <f>[12]Junho!$B$16</f>
        <v>14.024999999999999</v>
      </c>
      <c r="N15" s="121">
        <f>[12]Junho!$B$17</f>
        <v>9.3300000000000018</v>
      </c>
      <c r="O15" s="121">
        <f>[12]Junho!$B$18</f>
        <v>8.5571428571428569</v>
      </c>
      <c r="P15" s="121">
        <f>[12]Junho!$B$19</f>
        <v>10.752941176470589</v>
      </c>
      <c r="Q15" s="121">
        <f>[12]Junho!$B$20</f>
        <v>12.829166666666666</v>
      </c>
      <c r="R15" s="121">
        <f>[12]Junho!$B$21</f>
        <v>13.445454545454545</v>
      </c>
      <c r="S15" s="121">
        <f>[12]Junho!$B$22</f>
        <v>14.645454545454545</v>
      </c>
      <c r="T15" s="121">
        <f>[12]Junho!$B$23</f>
        <v>15.541666666666664</v>
      </c>
      <c r="U15" s="121">
        <f>[12]Junho!$B$24</f>
        <v>16.899999999999999</v>
      </c>
      <c r="V15" s="121">
        <f>[12]Junho!$B$25</f>
        <v>18.895833333333332</v>
      </c>
      <c r="W15" s="121">
        <f>[12]Junho!$B$26</f>
        <v>22.549999999999997</v>
      </c>
      <c r="X15" s="121">
        <f>[12]Junho!$B$27</f>
        <v>22.341666666666669</v>
      </c>
      <c r="Y15" s="121">
        <f>[12]Junho!$B$28</f>
        <v>21.883333333333336</v>
      </c>
      <c r="Z15" s="121">
        <f>[12]Junho!$B$29</f>
        <v>22.012499999999999</v>
      </c>
      <c r="AA15" s="121">
        <f>[12]Junho!$B$30</f>
        <v>21.683333333333337</v>
      </c>
      <c r="AB15" s="121">
        <f>[12]Junho!$B$31</f>
        <v>20.583333333333339</v>
      </c>
      <c r="AC15" s="121">
        <f>[12]Junho!$B$32</f>
        <v>20.787500000000001</v>
      </c>
      <c r="AD15" s="121">
        <f>[12]Junho!$B$33</f>
        <v>20.120833333333334</v>
      </c>
      <c r="AE15" s="121">
        <f>[12]Junho!$B$34</f>
        <v>19.93333333333333</v>
      </c>
      <c r="AF15" s="103">
        <f t="shared" si="1"/>
        <v>18.469921993039634</v>
      </c>
      <c r="AJ15" t="s">
        <v>35</v>
      </c>
    </row>
    <row r="16" spans="1:36" x14ac:dyDescent="0.2">
      <c r="A16" s="93" t="s">
        <v>152</v>
      </c>
      <c r="B16" s="121">
        <f>[13]Junho!$B$5</f>
        <v>20.175000000000004</v>
      </c>
      <c r="C16" s="121">
        <f>[13]Junho!$B$6</f>
        <v>20.287500000000005</v>
      </c>
      <c r="D16" s="121">
        <f>[13]Junho!$B$7</f>
        <v>21.262499999999999</v>
      </c>
      <c r="E16" s="121">
        <f>[13]Junho!$B$8</f>
        <v>19.720833333333335</v>
      </c>
      <c r="F16" s="121">
        <f>[13]Junho!$B$9</f>
        <v>19.862500000000001</v>
      </c>
      <c r="G16" s="121">
        <f>[13]Junho!$B$10</f>
        <v>19.779166666666669</v>
      </c>
      <c r="H16" s="121">
        <f>[13]Junho!$B$11</f>
        <v>19.654166666666665</v>
      </c>
      <c r="I16" s="121">
        <f>[13]Junho!$B$12</f>
        <v>19.537500000000005</v>
      </c>
      <c r="J16" s="121">
        <f>[13]Junho!$B$13</f>
        <v>19.483333333333331</v>
      </c>
      <c r="K16" s="121">
        <f>[13]Junho!$B$14</f>
        <v>20.912500000000005</v>
      </c>
      <c r="L16" s="121">
        <f>[13]Junho!$B$15</f>
        <v>21.400000000000002</v>
      </c>
      <c r="M16" s="121">
        <f>[13]Junho!$B$16</f>
        <v>19.962500000000002</v>
      </c>
      <c r="N16" s="121">
        <f>[13]Junho!$B$17</f>
        <v>14.241666666666665</v>
      </c>
      <c r="O16" s="121">
        <f>[13]Junho!$B$18</f>
        <v>10.066666666666665</v>
      </c>
      <c r="P16" s="121">
        <f>[13]Junho!$B$19</f>
        <v>10.520833333333334</v>
      </c>
      <c r="Q16" s="121">
        <f>[13]Junho!$B$20</f>
        <v>10.654166666666667</v>
      </c>
      <c r="R16" s="121">
        <f>[13]Junho!$B$21</f>
        <v>13.879166666666663</v>
      </c>
      <c r="S16" s="121">
        <f>[13]Junho!$B$22</f>
        <v>13.541666666666666</v>
      </c>
      <c r="T16" s="121">
        <f>[13]Junho!$B$23</f>
        <v>17.716666666666669</v>
      </c>
      <c r="U16" s="121">
        <f>[13]Junho!$B$24</f>
        <v>18.758333333333333</v>
      </c>
      <c r="V16" s="121">
        <f>[13]Junho!$B$25</f>
        <v>18.558333333333334</v>
      </c>
      <c r="W16" s="121">
        <f>[13]Junho!$B$26</f>
        <v>19.379166666666666</v>
      </c>
      <c r="X16" s="121">
        <f>[13]Junho!$B$27</f>
        <v>19.650000000000002</v>
      </c>
      <c r="Y16" s="121">
        <f>[13]Junho!$B$28</f>
        <v>19.066666666666666</v>
      </c>
      <c r="Z16" s="121">
        <f>[13]Junho!$B$29</f>
        <v>19.675000000000001</v>
      </c>
      <c r="AA16" s="121">
        <f>[13]Junho!$B$30</f>
        <v>21.737500000000001</v>
      </c>
      <c r="AB16" s="121">
        <f>[13]Junho!$B$31</f>
        <v>20.587499999999999</v>
      </c>
      <c r="AC16" s="121">
        <f>[13]Junho!$B$32</f>
        <v>19.995833333333334</v>
      </c>
      <c r="AD16" s="121">
        <f>[13]Junho!$B$33</f>
        <v>20.321739130434782</v>
      </c>
      <c r="AE16" s="121">
        <f>[13]Junho!$B$34</f>
        <v>21.004166666666663</v>
      </c>
      <c r="AF16" s="103">
        <f t="shared" si="1"/>
        <v>18.379752415458938</v>
      </c>
      <c r="AJ16" t="s">
        <v>35</v>
      </c>
    </row>
    <row r="17" spans="1:37" x14ac:dyDescent="0.2">
      <c r="A17" s="93" t="s">
        <v>2</v>
      </c>
      <c r="B17" s="121">
        <f>[14]Junho!$B$5</f>
        <v>20.220833333333328</v>
      </c>
      <c r="C17" s="121">
        <f>[14]Junho!$B$6</f>
        <v>20.708333333333329</v>
      </c>
      <c r="D17" s="121">
        <f>[14]Junho!$B$7</f>
        <v>21.250000000000004</v>
      </c>
      <c r="E17" s="121">
        <f>[14]Junho!$B$8</f>
        <v>22.079166666666666</v>
      </c>
      <c r="F17" s="121">
        <f>[14]Junho!$B$9</f>
        <v>21.604166666666671</v>
      </c>
      <c r="G17" s="121">
        <f>[14]Junho!$B$10</f>
        <v>20.645833333333332</v>
      </c>
      <c r="H17" s="121">
        <f>[14]Junho!$B$11</f>
        <v>21.045833333333331</v>
      </c>
      <c r="I17" s="121">
        <f>[14]Junho!$B$12</f>
        <v>21.541666666666668</v>
      </c>
      <c r="J17" s="121">
        <f>[14]Junho!$B$13</f>
        <v>22.049999999999997</v>
      </c>
      <c r="K17" s="121">
        <f>[14]Junho!$B$14</f>
        <v>24.354166666666668</v>
      </c>
      <c r="L17" s="121">
        <f>[14]Junho!$B$15</f>
        <v>24.166666666666668</v>
      </c>
      <c r="M17" s="121">
        <f>[14]Junho!$B$16</f>
        <v>18.020833333333332</v>
      </c>
      <c r="N17" s="121">
        <f>[14]Junho!$B$17</f>
        <v>10.824999999999998</v>
      </c>
      <c r="O17" s="121">
        <f>[14]Junho!$B$18</f>
        <v>8.1666666666666661</v>
      </c>
      <c r="P17" s="121">
        <f>[14]Junho!$B$19</f>
        <v>9.5041666666666664</v>
      </c>
      <c r="Q17" s="121">
        <f>[14]Junho!$B$20</f>
        <v>11.033333333333333</v>
      </c>
      <c r="R17" s="121">
        <f>[14]Junho!$B$21</f>
        <v>13.7875</v>
      </c>
      <c r="S17" s="121">
        <f>[14]Junho!$B$22</f>
        <v>14.437499999999998</v>
      </c>
      <c r="T17" s="121">
        <f>[14]Junho!$B$23</f>
        <v>17.433333333333334</v>
      </c>
      <c r="U17" s="121">
        <f>[14]Junho!$B$24</f>
        <v>19.8</v>
      </c>
      <c r="V17" s="121">
        <f>[14]Junho!$B$25</f>
        <v>22.441666666666666</v>
      </c>
      <c r="W17" s="121">
        <f>[14]Junho!$B$26</f>
        <v>23.791666666666668</v>
      </c>
      <c r="X17" s="121">
        <f>[14]Junho!$B$27</f>
        <v>23.116666666666671</v>
      </c>
      <c r="Y17" s="121">
        <f>[14]Junho!$B$28</f>
        <v>22.929166666666671</v>
      </c>
      <c r="Z17" s="121">
        <f>[14]Junho!$B$29</f>
        <v>22.870833333333334</v>
      </c>
      <c r="AA17" s="121">
        <f>[14]Junho!$B$30</f>
        <v>22.899999999999995</v>
      </c>
      <c r="AB17" s="121">
        <f>[14]Junho!$B$31</f>
        <v>22.029166666666669</v>
      </c>
      <c r="AC17" s="121">
        <f>[14]Junho!$B$32</f>
        <v>22.175000000000001</v>
      </c>
      <c r="AD17" s="121">
        <f>[14]Junho!$B$33</f>
        <v>21.770833333333332</v>
      </c>
      <c r="AE17" s="121">
        <f>[14]Junho!$B$34</f>
        <v>21.183333333333334</v>
      </c>
      <c r="AF17" s="103">
        <f t="shared" si="1"/>
        <v>19.59611111111111</v>
      </c>
      <c r="AH17" s="12" t="s">
        <v>35</v>
      </c>
    </row>
    <row r="18" spans="1:37" ht="12.75" hidden="1" customHeight="1" x14ac:dyDescent="0.2">
      <c r="A18" s="93" t="s">
        <v>3</v>
      </c>
      <c r="B18" s="121" t="str">
        <f>[15]Junho!$B$5</f>
        <v>*</v>
      </c>
      <c r="C18" s="121" t="str">
        <f>[15]Junho!$B$6</f>
        <v>*</v>
      </c>
      <c r="D18" s="121" t="str">
        <f>[15]Junho!$B$7</f>
        <v>*</v>
      </c>
      <c r="E18" s="121" t="str">
        <f>[15]Junho!$B$8</f>
        <v>*</v>
      </c>
      <c r="F18" s="121" t="str">
        <f>[15]Junho!$B$9</f>
        <v>*</v>
      </c>
      <c r="G18" s="121" t="str">
        <f>[15]Junho!$B$10</f>
        <v>*</v>
      </c>
      <c r="H18" s="121" t="str">
        <f>[15]Junho!$B$11</f>
        <v>*</v>
      </c>
      <c r="I18" s="121" t="str">
        <f>[15]Junho!$B$12</f>
        <v>*</v>
      </c>
      <c r="J18" s="121" t="str">
        <f>[15]Junho!$B$13</f>
        <v>*</v>
      </c>
      <c r="K18" s="121" t="str">
        <f>[15]Junho!$B$14</f>
        <v>*</v>
      </c>
      <c r="L18" s="121" t="str">
        <f>[15]Junho!$B$15</f>
        <v>*</v>
      </c>
      <c r="M18" s="121" t="str">
        <f>[15]Junho!$B$16</f>
        <v>*</v>
      </c>
      <c r="N18" s="121" t="str">
        <f>[15]Junho!$B$17</f>
        <v>*</v>
      </c>
      <c r="O18" s="121" t="str">
        <f>[15]Junho!$B$18</f>
        <v>*</v>
      </c>
      <c r="P18" s="121" t="str">
        <f>[15]Junho!$B$19</f>
        <v>*</v>
      </c>
      <c r="Q18" s="121" t="str">
        <f>[15]Junho!$B$20</f>
        <v>*</v>
      </c>
      <c r="R18" s="121" t="str">
        <f>[15]Junho!$B$21</f>
        <v>*</v>
      </c>
      <c r="S18" s="121" t="str">
        <f>[15]Junho!$B$22</f>
        <v>*</v>
      </c>
      <c r="T18" s="121" t="str">
        <f>[15]Junho!$B$23</f>
        <v>*</v>
      </c>
      <c r="U18" s="121" t="str">
        <f>[15]Junho!$B$24</f>
        <v>*</v>
      </c>
      <c r="V18" s="121" t="str">
        <f>[15]Junho!$B$25</f>
        <v>*</v>
      </c>
      <c r="W18" s="121" t="str">
        <f>[15]Junho!$B$26</f>
        <v>*</v>
      </c>
      <c r="X18" s="121" t="str">
        <f>[15]Junho!$B$27</f>
        <v>*</v>
      </c>
      <c r="Y18" s="121" t="str">
        <f>[15]Junho!$B$28</f>
        <v>*</v>
      </c>
      <c r="Z18" s="121" t="str">
        <f>[15]Junho!$B$29</f>
        <v>*</v>
      </c>
      <c r="AA18" s="121" t="str">
        <f>[15]Junho!$B$30</f>
        <v>*</v>
      </c>
      <c r="AB18" s="121" t="str">
        <f>[15]Junho!$B$31</f>
        <v>*</v>
      </c>
      <c r="AC18" s="121" t="str">
        <f>[15]Junho!$B$32</f>
        <v>*</v>
      </c>
      <c r="AD18" s="121" t="str">
        <f>[15]Junho!$B$33</f>
        <v>*</v>
      </c>
      <c r="AE18" s="121" t="str">
        <f>[15]Junho!$B$34</f>
        <v>*</v>
      </c>
      <c r="AF18" s="103" t="s">
        <v>209</v>
      </c>
      <c r="AG18" s="12" t="s">
        <v>35</v>
      </c>
      <c r="AH18" s="12" t="s">
        <v>35</v>
      </c>
      <c r="AK18" t="s">
        <v>35</v>
      </c>
    </row>
    <row r="19" spans="1:37" x14ac:dyDescent="0.2">
      <c r="A19" s="93" t="s">
        <v>4</v>
      </c>
      <c r="B19" s="121">
        <f>[16]Junho!$B$5</f>
        <v>18.645833333333332</v>
      </c>
      <c r="C19" s="121">
        <f>[16]Junho!$B$6</f>
        <v>18.833333333333332</v>
      </c>
      <c r="D19" s="121">
        <f>[16]Junho!$B$7</f>
        <v>19.950000000000006</v>
      </c>
      <c r="E19" s="121">
        <f>[16]Junho!$B$8</f>
        <v>21.033333333333331</v>
      </c>
      <c r="F19" s="121">
        <f>[16]Junho!$B$9</f>
        <v>20.945833333333336</v>
      </c>
      <c r="G19" s="121">
        <f>[16]Junho!$B$10</f>
        <v>19.558333333333334</v>
      </c>
      <c r="H19" s="121">
        <f>[16]Junho!$B$11</f>
        <v>20.333333333333336</v>
      </c>
      <c r="I19" s="121">
        <f>[16]Junho!$B$12</f>
        <v>20.987500000000001</v>
      </c>
      <c r="J19" s="121">
        <f>[16]Junho!$B$13</f>
        <v>21.629166666666666</v>
      </c>
      <c r="K19" s="121">
        <f>[16]Junho!$B$14</f>
        <v>22.370833333333334</v>
      </c>
      <c r="L19" s="121">
        <f>[16]Junho!$B$15</f>
        <v>22.779166666666665</v>
      </c>
      <c r="M19" s="121">
        <f>[16]Junho!$B$16</f>
        <v>22.008333333333329</v>
      </c>
      <c r="N19" s="121">
        <f>[16]Junho!$B$17</f>
        <v>18.0625</v>
      </c>
      <c r="O19" s="121">
        <f>[16]Junho!$B$18</f>
        <v>12.241666666666665</v>
      </c>
      <c r="P19" s="121">
        <f>[16]Junho!$B$19</f>
        <v>11.600000000000001</v>
      </c>
      <c r="Q19" s="121">
        <f>[16]Junho!$B$20</f>
        <v>12.170833333333333</v>
      </c>
      <c r="R19" s="121">
        <f>[16]Junho!$B$21</f>
        <v>13.045833333333333</v>
      </c>
      <c r="S19" s="121">
        <f>[16]Junho!$B$22</f>
        <v>14.216666666666669</v>
      </c>
      <c r="T19" s="121">
        <f>[16]Junho!$B$23</f>
        <v>17.020833333333336</v>
      </c>
      <c r="U19" s="121">
        <f>[16]Junho!$B$24</f>
        <v>19.458333333333332</v>
      </c>
      <c r="V19" s="121">
        <f>[16]Junho!$B$25</f>
        <v>20.937499999999996</v>
      </c>
      <c r="W19" s="121">
        <f>[16]Junho!$B$26</f>
        <v>21.55</v>
      </c>
      <c r="X19" s="121">
        <f>[16]Junho!$B$27</f>
        <v>20.962500000000002</v>
      </c>
      <c r="Y19" s="121">
        <f>[16]Junho!$B$28</f>
        <v>20.820833333333329</v>
      </c>
      <c r="Z19" s="121">
        <f>[16]Junho!$B$29</f>
        <v>21.349999999999998</v>
      </c>
      <c r="AA19" s="121">
        <f>[16]Junho!$B$30</f>
        <v>20.404166666666669</v>
      </c>
      <c r="AB19" s="121">
        <f>[16]Junho!$B$31</f>
        <v>20.666666666666668</v>
      </c>
      <c r="AC19" s="121">
        <f>[16]Junho!$B$32</f>
        <v>21.429166666666664</v>
      </c>
      <c r="AD19" s="121">
        <f>[16]Junho!$B$33</f>
        <v>21.570833333333329</v>
      </c>
      <c r="AE19" s="121">
        <f>[16]Junho!$B$34</f>
        <v>20.629166666666666</v>
      </c>
      <c r="AF19" s="103">
        <f t="shared" si="1"/>
        <v>19.240416666666668</v>
      </c>
      <c r="AG19" t="s">
        <v>35</v>
      </c>
      <c r="AH19" s="12" t="s">
        <v>35</v>
      </c>
      <c r="AJ19" t="s">
        <v>35</v>
      </c>
    </row>
    <row r="20" spans="1:37" x14ac:dyDescent="0.2">
      <c r="A20" s="93" t="s">
        <v>5</v>
      </c>
      <c r="B20" s="121">
        <f>[17]Junho!$B$5</f>
        <v>22.945833333333329</v>
      </c>
      <c r="C20" s="121">
        <f>[17]Junho!$B$6</f>
        <v>24.320833333333329</v>
      </c>
      <c r="D20" s="121">
        <f>[17]Junho!$B$7</f>
        <v>25.158333333333335</v>
      </c>
      <c r="E20" s="121">
        <f>[17]Junho!$B$8</f>
        <v>26.408333333333335</v>
      </c>
      <c r="F20" s="121">
        <f>[17]Junho!$B$9</f>
        <v>26.600000000000009</v>
      </c>
      <c r="G20" s="121">
        <f>[17]Junho!$B$10</f>
        <v>24.978260869565219</v>
      </c>
      <c r="H20" s="121">
        <f>[17]Junho!$B$11</f>
        <v>24.737499999999997</v>
      </c>
      <c r="I20" s="121">
        <f>[17]Junho!$B$12</f>
        <v>25.091666666666669</v>
      </c>
      <c r="J20" s="121">
        <f>[17]Junho!$B$13</f>
        <v>26.766666666666666</v>
      </c>
      <c r="K20" s="121">
        <f>[17]Junho!$B$14</f>
        <v>27.545833333333338</v>
      </c>
      <c r="L20" s="121">
        <f>[17]Junho!$B$15</f>
        <v>26.020833333333329</v>
      </c>
      <c r="M20" s="121">
        <f>[17]Junho!$B$16</f>
        <v>13.770833333333334</v>
      </c>
      <c r="N20" s="121">
        <f>[17]Junho!$B$17</f>
        <v>9.9833333333333325</v>
      </c>
      <c r="O20" s="121">
        <f>[17]Junho!$B$18</f>
        <v>9.8041666666666654</v>
      </c>
      <c r="P20" s="121">
        <f>[17]Junho!$B$19</f>
        <v>12.3125</v>
      </c>
      <c r="Q20" s="121">
        <f>[17]Junho!$B$20</f>
        <v>14.08333333333333</v>
      </c>
      <c r="R20" s="121">
        <f>[17]Junho!$B$21</f>
        <v>16.887499999999999</v>
      </c>
      <c r="S20" s="121">
        <f>[17]Junho!$B$22</f>
        <v>17.958333333333332</v>
      </c>
      <c r="T20" s="121">
        <f>[17]Junho!$B$23</f>
        <v>19.991666666666667</v>
      </c>
      <c r="U20" s="121">
        <f>[17]Junho!$B$24</f>
        <v>23.195833333333336</v>
      </c>
      <c r="V20" s="121">
        <f>[17]Junho!$B$25</f>
        <v>24.154166666666669</v>
      </c>
      <c r="W20" s="121">
        <f>[17]Junho!$B$26</f>
        <v>26.420833333333331</v>
      </c>
      <c r="X20" s="121">
        <f>[17]Junho!$B$27</f>
        <v>26.312499999999996</v>
      </c>
      <c r="Y20" s="121">
        <f>[17]Junho!$B$28</f>
        <v>26.216666666666665</v>
      </c>
      <c r="Z20" s="121">
        <f>[17]Junho!$B$29</f>
        <v>26.154166666666665</v>
      </c>
      <c r="AA20" s="121">
        <f>[17]Junho!$B$30</f>
        <v>26.162499999999994</v>
      </c>
      <c r="AB20" s="121">
        <f>[17]Junho!$B$31</f>
        <v>25.3125</v>
      </c>
      <c r="AC20" s="121">
        <f>[17]Junho!$B$32</f>
        <v>25.791666666666668</v>
      </c>
      <c r="AD20" s="121">
        <f>[17]Junho!$B$33</f>
        <v>23.508333333333336</v>
      </c>
      <c r="AE20" s="121">
        <f>[17]Junho!$B$34</f>
        <v>21.399999999999995</v>
      </c>
      <c r="AF20" s="103">
        <f t="shared" si="1"/>
        <v>22.33316425120773</v>
      </c>
      <c r="AG20" s="12" t="s">
        <v>35</v>
      </c>
      <c r="AH20" s="12" t="s">
        <v>35</v>
      </c>
    </row>
    <row r="21" spans="1:37" x14ac:dyDescent="0.2">
      <c r="A21" s="93" t="s">
        <v>33</v>
      </c>
      <c r="B21" s="121">
        <f>[18]Junho!$B$5</f>
        <v>20.316666666666663</v>
      </c>
      <c r="C21" s="121">
        <f>[18]Junho!$B$6</f>
        <v>20.070833333333336</v>
      </c>
      <c r="D21" s="121">
        <f>[18]Junho!$B$7</f>
        <v>20.470833333333335</v>
      </c>
      <c r="E21" s="121">
        <f>[18]Junho!$B$8</f>
        <v>20.883333333333329</v>
      </c>
      <c r="F21" s="121">
        <f>[18]Junho!$B$9</f>
        <v>20.312499999999996</v>
      </c>
      <c r="G21" s="121">
        <f>[18]Junho!$B$10</f>
        <v>19.720833333333335</v>
      </c>
      <c r="H21" s="121">
        <f>[18]Junho!$B$11</f>
        <v>20.220833333333331</v>
      </c>
      <c r="I21" s="121">
        <f>[18]Junho!$B$12</f>
        <v>20.679166666666664</v>
      </c>
      <c r="J21" s="121">
        <f>[18]Junho!$B$13</f>
        <v>21.220833333333335</v>
      </c>
      <c r="K21" s="121">
        <f>[18]Junho!$B$14</f>
        <v>22.075000000000003</v>
      </c>
      <c r="L21" s="121">
        <f>[18]Junho!$B$15</f>
        <v>22.479166666666668</v>
      </c>
      <c r="M21" s="121">
        <f>[18]Junho!$B$16</f>
        <v>20.733333333333338</v>
      </c>
      <c r="N21" s="121">
        <f>[18]Junho!$B$17</f>
        <v>16.158333333333335</v>
      </c>
      <c r="O21" s="121">
        <f>[18]Junho!$B$18</f>
        <v>11.4125</v>
      </c>
      <c r="P21" s="121">
        <f>[18]Junho!$B$19</f>
        <v>11.275</v>
      </c>
      <c r="Q21" s="121">
        <f>[18]Junho!$B$20</f>
        <v>14.72916666666667</v>
      </c>
      <c r="R21" s="121">
        <f>[18]Junho!$B$21</f>
        <v>14.5875</v>
      </c>
      <c r="S21" s="121">
        <f>[18]Junho!$B$22</f>
        <v>15.645833333333334</v>
      </c>
      <c r="T21" s="121">
        <f>[18]Junho!$B$23</f>
        <v>17.445833333333333</v>
      </c>
      <c r="U21" s="121">
        <f>[18]Junho!$B$24</f>
        <v>19.295833333333331</v>
      </c>
      <c r="V21" s="121">
        <f>[18]Junho!$B$25</f>
        <v>20.270833333333332</v>
      </c>
      <c r="W21" s="121">
        <f>[18]Junho!$B$26</f>
        <v>21.516666666666669</v>
      </c>
      <c r="X21" s="121">
        <f>[18]Junho!$B$27</f>
        <v>20.787499999999998</v>
      </c>
      <c r="Y21" s="121">
        <f>[18]Junho!$B$28</f>
        <v>20.525000000000002</v>
      </c>
      <c r="Z21" s="121">
        <f>[18]Junho!$B$29</f>
        <v>21.070833333333329</v>
      </c>
      <c r="AA21" s="121">
        <f>[18]Junho!$B$30</f>
        <v>20.049999999999994</v>
      </c>
      <c r="AB21" s="121">
        <f>[18]Junho!$B$31</f>
        <v>20.158333333333335</v>
      </c>
      <c r="AC21" s="121">
        <f>[18]Junho!$B$32</f>
        <v>20.920833333333338</v>
      </c>
      <c r="AD21" s="121">
        <f>[18]Junho!$B$33</f>
        <v>20.8</v>
      </c>
      <c r="AE21" s="121">
        <f>[18]Junho!$B$34</f>
        <v>20.716666666666669</v>
      </c>
      <c r="AF21" s="103">
        <f t="shared" si="1"/>
        <v>19.21833333333333</v>
      </c>
      <c r="AH21" s="12" t="s">
        <v>35</v>
      </c>
      <c r="AI21" t="s">
        <v>35</v>
      </c>
      <c r="AJ21" t="s">
        <v>35</v>
      </c>
    </row>
    <row r="22" spans="1:37" x14ac:dyDescent="0.2">
      <c r="A22" s="93" t="s">
        <v>6</v>
      </c>
      <c r="B22" s="121">
        <f>[19]Junho!$B$5</f>
        <v>21.724999999999998</v>
      </c>
      <c r="C22" s="121">
        <f>[19]Junho!$B$6</f>
        <v>21.708333333333339</v>
      </c>
      <c r="D22" s="121">
        <f>[19]Junho!$B$7</f>
        <v>20.366666666666664</v>
      </c>
      <c r="E22" s="121">
        <f>[19]Junho!$B$8</f>
        <v>20.570833333333336</v>
      </c>
      <c r="F22" s="121">
        <f>[19]Junho!$B$9</f>
        <v>20.849999999999998</v>
      </c>
      <c r="G22" s="121">
        <f>[19]Junho!$B$10</f>
        <v>20.091666666666661</v>
      </c>
      <c r="H22" s="121">
        <f>[19]Junho!$B$11</f>
        <v>19.166666666666668</v>
      </c>
      <c r="I22" s="121">
        <f>[19]Junho!$B$12</f>
        <v>20.012499999999999</v>
      </c>
      <c r="J22" s="121">
        <f>[19]Junho!$B$13</f>
        <v>20.820833333333333</v>
      </c>
      <c r="K22" s="121">
        <f>[19]Junho!$B$14</f>
        <v>21.574999999999999</v>
      </c>
      <c r="L22" s="121">
        <f>[19]Junho!$B$15</f>
        <v>21.983333333333334</v>
      </c>
      <c r="M22" s="121">
        <f>[19]Junho!$B$16</f>
        <v>19.337500000000002</v>
      </c>
      <c r="N22" s="121">
        <f>[19]Junho!$B$17</f>
        <v>13.508333333333333</v>
      </c>
      <c r="O22" s="121">
        <f>[19]Junho!$B$18</f>
        <v>10.616666666666667</v>
      </c>
      <c r="P22" s="121">
        <f>[19]Junho!$B$19</f>
        <v>12.416666666666666</v>
      </c>
      <c r="Q22" s="121">
        <f>[19]Junho!$B$20</f>
        <v>14.033333333333333</v>
      </c>
      <c r="R22" s="121">
        <f>[19]Junho!$B$21</f>
        <v>16.204166666666662</v>
      </c>
      <c r="S22" s="121">
        <f>[19]Junho!$B$22</f>
        <v>15.791666666666666</v>
      </c>
      <c r="T22" s="121">
        <f>[19]Junho!$B$23</f>
        <v>17.162499999999998</v>
      </c>
      <c r="U22" s="121">
        <f>[19]Junho!$B$24</f>
        <v>18.083333333333332</v>
      </c>
      <c r="V22" s="121">
        <f>[19]Junho!$B$25</f>
        <v>19.245833333333334</v>
      </c>
      <c r="W22" s="121">
        <f>[19]Junho!$B$26</f>
        <v>20.516666666666669</v>
      </c>
      <c r="X22" s="121">
        <f>[19]Junho!$B$27</f>
        <v>20.608333333333331</v>
      </c>
      <c r="Y22" s="121">
        <f>[19]Junho!$B$28</f>
        <v>20.129166666666666</v>
      </c>
      <c r="Z22" s="121">
        <f>[19]Junho!$B$29</f>
        <v>20.970833333333335</v>
      </c>
      <c r="AA22" s="121">
        <f>[19]Junho!$B$30</f>
        <v>20.2</v>
      </c>
      <c r="AB22" s="121">
        <f>[19]Junho!$B$31</f>
        <v>19.495833333333334</v>
      </c>
      <c r="AC22" s="121">
        <f>[19]Junho!$B$32</f>
        <v>20.55</v>
      </c>
      <c r="AD22" s="121">
        <f>[19]Junho!$B$33</f>
        <v>20.925000000000001</v>
      </c>
      <c r="AE22" s="121">
        <f>[19]Junho!$B$34</f>
        <v>20.520833333333336</v>
      </c>
      <c r="AF22" s="103">
        <f t="shared" si="1"/>
        <v>18.972916666666666</v>
      </c>
      <c r="AG22" t="s">
        <v>35</v>
      </c>
      <c r="AJ22" t="s">
        <v>35</v>
      </c>
    </row>
    <row r="23" spans="1:37" x14ac:dyDescent="0.2">
      <c r="A23" s="93" t="s">
        <v>7</v>
      </c>
      <c r="B23" s="121">
        <f>[20]Junho!$B$5</f>
        <v>20.045833333333331</v>
      </c>
      <c r="C23" s="121">
        <f>[20]Junho!$B$6</f>
        <v>19.612500000000001</v>
      </c>
      <c r="D23" s="121">
        <f>[20]Junho!$B$7</f>
        <v>19.829166666666666</v>
      </c>
      <c r="E23" s="121">
        <f>[20]Junho!$B$8</f>
        <v>21.254166666666666</v>
      </c>
      <c r="F23" s="121">
        <f>[20]Junho!$B$9</f>
        <v>21.312500000000004</v>
      </c>
      <c r="G23" s="121">
        <f>[20]Junho!$B$10</f>
        <v>20.337500000000002</v>
      </c>
      <c r="H23" s="121">
        <f>[20]Junho!$B$11</f>
        <v>20.266666666666669</v>
      </c>
      <c r="I23" s="121">
        <f>[20]Junho!$B$12</f>
        <v>21.070833333333329</v>
      </c>
      <c r="J23" s="121">
        <f>[20]Junho!$B$13</f>
        <v>21.333333333333332</v>
      </c>
      <c r="K23" s="121">
        <f>[20]Junho!$B$14</f>
        <v>22.49166666666666</v>
      </c>
      <c r="L23" s="121">
        <f>[20]Junho!$B$15</f>
        <v>23.283333333333328</v>
      </c>
      <c r="M23" s="121">
        <f>[20]Junho!$B$16</f>
        <v>15.041666666666666</v>
      </c>
      <c r="N23" s="121">
        <f>[20]Junho!$B$17</f>
        <v>8.6624999999999996</v>
      </c>
      <c r="O23" s="121">
        <f>[20]Junho!$B$18</f>
        <v>7.7791666666666677</v>
      </c>
      <c r="P23" s="121">
        <f>[20]Junho!$B$19</f>
        <v>10.425000000000001</v>
      </c>
      <c r="Q23" s="121">
        <f>[20]Junho!$B$20</f>
        <v>11.187500000000002</v>
      </c>
      <c r="R23" s="121">
        <f>[20]Junho!$B$21</f>
        <v>12.841666666666667</v>
      </c>
      <c r="S23" s="121">
        <f>[20]Junho!$B$22</f>
        <v>14.200000000000001</v>
      </c>
      <c r="T23" s="121">
        <f>[20]Junho!$B$23</f>
        <v>15.816666666666665</v>
      </c>
      <c r="U23" s="121">
        <f>[20]Junho!$B$24</f>
        <v>17.650000000000002</v>
      </c>
      <c r="V23" s="121">
        <f>[20]Junho!$B$25</f>
        <v>19.420833333333327</v>
      </c>
      <c r="W23" s="121">
        <f>[20]Junho!$B$26</f>
        <v>22.929166666666671</v>
      </c>
      <c r="X23" s="121">
        <f>[20]Junho!$B$27</f>
        <v>21.704166666666666</v>
      </c>
      <c r="Y23" s="121">
        <f>[20]Junho!$B$28</f>
        <v>22.2</v>
      </c>
      <c r="Z23" s="121">
        <f>[20]Junho!$B$29</f>
        <v>22.070833333333336</v>
      </c>
      <c r="AA23" s="121">
        <f>[20]Junho!$B$30</f>
        <v>21.604166666666668</v>
      </c>
      <c r="AB23" s="121">
        <f>[20]Junho!$B$31</f>
        <v>20.787499999999994</v>
      </c>
      <c r="AC23" s="121">
        <f>[20]Junho!$B$32</f>
        <v>21.645833333333329</v>
      </c>
      <c r="AD23" s="121">
        <f>[20]Junho!$B$33</f>
        <v>21.787499999999998</v>
      </c>
      <c r="AE23" s="121">
        <f>[20]Junho!$B$34</f>
        <v>21.120833333333337</v>
      </c>
      <c r="AF23" s="103">
        <f t="shared" si="1"/>
        <v>18.657083333333336</v>
      </c>
      <c r="AH23" t="s">
        <v>35</v>
      </c>
      <c r="AJ23" t="s">
        <v>35</v>
      </c>
      <c r="AK23" t="s">
        <v>35</v>
      </c>
    </row>
    <row r="24" spans="1:37" ht="12.75" hidden="1" customHeight="1" x14ac:dyDescent="0.2">
      <c r="A24" s="93" t="s">
        <v>153</v>
      </c>
      <c r="B24" s="121" t="str">
        <f>[21]Junho!$B$5</f>
        <v>*</v>
      </c>
      <c r="C24" s="121" t="str">
        <f>[21]Junho!$B$6</f>
        <v>*</v>
      </c>
      <c r="D24" s="121" t="str">
        <f>[21]Junho!$B$7</f>
        <v>*</v>
      </c>
      <c r="E24" s="121" t="str">
        <f>[21]Junho!$B$8</f>
        <v>*</v>
      </c>
      <c r="F24" s="121" t="str">
        <f>[21]Junho!$B$9</f>
        <v>*</v>
      </c>
      <c r="G24" s="121" t="str">
        <f>[21]Junho!$B$10</f>
        <v>*</v>
      </c>
      <c r="H24" s="121" t="str">
        <f>[21]Junho!$B$11</f>
        <v>*</v>
      </c>
      <c r="I24" s="121" t="str">
        <f>[21]Junho!$B$12</f>
        <v>*</v>
      </c>
      <c r="J24" s="121" t="str">
        <f>[21]Junho!$B$13</f>
        <v>*</v>
      </c>
      <c r="K24" s="121" t="str">
        <f>[21]Junho!$B$14</f>
        <v>*</v>
      </c>
      <c r="L24" s="121" t="str">
        <f>[21]Junho!$B$15</f>
        <v>*</v>
      </c>
      <c r="M24" s="121" t="str">
        <f>[21]Junho!$B$16</f>
        <v>*</v>
      </c>
      <c r="N24" s="121" t="str">
        <f>[21]Junho!$B$17</f>
        <v>*</v>
      </c>
      <c r="O24" s="121" t="str">
        <f>[21]Junho!$B$18</f>
        <v>*</v>
      </c>
      <c r="P24" s="121" t="str">
        <f>[21]Junho!$B$19</f>
        <v>*</v>
      </c>
      <c r="Q24" s="121" t="str">
        <f>[21]Junho!$B$20</f>
        <v>*</v>
      </c>
      <c r="R24" s="121" t="str">
        <f>[21]Junho!$B$21</f>
        <v>*</v>
      </c>
      <c r="S24" s="121" t="str">
        <f>[21]Junho!$B$22</f>
        <v>*</v>
      </c>
      <c r="T24" s="121" t="str">
        <f>[21]Junho!$B$23</f>
        <v>*</v>
      </c>
      <c r="U24" s="121" t="str">
        <f>[21]Junho!$B$24</f>
        <v>*</v>
      </c>
      <c r="V24" s="121" t="str">
        <f>[21]Junho!$B$25</f>
        <v>*</v>
      </c>
      <c r="W24" s="121" t="str">
        <f>[21]Junho!$B$26</f>
        <v>*</v>
      </c>
      <c r="X24" s="121" t="str">
        <f>[21]Junho!$B$27</f>
        <v>*</v>
      </c>
      <c r="Y24" s="121" t="str">
        <f>[21]Junho!$B$28</f>
        <v>*</v>
      </c>
      <c r="Z24" s="121" t="str">
        <f>[21]Junho!$B$29</f>
        <v>*</v>
      </c>
      <c r="AA24" s="121" t="str">
        <f>[21]Junho!$B$30</f>
        <v>*</v>
      </c>
      <c r="AB24" s="121" t="str">
        <f>[21]Junho!$B$31</f>
        <v>*</v>
      </c>
      <c r="AC24" s="121" t="str">
        <f>[21]Junho!$B$32</f>
        <v>*</v>
      </c>
      <c r="AD24" s="121" t="str">
        <f>[21]Junho!$B$33</f>
        <v>*</v>
      </c>
      <c r="AE24" s="121" t="str">
        <f>[21]Junho!$B$34</f>
        <v>*</v>
      </c>
      <c r="AF24" s="103" t="s">
        <v>209</v>
      </c>
      <c r="AH24" s="12" t="s">
        <v>35</v>
      </c>
      <c r="AI24" t="s">
        <v>35</v>
      </c>
      <c r="AJ24" t="s">
        <v>35</v>
      </c>
    </row>
    <row r="25" spans="1:37" x14ac:dyDescent="0.2">
      <c r="A25" s="93" t="s">
        <v>154</v>
      </c>
      <c r="B25" s="121">
        <f>[22]Junho!$B$5</f>
        <v>19.195238095238096</v>
      </c>
      <c r="C25" s="121">
        <f>[22]Junho!$B$6</f>
        <v>19.499999999999996</v>
      </c>
      <c r="D25" s="121">
        <f>[22]Junho!$B$7</f>
        <v>19.700000000000003</v>
      </c>
      <c r="E25" s="121">
        <f>[22]Junho!$B$8</f>
        <v>20.045454545454547</v>
      </c>
      <c r="F25" s="121">
        <f>[22]Junho!$B$9</f>
        <v>18.408333333333328</v>
      </c>
      <c r="G25" s="121">
        <f>[22]Junho!$B$10</f>
        <v>18.866666666666667</v>
      </c>
      <c r="H25" s="121">
        <f>[22]Junho!$B$11</f>
        <v>19.666666666666668</v>
      </c>
      <c r="I25" s="121">
        <f>[22]Junho!$B$12</f>
        <v>18.404166666666669</v>
      </c>
      <c r="J25" s="121">
        <f>[22]Junho!$B$13</f>
        <v>19.433333333333334</v>
      </c>
      <c r="K25" s="121">
        <f>[22]Junho!$B$14</f>
        <v>20.95</v>
      </c>
      <c r="L25" s="121">
        <f>[22]Junho!$B$15</f>
        <v>21.441666666666674</v>
      </c>
      <c r="M25" s="121">
        <f>[22]Junho!$B$16</f>
        <v>13.058333333333335</v>
      </c>
      <c r="N25" s="121">
        <f>[22]Junho!$B$17</f>
        <v>9.5333333333333332</v>
      </c>
      <c r="O25" s="121">
        <f>[22]Junho!$B$18</f>
        <v>8.8583333333333325</v>
      </c>
      <c r="P25" s="121">
        <f>[22]Junho!$B$19</f>
        <v>10.941666666666668</v>
      </c>
      <c r="Q25" s="121">
        <f>[22]Junho!$B$20</f>
        <v>12.620833333333332</v>
      </c>
      <c r="R25" s="121">
        <f>[22]Junho!$B$21</f>
        <v>13.999999999999998</v>
      </c>
      <c r="S25" s="121">
        <f>[22]Junho!$B$22</f>
        <v>14.091666666666663</v>
      </c>
      <c r="T25" s="121">
        <f>[22]Junho!$B$23</f>
        <v>14.579166666666666</v>
      </c>
      <c r="U25" s="121">
        <f>[22]Junho!$B$24</f>
        <v>16.304166666666664</v>
      </c>
      <c r="V25" s="121">
        <f>[22]Junho!$B$25</f>
        <v>17.841666666666665</v>
      </c>
      <c r="W25" s="121">
        <f>[22]Junho!$B$26</f>
        <v>19.537499999999998</v>
      </c>
      <c r="X25" s="121">
        <f>[22]Junho!$B$27</f>
        <v>21.249999999999996</v>
      </c>
      <c r="Y25" s="121">
        <f>[22]Junho!$B$28</f>
        <v>22.129166666666666</v>
      </c>
      <c r="Z25" s="121">
        <f>[22]Junho!$B$29</f>
        <v>20.925000000000001</v>
      </c>
      <c r="AA25" s="121">
        <f>[22]Junho!$B$30</f>
        <v>20.295833333333331</v>
      </c>
      <c r="AB25" s="121">
        <f>[22]Junho!$B$31</f>
        <v>18.162500000000001</v>
      </c>
      <c r="AC25" s="121">
        <f>[22]Junho!$B$32</f>
        <v>19.05</v>
      </c>
      <c r="AD25" s="121">
        <f>[22]Junho!$B$33</f>
        <v>19.375</v>
      </c>
      <c r="AE25" s="121">
        <f>[22]Junho!$B$34</f>
        <v>19.083333333333332</v>
      </c>
      <c r="AF25" s="103">
        <f t="shared" si="1"/>
        <v>17.574967532467536</v>
      </c>
      <c r="AG25" s="12" t="s">
        <v>35</v>
      </c>
      <c r="AH25" s="12" t="s">
        <v>35</v>
      </c>
      <c r="AI25" t="s">
        <v>35</v>
      </c>
    </row>
    <row r="26" spans="1:37" x14ac:dyDescent="0.2">
      <c r="A26" s="93" t="s">
        <v>155</v>
      </c>
      <c r="B26" s="121">
        <f>[23]Junho!$B$5</f>
        <v>20.533333333333331</v>
      </c>
      <c r="C26" s="121">
        <f>[23]Junho!$B$6</f>
        <v>19.791666666666668</v>
      </c>
      <c r="D26" s="121">
        <f>[23]Junho!$B$7</f>
        <v>19.808333333333337</v>
      </c>
      <c r="E26" s="121">
        <f>[23]Junho!$B$8</f>
        <v>20.633333333333333</v>
      </c>
      <c r="F26" s="121">
        <f>[23]Junho!$B$9</f>
        <v>20.858333333333338</v>
      </c>
      <c r="G26" s="121">
        <f>[23]Junho!$B$10</f>
        <v>20.137500000000003</v>
      </c>
      <c r="H26" s="121">
        <f>[23]Junho!$B$11</f>
        <v>19.916666666666668</v>
      </c>
      <c r="I26" s="121">
        <f>[23]Junho!$B$12</f>
        <v>19.962500000000002</v>
      </c>
      <c r="J26" s="121">
        <f>[23]Junho!$B$13</f>
        <v>20.366666666666671</v>
      </c>
      <c r="K26" s="121">
        <f>[23]Junho!$B$14</f>
        <v>21.945833333333329</v>
      </c>
      <c r="L26" s="121">
        <f>[23]Junho!$B$15</f>
        <v>23.329166666666666</v>
      </c>
      <c r="M26" s="121">
        <f>[23]Junho!$B$16</f>
        <v>16.595833333333331</v>
      </c>
      <c r="N26" s="121">
        <f>[23]Junho!$B$17</f>
        <v>9.8833333333333329</v>
      </c>
      <c r="O26" s="121">
        <f>[23]Junho!$B$18</f>
        <v>8.8333333333333339</v>
      </c>
      <c r="P26" s="121">
        <f>[23]Junho!$B$19</f>
        <v>11.566666666666668</v>
      </c>
      <c r="Q26" s="121">
        <f>[23]Junho!$B$20</f>
        <v>11.633333333333333</v>
      </c>
      <c r="R26" s="121">
        <f>[23]Junho!$B$21</f>
        <v>13.512500000000001</v>
      </c>
      <c r="S26" s="121">
        <f>[23]Junho!$B$22</f>
        <v>14.541666666666664</v>
      </c>
      <c r="T26" s="121">
        <f>[23]Junho!$B$23</f>
        <v>15.479166666666666</v>
      </c>
      <c r="U26" s="121">
        <f>[23]Junho!$B$24</f>
        <v>17.179166666666667</v>
      </c>
      <c r="V26" s="121">
        <f>[23]Junho!$B$25</f>
        <v>19.012500000000003</v>
      </c>
      <c r="W26" s="121">
        <f>[23]Junho!$B$26</f>
        <v>22.987499999999997</v>
      </c>
      <c r="X26" s="121">
        <f>[23]Junho!$B$27</f>
        <v>21.991666666666671</v>
      </c>
      <c r="Y26" s="121">
        <f>[23]Junho!$B$28</f>
        <v>22.366666666666671</v>
      </c>
      <c r="Z26" s="121">
        <f>[23]Junho!$B$29</f>
        <v>22.033333333333335</v>
      </c>
      <c r="AA26" s="121">
        <f>[23]Junho!$B$30</f>
        <v>21.479166666666671</v>
      </c>
      <c r="AB26" s="121">
        <f>[23]Junho!$B$31</f>
        <v>20.612499999999994</v>
      </c>
      <c r="AC26" s="121">
        <f>[23]Junho!$B$32</f>
        <v>20.854166666666668</v>
      </c>
      <c r="AD26" s="121">
        <f>[23]Junho!$B$33</f>
        <v>22.2</v>
      </c>
      <c r="AE26" s="121">
        <f>[23]Junho!$B$34</f>
        <v>21</v>
      </c>
      <c r="AF26" s="103">
        <f t="shared" si="1"/>
        <v>18.70152777777778</v>
      </c>
      <c r="AH26" s="12" t="s">
        <v>35</v>
      </c>
      <c r="AI26" t="s">
        <v>35</v>
      </c>
      <c r="AJ26" t="s">
        <v>35</v>
      </c>
    </row>
    <row r="27" spans="1:37" x14ac:dyDescent="0.2">
      <c r="A27" s="93" t="s">
        <v>8</v>
      </c>
      <c r="B27" s="121">
        <f>[24]Junho!$B$5</f>
        <v>19.991666666666664</v>
      </c>
      <c r="C27" s="121">
        <f>[24]Junho!$B$6</f>
        <v>19.329166666666666</v>
      </c>
      <c r="D27" s="121">
        <f>[24]Junho!$B$7</f>
        <v>19.245833333333334</v>
      </c>
      <c r="E27" s="121">
        <f>[24]Junho!$B$8</f>
        <v>20.454166666666669</v>
      </c>
      <c r="F27" s="121">
        <f>[24]Junho!$B$9</f>
        <v>19.687499999999996</v>
      </c>
      <c r="G27" s="121">
        <f>[24]Junho!$B$10</f>
        <v>19.470833333333331</v>
      </c>
      <c r="H27" s="121">
        <f>[24]Junho!$B$11</f>
        <v>19.5</v>
      </c>
      <c r="I27" s="121">
        <f>[24]Junho!$B$12</f>
        <v>19.766666666666662</v>
      </c>
      <c r="J27" s="121">
        <f>[24]Junho!$B$13</f>
        <v>20.558333333333334</v>
      </c>
      <c r="K27" s="121">
        <f>[24]Junho!$B$14</f>
        <v>22.108333333333331</v>
      </c>
      <c r="L27" s="121">
        <f>[24]Junho!$B$15</f>
        <v>22.079166666666669</v>
      </c>
      <c r="M27" s="121">
        <f>[24]Junho!$B$16</f>
        <v>13.9125</v>
      </c>
      <c r="N27" s="121">
        <f>[24]Junho!$B$17</f>
        <v>9.6624999999999996</v>
      </c>
      <c r="O27" s="121">
        <f>[24]Junho!$B$18</f>
        <v>9.1333333333333346</v>
      </c>
      <c r="P27" s="121">
        <f>[24]Junho!$B$19</f>
        <v>10.687499999999998</v>
      </c>
      <c r="Q27" s="121">
        <f>[24]Junho!$B$20</f>
        <v>12.283333333333333</v>
      </c>
      <c r="R27" s="121">
        <f>[24]Junho!$B$21</f>
        <v>13.833333333333334</v>
      </c>
      <c r="S27" s="121">
        <f>[24]Junho!$B$22</f>
        <v>13.970833333333333</v>
      </c>
      <c r="T27" s="121">
        <f>[24]Junho!$B$23</f>
        <v>14.737499999999999</v>
      </c>
      <c r="U27" s="121">
        <f>[24]Junho!$B$24</f>
        <v>16.266666666666666</v>
      </c>
      <c r="V27" s="121">
        <f>[24]Junho!$B$25</f>
        <v>17.816666666666666</v>
      </c>
      <c r="W27" s="121">
        <f>[24]Junho!$B$26</f>
        <v>19.758333333333333</v>
      </c>
      <c r="X27" s="121">
        <f>[24]Junho!$B$27</f>
        <v>20.862500000000001</v>
      </c>
      <c r="Y27" s="121">
        <f>[24]Junho!$B$28</f>
        <v>21.637500000000006</v>
      </c>
      <c r="Z27" s="121">
        <f>[24]Junho!$B$29</f>
        <v>21.133333333333336</v>
      </c>
      <c r="AA27" s="121">
        <f>[24]Junho!$B$30</f>
        <v>20.958333333333332</v>
      </c>
      <c r="AB27" s="121">
        <f>[24]Junho!$B$31</f>
        <v>20.266666666666666</v>
      </c>
      <c r="AC27" s="121">
        <f>[24]Junho!$B$32</f>
        <v>20.754166666666666</v>
      </c>
      <c r="AD27" s="121">
        <f>[24]Junho!$B$33</f>
        <v>20.866666666666667</v>
      </c>
      <c r="AE27" s="121">
        <f>[24]Junho!$B$34</f>
        <v>19.804166666666667</v>
      </c>
      <c r="AF27" s="103">
        <f t="shared" si="1"/>
        <v>18.017916666666665</v>
      </c>
      <c r="AI27" t="s">
        <v>35</v>
      </c>
      <c r="AJ27" t="s">
        <v>35</v>
      </c>
    </row>
    <row r="28" spans="1:37" x14ac:dyDescent="0.2">
      <c r="A28" s="93" t="s">
        <v>9</v>
      </c>
      <c r="B28" s="121">
        <f>[25]Junho!$B$5</f>
        <v>20.570833333333333</v>
      </c>
      <c r="C28" s="121">
        <f>[25]Junho!$B$6</f>
        <v>20.295833333333334</v>
      </c>
      <c r="D28" s="121">
        <f>[25]Junho!$B$7</f>
        <v>20.379166666666666</v>
      </c>
      <c r="E28" s="121">
        <f>[25]Junho!$B$8</f>
        <v>21.637499999999999</v>
      </c>
      <c r="F28" s="121">
        <f>[25]Junho!$B$9</f>
        <v>22.054166666666671</v>
      </c>
      <c r="G28" s="121">
        <f>[25]Junho!$B$10</f>
        <v>20.958333333333332</v>
      </c>
      <c r="H28" s="121">
        <f>[25]Junho!$B$11</f>
        <v>21.062499999999996</v>
      </c>
      <c r="I28" s="121">
        <f>[25]Junho!$B$12</f>
        <v>21.591666666666665</v>
      </c>
      <c r="J28" s="121">
        <f>[25]Junho!$B$13</f>
        <v>22.066666666666666</v>
      </c>
      <c r="K28" s="121">
        <f>[25]Junho!$B$14</f>
        <v>23.7</v>
      </c>
      <c r="L28" s="121">
        <f>[25]Junho!$B$15</f>
        <v>24.791666666666668</v>
      </c>
      <c r="M28" s="121">
        <f>[25]Junho!$B$16</f>
        <v>17.037500000000001</v>
      </c>
      <c r="N28" s="121">
        <f>[25]Junho!$B$17</f>
        <v>10.683333333333335</v>
      </c>
      <c r="O28" s="121">
        <f>[25]Junho!$B$18</f>
        <v>9.1666666666666661</v>
      </c>
      <c r="P28" s="121">
        <f>[25]Junho!$B$19</f>
        <v>11.033333333333333</v>
      </c>
      <c r="Q28" s="121">
        <f>[25]Junho!$B$20</f>
        <v>11.091666666666667</v>
      </c>
      <c r="R28" s="121">
        <f>[25]Junho!$B$21</f>
        <v>13.354166666666666</v>
      </c>
      <c r="S28" s="121">
        <f>[25]Junho!$B$22</f>
        <v>14.666666666666666</v>
      </c>
      <c r="T28" s="121">
        <f>[25]Junho!$B$23</f>
        <v>16.091666666666665</v>
      </c>
      <c r="U28" s="121">
        <f>[25]Junho!$B$24</f>
        <v>18.45</v>
      </c>
      <c r="V28" s="121">
        <f>[25]Junho!$B$25</f>
        <v>20.233333333333331</v>
      </c>
      <c r="W28" s="121">
        <f>[25]Junho!$B$26</f>
        <v>23.833333333333332</v>
      </c>
      <c r="X28" s="121">
        <f>[25]Junho!$B$27</f>
        <v>22.554166666666664</v>
      </c>
      <c r="Y28" s="121">
        <f>[25]Junho!$B$28</f>
        <v>22.816666666666666</v>
      </c>
      <c r="Z28" s="121">
        <f>[25]Junho!$B$29</f>
        <v>22.38333333333334</v>
      </c>
      <c r="AA28" s="121">
        <f>[25]Junho!$B$30</f>
        <v>22.041666666666668</v>
      </c>
      <c r="AB28" s="121">
        <f>[25]Junho!$B$31</f>
        <v>21.5</v>
      </c>
      <c r="AC28" s="121">
        <f>[25]Junho!$B$32</f>
        <v>22.679166666666664</v>
      </c>
      <c r="AD28" s="121">
        <f>[25]Junho!$B$33</f>
        <v>22.770833333333329</v>
      </c>
      <c r="AE28" s="121">
        <f>[25]Junho!$B$34</f>
        <v>21.187500000000004</v>
      </c>
      <c r="AF28" s="103">
        <f t="shared" si="1"/>
        <v>19.422777777777778</v>
      </c>
      <c r="AG28" t="s">
        <v>35</v>
      </c>
      <c r="AI28" t="s">
        <v>35</v>
      </c>
      <c r="AJ28" t="s">
        <v>35</v>
      </c>
    </row>
    <row r="29" spans="1:37" ht="12.75" hidden="1" customHeight="1" x14ac:dyDescent="0.2">
      <c r="A29" s="93" t="s">
        <v>32</v>
      </c>
      <c r="B29" s="121" t="str">
        <f>[26]Junho!$B$5</f>
        <v>*</v>
      </c>
      <c r="C29" s="121" t="str">
        <f>[26]Junho!$B$6</f>
        <v>*</v>
      </c>
      <c r="D29" s="121" t="str">
        <f>[26]Junho!$B$7</f>
        <v>*</v>
      </c>
      <c r="E29" s="121" t="str">
        <f>[26]Junho!$B$8</f>
        <v>*</v>
      </c>
      <c r="F29" s="121" t="str">
        <f>[26]Junho!$B$9</f>
        <v>*</v>
      </c>
      <c r="G29" s="121" t="str">
        <f>[26]Junho!$B$10</f>
        <v>*</v>
      </c>
      <c r="H29" s="121" t="str">
        <f>[26]Junho!$B$11</f>
        <v>*</v>
      </c>
      <c r="I29" s="121" t="str">
        <f>[26]Junho!$B$12</f>
        <v>*</v>
      </c>
      <c r="J29" s="121" t="str">
        <f>[26]Junho!$B$13</f>
        <v>*</v>
      </c>
      <c r="K29" s="121" t="str">
        <f>[26]Junho!$B$14</f>
        <v>*</v>
      </c>
      <c r="L29" s="121" t="str">
        <f>[26]Junho!$B$15</f>
        <v>*</v>
      </c>
      <c r="M29" s="121" t="str">
        <f>[26]Junho!$B$16</f>
        <v>*</v>
      </c>
      <c r="N29" s="121" t="str">
        <f>[26]Junho!$B$17</f>
        <v>*</v>
      </c>
      <c r="O29" s="121" t="str">
        <f>[26]Junho!$B$18</f>
        <v>*</v>
      </c>
      <c r="P29" s="121" t="str">
        <f>[26]Junho!$B$19</f>
        <v>*</v>
      </c>
      <c r="Q29" s="121" t="str">
        <f>[26]Junho!$B$20</f>
        <v>*</v>
      </c>
      <c r="R29" s="121" t="str">
        <f>[26]Junho!$B$21</f>
        <v>*</v>
      </c>
      <c r="S29" s="121" t="str">
        <f>[26]Junho!$B$22</f>
        <v>*</v>
      </c>
      <c r="T29" s="121" t="str">
        <f>[26]Junho!$B$23</f>
        <v>*</v>
      </c>
      <c r="U29" s="121" t="str">
        <f>[26]Junho!$B$24</f>
        <v>*</v>
      </c>
      <c r="V29" s="121" t="str">
        <f>[26]Junho!$B$25</f>
        <v>*</v>
      </c>
      <c r="W29" s="121" t="str">
        <f>[26]Junho!$B$26</f>
        <v>*</v>
      </c>
      <c r="X29" s="121" t="str">
        <f>[26]Junho!$B$27</f>
        <v>*</v>
      </c>
      <c r="Y29" s="121" t="str">
        <f>[26]Junho!$B$28</f>
        <v>*</v>
      </c>
      <c r="Z29" s="121" t="str">
        <f>[26]Junho!$B$29</f>
        <v>*</v>
      </c>
      <c r="AA29" s="121" t="str">
        <f>[26]Junho!$B$30</f>
        <v>*</v>
      </c>
      <c r="AB29" s="121" t="str">
        <f>[26]Junho!$B$31</f>
        <v>*</v>
      </c>
      <c r="AC29" s="121" t="str">
        <f>[26]Junho!$B$32</f>
        <v>*</v>
      </c>
      <c r="AD29" s="121" t="str">
        <f>[26]Junho!$B$33</f>
        <v>*</v>
      </c>
      <c r="AE29" s="121" t="str">
        <f>[26]Junho!$B$34</f>
        <v>*</v>
      </c>
      <c r="AF29" s="103" t="s">
        <v>209</v>
      </c>
      <c r="AH29" s="12" t="s">
        <v>35</v>
      </c>
    </row>
    <row r="30" spans="1:37" x14ac:dyDescent="0.2">
      <c r="A30" s="93" t="s">
        <v>10</v>
      </c>
      <c r="B30" s="121">
        <f>[27]Junho!$B$5</f>
        <v>20.312500000000004</v>
      </c>
      <c r="C30" s="121">
        <f>[27]Junho!$B$6</f>
        <v>20.512499999999999</v>
      </c>
      <c r="D30" s="121">
        <f>[27]Junho!$B$7</f>
        <v>20.470833333333335</v>
      </c>
      <c r="E30" s="121">
        <f>[27]Junho!$B$8</f>
        <v>20.499999999999996</v>
      </c>
      <c r="F30" s="121">
        <f>[27]Junho!$B$9</f>
        <v>20.108333333333331</v>
      </c>
      <c r="G30" s="121">
        <f>[27]Junho!$B$10</f>
        <v>19.958333333333332</v>
      </c>
      <c r="H30" s="121">
        <f>[27]Junho!$B$11</f>
        <v>20.574999999999996</v>
      </c>
      <c r="I30" s="121">
        <f>[27]Junho!$B$12</f>
        <v>20.208333333333332</v>
      </c>
      <c r="J30" s="121">
        <f>[27]Junho!$B$13</f>
        <v>20.8125</v>
      </c>
      <c r="K30" s="121">
        <f>[27]Junho!$B$14</f>
        <v>22.133333333333336</v>
      </c>
      <c r="L30" s="121">
        <f>[27]Junho!$B$15</f>
        <v>23.554166666666671</v>
      </c>
      <c r="M30" s="121">
        <f>[27]Junho!$B$16</f>
        <v>14.475000000000001</v>
      </c>
      <c r="N30" s="121">
        <f>[27]Junho!$B$17</f>
        <v>9.2833333333333332</v>
      </c>
      <c r="O30" s="121">
        <f>[27]Junho!$B$18</f>
        <v>8.4749999999999996</v>
      </c>
      <c r="P30" s="121">
        <f>[27]Junho!$B$19</f>
        <v>10.520833333333332</v>
      </c>
      <c r="Q30" s="121">
        <f>[27]Junho!$B$20</f>
        <v>13.15</v>
      </c>
      <c r="R30" s="121">
        <f>[27]Junho!$B$21</f>
        <v>13.783333333333333</v>
      </c>
      <c r="S30" s="121">
        <f>[27]Junho!$B$22</f>
        <v>14.633333333333335</v>
      </c>
      <c r="T30" s="121">
        <f>[27]Junho!$B$23</f>
        <v>16.149999999999999</v>
      </c>
      <c r="U30" s="121">
        <f>[27]Junho!$B$24</f>
        <v>17.525000000000002</v>
      </c>
      <c r="V30" s="121">
        <f>[27]Junho!$B$25</f>
        <v>18.933333333333334</v>
      </c>
      <c r="W30" s="121">
        <f>[27]Junho!$B$26</f>
        <v>21.404166666666669</v>
      </c>
      <c r="X30" s="121">
        <f>[27]Junho!$B$27</f>
        <v>22.404166666666665</v>
      </c>
      <c r="Y30" s="121">
        <f>[27]Junho!$B$28</f>
        <v>22.666666666666661</v>
      </c>
      <c r="Z30" s="121">
        <f>[27]Junho!$B$29</f>
        <v>21.958333333333332</v>
      </c>
      <c r="AA30" s="121">
        <f>[27]Junho!$B$30</f>
        <v>21.229166666666668</v>
      </c>
      <c r="AB30" s="121">
        <f>[27]Junho!$B$31</f>
        <v>21.145833333333332</v>
      </c>
      <c r="AC30" s="121">
        <f>[27]Junho!$B$32</f>
        <v>20.095833333333339</v>
      </c>
      <c r="AD30" s="121">
        <f>[27]Junho!$B$33</f>
        <v>20.366666666666667</v>
      </c>
      <c r="AE30" s="121">
        <f>[27]Junho!$B$34</f>
        <v>20.862500000000001</v>
      </c>
      <c r="AF30" s="103">
        <f t="shared" si="1"/>
        <v>18.606944444444441</v>
      </c>
      <c r="AJ30" t="s">
        <v>35</v>
      </c>
      <c r="AK30" t="s">
        <v>35</v>
      </c>
    </row>
    <row r="31" spans="1:37" ht="12.75" hidden="1" customHeight="1" x14ac:dyDescent="0.2">
      <c r="A31" s="93" t="s">
        <v>156</v>
      </c>
      <c r="B31" s="121" t="str">
        <f>[28]Junho!$B$5</f>
        <v>*</v>
      </c>
      <c r="C31" s="121" t="str">
        <f>[28]Junho!$B$6</f>
        <v>*</v>
      </c>
      <c r="D31" s="121" t="str">
        <f>[28]Junho!$B$7</f>
        <v>*</v>
      </c>
      <c r="E31" s="121" t="str">
        <f>[28]Junho!$B$8</f>
        <v>*</v>
      </c>
      <c r="F31" s="121" t="str">
        <f>[28]Junho!$B$9</f>
        <v>*</v>
      </c>
      <c r="G31" s="121" t="str">
        <f>[28]Junho!$B$10</f>
        <v>*</v>
      </c>
      <c r="H31" s="121" t="str">
        <f>[28]Junho!$B$11</f>
        <v>*</v>
      </c>
      <c r="I31" s="121" t="str">
        <f>[28]Junho!$B$12</f>
        <v>*</v>
      </c>
      <c r="J31" s="121" t="str">
        <f>[28]Junho!$B$13</f>
        <v>*</v>
      </c>
      <c r="K31" s="121" t="str">
        <f>[28]Junho!$B$14</f>
        <v>*</v>
      </c>
      <c r="L31" s="121" t="str">
        <f>[28]Junho!$B$15</f>
        <v>*</v>
      </c>
      <c r="M31" s="121" t="str">
        <f>[28]Junho!$B$16</f>
        <v>*</v>
      </c>
      <c r="N31" s="121" t="str">
        <f>[28]Junho!$B$17</f>
        <v>*</v>
      </c>
      <c r="O31" s="121" t="str">
        <f>[28]Junho!$B$18</f>
        <v>*</v>
      </c>
      <c r="P31" s="121" t="str">
        <f>[28]Junho!$B$19</f>
        <v>*</v>
      </c>
      <c r="Q31" s="121" t="str">
        <f>[28]Junho!$B$20</f>
        <v>*</v>
      </c>
      <c r="R31" s="121" t="str">
        <f>[28]Junho!$B$21</f>
        <v>*</v>
      </c>
      <c r="S31" s="121" t="str">
        <f>[28]Junho!$B$22</f>
        <v>*</v>
      </c>
      <c r="T31" s="121" t="str">
        <f>[28]Junho!$B$23</f>
        <v>*</v>
      </c>
      <c r="U31" s="121" t="str">
        <f>[28]Junho!$B$24</f>
        <v>*</v>
      </c>
      <c r="V31" s="121" t="str">
        <f>[28]Junho!$B$25</f>
        <v>*</v>
      </c>
      <c r="W31" s="121" t="str">
        <f>[28]Junho!$B$26</f>
        <v>*</v>
      </c>
      <c r="X31" s="121" t="str">
        <f>[28]Junho!$B$27</f>
        <v>*</v>
      </c>
      <c r="Y31" s="121" t="str">
        <f>[28]Junho!$B$28</f>
        <v>*</v>
      </c>
      <c r="Z31" s="121" t="str">
        <f>[28]Junho!$B$29</f>
        <v>*</v>
      </c>
      <c r="AA31" s="121" t="str">
        <f>[28]Junho!$B$30</f>
        <v>*</v>
      </c>
      <c r="AB31" s="121" t="str">
        <f>[28]Junho!$B$31</f>
        <v>*</v>
      </c>
      <c r="AC31" s="121" t="str">
        <f>[28]Junho!$B$32</f>
        <v>*</v>
      </c>
      <c r="AD31" s="121" t="str">
        <f>[28]Junho!$B$33</f>
        <v>*</v>
      </c>
      <c r="AE31" s="121" t="str">
        <f>[28]Junho!$B$34</f>
        <v>*</v>
      </c>
      <c r="AF31" s="103" t="s">
        <v>209</v>
      </c>
      <c r="AG31" s="12" t="s">
        <v>35</v>
      </c>
    </row>
    <row r="32" spans="1:37" x14ac:dyDescent="0.2">
      <c r="A32" s="93" t="s">
        <v>11</v>
      </c>
      <c r="B32" s="121">
        <f>[29]Junho!$B$5</f>
        <v>19.120833333333334</v>
      </c>
      <c r="C32" s="121">
        <f>[29]Junho!$B$6</f>
        <v>17.941666666666666</v>
      </c>
      <c r="D32" s="121">
        <f>[29]Junho!$B$7</f>
        <v>17.8</v>
      </c>
      <c r="E32" s="121">
        <f>[29]Junho!$B$8</f>
        <v>18.287500000000001</v>
      </c>
      <c r="F32" s="121">
        <f>[29]Junho!$B$9</f>
        <v>18.720833333333331</v>
      </c>
      <c r="G32" s="121">
        <f>[29]Junho!$B$10</f>
        <v>17.600000000000001</v>
      </c>
      <c r="H32" s="121">
        <f>[29]Junho!$B$11</f>
        <v>17.529166666666669</v>
      </c>
      <c r="I32" s="121">
        <f>[29]Junho!$B$12</f>
        <v>17.691666666666666</v>
      </c>
      <c r="J32" s="121">
        <f>[29]Junho!$B$13</f>
        <v>18.170833333333338</v>
      </c>
      <c r="K32" s="121">
        <f>[29]Junho!$B$14</f>
        <v>19.945833333333326</v>
      </c>
      <c r="L32" s="121">
        <f>[29]Junho!$B$15</f>
        <v>22.762499999999999</v>
      </c>
      <c r="M32" s="121">
        <f>[29]Junho!$B$16</f>
        <v>17.358333333333331</v>
      </c>
      <c r="N32" s="121">
        <f>[29]Junho!$B$17</f>
        <v>9.6166666666666689</v>
      </c>
      <c r="O32" s="121">
        <f>[29]Junho!$B$18</f>
        <v>8.5499999999999989</v>
      </c>
      <c r="P32" s="121">
        <f>[29]Junho!$B$19</f>
        <v>11.725000000000001</v>
      </c>
      <c r="Q32" s="121">
        <f>[29]Junho!$B$20</f>
        <v>9.4217391304347835</v>
      </c>
      <c r="R32" s="121">
        <f>[29]Junho!$B$21</f>
        <v>12.175000000000002</v>
      </c>
      <c r="S32" s="121">
        <f>[29]Junho!$B$22</f>
        <v>11.970833333333333</v>
      </c>
      <c r="T32" s="121">
        <f>[29]Junho!$B$23</f>
        <v>12.854166666666666</v>
      </c>
      <c r="U32" s="121">
        <f>[29]Junho!$B$24</f>
        <v>14.899999999999999</v>
      </c>
      <c r="V32" s="121">
        <f>[29]Junho!$B$25</f>
        <v>17.054166666666671</v>
      </c>
      <c r="W32" s="121">
        <f>[29]Junho!$B$26</f>
        <v>22.175000000000001</v>
      </c>
      <c r="X32" s="121">
        <f>[29]Junho!$B$27</f>
        <v>20.570833333333333</v>
      </c>
      <c r="Y32" s="121">
        <f>[29]Junho!$B$28</f>
        <v>19.579166666666666</v>
      </c>
      <c r="Z32" s="121">
        <f>[29]Junho!$B$29</f>
        <v>19.387499999999999</v>
      </c>
      <c r="AA32" s="121">
        <f>[29]Junho!$B$30</f>
        <v>18.574999999999999</v>
      </c>
      <c r="AB32" s="121">
        <f>[29]Junho!$B$31</f>
        <v>17.604166666666668</v>
      </c>
      <c r="AC32" s="121">
        <f>[29]Junho!$B$32</f>
        <v>18.512500000000006</v>
      </c>
      <c r="AD32" s="121">
        <f>[29]Junho!$B$33</f>
        <v>19.020833333333332</v>
      </c>
      <c r="AE32" s="121">
        <f>[29]Junho!$B$34</f>
        <v>18.108333333333338</v>
      </c>
      <c r="AF32" s="103">
        <f t="shared" si="1"/>
        <v>16.824335748792272</v>
      </c>
      <c r="AH32" s="12" t="s">
        <v>35</v>
      </c>
      <c r="AJ32" t="s">
        <v>35</v>
      </c>
      <c r="AK32" t="s">
        <v>35</v>
      </c>
    </row>
    <row r="33" spans="1:37" s="5" customFormat="1" x14ac:dyDescent="0.2">
      <c r="A33" s="93" t="s">
        <v>12</v>
      </c>
      <c r="B33" s="121">
        <f>[30]Junho!$B$5</f>
        <v>20.533333333333335</v>
      </c>
      <c r="C33" s="121">
        <f>[30]Junho!$B$6</f>
        <v>21.237500000000004</v>
      </c>
      <c r="D33" s="121">
        <f>[30]Junho!$B$7</f>
        <v>21.441666666666666</v>
      </c>
      <c r="E33" s="121">
        <f>[30]Junho!$B$8</f>
        <v>22.308333333333337</v>
      </c>
      <c r="F33" s="121">
        <f>[30]Junho!$B$9</f>
        <v>22.916666666666668</v>
      </c>
      <c r="G33" s="121">
        <f>[30]Junho!$B$10</f>
        <v>22.170833333333334</v>
      </c>
      <c r="H33" s="121">
        <f>[30]Junho!$B$11</f>
        <v>20.720833333333331</v>
      </c>
      <c r="I33" s="121">
        <f>[30]Junho!$B$12</f>
        <v>20.5625</v>
      </c>
      <c r="J33" s="121">
        <f>[30]Junho!$B$13</f>
        <v>21.879166666666666</v>
      </c>
      <c r="K33" s="121">
        <f>[30]Junho!$B$14</f>
        <v>23.516666666666666</v>
      </c>
      <c r="L33" s="121">
        <f>[30]Junho!$B$15</f>
        <v>23.595833333333335</v>
      </c>
      <c r="M33" s="121">
        <f>[30]Junho!$B$16</f>
        <v>17.329166666666662</v>
      </c>
      <c r="N33" s="121">
        <f>[30]Junho!$B$17</f>
        <v>10.720833333333333</v>
      </c>
      <c r="O33" s="121">
        <f>[30]Junho!$B$18</f>
        <v>9.8208333333333346</v>
      </c>
      <c r="P33" s="121">
        <f>[30]Junho!$B$19</f>
        <v>12.545833333333333</v>
      </c>
      <c r="Q33" s="121">
        <f>[30]Junho!$B$20</f>
        <v>12.566666666666668</v>
      </c>
      <c r="R33" s="121">
        <f>[30]Junho!$B$21</f>
        <v>14.799999999999999</v>
      </c>
      <c r="S33" s="121">
        <f>[30]Junho!$B$22</f>
        <v>15.08333333333333</v>
      </c>
      <c r="T33" s="121">
        <f>[30]Junho!$B$23</f>
        <v>16.954166666666669</v>
      </c>
      <c r="U33" s="121">
        <f>[30]Junho!$B$24</f>
        <v>19.254166666666666</v>
      </c>
      <c r="V33" s="121">
        <f>[30]Junho!$B$25</f>
        <v>20.358333333333338</v>
      </c>
      <c r="W33" s="121">
        <f>[30]Junho!$B$26</f>
        <v>23.558333333333337</v>
      </c>
      <c r="X33" s="121">
        <f>[30]Junho!$B$27</f>
        <v>22.716666666666665</v>
      </c>
      <c r="Y33" s="121">
        <f>[30]Junho!$B$28</f>
        <v>22.612500000000001</v>
      </c>
      <c r="Z33" s="121">
        <f>[30]Junho!$B$29</f>
        <v>22.758333333333336</v>
      </c>
      <c r="AA33" s="121">
        <f>[30]Junho!$B$30</f>
        <v>22.141666666666666</v>
      </c>
      <c r="AB33" s="121">
        <f>[30]Junho!$B$31</f>
        <v>21.508333333333329</v>
      </c>
      <c r="AC33" s="121">
        <f>[30]Junho!$B$32</f>
        <v>21.666666666666671</v>
      </c>
      <c r="AD33" s="121">
        <f>[30]Junho!$B$33</f>
        <v>21.691666666666666</v>
      </c>
      <c r="AE33" s="121">
        <f>[30]Junho!$B$34</f>
        <v>21.4375</v>
      </c>
      <c r="AF33" s="103">
        <f t="shared" si="1"/>
        <v>19.680277777777782</v>
      </c>
      <c r="AI33" s="5" t="s">
        <v>35</v>
      </c>
      <c r="AJ33" s="5" t="s">
        <v>35</v>
      </c>
    </row>
    <row r="34" spans="1:37" x14ac:dyDescent="0.2">
      <c r="A34" s="93" t="s">
        <v>13</v>
      </c>
      <c r="B34" s="121">
        <f>[31]Junho!$B$5</f>
        <v>21.574999999999999</v>
      </c>
      <c r="C34" s="121">
        <f>[31]Junho!$B$6</f>
        <v>22.533333333333331</v>
      </c>
      <c r="D34" s="121">
        <f>[31]Junho!$B$7</f>
        <v>22.8</v>
      </c>
      <c r="E34" s="121">
        <f>[31]Junho!$B$8</f>
        <v>23.3125</v>
      </c>
      <c r="F34" s="121">
        <f>[31]Junho!$B$9</f>
        <v>24.045833333333334</v>
      </c>
      <c r="G34" s="121">
        <f>[31]Junho!$B$10</f>
        <v>22.304166666666671</v>
      </c>
      <c r="H34" s="121">
        <f>[31]Junho!$B$11</f>
        <v>21.045833333333334</v>
      </c>
      <c r="I34" s="121">
        <f>[31]Junho!$B$12</f>
        <v>22.108333333333334</v>
      </c>
      <c r="J34" s="121">
        <f>[31]Junho!$B$13</f>
        <v>23.133333333333336</v>
      </c>
      <c r="K34" s="121">
        <f>[31]Junho!$B$14</f>
        <v>24.495833333333326</v>
      </c>
      <c r="L34" s="121">
        <f>[31]Junho!$B$15</f>
        <v>24.254166666666666</v>
      </c>
      <c r="M34" s="121">
        <f>[31]Junho!$B$16</f>
        <v>15.200000000000003</v>
      </c>
      <c r="N34" s="121">
        <f>[31]Junho!$B$17</f>
        <v>10.758333333333331</v>
      </c>
      <c r="O34" s="121">
        <f>[31]Junho!$B$18</f>
        <v>10.054166666666667</v>
      </c>
      <c r="P34" s="121">
        <f>[31]Junho!$B$19</f>
        <v>11.499999999999998</v>
      </c>
      <c r="Q34" s="121">
        <f>[31]Junho!$B$20</f>
        <v>11.258333333333331</v>
      </c>
      <c r="R34" s="121">
        <f>[31]Junho!$B$21</f>
        <v>15.262499999999996</v>
      </c>
      <c r="S34" s="121">
        <f>[31]Junho!$B$22</f>
        <v>15.383333333333333</v>
      </c>
      <c r="T34" s="121">
        <f>[31]Junho!$B$23</f>
        <v>17.874999999999996</v>
      </c>
      <c r="U34" s="121">
        <f>[31]Junho!$B$24</f>
        <v>20.387499999999999</v>
      </c>
      <c r="V34" s="121">
        <f>[31]Junho!$B$25</f>
        <v>21.999999999999996</v>
      </c>
      <c r="W34" s="121">
        <f>[31]Junho!$B$26</f>
        <v>24.008333333333336</v>
      </c>
      <c r="X34" s="121">
        <f>[31]Junho!$B$27</f>
        <v>23.0625</v>
      </c>
      <c r="Y34" s="121">
        <f>[31]Junho!$B$28</f>
        <v>22.658333333333335</v>
      </c>
      <c r="Z34" s="121">
        <f>[31]Junho!$B$29</f>
        <v>23.916666666666668</v>
      </c>
      <c r="AA34" s="121">
        <f>[31]Junho!$B$30</f>
        <v>22.7</v>
      </c>
      <c r="AB34" s="121">
        <f>[31]Junho!$B$31</f>
        <v>21.929166666666671</v>
      </c>
      <c r="AC34" s="121">
        <f>[31]Junho!$B$32</f>
        <v>22.462500000000002</v>
      </c>
      <c r="AD34" s="121">
        <f>[31]Junho!$B$33</f>
        <v>21.929166666666664</v>
      </c>
      <c r="AE34" s="121">
        <f>[31]Junho!$B$34</f>
        <v>22.05</v>
      </c>
      <c r="AF34" s="103">
        <f t="shared" si="1"/>
        <v>20.200138888888887</v>
      </c>
      <c r="AI34" t="s">
        <v>35</v>
      </c>
      <c r="AK34" t="s">
        <v>35</v>
      </c>
    </row>
    <row r="35" spans="1:37" x14ac:dyDescent="0.2">
      <c r="A35" s="93" t="s">
        <v>245</v>
      </c>
      <c r="B35" s="121">
        <f>[32]Junho!$B$5</f>
        <v>20.731578947368423</v>
      </c>
      <c r="C35" s="121">
        <f>[32]Junho!$B$6</f>
        <v>20.449999999999996</v>
      </c>
      <c r="D35" s="121">
        <f>[32]Junho!$B$7</f>
        <v>20.389473684210529</v>
      </c>
      <c r="E35" s="121">
        <f>[32]Junho!$B$8</f>
        <v>21.736842105263158</v>
      </c>
      <c r="F35" s="121">
        <f>[32]Junho!$B$9</f>
        <v>21.177777777777777</v>
      </c>
      <c r="G35" s="121">
        <f>[32]Junho!$B$10</f>
        <v>20.799999999999997</v>
      </c>
      <c r="H35" s="121">
        <f>[32]Junho!$B$11</f>
        <v>19.433333333333334</v>
      </c>
      <c r="I35" s="121">
        <f>[32]Junho!$B$12</f>
        <v>19.383333333333333</v>
      </c>
      <c r="J35" s="121">
        <f>[32]Junho!$B$13</f>
        <v>19.962500000000002</v>
      </c>
      <c r="K35" s="121">
        <f>[32]Junho!$B$14</f>
        <v>22.504166666666663</v>
      </c>
      <c r="L35" s="121">
        <f>[32]Junho!$B$15</f>
        <v>23.987500000000001</v>
      </c>
      <c r="M35" s="121">
        <f>[32]Junho!$B$16</f>
        <v>18.108333333333334</v>
      </c>
      <c r="N35" s="121">
        <f>[32]Junho!$B$17</f>
        <v>10.466666666666669</v>
      </c>
      <c r="O35" s="121">
        <f>[32]Junho!$B$18</f>
        <v>8.7083333333333339</v>
      </c>
      <c r="P35" s="121">
        <f>[32]Junho!$B$19</f>
        <v>10.75</v>
      </c>
      <c r="Q35" s="121">
        <f>[32]Junho!$B$20</f>
        <v>9.4333333333333336</v>
      </c>
      <c r="R35" s="121">
        <f>[32]Junho!$B$21</f>
        <v>11.354166666666666</v>
      </c>
      <c r="S35" s="121">
        <f>[32]Junho!$B$22</f>
        <v>12.320833333333333</v>
      </c>
      <c r="T35" s="121">
        <f>[32]Junho!$B$23</f>
        <v>14.45833333333333</v>
      </c>
      <c r="U35" s="121">
        <f>[32]Junho!$B$24</f>
        <v>17.000000000000004</v>
      </c>
      <c r="V35" s="121">
        <f>[32]Junho!$B$25</f>
        <v>18.725000000000005</v>
      </c>
      <c r="W35" s="121">
        <f>[32]Junho!$B$26</f>
        <v>23.333333333333332</v>
      </c>
      <c r="X35" s="121">
        <f>[32]Junho!$B$27</f>
        <v>21.974999999999998</v>
      </c>
      <c r="Y35" s="121">
        <f>[32]Junho!$B$28</f>
        <v>21.512500000000003</v>
      </c>
      <c r="Z35" s="121">
        <f>[32]Junho!$B$29</f>
        <v>20.941666666666666</v>
      </c>
      <c r="AA35" s="121">
        <f>[32]Junho!$B$30</f>
        <v>20.629166666666666</v>
      </c>
      <c r="AB35" s="121">
        <f>[32]Junho!$B$31</f>
        <v>20.266666666666666</v>
      </c>
      <c r="AC35" s="121">
        <f>[32]Junho!$B$32</f>
        <v>20.262499999999999</v>
      </c>
      <c r="AD35" s="121">
        <f>[32]Junho!$B$33</f>
        <v>19.033333333333331</v>
      </c>
      <c r="AE35" s="121">
        <f>[32]Junho!$B$34</f>
        <v>20.179166666666671</v>
      </c>
      <c r="AF35" s="103">
        <f t="shared" si="1"/>
        <v>18.333827972709553</v>
      </c>
      <c r="AJ35" t="s">
        <v>35</v>
      </c>
    </row>
    <row r="36" spans="1:37" ht="12.75" hidden="1" customHeight="1" x14ac:dyDescent="0.2">
      <c r="A36" s="93" t="s">
        <v>128</v>
      </c>
      <c r="B36" s="121" t="str">
        <f>[33]Junho!$B$5</f>
        <v>*</v>
      </c>
      <c r="C36" s="121" t="str">
        <f>[33]Junho!$B$6</f>
        <v>*</v>
      </c>
      <c r="D36" s="121" t="str">
        <f>[33]Junho!$B$7</f>
        <v>*</v>
      </c>
      <c r="E36" s="121" t="str">
        <f>[33]Junho!$B$8</f>
        <v>*</v>
      </c>
      <c r="F36" s="121" t="str">
        <f>[33]Junho!$B$9</f>
        <v>*</v>
      </c>
      <c r="G36" s="121" t="str">
        <f>[33]Junho!$B$10</f>
        <v>*</v>
      </c>
      <c r="H36" s="121" t="str">
        <f>[33]Junho!$B$11</f>
        <v>*</v>
      </c>
      <c r="I36" s="121" t="str">
        <f>[33]Junho!$B$12</f>
        <v>*</v>
      </c>
      <c r="J36" s="121" t="str">
        <f>[33]Junho!$B$13</f>
        <v>*</v>
      </c>
      <c r="K36" s="121" t="str">
        <f>[33]Junho!$B$14</f>
        <v>*</v>
      </c>
      <c r="L36" s="121" t="str">
        <f>[33]Junho!$B$15</f>
        <v>*</v>
      </c>
      <c r="M36" s="121" t="str">
        <f>[33]Junho!$B$16</f>
        <v>*</v>
      </c>
      <c r="N36" s="121" t="str">
        <f>[33]Junho!$B$17</f>
        <v>*</v>
      </c>
      <c r="O36" s="121" t="str">
        <f>[33]Junho!$B$18</f>
        <v>*</v>
      </c>
      <c r="P36" s="121" t="str">
        <f>[33]Junho!$B$19</f>
        <v>*</v>
      </c>
      <c r="Q36" s="121" t="str">
        <f>[33]Junho!$B$20</f>
        <v>*</v>
      </c>
      <c r="R36" s="121" t="str">
        <f>[33]Junho!$B$21</f>
        <v>*</v>
      </c>
      <c r="S36" s="121" t="str">
        <f>[33]Junho!$B$22</f>
        <v>*</v>
      </c>
      <c r="T36" s="121" t="str">
        <f>[33]Junho!$B$23</f>
        <v>*</v>
      </c>
      <c r="U36" s="121" t="str">
        <f>[33]Junho!$B$24</f>
        <v>*</v>
      </c>
      <c r="V36" s="121" t="str">
        <f>[33]Junho!$B$25</f>
        <v>*</v>
      </c>
      <c r="W36" s="121" t="str">
        <f>[33]Junho!$B$26</f>
        <v>*</v>
      </c>
      <c r="X36" s="121" t="str">
        <f>[33]Junho!$B$27</f>
        <v>*</v>
      </c>
      <c r="Y36" s="121" t="str">
        <f>[33]Junho!$B$28</f>
        <v>*</v>
      </c>
      <c r="Z36" s="121" t="str">
        <f>[33]Junho!$B$29</f>
        <v>*</v>
      </c>
      <c r="AA36" s="121" t="str">
        <f>[33]Junho!$B$30</f>
        <v>*</v>
      </c>
      <c r="AB36" s="121" t="str">
        <f>[33]Junho!$B$31</f>
        <v>*</v>
      </c>
      <c r="AC36" s="121" t="str">
        <f>[33]Junho!$B$32</f>
        <v>*</v>
      </c>
      <c r="AD36" s="121" t="str">
        <f>[33]Junho!$B$33</f>
        <v>*</v>
      </c>
      <c r="AE36" s="121" t="str">
        <f>[33]Junho!$B$34</f>
        <v>*</v>
      </c>
      <c r="AF36" s="103" t="s">
        <v>209</v>
      </c>
      <c r="AJ36" t="s">
        <v>35</v>
      </c>
    </row>
    <row r="37" spans="1:37" x14ac:dyDescent="0.2">
      <c r="A37" s="93" t="s">
        <v>14</v>
      </c>
      <c r="B37" s="121">
        <f>[34]Junho!$B$5</f>
        <v>21.324999999999999</v>
      </c>
      <c r="C37" s="121">
        <f>[34]Junho!$B$6</f>
        <v>20.295833333333331</v>
      </c>
      <c r="D37" s="121">
        <f>[34]Junho!$B$7</f>
        <v>19.599999999999998</v>
      </c>
      <c r="E37" s="121">
        <f>[34]Junho!$B$8</f>
        <v>20.545833333333334</v>
      </c>
      <c r="F37" s="121">
        <f>[34]Junho!$B$9</f>
        <v>20.366666666666667</v>
      </c>
      <c r="G37" s="121">
        <f>[34]Junho!$B$10</f>
        <v>19.212500000000002</v>
      </c>
      <c r="H37" s="121">
        <f>[34]Junho!$B$11</f>
        <v>19.220833333333335</v>
      </c>
      <c r="I37" s="121">
        <f>[34]Junho!$B$12</f>
        <v>20.670833333333334</v>
      </c>
      <c r="J37" s="121">
        <f>[34]Junho!$B$13</f>
        <v>20.670833333333331</v>
      </c>
      <c r="K37" s="121">
        <f>[34]Junho!$B$14</f>
        <v>21.612499999999997</v>
      </c>
      <c r="L37" s="121">
        <f>[34]Junho!$B$15</f>
        <v>22.508333333333329</v>
      </c>
      <c r="M37" s="121">
        <f>[34]Junho!$B$16</f>
        <v>21.49565217391304</v>
      </c>
      <c r="N37" s="121">
        <f>[34]Junho!$B$17</f>
        <v>21.525000000000002</v>
      </c>
      <c r="O37" s="121">
        <f>[34]Junho!$B$18</f>
        <v>14.141666666666666</v>
      </c>
      <c r="P37" s="121">
        <f>[34]Junho!$B$19</f>
        <v>12.375</v>
      </c>
      <c r="Q37" s="121">
        <f>[34]Junho!$B$20</f>
        <v>13.570833333333331</v>
      </c>
      <c r="R37" s="121">
        <f>[34]Junho!$B$21</f>
        <v>15.183333333333332</v>
      </c>
      <c r="S37" s="121">
        <f>[34]Junho!$B$22</f>
        <v>15.170833333333336</v>
      </c>
      <c r="T37" s="121">
        <f>[34]Junho!$B$23</f>
        <v>16.120833333333337</v>
      </c>
      <c r="U37" s="121">
        <f>[34]Junho!$B$24</f>
        <v>18.266666666666666</v>
      </c>
      <c r="V37" s="121">
        <f>[34]Junho!$B$25</f>
        <v>19.237500000000001</v>
      </c>
      <c r="W37" s="121">
        <f>[34]Junho!$B$26</f>
        <v>19.475000000000005</v>
      </c>
      <c r="X37" s="121">
        <f>[34]Junho!$B$27</f>
        <v>19.604166666666661</v>
      </c>
      <c r="Y37" s="121">
        <f>[34]Junho!$B$28</f>
        <v>19.029166666666672</v>
      </c>
      <c r="Z37" s="121">
        <f>[34]Junho!$B$29</f>
        <v>20.05</v>
      </c>
      <c r="AA37" s="121">
        <f>[34]Junho!$B$30</f>
        <v>19.108333333333331</v>
      </c>
      <c r="AB37" s="121">
        <f>[34]Junho!$B$31</f>
        <v>19.708333333333332</v>
      </c>
      <c r="AC37" s="121">
        <f>[34]Junho!$B$32</f>
        <v>20.504166666666666</v>
      </c>
      <c r="AD37" s="121">
        <f>[34]Junho!$B$33</f>
        <v>20.287500000000001</v>
      </c>
      <c r="AE37" s="121">
        <f>[34]Junho!$B$34</f>
        <v>20.495833333333334</v>
      </c>
      <c r="AF37" s="103">
        <f t="shared" si="1"/>
        <v>19.04596618357488</v>
      </c>
      <c r="AI37" t="s">
        <v>35</v>
      </c>
      <c r="AJ37" t="s">
        <v>35</v>
      </c>
    </row>
    <row r="38" spans="1:37" ht="12.75" hidden="1" customHeight="1" x14ac:dyDescent="0.2">
      <c r="A38" s="93" t="s">
        <v>158</v>
      </c>
      <c r="B38" s="121" t="str">
        <f>[35]Junho!$B$5</f>
        <v>*</v>
      </c>
      <c r="C38" s="121" t="str">
        <f>[35]Junho!$B$6</f>
        <v>*</v>
      </c>
      <c r="D38" s="121" t="str">
        <f>[35]Junho!$B$7</f>
        <v>*</v>
      </c>
      <c r="E38" s="121" t="str">
        <f>[35]Junho!$B$8</f>
        <v>*</v>
      </c>
      <c r="F38" s="121" t="str">
        <f>[35]Junho!$B$9</f>
        <v>*</v>
      </c>
      <c r="G38" s="121" t="str">
        <f>[35]Junho!$B$10</f>
        <v>*</v>
      </c>
      <c r="H38" s="121" t="str">
        <f>[35]Junho!$B$11</f>
        <v>*</v>
      </c>
      <c r="I38" s="121" t="str">
        <f>[35]Junho!$B$12</f>
        <v>*</v>
      </c>
      <c r="J38" s="121" t="str">
        <f>[35]Junho!$B$13</f>
        <v>*</v>
      </c>
      <c r="K38" s="121" t="str">
        <f>[35]Junho!$B$14</f>
        <v>*</v>
      </c>
      <c r="L38" s="121" t="str">
        <f>[35]Junho!$B$15</f>
        <v>*</v>
      </c>
      <c r="M38" s="121" t="str">
        <f>[35]Junho!$B$16</f>
        <v>*</v>
      </c>
      <c r="N38" s="121" t="str">
        <f>[35]Junho!$B$17</f>
        <v>*</v>
      </c>
      <c r="O38" s="121" t="str">
        <f>[35]Junho!$B$18</f>
        <v>*</v>
      </c>
      <c r="P38" s="121" t="str">
        <f>[35]Junho!$B$19</f>
        <v>*</v>
      </c>
      <c r="Q38" s="121" t="str">
        <f>[35]Junho!$B$20</f>
        <v>*</v>
      </c>
      <c r="R38" s="121" t="str">
        <f>[35]Junho!$B$21</f>
        <v>*</v>
      </c>
      <c r="S38" s="121" t="str">
        <f>[35]Junho!$B$22</f>
        <v>*</v>
      </c>
      <c r="T38" s="121" t="str">
        <f>[35]Junho!$B$23</f>
        <v>*</v>
      </c>
      <c r="U38" s="121" t="str">
        <f>[35]Junho!$B$24</f>
        <v>*</v>
      </c>
      <c r="V38" s="121" t="str">
        <f>[35]Junho!$B$25</f>
        <v>*</v>
      </c>
      <c r="W38" s="121" t="str">
        <f>[35]Junho!$B$26</f>
        <v>*</v>
      </c>
      <c r="X38" s="121" t="str">
        <f>[35]Junho!$B$27</f>
        <v>*</v>
      </c>
      <c r="Y38" s="121" t="str">
        <f>[35]Junho!$B$28</f>
        <v>*</v>
      </c>
      <c r="Z38" s="121" t="str">
        <f>[35]Junho!$B$29</f>
        <v>*</v>
      </c>
      <c r="AA38" s="121" t="str">
        <f>[35]Junho!$B$30</f>
        <v>*</v>
      </c>
      <c r="AB38" s="121" t="str">
        <f>[35]Junho!$B$31</f>
        <v>*</v>
      </c>
      <c r="AC38" s="121" t="str">
        <f>[35]Junho!$B$32</f>
        <v>*</v>
      </c>
      <c r="AD38" s="121" t="str">
        <f>[35]Junho!$B$33</f>
        <v>*</v>
      </c>
      <c r="AE38" s="121" t="str">
        <f>[35]Junho!$B$34</f>
        <v>*</v>
      </c>
      <c r="AF38" s="103" t="s">
        <v>209</v>
      </c>
      <c r="AH38" s="83" t="s">
        <v>35</v>
      </c>
      <c r="AI38" s="83" t="s">
        <v>35</v>
      </c>
    </row>
    <row r="39" spans="1:37" x14ac:dyDescent="0.2">
      <c r="A39" s="93" t="s">
        <v>15</v>
      </c>
      <c r="B39" s="121">
        <f>[36]Junho!$B$5</f>
        <v>17.191666666666666</v>
      </c>
      <c r="C39" s="121">
        <f>[36]Junho!$B$6</f>
        <v>17.375000000000004</v>
      </c>
      <c r="D39" s="121">
        <f>[36]Junho!$B$7</f>
        <v>18.083333333333332</v>
      </c>
      <c r="E39" s="121">
        <f>[36]Junho!$B$8</f>
        <v>19.383333333333333</v>
      </c>
      <c r="F39" s="121">
        <f>[36]Junho!$B$9</f>
        <v>20.224999999999998</v>
      </c>
      <c r="G39" s="121">
        <f>[36]Junho!$B$10</f>
        <v>18.262499999999999</v>
      </c>
      <c r="H39" s="121">
        <f>[36]Junho!$B$11</f>
        <v>17.716666666666665</v>
      </c>
      <c r="I39" s="121">
        <f>[36]Junho!$B$12</f>
        <v>18.295833333333331</v>
      </c>
      <c r="J39" s="121">
        <f>[36]Junho!$B$13</f>
        <v>19.670833333333331</v>
      </c>
      <c r="K39" s="121">
        <f>[36]Junho!$B$14</f>
        <v>21.129166666666666</v>
      </c>
      <c r="L39" s="121">
        <f>[36]Junho!$B$15</f>
        <v>22.458333333333329</v>
      </c>
      <c r="M39" s="121">
        <f>[36]Junho!$B$16</f>
        <v>11.212499999999999</v>
      </c>
      <c r="N39" s="121">
        <f>[36]Junho!$B$17</f>
        <v>6.3791666666666664</v>
      </c>
      <c r="O39" s="121">
        <f>[36]Junho!$B$18</f>
        <v>5.8458333333333323</v>
      </c>
      <c r="P39" s="121">
        <f>[36]Junho!$B$19</f>
        <v>8.7708333333333339</v>
      </c>
      <c r="Q39" s="121">
        <f>[36]Junho!$B$20</f>
        <v>11.024999999999999</v>
      </c>
      <c r="R39" s="121">
        <f>[36]Junho!$B$21</f>
        <v>11.745833333333335</v>
      </c>
      <c r="S39" s="121">
        <f>[36]Junho!$B$22</f>
        <v>13.187499999999995</v>
      </c>
      <c r="T39" s="121">
        <f>[36]Junho!$B$23</f>
        <v>13.329166666666667</v>
      </c>
      <c r="U39" s="121">
        <f>[36]Junho!$B$24</f>
        <v>16.200000000000006</v>
      </c>
      <c r="V39" s="121">
        <f>[36]Junho!$B$25</f>
        <v>17.570833333333336</v>
      </c>
      <c r="W39" s="121">
        <f>[36]Junho!$B$26</f>
        <v>21.824999999999999</v>
      </c>
      <c r="X39" s="121">
        <f>[36]Junho!$B$27</f>
        <v>23.220833333333335</v>
      </c>
      <c r="Y39" s="121">
        <f>[36]Junho!$B$28</f>
        <v>21.187499999999996</v>
      </c>
      <c r="Z39" s="121">
        <f>[36]Junho!$B$29</f>
        <v>21.695833333333336</v>
      </c>
      <c r="AA39" s="121">
        <f>[36]Junho!$B$30</f>
        <v>19.908333333333331</v>
      </c>
      <c r="AB39" s="121">
        <f>[36]Junho!$B$31</f>
        <v>19.008333333333333</v>
      </c>
      <c r="AC39" s="121">
        <f>[36]Junho!$B$32</f>
        <v>22.183333333333337</v>
      </c>
      <c r="AD39" s="121">
        <f>[36]Junho!$B$33</f>
        <v>20.662499999999998</v>
      </c>
      <c r="AE39" s="121">
        <f>[36]Junho!$B$34</f>
        <v>18.908333333333335</v>
      </c>
      <c r="AF39" s="103">
        <f t="shared" si="1"/>
        <v>17.121944444444445</v>
      </c>
      <c r="AG39" s="12" t="s">
        <v>35</v>
      </c>
      <c r="AH39" s="12" t="s">
        <v>35</v>
      </c>
      <c r="AI39" t="s">
        <v>35</v>
      </c>
      <c r="AJ39" t="s">
        <v>35</v>
      </c>
    </row>
    <row r="40" spans="1:37" x14ac:dyDescent="0.2">
      <c r="A40" s="93" t="s">
        <v>16</v>
      </c>
      <c r="B40" s="121">
        <f>[37]Junho!$B$5</f>
        <v>20.754166666666666</v>
      </c>
      <c r="C40" s="121">
        <f>[37]Junho!$B$6</f>
        <v>21.700000000000003</v>
      </c>
      <c r="D40" s="121">
        <f>[37]Junho!$B$7</f>
        <v>23.820833333333336</v>
      </c>
      <c r="E40" s="121">
        <f>[37]Junho!$B$8</f>
        <v>24.012499999999999</v>
      </c>
      <c r="F40" s="121">
        <f>[37]Junho!$B$9</f>
        <v>23.945833333333329</v>
      </c>
      <c r="G40" s="121">
        <f>[37]Junho!$B$10</f>
        <v>23.533333333333331</v>
      </c>
      <c r="H40" s="121">
        <f>[37]Junho!$B$11</f>
        <v>22.591666666666665</v>
      </c>
      <c r="I40" s="121">
        <f>[37]Junho!$B$12</f>
        <v>21.508333333333336</v>
      </c>
      <c r="J40" s="121">
        <f>[37]Junho!$B$13</f>
        <v>24.729166666666661</v>
      </c>
      <c r="K40" s="121">
        <f>[37]Junho!$B$14</f>
        <v>26.120833333333334</v>
      </c>
      <c r="L40" s="121">
        <f>[37]Junho!$B$15</f>
        <v>21.920833333333334</v>
      </c>
      <c r="M40" s="121">
        <f>[37]Junho!$B$16</f>
        <v>12.108333333333336</v>
      </c>
      <c r="N40" s="121">
        <f>[37]Junho!$B$17</f>
        <v>11.195</v>
      </c>
      <c r="O40" s="121">
        <f>[37]Junho!$B$18</f>
        <v>11.805263157894739</v>
      </c>
      <c r="P40" s="121">
        <f>[37]Junho!$B$19</f>
        <v>16.200000000000003</v>
      </c>
      <c r="Q40" s="121">
        <f>[37]Junho!$B$20</f>
        <v>16.592307692307692</v>
      </c>
      <c r="R40" s="121">
        <f>[37]Junho!$B$21</f>
        <v>14.695000000000002</v>
      </c>
      <c r="S40" s="121">
        <f>[37]Junho!$B$22</f>
        <v>15.944999999999999</v>
      </c>
      <c r="T40" s="121">
        <f>[37]Junho!$B$23</f>
        <v>18.017391304347825</v>
      </c>
      <c r="U40" s="121">
        <f>[37]Junho!$B$24</f>
        <v>20.641666666666669</v>
      </c>
      <c r="V40" s="121">
        <f>[37]Junho!$B$25</f>
        <v>22.758333333333336</v>
      </c>
      <c r="W40" s="121">
        <f>[37]Junho!$B$26</f>
        <v>25.233333333333331</v>
      </c>
      <c r="X40" s="121">
        <f>[37]Junho!$B$27</f>
        <v>26.537499999999998</v>
      </c>
      <c r="Y40" s="121">
        <f>[37]Junho!$B$28</f>
        <v>25.983333333333334</v>
      </c>
      <c r="Z40" s="121">
        <f>[37]Junho!$B$29</f>
        <v>26.016666666666666</v>
      </c>
      <c r="AA40" s="121">
        <f>[37]Junho!$B$30</f>
        <v>25.170833333333331</v>
      </c>
      <c r="AB40" s="121">
        <f>[37]Junho!$B$31</f>
        <v>23.412500000000005</v>
      </c>
      <c r="AC40" s="121">
        <f>[37]Junho!$B$32</f>
        <v>23.291666666666661</v>
      </c>
      <c r="AD40" s="121">
        <f>[37]Junho!$B$33</f>
        <v>23.224999999999998</v>
      </c>
      <c r="AE40" s="121">
        <f>[37]Junho!$B$34</f>
        <v>22.516666666666662</v>
      </c>
      <c r="AF40" s="103">
        <f t="shared" si="1"/>
        <v>21.199443182929453</v>
      </c>
      <c r="AH40" s="12" t="s">
        <v>35</v>
      </c>
      <c r="AJ40" t="s">
        <v>35</v>
      </c>
    </row>
    <row r="41" spans="1:37" x14ac:dyDescent="0.2">
      <c r="A41" s="93" t="s">
        <v>159</v>
      </c>
      <c r="B41" s="121">
        <f>[38]Junho!$B$5</f>
        <v>19.679166666666671</v>
      </c>
      <c r="C41" s="121">
        <f>[38]Junho!$B$6</f>
        <v>19.512500000000003</v>
      </c>
      <c r="D41" s="121">
        <f>[38]Junho!$B$7</f>
        <v>19.537500000000001</v>
      </c>
      <c r="E41" s="121">
        <f>[38]Junho!$B$8</f>
        <v>20.175000000000001</v>
      </c>
      <c r="F41" s="121">
        <f>[38]Junho!$B$9</f>
        <v>19.579166666666669</v>
      </c>
      <c r="G41" s="121">
        <f>[38]Junho!$B$10</f>
        <v>19.404166666666665</v>
      </c>
      <c r="H41" s="121">
        <f>[38]Junho!$B$11</f>
        <v>19.249999999999996</v>
      </c>
      <c r="I41" s="121">
        <f>[38]Junho!$B$12</f>
        <v>19.541666666666664</v>
      </c>
      <c r="J41" s="121">
        <f>[38]Junho!$B$13</f>
        <v>20.087500000000002</v>
      </c>
      <c r="K41" s="121">
        <f>[38]Junho!$B$14</f>
        <v>21.729166666666668</v>
      </c>
      <c r="L41" s="121">
        <f>[38]Junho!$B$15</f>
        <v>22.416666666666668</v>
      </c>
      <c r="M41" s="121">
        <f>[38]Junho!$B$16</f>
        <v>20.900000000000002</v>
      </c>
      <c r="N41" s="121">
        <f>[38]Junho!$B$17</f>
        <v>13.091666666666669</v>
      </c>
      <c r="O41" s="121">
        <f>[38]Junho!$B$18</f>
        <v>10.220833333333333</v>
      </c>
      <c r="P41" s="121">
        <f>[38]Junho!$B$19</f>
        <v>10.950000000000001</v>
      </c>
      <c r="Q41" s="121">
        <f>[38]Junho!$B$20</f>
        <v>10.737499999999999</v>
      </c>
      <c r="R41" s="121">
        <f>[38]Junho!$B$21</f>
        <v>13.637499999999998</v>
      </c>
      <c r="S41" s="121">
        <f>[38]Junho!$B$22</f>
        <v>13.583333333333334</v>
      </c>
      <c r="T41" s="121">
        <f>[38]Junho!$B$23</f>
        <v>14.929166666666665</v>
      </c>
      <c r="U41" s="121">
        <f>[38]Junho!$B$24</f>
        <v>17.345833333333335</v>
      </c>
      <c r="V41" s="121">
        <f>[38]Junho!$B$25</f>
        <v>19.008333333333333</v>
      </c>
      <c r="W41" s="121">
        <f>[38]Junho!$B$26</f>
        <v>21.120833333333334</v>
      </c>
      <c r="X41" s="121">
        <f>[38]Junho!$B$27</f>
        <v>21.387499999999999</v>
      </c>
      <c r="Y41" s="121">
        <f>[38]Junho!$B$28</f>
        <v>20.583333333333332</v>
      </c>
      <c r="Z41" s="121">
        <f>[38]Junho!$B$29</f>
        <v>20.554166666666671</v>
      </c>
      <c r="AA41" s="121">
        <f>[38]Junho!$B$30</f>
        <v>20.55</v>
      </c>
      <c r="AB41" s="121">
        <f>[38]Junho!$B$31</f>
        <v>19.55</v>
      </c>
      <c r="AC41" s="121">
        <f>[38]Junho!$B$32</f>
        <v>20.849999999999998</v>
      </c>
      <c r="AD41" s="121">
        <f>[38]Junho!$B$33</f>
        <v>20.93333333333333</v>
      </c>
      <c r="AE41" s="121">
        <f>[38]Junho!$B$34</f>
        <v>19.850000000000001</v>
      </c>
      <c r="AF41" s="103">
        <f t="shared" si="1"/>
        <v>18.356527777777778</v>
      </c>
      <c r="AH41" s="12" t="s">
        <v>35</v>
      </c>
      <c r="AJ41" t="s">
        <v>35</v>
      </c>
    </row>
    <row r="42" spans="1:37" x14ac:dyDescent="0.2">
      <c r="A42" s="93" t="s">
        <v>17</v>
      </c>
      <c r="B42" s="121">
        <f>[39]Junho!$B$5</f>
        <v>19.683333333333334</v>
      </c>
      <c r="C42" s="121">
        <f>[39]Junho!$B$6</f>
        <v>18.958333333333332</v>
      </c>
      <c r="D42" s="121">
        <f>[39]Junho!$B$7</f>
        <v>19.495833333333334</v>
      </c>
      <c r="E42" s="121">
        <f>[39]Junho!$B$8</f>
        <v>18.900000000000002</v>
      </c>
      <c r="F42" s="121">
        <f>[39]Junho!$B$9</f>
        <v>17.970833333333335</v>
      </c>
      <c r="G42" s="121">
        <f>[39]Junho!$B$10</f>
        <v>17.849999999999998</v>
      </c>
      <c r="H42" s="121">
        <f>[39]Junho!$B$11</f>
        <v>18.425000000000001</v>
      </c>
      <c r="I42" s="121">
        <f>[39]Junho!$B$12</f>
        <v>18.099999999999998</v>
      </c>
      <c r="J42" s="121">
        <f>[39]Junho!$B$13</f>
        <v>18.712499999999999</v>
      </c>
      <c r="K42" s="121">
        <f>[39]Junho!$B$14</f>
        <v>20.933333333333326</v>
      </c>
      <c r="L42" s="121">
        <f>[39]Junho!$B$15</f>
        <v>22.520833333333332</v>
      </c>
      <c r="M42" s="121">
        <f>[39]Junho!$B$16</f>
        <v>17.399999999999999</v>
      </c>
      <c r="N42" s="121">
        <f>[39]Junho!$B$17</f>
        <v>10.1875</v>
      </c>
      <c r="O42" s="121">
        <f>[39]Junho!$B$18</f>
        <v>8.8083333333333318</v>
      </c>
      <c r="P42" s="121">
        <f>[39]Junho!$B$19</f>
        <v>11.462500000000004</v>
      </c>
      <c r="Q42" s="121">
        <f>[39]Junho!$B$20</f>
        <v>9.6708333333333325</v>
      </c>
      <c r="R42" s="121">
        <f>[39]Junho!$B$21</f>
        <v>11.887500000000001</v>
      </c>
      <c r="S42" s="121">
        <f>[39]Junho!$B$22</f>
        <v>12.633333333333333</v>
      </c>
      <c r="T42" s="121">
        <f>[39]Junho!$B$23</f>
        <v>13.554166666666669</v>
      </c>
      <c r="U42" s="121">
        <f>[39]Junho!$B$24</f>
        <v>16.212500000000002</v>
      </c>
      <c r="V42" s="121">
        <f>[39]Junho!$B$25</f>
        <v>18.233333333333338</v>
      </c>
      <c r="W42" s="121">
        <f>[39]Junho!$B$26</f>
        <v>22.604166666666668</v>
      </c>
      <c r="X42" s="121">
        <f>[39]Junho!$B$27</f>
        <v>20.929166666666667</v>
      </c>
      <c r="Y42" s="121">
        <f>[39]Junho!$B$28</f>
        <v>20.599999999999998</v>
      </c>
      <c r="Z42" s="121">
        <f>[39]Junho!$B$29</f>
        <v>20.474999999999998</v>
      </c>
      <c r="AA42" s="121">
        <f>[39]Junho!$B$30</f>
        <v>20.116666666666667</v>
      </c>
      <c r="AB42" s="121">
        <f>[39]Junho!$B$31</f>
        <v>19.670833333333331</v>
      </c>
      <c r="AC42" s="121">
        <f>[39]Junho!$B$32</f>
        <v>18.766666666666666</v>
      </c>
      <c r="AD42" s="121">
        <f>[39]Junho!$B$33</f>
        <v>18.408333333333335</v>
      </c>
      <c r="AE42" s="121">
        <f>[39]Junho!$B$34</f>
        <v>19.425000000000001</v>
      </c>
      <c r="AF42" s="103">
        <f t="shared" si="1"/>
        <v>17.419861111111114</v>
      </c>
      <c r="AH42" s="12" t="s">
        <v>35</v>
      </c>
      <c r="AJ42" t="s">
        <v>35</v>
      </c>
    </row>
    <row r="43" spans="1:37" x14ac:dyDescent="0.2">
      <c r="A43" s="93" t="s">
        <v>141</v>
      </c>
      <c r="B43" s="121">
        <f>[40]Junho!$B$5</f>
        <v>19.345833333333335</v>
      </c>
      <c r="C43" s="121">
        <f>[40]Junho!$B$6</f>
        <v>19.595833333333335</v>
      </c>
      <c r="D43" s="121">
        <f>[40]Junho!$B$7</f>
        <v>18.579166666666666</v>
      </c>
      <c r="E43" s="121">
        <f>[40]Junho!$B$8</f>
        <v>19.908333333333335</v>
      </c>
      <c r="F43" s="121">
        <f>[40]Junho!$B$9</f>
        <v>19.583333333333332</v>
      </c>
      <c r="G43" s="121">
        <f>[40]Junho!$B$10</f>
        <v>19.083333333333332</v>
      </c>
      <c r="H43" s="121">
        <f>[40]Junho!$B$11</f>
        <v>19.212500000000002</v>
      </c>
      <c r="I43" s="121">
        <f>[40]Junho!$B$12</f>
        <v>19.487500000000001</v>
      </c>
      <c r="J43" s="121">
        <f>[40]Junho!$B$13</f>
        <v>19.379166666666666</v>
      </c>
      <c r="K43" s="121">
        <f>[40]Junho!$B$14</f>
        <v>22.129166666666663</v>
      </c>
      <c r="L43" s="121">
        <f>[40]Junho!$B$15</f>
        <v>22.529166666666665</v>
      </c>
      <c r="M43" s="121">
        <f>[40]Junho!$B$16</f>
        <v>18.695833333333336</v>
      </c>
      <c r="N43" s="121">
        <f>[40]Junho!$B$17</f>
        <v>13.329166666666667</v>
      </c>
      <c r="O43" s="121">
        <f>[40]Junho!$B$18</f>
        <v>10.054166666666669</v>
      </c>
      <c r="P43" s="121">
        <f>[40]Junho!$B$19</f>
        <v>10.654166666666669</v>
      </c>
      <c r="Q43" s="121">
        <f>[40]Junho!$B$20</f>
        <v>11.162500000000001</v>
      </c>
      <c r="R43" s="121">
        <f>[40]Junho!$B$21</f>
        <v>12.416666666666664</v>
      </c>
      <c r="S43" s="121">
        <f>[40]Junho!$B$22</f>
        <v>12.895833333333334</v>
      </c>
      <c r="T43" s="121">
        <f>[40]Junho!$B$23</f>
        <v>14.458333333333334</v>
      </c>
      <c r="U43" s="121">
        <f>[40]Junho!$B$24</f>
        <v>16.900000000000002</v>
      </c>
      <c r="V43" s="121">
        <f>[40]Junho!$B$25</f>
        <v>19.029166666666665</v>
      </c>
      <c r="W43" s="121">
        <f>[40]Junho!$B$26</f>
        <v>22.125</v>
      </c>
      <c r="X43" s="121">
        <f>[40]Junho!$B$27</f>
        <v>22.604166666666671</v>
      </c>
      <c r="Y43" s="121">
        <f>[40]Junho!$B$28</f>
        <v>22.187500000000004</v>
      </c>
      <c r="Z43" s="121">
        <f>[40]Junho!$B$29</f>
        <v>21.729166666666668</v>
      </c>
      <c r="AA43" s="121">
        <f>[40]Junho!$B$30</f>
        <v>19.729166666666668</v>
      </c>
      <c r="AB43" s="121">
        <f>[40]Junho!$B$31</f>
        <v>19.229166666666668</v>
      </c>
      <c r="AC43" s="121">
        <f>[40]Junho!$B$32</f>
        <v>20.295833333333334</v>
      </c>
      <c r="AD43" s="121">
        <f>[40]Junho!$B$33</f>
        <v>19.787500000000005</v>
      </c>
      <c r="AE43" s="121">
        <f>[40]Junho!$B$34</f>
        <v>19.729166666666668</v>
      </c>
      <c r="AF43" s="103">
        <f t="shared" si="1"/>
        <v>18.194861111111113</v>
      </c>
      <c r="AH43" s="12" t="s">
        <v>35</v>
      </c>
      <c r="AI43" t="s">
        <v>35</v>
      </c>
    </row>
    <row r="44" spans="1:37" x14ac:dyDescent="0.2">
      <c r="A44" s="93" t="s">
        <v>18</v>
      </c>
      <c r="B44" s="121">
        <f>[41]Junho!$B$5</f>
        <v>19.329166666666669</v>
      </c>
      <c r="C44" s="121">
        <f>[41]Junho!$B$6</f>
        <v>19.383333333333336</v>
      </c>
      <c r="D44" s="121">
        <f>[41]Junho!$B$7</f>
        <v>19.399999999999999</v>
      </c>
      <c r="E44" s="121">
        <f>[41]Junho!$B$8</f>
        <v>20.362500000000001</v>
      </c>
      <c r="F44" s="121">
        <f>[41]Junho!$B$9</f>
        <v>20.533333333333335</v>
      </c>
      <c r="G44" s="121">
        <f>[41]Junho!$B$10</f>
        <v>19.558333333333334</v>
      </c>
      <c r="H44" s="121">
        <f>[41]Junho!$B$11</f>
        <v>19.7</v>
      </c>
      <c r="I44" s="121">
        <f>[41]Junho!$B$12</f>
        <v>20.104166666666668</v>
      </c>
      <c r="J44" s="121">
        <f>[41]Junho!$B$13</f>
        <v>20.341666666666669</v>
      </c>
      <c r="K44" s="121">
        <f>[41]Junho!$B$14</f>
        <v>21.579166666666666</v>
      </c>
      <c r="L44" s="121">
        <f>[41]Junho!$B$15</f>
        <v>21.900000000000002</v>
      </c>
      <c r="M44" s="121">
        <f>[41]Junho!$B$16</f>
        <v>18.412500000000001</v>
      </c>
      <c r="N44" s="121">
        <f>[41]Junho!$B$17</f>
        <v>11.77083333333333</v>
      </c>
      <c r="O44" s="121">
        <f>[41]Junho!$B$18</f>
        <v>8.3416666666666668</v>
      </c>
      <c r="P44" s="121">
        <f>[41]Junho!$B$19</f>
        <v>8.716666666666665</v>
      </c>
      <c r="Q44" s="121">
        <f>[41]Junho!$B$20</f>
        <v>10.570833333333335</v>
      </c>
      <c r="R44" s="121">
        <f>[41]Junho!$B$21</f>
        <v>13.729166666666664</v>
      </c>
      <c r="S44" s="121">
        <f>[41]Junho!$B$22</f>
        <v>13.962500000000004</v>
      </c>
      <c r="T44" s="121">
        <f>[41]Junho!$B$23</f>
        <v>16.070833333333329</v>
      </c>
      <c r="U44" s="121">
        <f>[41]Junho!$B$24</f>
        <v>18.116666666666667</v>
      </c>
      <c r="V44" s="121">
        <f>[41]Junho!$B$25</f>
        <v>19.766666666666669</v>
      </c>
      <c r="W44" s="121">
        <f>[41]Junho!$B$26</f>
        <v>20.925000000000001</v>
      </c>
      <c r="X44" s="121">
        <f>[41]Junho!$B$27</f>
        <v>20.616666666666671</v>
      </c>
      <c r="Y44" s="121">
        <f>[41]Junho!$B$28</f>
        <v>20.375000000000004</v>
      </c>
      <c r="Z44" s="121">
        <f>[41]Junho!$B$29</f>
        <v>20.679166666666667</v>
      </c>
      <c r="AA44" s="121">
        <f>[41]Junho!$B$30</f>
        <v>19.7</v>
      </c>
      <c r="AB44" s="121">
        <f>[41]Junho!$B$31</f>
        <v>19.31666666666667</v>
      </c>
      <c r="AC44" s="121">
        <f>[41]Junho!$B$32</f>
        <v>20.679166666666671</v>
      </c>
      <c r="AD44" s="121">
        <f>[41]Junho!$B$33</f>
        <v>20.162499999999998</v>
      </c>
      <c r="AE44" s="121">
        <f>[41]Junho!$B$34</f>
        <v>19.841666666666672</v>
      </c>
      <c r="AF44" s="103">
        <f t="shared" si="1"/>
        <v>18.131527777777777</v>
      </c>
      <c r="AJ44" t="s">
        <v>35</v>
      </c>
    </row>
    <row r="45" spans="1:37" ht="12.75" hidden="1" customHeight="1" x14ac:dyDescent="0.2">
      <c r="A45" s="93" t="s">
        <v>146</v>
      </c>
      <c r="B45" s="121" t="str">
        <f>[42]Junho!$B$5</f>
        <v>*</v>
      </c>
      <c r="C45" s="121" t="str">
        <f>[42]Junho!$B$6</f>
        <v>*</v>
      </c>
      <c r="D45" s="121" t="str">
        <f>[42]Junho!$B$7</f>
        <v>*</v>
      </c>
      <c r="E45" s="121" t="str">
        <f>[42]Junho!$B$8</f>
        <v>*</v>
      </c>
      <c r="F45" s="121" t="str">
        <f>[42]Junho!$B$9</f>
        <v>*</v>
      </c>
      <c r="G45" s="121" t="str">
        <f>[42]Junho!$B$10</f>
        <v>*</v>
      </c>
      <c r="H45" s="121" t="str">
        <f>[42]Junho!$B$11</f>
        <v>*</v>
      </c>
      <c r="I45" s="121" t="str">
        <f>[42]Junho!$B$12</f>
        <v>*</v>
      </c>
      <c r="J45" s="121" t="str">
        <f>[42]Junho!$B$13</f>
        <v>*</v>
      </c>
      <c r="K45" s="121" t="str">
        <f>[42]Junho!$B$14</f>
        <v>*</v>
      </c>
      <c r="L45" s="121" t="str">
        <f>[42]Junho!$B$15</f>
        <v>*</v>
      </c>
      <c r="M45" s="121" t="str">
        <f>[42]Junho!$B$16</f>
        <v>*</v>
      </c>
      <c r="N45" s="121" t="str">
        <f>[42]Junho!$B$17</f>
        <v>*</v>
      </c>
      <c r="O45" s="121" t="str">
        <f>[42]Junho!$B$18</f>
        <v>*</v>
      </c>
      <c r="P45" s="121" t="str">
        <f>[42]Junho!$B$19</f>
        <v>*</v>
      </c>
      <c r="Q45" s="121" t="str">
        <f>[42]Junho!$B$20</f>
        <v>*</v>
      </c>
      <c r="R45" s="121" t="str">
        <f>[42]Junho!$B$21</f>
        <v>*</v>
      </c>
      <c r="S45" s="121" t="str">
        <f>[42]Junho!$B$22</f>
        <v>*</v>
      </c>
      <c r="T45" s="121" t="str">
        <f>[42]Junho!$B$23</f>
        <v>*</v>
      </c>
      <c r="U45" s="121" t="str">
        <f>[42]Junho!$B$24</f>
        <v>*</v>
      </c>
      <c r="V45" s="121" t="str">
        <f>[42]Junho!$B$25</f>
        <v>*</v>
      </c>
      <c r="W45" s="121" t="str">
        <f>[42]Junho!$B$26</f>
        <v>*</v>
      </c>
      <c r="X45" s="121" t="str">
        <f>[42]Junho!$B$27</f>
        <v>*</v>
      </c>
      <c r="Y45" s="121" t="str">
        <f>[42]Junho!$B$28</f>
        <v>*</v>
      </c>
      <c r="Z45" s="121" t="str">
        <f>[42]Junho!$B$29</f>
        <v>*</v>
      </c>
      <c r="AA45" s="121" t="str">
        <f>[42]Junho!$B$30</f>
        <v>*</v>
      </c>
      <c r="AB45" s="121" t="str">
        <f>[42]Junho!$B$31</f>
        <v>*</v>
      </c>
      <c r="AC45" s="121" t="str">
        <f>[42]Junho!$B$32</f>
        <v>*</v>
      </c>
      <c r="AD45" s="121" t="str">
        <f>[42]Junho!$B$33</f>
        <v>*</v>
      </c>
      <c r="AE45" s="121" t="str">
        <f>[42]Junho!$B$34</f>
        <v>*</v>
      </c>
      <c r="AF45" s="103" t="s">
        <v>209</v>
      </c>
    </row>
    <row r="46" spans="1:37" x14ac:dyDescent="0.2">
      <c r="A46" s="93" t="s">
        <v>19</v>
      </c>
      <c r="B46" s="121">
        <f>[43]Junho!$B$5</f>
        <v>19.495833333333334</v>
      </c>
      <c r="C46" s="121">
        <f>[43]Junho!$B$6</f>
        <v>19.154166666666665</v>
      </c>
      <c r="D46" s="121">
        <f>[43]Junho!$B$7</f>
        <v>18.962499999999999</v>
      </c>
      <c r="E46" s="121">
        <f>[43]Junho!$B$8</f>
        <v>19.854166666666668</v>
      </c>
      <c r="F46" s="121">
        <f>[43]Junho!$B$9</f>
        <v>19.879166666666666</v>
      </c>
      <c r="G46" s="121">
        <f>[43]Junho!$B$10</f>
        <v>19.566666666666666</v>
      </c>
      <c r="H46" s="121">
        <f>[43]Junho!$B$11</f>
        <v>19.262499999999999</v>
      </c>
      <c r="I46" s="121">
        <f>[43]Junho!$B$12</f>
        <v>19.3</v>
      </c>
      <c r="J46" s="121">
        <f>[43]Junho!$B$13</f>
        <v>19.579166666666666</v>
      </c>
      <c r="K46" s="121">
        <f>[43]Junho!$B$14</f>
        <v>20.520833333333332</v>
      </c>
      <c r="L46" s="121">
        <f>[43]Junho!$B$15</f>
        <v>18.804166666666671</v>
      </c>
      <c r="M46" s="121">
        <f>[43]Junho!$B$16</f>
        <v>11.395833333333334</v>
      </c>
      <c r="N46" s="121">
        <f>[43]Junho!$B$17</f>
        <v>8.5083333333333346</v>
      </c>
      <c r="O46" s="121">
        <f>[43]Junho!$B$18</f>
        <v>7.5791666666666657</v>
      </c>
      <c r="P46" s="121">
        <f>[43]Junho!$B$19</f>
        <v>9.8541666666666661</v>
      </c>
      <c r="Q46" s="121">
        <f>[43]Junho!$B$20</f>
        <v>11.404166666666667</v>
      </c>
      <c r="R46" s="121">
        <f>[43]Junho!$B$21</f>
        <v>12.720833333333331</v>
      </c>
      <c r="S46" s="121">
        <f>[43]Junho!$B$22</f>
        <v>13.320833333333331</v>
      </c>
      <c r="T46" s="121">
        <f>[43]Junho!$B$23</f>
        <v>14.816666666666668</v>
      </c>
      <c r="U46" s="121">
        <f>[43]Junho!$B$24</f>
        <v>16.354166666666668</v>
      </c>
      <c r="V46" s="121">
        <f>[43]Junho!$B$25</f>
        <v>17.566666666666666</v>
      </c>
      <c r="W46" s="121">
        <f>[43]Junho!$B$26</f>
        <v>18.375000000000004</v>
      </c>
      <c r="X46" s="121">
        <f>[43]Junho!$B$27</f>
        <v>19.570833333333329</v>
      </c>
      <c r="Y46" s="121">
        <f>[43]Junho!$B$28</f>
        <v>20.654166666666665</v>
      </c>
      <c r="Z46" s="121">
        <f>[43]Junho!$B$29</f>
        <v>20.904166666666665</v>
      </c>
      <c r="AA46" s="121">
        <f>[43]Junho!$B$30</f>
        <v>20.479166666666664</v>
      </c>
      <c r="AB46" s="121">
        <f>[43]Junho!$B$31</f>
        <v>19.391666666666666</v>
      </c>
      <c r="AC46" s="121">
        <f>[43]Junho!$B$32</f>
        <v>20.133333333333333</v>
      </c>
      <c r="AD46" s="121">
        <f>[43]Junho!$B$33</f>
        <v>20.529166666666672</v>
      </c>
      <c r="AE46" s="121">
        <f>[43]Junho!$B$34</f>
        <v>20.05</v>
      </c>
      <c r="AF46" s="103">
        <f t="shared" si="1"/>
        <v>17.266249999999999</v>
      </c>
      <c r="AG46" s="12" t="s">
        <v>35</v>
      </c>
      <c r="AH46" s="12" t="s">
        <v>35</v>
      </c>
      <c r="AJ46" t="s">
        <v>35</v>
      </c>
    </row>
    <row r="47" spans="1:37" x14ac:dyDescent="0.2">
      <c r="A47" s="93" t="s">
        <v>23</v>
      </c>
      <c r="B47" s="121">
        <f>[44]Junho!$B$5</f>
        <v>19.420833333333331</v>
      </c>
      <c r="C47" s="121">
        <f>[44]Junho!$B$6</f>
        <v>19.650000000000002</v>
      </c>
      <c r="D47" s="121">
        <f>[44]Junho!$B$7</f>
        <v>21.012499999999999</v>
      </c>
      <c r="E47" s="121">
        <f>[44]Junho!$B$8</f>
        <v>20.983333333333334</v>
      </c>
      <c r="F47" s="121">
        <f>[44]Junho!$B$9</f>
        <v>21.012499999999999</v>
      </c>
      <c r="G47" s="121">
        <f>[44]Junho!$B$10</f>
        <v>19.770833333333332</v>
      </c>
      <c r="H47" s="121">
        <f>[44]Junho!$B$11</f>
        <v>20.358333333333331</v>
      </c>
      <c r="I47" s="121">
        <f>[44]Junho!$B$12</f>
        <v>20.416666666666668</v>
      </c>
      <c r="J47" s="121">
        <f>[44]Junho!$B$13</f>
        <v>22.208333333333339</v>
      </c>
      <c r="K47" s="121">
        <f>[44]Junho!$B$14</f>
        <v>23.233333333333334</v>
      </c>
      <c r="L47" s="121">
        <f>[44]Junho!$B$15</f>
        <v>24.316666666666666</v>
      </c>
      <c r="M47" s="121">
        <f>[44]Junho!$B$16</f>
        <v>18.062499999999996</v>
      </c>
      <c r="N47" s="121">
        <f>[44]Junho!$B$17</f>
        <v>10.200000000000001</v>
      </c>
      <c r="O47" s="121">
        <f>[44]Junho!$B$18</f>
        <v>8.2708333333333339</v>
      </c>
      <c r="P47" s="121">
        <f>[44]Junho!$B$19</f>
        <v>10.625</v>
      </c>
      <c r="Q47" s="121">
        <f>[44]Junho!$B$20</f>
        <v>10.466666666666665</v>
      </c>
      <c r="R47" s="121">
        <f>[44]Junho!$B$21</f>
        <v>12.1875</v>
      </c>
      <c r="S47" s="121">
        <f>[44]Junho!$B$22</f>
        <v>12.916666666666666</v>
      </c>
      <c r="T47" s="121">
        <f>[44]Junho!$B$23</f>
        <v>15.658333333333331</v>
      </c>
      <c r="U47" s="121">
        <f>[44]Junho!$B$24</f>
        <v>18.795833333333331</v>
      </c>
      <c r="V47" s="121">
        <f>[44]Junho!$B$25</f>
        <v>21.700000000000003</v>
      </c>
      <c r="W47" s="121">
        <f>[44]Junho!$B$26</f>
        <v>23.579166666666669</v>
      </c>
      <c r="X47" s="121">
        <f>[44]Junho!$B$27</f>
        <v>23.4375</v>
      </c>
      <c r="Y47" s="121">
        <f>[44]Junho!$B$28</f>
        <v>22.908333333333331</v>
      </c>
      <c r="Z47" s="121">
        <f>[44]Junho!$B$29</f>
        <v>22.887499999999999</v>
      </c>
      <c r="AA47" s="121">
        <f>[44]Junho!$B$30</f>
        <v>22.795833333333334</v>
      </c>
      <c r="AB47" s="121">
        <f>[44]Junho!$B$31</f>
        <v>22.112499999999997</v>
      </c>
      <c r="AC47" s="121">
        <f>[44]Junho!$B$32</f>
        <v>21.341666666666669</v>
      </c>
      <c r="AD47" s="121">
        <f>[44]Junho!$B$33</f>
        <v>20.454166666666669</v>
      </c>
      <c r="AE47" s="121">
        <f>[44]Junho!$B$34</f>
        <v>20.866666666666667</v>
      </c>
      <c r="AF47" s="103">
        <f t="shared" si="1"/>
        <v>19.055</v>
      </c>
      <c r="AJ47" t="s">
        <v>35</v>
      </c>
    </row>
    <row r="48" spans="1:37" x14ac:dyDescent="0.2">
      <c r="A48" s="93" t="s">
        <v>34</v>
      </c>
      <c r="B48" s="121">
        <f>[45]Junho!$B$5</f>
        <v>21.824999999999999</v>
      </c>
      <c r="C48" s="121">
        <f>[45]Junho!$B$6</f>
        <v>22.387500000000003</v>
      </c>
      <c r="D48" s="121">
        <f>[45]Junho!$B$7</f>
        <v>22.441666666666674</v>
      </c>
      <c r="E48" s="121">
        <f>[45]Junho!$B$8</f>
        <v>23.324999999999999</v>
      </c>
      <c r="F48" s="121">
        <f>[45]Junho!$B$9</f>
        <v>22.945833333333336</v>
      </c>
      <c r="G48" s="121">
        <f>[45]Junho!$B$10</f>
        <v>21.95</v>
      </c>
      <c r="H48" s="121">
        <f>[45]Junho!$B$11</f>
        <v>22.504166666666674</v>
      </c>
      <c r="I48" s="121">
        <f>[45]Junho!$B$12</f>
        <v>23.329166666666666</v>
      </c>
      <c r="J48" s="121">
        <f>[45]Junho!$B$13</f>
        <v>23.512499999999992</v>
      </c>
      <c r="K48" s="121">
        <f>[45]Junho!$B$14</f>
        <v>24.295833333333334</v>
      </c>
      <c r="L48" s="121">
        <f>[45]Junho!$B$15</f>
        <v>24.49166666666666</v>
      </c>
      <c r="M48" s="121">
        <f>[45]Junho!$B$16</f>
        <v>19.058333333333334</v>
      </c>
      <c r="N48" s="121">
        <f>[45]Junho!$B$17</f>
        <v>11.8125</v>
      </c>
      <c r="O48" s="121">
        <f>[45]Junho!$B$18</f>
        <v>8.7083333333333339</v>
      </c>
      <c r="P48" s="121">
        <f>[45]Junho!$B$19</f>
        <v>10.291666666666666</v>
      </c>
      <c r="Q48" s="121">
        <f>[45]Junho!$B$20</f>
        <v>13.891666666666667</v>
      </c>
      <c r="R48" s="121">
        <f>[45]Junho!$B$21</f>
        <v>15.687500000000005</v>
      </c>
      <c r="S48" s="121">
        <f>[45]Junho!$B$22</f>
        <v>16.708333333333329</v>
      </c>
      <c r="T48" s="121">
        <f>[45]Junho!$B$23</f>
        <v>20.087500000000002</v>
      </c>
      <c r="U48" s="121">
        <f>[45]Junho!$B$24</f>
        <v>21.358333333333331</v>
      </c>
      <c r="V48" s="121">
        <f>[45]Junho!$B$25</f>
        <v>22.874999999999996</v>
      </c>
      <c r="W48" s="121">
        <f>[45]Junho!$B$26</f>
        <v>23.229166666666668</v>
      </c>
      <c r="X48" s="121">
        <f>[45]Junho!$B$27</f>
        <v>22.941666666666663</v>
      </c>
      <c r="Y48" s="121">
        <f>[45]Junho!$B$28</f>
        <v>22.895833333333332</v>
      </c>
      <c r="Z48" s="121">
        <f>[45]Junho!$B$29</f>
        <v>23.633333333333336</v>
      </c>
      <c r="AA48" s="121">
        <f>[45]Junho!$B$30</f>
        <v>22.862500000000001</v>
      </c>
      <c r="AB48" s="121">
        <f>[45]Junho!$B$31</f>
        <v>22.458333333333332</v>
      </c>
      <c r="AC48" s="121">
        <f>[45]Junho!$B$32</f>
        <v>23.170833333333334</v>
      </c>
      <c r="AD48" s="121">
        <f>[45]Junho!$B$33</f>
        <v>22.804166666666671</v>
      </c>
      <c r="AE48" s="121">
        <f>[45]Junho!$B$34</f>
        <v>22.766666666666666</v>
      </c>
      <c r="AF48" s="103">
        <f t="shared" si="1"/>
        <v>20.675000000000001</v>
      </c>
      <c r="AG48" s="12" t="s">
        <v>35</v>
      </c>
      <c r="AH48" s="12" t="s">
        <v>35</v>
      </c>
    </row>
    <row r="49" spans="1:38" x14ac:dyDescent="0.2">
      <c r="A49" s="93" t="s">
        <v>20</v>
      </c>
      <c r="B49" s="121">
        <f>[46]Junho!$B$5</f>
        <v>21.508333333333336</v>
      </c>
      <c r="C49" s="121">
        <f>[46]Junho!$B$6</f>
        <v>20.987500000000001</v>
      </c>
      <c r="D49" s="121">
        <f>[46]Junho!$B$7</f>
        <v>20.924999999999994</v>
      </c>
      <c r="E49" s="121">
        <f>[46]Junho!$B$8</f>
        <v>21.658333333333335</v>
      </c>
      <c r="F49" s="121">
        <f>[46]Junho!$B$9</f>
        <v>21.491666666666664</v>
      </c>
      <c r="G49" s="121">
        <f>[46]Junho!$B$10</f>
        <v>20.49583333333333</v>
      </c>
      <c r="H49" s="121">
        <f>[46]Junho!$B$11</f>
        <v>20.937499999999996</v>
      </c>
      <c r="I49" s="121">
        <f>[46]Junho!$B$12</f>
        <v>21.5</v>
      </c>
      <c r="J49" s="121">
        <f>[46]Junho!$B$13</f>
        <v>21.879166666666663</v>
      </c>
      <c r="K49" s="121">
        <f>[46]Junho!$B$14</f>
        <v>23.091666666666669</v>
      </c>
      <c r="L49" s="121">
        <f>[46]Junho!$B$15</f>
        <v>24.883333333333336</v>
      </c>
      <c r="M49" s="121">
        <f>[46]Junho!$B$16</f>
        <v>21.654166666666665</v>
      </c>
      <c r="N49" s="121">
        <f>[46]Junho!$B$17</f>
        <v>17.545833333333334</v>
      </c>
      <c r="O49" s="121">
        <f>[46]Junho!$B$18</f>
        <v>12.20833333333333</v>
      </c>
      <c r="P49" s="121">
        <f>[46]Junho!$B$19</f>
        <v>11.604166666666666</v>
      </c>
      <c r="Q49" s="121">
        <f>[46]Junho!$B$20</f>
        <v>14.02083333333333</v>
      </c>
      <c r="R49" s="121">
        <f>[46]Junho!$B$21</f>
        <v>14.733333333333333</v>
      </c>
      <c r="S49" s="121">
        <f>[46]Junho!$B$22</f>
        <v>15.366666666666667</v>
      </c>
      <c r="T49" s="121">
        <f>[46]Junho!$B$23</f>
        <v>16.175000000000001</v>
      </c>
      <c r="U49" s="121">
        <f>[46]Junho!$B$24</f>
        <v>17.983333333333331</v>
      </c>
      <c r="V49" s="121">
        <f>[46]Junho!$B$25</f>
        <v>19.837499999999999</v>
      </c>
      <c r="W49" s="121">
        <f>[46]Junho!$B$26</f>
        <v>21.245833333333334</v>
      </c>
      <c r="X49" s="121">
        <f>[46]Junho!$B$27</f>
        <v>21.416666666666668</v>
      </c>
      <c r="Y49" s="121">
        <f>[46]Junho!$B$28</f>
        <v>21.341666666666665</v>
      </c>
      <c r="Z49" s="121">
        <f>[46]Junho!$B$29</f>
        <v>21.308333333333334</v>
      </c>
      <c r="AA49" s="121">
        <f>[46]Junho!$B$30</f>
        <v>20.375</v>
      </c>
      <c r="AB49" s="121">
        <f>[46]Junho!$B$31</f>
        <v>20.633333333333336</v>
      </c>
      <c r="AC49" s="121">
        <f>[46]Junho!$B$32</f>
        <v>22.162500000000005</v>
      </c>
      <c r="AD49" s="121">
        <f>[46]Junho!$B$33</f>
        <v>22.220833333333335</v>
      </c>
      <c r="AE49" s="121">
        <f>[46]Junho!$B$34</f>
        <v>21.208333333333325</v>
      </c>
      <c r="AF49" s="103">
        <f t="shared" si="1"/>
        <v>19.74666666666667</v>
      </c>
      <c r="AH49" s="12" t="s">
        <v>35</v>
      </c>
    </row>
    <row r="50" spans="1:38" s="5" customFormat="1" ht="17.100000000000001" customHeight="1" x14ac:dyDescent="0.2">
      <c r="A50" s="94" t="s">
        <v>210</v>
      </c>
      <c r="B50" s="122">
        <f t="shared" ref="B50:AE50" si="2">AVERAGE(B5:B49)</f>
        <v>20.143528105979232</v>
      </c>
      <c r="C50" s="122">
        <f t="shared" si="2"/>
        <v>20.089285714285722</v>
      </c>
      <c r="D50" s="122">
        <f t="shared" si="2"/>
        <v>20.313541239462293</v>
      </c>
      <c r="E50" s="122">
        <f t="shared" si="2"/>
        <v>21.009613237639552</v>
      </c>
      <c r="F50" s="122">
        <f t="shared" si="2"/>
        <v>20.944603174603177</v>
      </c>
      <c r="G50" s="122">
        <f t="shared" si="2"/>
        <v>20.135253623188405</v>
      </c>
      <c r="H50" s="122">
        <f t="shared" si="2"/>
        <v>20.01634057971015</v>
      </c>
      <c r="I50" s="122">
        <f t="shared" si="2"/>
        <v>20.279145021645014</v>
      </c>
      <c r="J50" s="122">
        <f t="shared" si="2"/>
        <v>21.032520703933745</v>
      </c>
      <c r="K50" s="122">
        <f t="shared" si="2"/>
        <v>22.565379325643292</v>
      </c>
      <c r="L50" s="122">
        <f t="shared" si="2"/>
        <v>23.173333333333336</v>
      </c>
      <c r="M50" s="122">
        <f t="shared" si="2"/>
        <v>17.048821354628807</v>
      </c>
      <c r="N50" s="122">
        <f t="shared" si="2"/>
        <v>11.635974025974022</v>
      </c>
      <c r="O50" s="122">
        <f t="shared" si="2"/>
        <v>9.4635687432867854</v>
      </c>
      <c r="P50" s="122">
        <f t="shared" si="2"/>
        <v>11.102584033613445</v>
      </c>
      <c r="Q50" s="122">
        <f t="shared" si="2"/>
        <v>11.944795747730529</v>
      </c>
      <c r="R50" s="122">
        <f t="shared" si="2"/>
        <v>13.762905326557501</v>
      </c>
      <c r="S50" s="122">
        <f t="shared" si="2"/>
        <v>14.312227272727272</v>
      </c>
      <c r="T50" s="122">
        <f>AVERAGE(T5:T49)</f>
        <v>15.930258799171838</v>
      </c>
      <c r="U50" s="122">
        <f t="shared" si="2"/>
        <v>18.025735294117645</v>
      </c>
      <c r="V50" s="122">
        <f t="shared" si="2"/>
        <v>19.682075873827799</v>
      </c>
      <c r="W50" s="122">
        <f t="shared" si="2"/>
        <v>22.119975490196076</v>
      </c>
      <c r="X50" s="122">
        <f t="shared" si="2"/>
        <v>22.036519607843136</v>
      </c>
      <c r="Y50" s="122">
        <f t="shared" si="2"/>
        <v>21.721200980392162</v>
      </c>
      <c r="Z50" s="122">
        <f t="shared" si="2"/>
        <v>21.7671568627451</v>
      </c>
      <c r="AA50" s="122">
        <f t="shared" si="2"/>
        <v>21.11017156862745</v>
      </c>
      <c r="AB50" s="122">
        <f t="shared" si="2"/>
        <v>20.47867114236999</v>
      </c>
      <c r="AC50" s="122">
        <f t="shared" si="2"/>
        <v>21.121428571428574</v>
      </c>
      <c r="AD50" s="122">
        <f t="shared" si="2"/>
        <v>20.893163895993183</v>
      </c>
      <c r="AE50" s="122">
        <f t="shared" si="2"/>
        <v>20.421200980392157</v>
      </c>
      <c r="AF50" s="126">
        <f>AVERAGE(AF5:AF49)</f>
        <v>18.778561682989611</v>
      </c>
      <c r="AH50" s="5" t="s">
        <v>35</v>
      </c>
      <c r="AI50" s="5" t="s">
        <v>35</v>
      </c>
    </row>
    <row r="51" spans="1:38" x14ac:dyDescent="0.2">
      <c r="A51" s="99" t="s">
        <v>224</v>
      </c>
      <c r="B51" s="102"/>
      <c r="C51" s="44"/>
      <c r="D51" s="44"/>
      <c r="E51" s="44"/>
      <c r="F51" s="44"/>
      <c r="G51" s="4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77"/>
      <c r="Z51" s="77"/>
      <c r="AA51" s="77"/>
      <c r="AB51" s="77"/>
      <c r="AC51" s="77"/>
      <c r="AD51" s="50"/>
      <c r="AE51" s="55" t="s">
        <v>35</v>
      </c>
      <c r="AF51" s="75"/>
      <c r="AJ51" t="s">
        <v>35</v>
      </c>
    </row>
    <row r="52" spans="1:38" x14ac:dyDescent="0.2">
      <c r="A52" s="99" t="s">
        <v>225</v>
      </c>
      <c r="B52" s="101"/>
      <c r="C52" s="45"/>
      <c r="D52" s="45"/>
      <c r="E52" s="45"/>
      <c r="F52" s="45"/>
      <c r="G52" s="45"/>
      <c r="H52" s="45"/>
      <c r="I52" s="4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91"/>
      <c r="V52" s="91"/>
      <c r="W52" s="91"/>
      <c r="X52" s="91"/>
      <c r="Y52" s="77"/>
      <c r="Z52" s="77"/>
      <c r="AA52" s="77"/>
      <c r="AB52" s="77"/>
      <c r="AC52" s="77"/>
      <c r="AD52" s="77"/>
      <c r="AE52" s="77"/>
      <c r="AF52" s="75"/>
      <c r="AH52" s="12" t="s">
        <v>35</v>
      </c>
    </row>
    <row r="53" spans="1:38" x14ac:dyDescent="0.2">
      <c r="A53" s="99"/>
      <c r="B53" s="100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2"/>
      <c r="U53" s="92"/>
      <c r="V53" s="92"/>
      <c r="W53" s="92"/>
      <c r="X53" s="92"/>
      <c r="Y53" s="77"/>
      <c r="Z53" s="77"/>
      <c r="AA53" s="77"/>
      <c r="AB53" s="77"/>
      <c r="AC53" s="77"/>
      <c r="AD53" s="50"/>
      <c r="AE53" s="50"/>
      <c r="AF53" s="75"/>
    </row>
    <row r="54" spans="1:38" x14ac:dyDescent="0.2">
      <c r="A54" s="99"/>
      <c r="B54" s="86"/>
      <c r="C54" s="44"/>
      <c r="D54" s="44"/>
      <c r="E54" s="44"/>
      <c r="F54" s="44"/>
      <c r="G54" s="44"/>
      <c r="H54" s="44"/>
      <c r="I54" s="44"/>
      <c r="J54" s="4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77"/>
      <c r="Z54" s="77"/>
      <c r="AA54" s="77"/>
      <c r="AB54" s="77"/>
      <c r="AC54" s="77"/>
      <c r="AD54" s="50"/>
      <c r="AE54" s="50"/>
      <c r="AF54" s="75"/>
    </row>
    <row r="55" spans="1:38" x14ac:dyDescent="0.2">
      <c r="A55" s="4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77"/>
      <c r="Z55" s="77"/>
      <c r="AA55" s="77"/>
      <c r="AB55" s="77"/>
      <c r="AC55" s="77"/>
      <c r="AD55" s="77"/>
      <c r="AE55" s="50"/>
      <c r="AF55" s="75"/>
    </row>
    <row r="56" spans="1:38" x14ac:dyDescent="0.2">
      <c r="A56" s="4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1"/>
      <c r="AF56" s="75"/>
      <c r="AH56" t="s">
        <v>35</v>
      </c>
    </row>
    <row r="57" spans="1:38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76"/>
    </row>
    <row r="59" spans="1:38" x14ac:dyDescent="0.2">
      <c r="AH59" s="12" t="s">
        <v>35</v>
      </c>
    </row>
    <row r="60" spans="1:38" x14ac:dyDescent="0.2">
      <c r="A60" s="88"/>
      <c r="N60" s="2" t="s">
        <v>35</v>
      </c>
      <c r="AD60" s="2" t="s">
        <v>35</v>
      </c>
    </row>
    <row r="61" spans="1:38" x14ac:dyDescent="0.2">
      <c r="A61" s="88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2" t="s">
        <v>35</v>
      </c>
    </row>
    <row r="62" spans="1:38" x14ac:dyDescent="0.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2" t="s">
        <v>35</v>
      </c>
      <c r="W62" s="2" t="s">
        <v>35</v>
      </c>
    </row>
    <row r="63" spans="1:38" x14ac:dyDescent="0.2">
      <c r="X63" s="2" t="s">
        <v>35</v>
      </c>
      <c r="Z63" s="2" t="s">
        <v>35</v>
      </c>
      <c r="AL63" s="12" t="s">
        <v>35</v>
      </c>
    </row>
    <row r="64" spans="1:38" x14ac:dyDescent="0.2">
      <c r="AB64" s="2" t="s">
        <v>35</v>
      </c>
    </row>
    <row r="65" spans="9:32" x14ac:dyDescent="0.2">
      <c r="AF65" s="7" t="s">
        <v>35</v>
      </c>
    </row>
    <row r="67" spans="9:32" x14ac:dyDescent="0.2">
      <c r="I67" s="2" t="s">
        <v>35</v>
      </c>
    </row>
    <row r="70" spans="9:32" x14ac:dyDescent="0.2">
      <c r="AE70" s="2" t="s">
        <v>35</v>
      </c>
    </row>
  </sheetData>
  <mergeCells count="34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showGridLines="0" tabSelected="1" zoomScale="90" zoomScaleNormal="90" workbookViewId="0">
      <selection activeCell="O15" sqref="O15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38" t="s">
        <v>214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4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41"/>
    </row>
    <row r="3" spans="1:34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29</v>
      </c>
      <c r="AG3" s="116" t="s">
        <v>27</v>
      </c>
      <c r="AH3" s="152" t="s">
        <v>208</v>
      </c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16" t="s">
        <v>25</v>
      </c>
      <c r="AH4" s="153" t="s">
        <v>25</v>
      </c>
    </row>
    <row r="5" spans="1:34" s="5" customFormat="1" x14ac:dyDescent="0.2">
      <c r="A5" s="53" t="s">
        <v>30</v>
      </c>
      <c r="B5" s="82">
        <f>[2]Junho!$K$5</f>
        <v>0</v>
      </c>
      <c r="C5" s="82">
        <f>[2]Junho!$K$6</f>
        <v>0</v>
      </c>
      <c r="D5" s="82">
        <f>[2]Junho!$K$7</f>
        <v>0</v>
      </c>
      <c r="E5" s="82">
        <f>[2]Junho!$K$8</f>
        <v>0</v>
      </c>
      <c r="F5" s="82">
        <f>[2]Junho!$K$9</f>
        <v>0</v>
      </c>
      <c r="G5" s="82">
        <f>[2]Junho!$K$10</f>
        <v>0</v>
      </c>
      <c r="H5" s="82">
        <f>[2]Junho!$K$11</f>
        <v>0</v>
      </c>
      <c r="I5" s="82">
        <f>[2]Junho!$K$12</f>
        <v>0</v>
      </c>
      <c r="J5" s="82">
        <f>[2]Junho!$K$13</f>
        <v>0</v>
      </c>
      <c r="K5" s="82">
        <f>[2]Junho!$K$14</f>
        <v>0</v>
      </c>
      <c r="L5" s="82">
        <f>[2]Junho!$K$15</f>
        <v>0</v>
      </c>
      <c r="M5" s="82">
        <f>[2]Junho!$K$16</f>
        <v>6.2</v>
      </c>
      <c r="N5" s="82">
        <f>[2]Junho!$K$17</f>
        <v>22.4</v>
      </c>
      <c r="O5" s="82">
        <f>[2]Junho!$K$18</f>
        <v>40.20000000000001</v>
      </c>
      <c r="P5" s="82">
        <f>[2]Junho!$K$19</f>
        <v>20.2</v>
      </c>
      <c r="Q5" s="82">
        <f>[2]Junho!$K$20</f>
        <v>0</v>
      </c>
      <c r="R5" s="82">
        <f>[2]Junho!$K$21</f>
        <v>0</v>
      </c>
      <c r="S5" s="82">
        <f>[2]Junho!$K$22</f>
        <v>0</v>
      </c>
      <c r="T5" s="82">
        <f>[2]Junho!$K$23</f>
        <v>0</v>
      </c>
      <c r="U5" s="82">
        <f>[2]Junho!$K$24</f>
        <v>0</v>
      </c>
      <c r="V5" s="82">
        <f>[2]Junho!$K$25</f>
        <v>0</v>
      </c>
      <c r="W5" s="82">
        <f>[2]Junho!$K$26</f>
        <v>0</v>
      </c>
      <c r="X5" s="82">
        <f>[2]Junho!$K$27</f>
        <v>0</v>
      </c>
      <c r="Y5" s="82">
        <f>[2]Junho!$K$28</f>
        <v>0</v>
      </c>
      <c r="Z5" s="82">
        <f>[2]Junho!$K$29</f>
        <v>0</v>
      </c>
      <c r="AA5" s="82">
        <f>[2]Junho!$K$30</f>
        <v>0</v>
      </c>
      <c r="AB5" s="82">
        <f>[2]Junho!$K$31</f>
        <v>0</v>
      </c>
      <c r="AC5" s="82">
        <f>[2]Junho!$K$32</f>
        <v>0</v>
      </c>
      <c r="AD5" s="82">
        <f>[2]Junho!$K$33</f>
        <v>0</v>
      </c>
      <c r="AE5" s="82">
        <f>[2]Junho!$K$34</f>
        <v>0</v>
      </c>
      <c r="AF5" s="108">
        <f>SUM(B5:AE5)</f>
        <v>89.000000000000014</v>
      </c>
      <c r="AG5" s="117">
        <f>MAX(B5:AE5)</f>
        <v>40.20000000000001</v>
      </c>
      <c r="AH5" s="61">
        <f>COUNTIF(B5:AE5,"=0,0")</f>
        <v>26</v>
      </c>
    </row>
    <row r="6" spans="1:34" x14ac:dyDescent="0.2">
      <c r="A6" s="53" t="s">
        <v>0</v>
      </c>
      <c r="B6" s="11">
        <f>[3]Junho!$K$5</f>
        <v>0</v>
      </c>
      <c r="C6" s="11">
        <f>[3]Junho!$K$6</f>
        <v>0</v>
      </c>
      <c r="D6" s="11">
        <f>[3]Junho!$K$7</f>
        <v>0</v>
      </c>
      <c r="E6" s="11">
        <f>[3]Junho!$K$8</f>
        <v>0.2</v>
      </c>
      <c r="F6" s="11">
        <f>[3]Junho!$K$9</f>
        <v>0.2</v>
      </c>
      <c r="G6" s="11">
        <f>[3]Junho!$K$10</f>
        <v>0</v>
      </c>
      <c r="H6" s="11">
        <f>[3]Junho!$K$11</f>
        <v>0</v>
      </c>
      <c r="I6" s="11">
        <f>[3]Junho!$K$12</f>
        <v>0</v>
      </c>
      <c r="J6" s="11">
        <f>[3]Junho!$K$13</f>
        <v>0</v>
      </c>
      <c r="K6" s="11">
        <f>[3]Junho!$K$14</f>
        <v>0</v>
      </c>
      <c r="L6" s="11">
        <f>[3]Junho!$K$15</f>
        <v>0.2</v>
      </c>
      <c r="M6" s="11">
        <f>[3]Junho!$K$16</f>
        <v>56.8</v>
      </c>
      <c r="N6" s="11">
        <f>[3]Junho!$K$17</f>
        <v>6.6000000000000005</v>
      </c>
      <c r="O6" s="11">
        <f>[3]Junho!$K$18</f>
        <v>6.0000000000000009</v>
      </c>
      <c r="P6" s="11">
        <f>[3]Junho!$K$19</f>
        <v>0.4</v>
      </c>
      <c r="Q6" s="11">
        <f>[3]Junho!$K$20</f>
        <v>0</v>
      </c>
      <c r="R6" s="11">
        <f>[3]Junho!$K$21</f>
        <v>0</v>
      </c>
      <c r="S6" s="11">
        <f>[3]Junho!$K$22</f>
        <v>0</v>
      </c>
      <c r="T6" s="11">
        <f>[3]Junho!$K$23</f>
        <v>0</v>
      </c>
      <c r="U6" s="11">
        <f>[3]Junho!$K$24</f>
        <v>0</v>
      </c>
      <c r="V6" s="11">
        <f>[3]Junho!$K$25</f>
        <v>0</v>
      </c>
      <c r="W6" s="11">
        <f>[3]Junho!$K$26</f>
        <v>0.6</v>
      </c>
      <c r="X6" s="11">
        <f>[3]Junho!$K$27</f>
        <v>0</v>
      </c>
      <c r="Y6" s="11">
        <f>[3]Junho!$K$28</f>
        <v>0</v>
      </c>
      <c r="Z6" s="11">
        <f>[3]Junho!$K$29</f>
        <v>0</v>
      </c>
      <c r="AA6" s="11">
        <f>[3]Junho!$K$30</f>
        <v>0</v>
      </c>
      <c r="AB6" s="11">
        <f>[3]Junho!$K$31</f>
        <v>0</v>
      </c>
      <c r="AC6" s="11">
        <f>[3]Junho!$K$32</f>
        <v>0</v>
      </c>
      <c r="AD6" s="11">
        <f>[3]Junho!$K$33</f>
        <v>0</v>
      </c>
      <c r="AE6" s="11">
        <f>[3]Junho!$K$34</f>
        <v>0</v>
      </c>
      <c r="AF6" s="108">
        <f t="shared" ref="AF6:AF49" si="1">SUM(B6:AE6)</f>
        <v>71</v>
      </c>
      <c r="AG6" s="117">
        <f t="shared" ref="AG6:AG49" si="2">MAX(B6:AE6)</f>
        <v>56.8</v>
      </c>
      <c r="AH6" s="61">
        <f t="shared" ref="AH6:AH49" si="3">COUNTIF(B6:AE6,"=0,0")</f>
        <v>22</v>
      </c>
    </row>
    <row r="7" spans="1:34" x14ac:dyDescent="0.2">
      <c r="A7" s="53" t="s">
        <v>88</v>
      </c>
      <c r="B7" s="11">
        <f>[4]Junho!$K$5</f>
        <v>0</v>
      </c>
      <c r="C7" s="11">
        <f>[4]Junho!$K$6</f>
        <v>0</v>
      </c>
      <c r="D7" s="11">
        <f>[4]Junho!$K$7</f>
        <v>0</v>
      </c>
      <c r="E7" s="11">
        <f>[4]Junho!$K$8</f>
        <v>0</v>
      </c>
      <c r="F7" s="11">
        <f>[4]Junho!$K$9</f>
        <v>0</v>
      </c>
      <c r="G7" s="11">
        <f>[4]Junho!$K$10</f>
        <v>0</v>
      </c>
      <c r="H7" s="11">
        <f>[4]Junho!$K$11</f>
        <v>0</v>
      </c>
      <c r="I7" s="11">
        <f>[4]Junho!$K$12</f>
        <v>0</v>
      </c>
      <c r="J7" s="11">
        <f>[4]Junho!$K$13</f>
        <v>0</v>
      </c>
      <c r="K7" s="11">
        <f>[4]Junho!$K$14</f>
        <v>0</v>
      </c>
      <c r="L7" s="11">
        <f>[4]Junho!$K$15</f>
        <v>0</v>
      </c>
      <c r="M7" s="11">
        <f>[4]Junho!$K$16</f>
        <v>7.1999999999999993</v>
      </c>
      <c r="N7" s="11">
        <f>[4]Junho!$K$17</f>
        <v>27.599999999999998</v>
      </c>
      <c r="O7" s="11">
        <f>[4]Junho!$K$18</f>
        <v>36.6</v>
      </c>
      <c r="P7" s="11">
        <f>[4]Junho!$K$19</f>
        <v>2.8</v>
      </c>
      <c r="Q7" s="11">
        <f>[4]Junho!$K$20</f>
        <v>0</v>
      </c>
      <c r="R7" s="11">
        <f>[4]Junho!$K$21</f>
        <v>0</v>
      </c>
      <c r="S7" s="11">
        <f>[4]Junho!$K$22</f>
        <v>0.2</v>
      </c>
      <c r="T7" s="11">
        <f>[4]Junho!$K$23</f>
        <v>0</v>
      </c>
      <c r="U7" s="11" t="str">
        <f>[4]Junho!$K$24</f>
        <v>*</v>
      </c>
      <c r="V7" s="11" t="str">
        <f>[4]Junho!$K$25</f>
        <v>*</v>
      </c>
      <c r="W7" s="11" t="str">
        <f>[4]Junho!$K$26</f>
        <v>*</v>
      </c>
      <c r="X7" s="11" t="str">
        <f>[4]Junho!$K$27</f>
        <v>*</v>
      </c>
      <c r="Y7" s="11" t="str">
        <f>[4]Junho!$K$28</f>
        <v>*</v>
      </c>
      <c r="Z7" s="11" t="str">
        <f>[4]Junho!$K$29</f>
        <v>*</v>
      </c>
      <c r="AA7" s="11" t="str">
        <f>[4]Junho!$K$30</f>
        <v>*</v>
      </c>
      <c r="AB7" s="11" t="str">
        <f>[4]Junho!$K$31</f>
        <v>*</v>
      </c>
      <c r="AC7" s="11" t="str">
        <f>[4]Junho!$K$32</f>
        <v>*</v>
      </c>
      <c r="AD7" s="11" t="str">
        <f>[4]Junho!$K$33</f>
        <v>*</v>
      </c>
      <c r="AE7" s="11" t="str">
        <f>[4]Junho!$K$34</f>
        <v>*</v>
      </c>
      <c r="AF7" s="108" t="s">
        <v>209</v>
      </c>
      <c r="AG7" s="117" t="s">
        <v>209</v>
      </c>
      <c r="AH7" s="61">
        <f t="shared" si="3"/>
        <v>14</v>
      </c>
    </row>
    <row r="8" spans="1:34" x14ac:dyDescent="0.2">
      <c r="A8" s="53" t="s">
        <v>1</v>
      </c>
      <c r="B8" s="11">
        <f>[5]Junho!$K$5</f>
        <v>0.2</v>
      </c>
      <c r="C8" s="11">
        <f>[5]Junho!$K$6</f>
        <v>0</v>
      </c>
      <c r="D8" s="11">
        <f>[5]Junho!$K$7</f>
        <v>0.2</v>
      </c>
      <c r="E8" s="11">
        <f>[5]Junho!$K$8</f>
        <v>0</v>
      </c>
      <c r="F8" s="11">
        <f>[5]Junho!$K$9</f>
        <v>0</v>
      </c>
      <c r="G8" s="11">
        <f>[5]Junho!$K$10</f>
        <v>0</v>
      </c>
      <c r="H8" s="11">
        <f>[5]Junho!$K$11</f>
        <v>0.2</v>
      </c>
      <c r="I8" s="11">
        <f>[5]Junho!$K$12</f>
        <v>0</v>
      </c>
      <c r="J8" s="11">
        <f>[5]Junho!$K$13</f>
        <v>0</v>
      </c>
      <c r="K8" s="11">
        <f>[5]Junho!$K$14</f>
        <v>0</v>
      </c>
      <c r="L8" s="11">
        <f>[5]Junho!$K$15</f>
        <v>0</v>
      </c>
      <c r="M8" s="11">
        <f>[5]Junho!$K$16</f>
        <v>7.6000000000000005</v>
      </c>
      <c r="N8" s="11">
        <f>[5]Junho!$K$17</f>
        <v>33.999999999999993</v>
      </c>
      <c r="O8" s="11">
        <f>[5]Junho!$K$18</f>
        <v>16.799999999999997</v>
      </c>
      <c r="P8" s="11">
        <f>[5]Junho!$K$19</f>
        <v>8.7999999999999989</v>
      </c>
      <c r="Q8" s="11">
        <f>[5]Junho!$K$20</f>
        <v>0.4</v>
      </c>
      <c r="R8" s="11">
        <f>[5]Junho!$K$21</f>
        <v>1.2</v>
      </c>
      <c r="S8" s="11">
        <f>[5]Junho!$K$22</f>
        <v>0</v>
      </c>
      <c r="T8" s="11">
        <f>[5]Junho!$K$23</f>
        <v>0</v>
      </c>
      <c r="U8" s="11">
        <f>[5]Junho!$K$24</f>
        <v>0</v>
      </c>
      <c r="V8" s="11">
        <f>[5]Junho!$K$25</f>
        <v>0.2</v>
      </c>
      <c r="W8" s="11">
        <f>[5]Junho!$K$26</f>
        <v>0</v>
      </c>
      <c r="X8" s="11">
        <f>[5]Junho!$K$27</f>
        <v>0</v>
      </c>
      <c r="Y8" s="11">
        <f>[5]Junho!$K$28</f>
        <v>0</v>
      </c>
      <c r="Z8" s="11">
        <f>[5]Junho!$K$29</f>
        <v>0</v>
      </c>
      <c r="AA8" s="11">
        <f>[5]Junho!$K$30</f>
        <v>0</v>
      </c>
      <c r="AB8" s="11">
        <f>[5]Junho!$K$31</f>
        <v>0</v>
      </c>
      <c r="AC8" s="11">
        <f>[5]Junho!$K$32</f>
        <v>0</v>
      </c>
      <c r="AD8" s="11">
        <f>[5]Junho!$K$33</f>
        <v>0.2</v>
      </c>
      <c r="AE8" s="11">
        <f>[5]Junho!$K$34</f>
        <v>0</v>
      </c>
      <c r="AF8" s="108">
        <f t="shared" si="1"/>
        <v>69.800000000000011</v>
      </c>
      <c r="AG8" s="117">
        <f t="shared" si="2"/>
        <v>33.999999999999993</v>
      </c>
      <c r="AH8" s="61">
        <f t="shared" si="3"/>
        <v>19</v>
      </c>
    </row>
    <row r="9" spans="1:34" hidden="1" x14ac:dyDescent="0.2">
      <c r="A9" s="53" t="s">
        <v>151</v>
      </c>
      <c r="B9" s="11" t="str">
        <f>[6]Junho!$K$5</f>
        <v>*</v>
      </c>
      <c r="C9" s="11" t="str">
        <f>[6]Junho!$K$6</f>
        <v>*</v>
      </c>
      <c r="D9" s="11" t="str">
        <f>[6]Junho!$K$7</f>
        <v>*</v>
      </c>
      <c r="E9" s="11" t="str">
        <f>[6]Junho!$K$8</f>
        <v>*</v>
      </c>
      <c r="F9" s="11" t="str">
        <f>[6]Junho!$K$9</f>
        <v>*</v>
      </c>
      <c r="G9" s="11" t="str">
        <f>[6]Junho!$K$10</f>
        <v>*</v>
      </c>
      <c r="H9" s="11" t="str">
        <f>[6]Junho!$K$11</f>
        <v>*</v>
      </c>
      <c r="I9" s="11" t="str">
        <f>[6]Junho!$K$12</f>
        <v>*</v>
      </c>
      <c r="J9" s="11" t="str">
        <f>[6]Junho!$K$13</f>
        <v>*</v>
      </c>
      <c r="K9" s="11" t="str">
        <f>[6]Junho!$K$14</f>
        <v>*</v>
      </c>
      <c r="L9" s="11" t="str">
        <f>[6]Junho!$K$15</f>
        <v>*</v>
      </c>
      <c r="M9" s="11" t="str">
        <f>[6]Junho!$K$16</f>
        <v>*</v>
      </c>
      <c r="N9" s="11" t="str">
        <f>[6]Junho!$K$17</f>
        <v>*</v>
      </c>
      <c r="O9" s="11" t="str">
        <f>[6]Junho!$K$18</f>
        <v>*</v>
      </c>
      <c r="P9" s="11" t="str">
        <f>[6]Junho!$K$19</f>
        <v>*</v>
      </c>
      <c r="Q9" s="11" t="str">
        <f>[6]Junho!$K$20</f>
        <v>*</v>
      </c>
      <c r="R9" s="11" t="str">
        <f>[6]Junho!$K$21</f>
        <v>*</v>
      </c>
      <c r="S9" s="11" t="str">
        <f>[6]Junho!$K$22</f>
        <v>*</v>
      </c>
      <c r="T9" s="11" t="str">
        <f>[6]Junho!$K$23</f>
        <v>*</v>
      </c>
      <c r="U9" s="11" t="str">
        <f>[6]Junho!$K$24</f>
        <v>*</v>
      </c>
      <c r="V9" s="11" t="str">
        <f>[6]Junho!$K$25</f>
        <v>*</v>
      </c>
      <c r="W9" s="11" t="str">
        <f>[6]Junho!$K$26</f>
        <v>*</v>
      </c>
      <c r="X9" s="11" t="str">
        <f>[6]Junho!$K$27</f>
        <v>*</v>
      </c>
      <c r="Y9" s="11" t="str">
        <f>[6]Junho!$K$28</f>
        <v>*</v>
      </c>
      <c r="Z9" s="11" t="str">
        <f>[6]Junho!$K$29</f>
        <v>*</v>
      </c>
      <c r="AA9" s="11" t="str">
        <f>[6]Junho!$K$30</f>
        <v>*</v>
      </c>
      <c r="AB9" s="11" t="str">
        <f>[6]Junho!$K$31</f>
        <v>*</v>
      </c>
      <c r="AC9" s="11" t="str">
        <f>[6]Junho!$K$32</f>
        <v>*</v>
      </c>
      <c r="AD9" s="11" t="str">
        <f>[6]Junho!$K$33</f>
        <v>*</v>
      </c>
      <c r="AE9" s="11" t="str">
        <f>[6]Junho!$K$34</f>
        <v>*</v>
      </c>
      <c r="AF9" s="108" t="s">
        <v>209</v>
      </c>
      <c r="AG9" s="117" t="s">
        <v>209</v>
      </c>
      <c r="AH9" s="61">
        <f t="shared" si="3"/>
        <v>0</v>
      </c>
    </row>
    <row r="10" spans="1:34" x14ac:dyDescent="0.2">
      <c r="A10" s="53" t="s">
        <v>95</v>
      </c>
      <c r="B10" s="11">
        <f>[7]Junho!$K$5</f>
        <v>0.2</v>
      </c>
      <c r="C10" s="11">
        <f>[7]Junho!$K$6</f>
        <v>0.4</v>
      </c>
      <c r="D10" s="11">
        <f>[7]Junho!$K$7</f>
        <v>0.2</v>
      </c>
      <c r="E10" s="11">
        <f>[7]Junho!$K$8</f>
        <v>0.2</v>
      </c>
      <c r="F10" s="11">
        <f>[7]Junho!$K$9</f>
        <v>0</v>
      </c>
      <c r="G10" s="11">
        <f>[7]Junho!$K$10</f>
        <v>0</v>
      </c>
      <c r="H10" s="11">
        <f>[7]Junho!$K$11</f>
        <v>0.2</v>
      </c>
      <c r="I10" s="11">
        <f>[7]Junho!$K$12</f>
        <v>0</v>
      </c>
      <c r="J10" s="11">
        <f>[7]Junho!$K$13</f>
        <v>0</v>
      </c>
      <c r="K10" s="11">
        <f>[7]Junho!$K$14</f>
        <v>0</v>
      </c>
      <c r="L10" s="11">
        <f>[7]Junho!$K$15</f>
        <v>0</v>
      </c>
      <c r="M10" s="11">
        <f>[7]Junho!$K$16</f>
        <v>9</v>
      </c>
      <c r="N10" s="11">
        <f>[7]Junho!$K$17</f>
        <v>34.6</v>
      </c>
      <c r="O10" s="11">
        <f>[7]Junho!$K$18</f>
        <v>29.8</v>
      </c>
      <c r="P10" s="11">
        <f>[7]Junho!$K$19</f>
        <v>10.199999999999998</v>
      </c>
      <c r="Q10" s="11">
        <f>[7]Junho!$K$20</f>
        <v>0.2</v>
      </c>
      <c r="R10" s="11">
        <f>[7]Junho!$K$21</f>
        <v>1</v>
      </c>
      <c r="S10" s="11">
        <f>[7]Junho!$K$22</f>
        <v>0.4</v>
      </c>
      <c r="T10" s="11">
        <f>[7]Junho!$K$23</f>
        <v>0.2</v>
      </c>
      <c r="U10" s="11">
        <f>[7]Junho!$K$24</f>
        <v>0.2</v>
      </c>
      <c r="V10" s="11">
        <f>[7]Junho!$K$25</f>
        <v>0</v>
      </c>
      <c r="W10" s="11">
        <f>[7]Junho!$K$26</f>
        <v>0</v>
      </c>
      <c r="X10" s="11">
        <f>[7]Junho!$K$27</f>
        <v>0</v>
      </c>
      <c r="Y10" s="11">
        <f>[7]Junho!$K$28</f>
        <v>0</v>
      </c>
      <c r="Z10" s="11">
        <f>[7]Junho!$K$29</f>
        <v>0</v>
      </c>
      <c r="AA10" s="11">
        <f>[7]Junho!$K$30</f>
        <v>0</v>
      </c>
      <c r="AB10" s="11">
        <f>[7]Junho!$K$31</f>
        <v>0</v>
      </c>
      <c r="AC10" s="11">
        <f>[7]Junho!$K$32</f>
        <v>0</v>
      </c>
      <c r="AD10" s="11">
        <f>[7]Junho!$K$33</f>
        <v>0</v>
      </c>
      <c r="AE10" s="11">
        <f>[7]Junho!$K$34</f>
        <v>0</v>
      </c>
      <c r="AF10" s="108">
        <f t="shared" si="1"/>
        <v>86.800000000000011</v>
      </c>
      <c r="AG10" s="117">
        <f t="shared" si="2"/>
        <v>34.6</v>
      </c>
      <c r="AH10" s="61">
        <f t="shared" si="3"/>
        <v>16</v>
      </c>
    </row>
    <row r="11" spans="1:34" x14ac:dyDescent="0.2">
      <c r="A11" s="53" t="s">
        <v>52</v>
      </c>
      <c r="B11" s="11">
        <f>[8]Junho!$K$5</f>
        <v>0.2</v>
      </c>
      <c r="C11" s="11">
        <f>[8]Junho!$K$6</f>
        <v>0</v>
      </c>
      <c r="D11" s="11">
        <f>[8]Junho!$K$7</f>
        <v>0.2</v>
      </c>
      <c r="E11" s="11">
        <f>[8]Junho!$K$8</f>
        <v>0</v>
      </c>
      <c r="F11" s="11">
        <f>[8]Junho!$K$9</f>
        <v>0</v>
      </c>
      <c r="G11" s="11">
        <f>[8]Junho!$K$10</f>
        <v>0</v>
      </c>
      <c r="H11" s="11">
        <f>[8]Junho!$K$11</f>
        <v>0</v>
      </c>
      <c r="I11" s="11">
        <f>[8]Junho!$K$12</f>
        <v>0</v>
      </c>
      <c r="J11" s="11">
        <f>[8]Junho!$K$13</f>
        <v>0</v>
      </c>
      <c r="K11" s="11">
        <f>[8]Junho!$K$14</f>
        <v>0</v>
      </c>
      <c r="L11" s="11">
        <f>[8]Junho!$K$15</f>
        <v>0</v>
      </c>
      <c r="M11" s="11">
        <f>[8]Junho!$K$16</f>
        <v>6.6</v>
      </c>
      <c r="N11" s="11">
        <f>[8]Junho!$K$17</f>
        <v>61.800000000000004</v>
      </c>
      <c r="O11" s="11">
        <f>[8]Junho!$K$18</f>
        <v>28.599999999999998</v>
      </c>
      <c r="P11" s="11">
        <f>[8]Junho!$K$19</f>
        <v>6.4</v>
      </c>
      <c r="Q11" s="11">
        <f>[8]Junho!$K$20</f>
        <v>0</v>
      </c>
      <c r="R11" s="11">
        <f>[8]Junho!$K$21</f>
        <v>0</v>
      </c>
      <c r="S11" s="11">
        <f>[8]Junho!$K$22</f>
        <v>0</v>
      </c>
      <c r="T11" s="11">
        <f>[8]Junho!$K$23</f>
        <v>0</v>
      </c>
      <c r="U11" s="11">
        <f>[8]Junho!$K$24</f>
        <v>0</v>
      </c>
      <c r="V11" s="11">
        <f>[8]Junho!$K$25</f>
        <v>0</v>
      </c>
      <c r="W11" s="11">
        <f>[8]Junho!$K$26</f>
        <v>0</v>
      </c>
      <c r="X11" s="11">
        <f>[8]Junho!$K$27</f>
        <v>0</v>
      </c>
      <c r="Y11" s="11">
        <f>[8]Junho!$K$28</f>
        <v>0</v>
      </c>
      <c r="Z11" s="11">
        <f>[8]Junho!$K$29</f>
        <v>0</v>
      </c>
      <c r="AA11" s="11">
        <f>[8]Junho!$K$30</f>
        <v>0</v>
      </c>
      <c r="AB11" s="11">
        <f>[8]Junho!$K$31</f>
        <v>0</v>
      </c>
      <c r="AC11" s="11">
        <f>[8]Junho!$K$32</f>
        <v>0</v>
      </c>
      <c r="AD11" s="11">
        <f>[8]Junho!$K$33</f>
        <v>0</v>
      </c>
      <c r="AE11" s="11">
        <f>[8]Junho!$K$34</f>
        <v>0</v>
      </c>
      <c r="AF11" s="108">
        <f t="shared" si="1"/>
        <v>103.80000000000001</v>
      </c>
      <c r="AG11" s="117">
        <f t="shared" si="2"/>
        <v>61.800000000000004</v>
      </c>
      <c r="AH11" s="61">
        <f t="shared" si="3"/>
        <v>24</v>
      </c>
    </row>
    <row r="12" spans="1:34" hidden="1" x14ac:dyDescent="0.2">
      <c r="A12" s="53" t="s">
        <v>31</v>
      </c>
      <c r="B12" s="11" t="str">
        <f>[9]Junho!$K$5</f>
        <v>*</v>
      </c>
      <c r="C12" s="11" t="str">
        <f>[9]Junho!$K$6</f>
        <v>*</v>
      </c>
      <c r="D12" s="11" t="str">
        <f>[9]Junho!$K$7</f>
        <v>*</v>
      </c>
      <c r="E12" s="11" t="str">
        <f>[9]Junho!$K$8</f>
        <v>*</v>
      </c>
      <c r="F12" s="11" t="str">
        <f>[9]Junho!$K$9</f>
        <v>*</v>
      </c>
      <c r="G12" s="11" t="str">
        <f>[9]Junho!$K$10</f>
        <v>*</v>
      </c>
      <c r="H12" s="11" t="str">
        <f>[9]Junho!$K$11</f>
        <v>*</v>
      </c>
      <c r="I12" s="11" t="str">
        <f>[9]Junho!$K$12</f>
        <v>*</v>
      </c>
      <c r="J12" s="11" t="str">
        <f>[9]Junho!$K$13</f>
        <v>*</v>
      </c>
      <c r="K12" s="11" t="str">
        <f>[9]Junho!$K$14</f>
        <v>*</v>
      </c>
      <c r="L12" s="11" t="str">
        <f>[9]Junho!$K$15</f>
        <v>*</v>
      </c>
      <c r="M12" s="11" t="str">
        <f>[9]Junho!$K$16</f>
        <v>*</v>
      </c>
      <c r="N12" s="11" t="str">
        <f>[9]Junho!$K$17</f>
        <v>*</v>
      </c>
      <c r="O12" s="11" t="str">
        <f>[9]Junho!$K$18</f>
        <v>*</v>
      </c>
      <c r="P12" s="11" t="str">
        <f>[9]Junho!$K$19</f>
        <v>*</v>
      </c>
      <c r="Q12" s="11" t="str">
        <f>[9]Junho!$K$20</f>
        <v>*</v>
      </c>
      <c r="R12" s="11" t="str">
        <f>[9]Junho!$K$21</f>
        <v>*</v>
      </c>
      <c r="S12" s="11" t="str">
        <f>[9]Junho!$K$22</f>
        <v>*</v>
      </c>
      <c r="T12" s="11" t="str">
        <f>[9]Junho!$K$23</f>
        <v>*</v>
      </c>
      <c r="U12" s="11" t="str">
        <f>[9]Junho!$K$24</f>
        <v>*</v>
      </c>
      <c r="V12" s="11" t="str">
        <f>[9]Junho!$K$25</f>
        <v>*</v>
      </c>
      <c r="W12" s="11" t="str">
        <f>[9]Junho!$K$26</f>
        <v>*</v>
      </c>
      <c r="X12" s="11" t="str">
        <f>[9]Junho!$K$27</f>
        <v>*</v>
      </c>
      <c r="Y12" s="11" t="str">
        <f>[9]Junho!$K$28</f>
        <v>*</v>
      </c>
      <c r="Z12" s="11" t="str">
        <f>[9]Junho!$K$29</f>
        <v>*</v>
      </c>
      <c r="AA12" s="11" t="str">
        <f>[9]Junho!$K$30</f>
        <v>*</v>
      </c>
      <c r="AB12" s="11" t="str">
        <f>[9]Junho!$K$31</f>
        <v>*</v>
      </c>
      <c r="AC12" s="11" t="str">
        <f>[9]Junho!$K$32</f>
        <v>*</v>
      </c>
      <c r="AD12" s="11" t="str">
        <f>[9]Junho!$K$33</f>
        <v>*</v>
      </c>
      <c r="AE12" s="11" t="str">
        <f>[9]Junho!$K$34</f>
        <v>*</v>
      </c>
      <c r="AF12" s="108" t="s">
        <v>209</v>
      </c>
      <c r="AG12" s="117" t="s">
        <v>209</v>
      </c>
      <c r="AH12" s="61">
        <f t="shared" si="3"/>
        <v>0</v>
      </c>
    </row>
    <row r="13" spans="1:34" x14ac:dyDescent="0.2">
      <c r="A13" s="53" t="s">
        <v>98</v>
      </c>
      <c r="B13" s="11">
        <f>[10]Junho!$K$5</f>
        <v>0.4</v>
      </c>
      <c r="C13" s="11">
        <f>[10]Junho!$K$6</f>
        <v>0.2</v>
      </c>
      <c r="D13" s="11">
        <f>[10]Junho!$K$7</f>
        <v>0.2</v>
      </c>
      <c r="E13" s="11">
        <f>[10]Junho!$K$8</f>
        <v>0</v>
      </c>
      <c r="F13" s="11">
        <f>[10]Junho!$K$9</f>
        <v>0</v>
      </c>
      <c r="G13" s="11">
        <f>[10]Junho!$K$10</f>
        <v>0</v>
      </c>
      <c r="H13" s="11">
        <f>[10]Junho!$K$11</f>
        <v>0.2</v>
      </c>
      <c r="I13" s="11">
        <f>[10]Junho!$K$12</f>
        <v>0.2</v>
      </c>
      <c r="J13" s="11">
        <f>[10]Junho!$K$13</f>
        <v>0</v>
      </c>
      <c r="K13" s="11">
        <f>[10]Junho!$K$14</f>
        <v>0</v>
      </c>
      <c r="L13" s="11">
        <f>[10]Junho!$K$15</f>
        <v>0</v>
      </c>
      <c r="M13" s="11">
        <f>[10]Junho!$K$16</f>
        <v>6.6000000000000005</v>
      </c>
      <c r="N13" s="11">
        <f>[10]Junho!$K$17</f>
        <v>11.000000000000002</v>
      </c>
      <c r="O13" s="11">
        <f>[10]Junho!$K$18</f>
        <v>6.6000000000000005</v>
      </c>
      <c r="P13" s="11">
        <f>[10]Junho!$K$19</f>
        <v>0</v>
      </c>
      <c r="Q13" s="11">
        <f>[10]Junho!$K$20</f>
        <v>0.2</v>
      </c>
      <c r="R13" s="11">
        <f>[10]Junho!$K$21</f>
        <v>0.2</v>
      </c>
      <c r="S13" s="11">
        <f>[10]Junho!$K$22</f>
        <v>0.2</v>
      </c>
      <c r="T13" s="11">
        <f>[10]Junho!$K$23</f>
        <v>0.2</v>
      </c>
      <c r="U13" s="11">
        <f>[10]Junho!$K$24</f>
        <v>0.2</v>
      </c>
      <c r="V13" s="11">
        <f>[10]Junho!$K$25</f>
        <v>0</v>
      </c>
      <c r="W13" s="11">
        <f>[10]Junho!$K$26</f>
        <v>0</v>
      </c>
      <c r="X13" s="11">
        <f>[10]Junho!$K$27</f>
        <v>0</v>
      </c>
      <c r="Y13" s="11">
        <f>[10]Junho!$K$28</f>
        <v>0</v>
      </c>
      <c r="Z13" s="11">
        <f>[10]Junho!$K$29</f>
        <v>0</v>
      </c>
      <c r="AA13" s="11">
        <f>[10]Junho!$K$30</f>
        <v>0.2</v>
      </c>
      <c r="AB13" s="11">
        <f>[10]Junho!$K$31</f>
        <v>0.2</v>
      </c>
      <c r="AC13" s="11">
        <f>[10]Junho!$K$32</f>
        <v>0</v>
      </c>
      <c r="AD13" s="11">
        <f>[10]Junho!$K$33</f>
        <v>0</v>
      </c>
      <c r="AE13" s="11">
        <f>[10]Junho!$K$34</f>
        <v>0</v>
      </c>
      <c r="AF13" s="108">
        <f t="shared" si="1"/>
        <v>26.8</v>
      </c>
      <c r="AG13" s="117">
        <f t="shared" si="2"/>
        <v>11.000000000000002</v>
      </c>
      <c r="AH13" s="61">
        <f t="shared" si="3"/>
        <v>15</v>
      </c>
    </row>
    <row r="14" spans="1:34" hidden="1" x14ac:dyDescent="0.2">
      <c r="A14" s="53" t="s">
        <v>102</v>
      </c>
      <c r="B14" s="11" t="str">
        <f>[11]Junho!$K$5</f>
        <v>*</v>
      </c>
      <c r="C14" s="11" t="str">
        <f>[11]Junho!$K$6</f>
        <v>*</v>
      </c>
      <c r="D14" s="11" t="str">
        <f>[11]Junho!$K$7</f>
        <v>*</v>
      </c>
      <c r="E14" s="11" t="str">
        <f>[11]Junho!$K$8</f>
        <v>*</v>
      </c>
      <c r="F14" s="11" t="str">
        <f>[11]Junho!$K$9</f>
        <v>*</v>
      </c>
      <c r="G14" s="11" t="str">
        <f>[11]Junho!$K$10</f>
        <v>*</v>
      </c>
      <c r="H14" s="11" t="str">
        <f>[11]Junho!$K$11</f>
        <v>*</v>
      </c>
      <c r="I14" s="11" t="str">
        <f>[11]Junho!$K$12</f>
        <v>*</v>
      </c>
      <c r="J14" s="11" t="str">
        <f>[11]Junho!$K$13</f>
        <v>*</v>
      </c>
      <c r="K14" s="11" t="str">
        <f>[11]Junho!$K$14</f>
        <v>*</v>
      </c>
      <c r="L14" s="11" t="str">
        <f>[11]Junho!$K$15</f>
        <v>*</v>
      </c>
      <c r="M14" s="11" t="str">
        <f>[11]Junho!$K$16</f>
        <v>*</v>
      </c>
      <c r="N14" s="11" t="str">
        <f>[11]Junho!$K$17</f>
        <v>*</v>
      </c>
      <c r="O14" s="11" t="str">
        <f>[11]Junho!$K$18</f>
        <v>*</v>
      </c>
      <c r="P14" s="11" t="str">
        <f>[11]Junho!$K$19</f>
        <v>*</v>
      </c>
      <c r="Q14" s="11" t="str">
        <f>[11]Junho!$K$20</f>
        <v>*</v>
      </c>
      <c r="R14" s="11" t="str">
        <f>[11]Junho!$K$21</f>
        <v>*</v>
      </c>
      <c r="S14" s="11" t="str">
        <f>[11]Junho!$K$22</f>
        <v>*</v>
      </c>
      <c r="T14" s="11" t="str">
        <f>[11]Junho!$K$23</f>
        <v>*</v>
      </c>
      <c r="U14" s="11" t="str">
        <f>[11]Junho!$K$24</f>
        <v>*</v>
      </c>
      <c r="V14" s="11" t="str">
        <f>[11]Junho!$K$25</f>
        <v>*</v>
      </c>
      <c r="W14" s="11" t="str">
        <f>[11]Junho!$K$26</f>
        <v>*</v>
      </c>
      <c r="X14" s="11" t="str">
        <f>[11]Junho!$K$27</f>
        <v>*</v>
      </c>
      <c r="Y14" s="11" t="str">
        <f>[11]Junho!$K$28</f>
        <v>*</v>
      </c>
      <c r="Z14" s="11" t="str">
        <f>[11]Junho!$K$29</f>
        <v>*</v>
      </c>
      <c r="AA14" s="11" t="str">
        <f>[11]Junho!$K$30</f>
        <v>*</v>
      </c>
      <c r="AB14" s="11" t="str">
        <f>[11]Junho!$K$31</f>
        <v>*</v>
      </c>
      <c r="AC14" s="11" t="str">
        <f>[11]Junho!$K$32</f>
        <v>*</v>
      </c>
      <c r="AD14" s="11" t="str">
        <f>[11]Junho!$K$33</f>
        <v>*</v>
      </c>
      <c r="AE14" s="11" t="str">
        <f>[11]Junho!$K$34</f>
        <v>*</v>
      </c>
      <c r="AF14" s="108" t="s">
        <v>209</v>
      </c>
      <c r="AG14" s="117" t="s">
        <v>209</v>
      </c>
      <c r="AH14" s="61">
        <f t="shared" si="3"/>
        <v>0</v>
      </c>
    </row>
    <row r="15" spans="1:34" x14ac:dyDescent="0.2">
      <c r="A15" s="53" t="s">
        <v>105</v>
      </c>
      <c r="B15" s="11">
        <f>[12]Junho!$K$5</f>
        <v>0</v>
      </c>
      <c r="C15" s="11">
        <f>[12]Junho!$K$6</f>
        <v>0</v>
      </c>
      <c r="D15" s="11">
        <f>[12]Junho!$K$7</f>
        <v>0</v>
      </c>
      <c r="E15" s="11">
        <f>[12]Junho!$K$8</f>
        <v>0.2</v>
      </c>
      <c r="F15" s="11">
        <f>[12]Junho!$K$9</f>
        <v>0</v>
      </c>
      <c r="G15" s="11">
        <f>[12]Junho!$K$10</f>
        <v>0</v>
      </c>
      <c r="H15" s="11">
        <f>[12]Junho!$K$11</f>
        <v>0</v>
      </c>
      <c r="I15" s="11">
        <f>[12]Junho!$K$12</f>
        <v>0</v>
      </c>
      <c r="J15" s="11">
        <f>[12]Junho!$K$13</f>
        <v>0</v>
      </c>
      <c r="K15" s="11">
        <f>[12]Junho!$K$14</f>
        <v>0</v>
      </c>
      <c r="L15" s="11">
        <f>[12]Junho!$K$15</f>
        <v>0</v>
      </c>
      <c r="M15" s="11">
        <f>[12]Junho!$K$16</f>
        <v>8.6000000000000014</v>
      </c>
      <c r="N15" s="11">
        <f>[12]Junho!$K$17</f>
        <v>4</v>
      </c>
      <c r="O15" s="11">
        <f>[12]Junho!$K$18</f>
        <v>4</v>
      </c>
      <c r="P15" s="11">
        <f>[12]Junho!$K$19</f>
        <v>0</v>
      </c>
      <c r="Q15" s="11">
        <f>[12]Junho!$K$20</f>
        <v>0</v>
      </c>
      <c r="R15" s="11">
        <f>[12]Junho!$K$21</f>
        <v>0</v>
      </c>
      <c r="S15" s="11">
        <f>[12]Junho!$K$22</f>
        <v>0</v>
      </c>
      <c r="T15" s="11">
        <f>[12]Junho!$K$23</f>
        <v>0</v>
      </c>
      <c r="U15" s="11">
        <f>[12]Junho!$K$24</f>
        <v>0</v>
      </c>
      <c r="V15" s="11">
        <f>[12]Junho!$K$25</f>
        <v>0</v>
      </c>
      <c r="W15" s="11">
        <f>[12]Junho!$K$26</f>
        <v>0</v>
      </c>
      <c r="X15" s="11">
        <f>[12]Junho!$K$27</f>
        <v>0</v>
      </c>
      <c r="Y15" s="11">
        <f>[12]Junho!$K$28</f>
        <v>0</v>
      </c>
      <c r="Z15" s="11">
        <f>[12]Junho!$K$29</f>
        <v>0</v>
      </c>
      <c r="AA15" s="11">
        <f>[12]Junho!$K$30</f>
        <v>0</v>
      </c>
      <c r="AB15" s="11">
        <f>[12]Junho!$K$31</f>
        <v>0</v>
      </c>
      <c r="AC15" s="11">
        <f>[12]Junho!$K$32</f>
        <v>0</v>
      </c>
      <c r="AD15" s="11">
        <f>[12]Junho!$K$33</f>
        <v>0</v>
      </c>
      <c r="AE15" s="11">
        <f>[12]Junho!$K$34</f>
        <v>0</v>
      </c>
      <c r="AF15" s="108">
        <f t="shared" si="1"/>
        <v>16.8</v>
      </c>
      <c r="AG15" s="117">
        <f t="shared" si="2"/>
        <v>8.6000000000000014</v>
      </c>
      <c r="AH15" s="61">
        <f t="shared" si="3"/>
        <v>26</v>
      </c>
    </row>
    <row r="16" spans="1:34" x14ac:dyDescent="0.2">
      <c r="A16" s="53" t="s">
        <v>152</v>
      </c>
      <c r="B16" s="11">
        <f>[13]Junho!$K$5</f>
        <v>0.2</v>
      </c>
      <c r="C16" s="11">
        <f>[13]Junho!$K$6</f>
        <v>0</v>
      </c>
      <c r="D16" s="11">
        <f>[13]Junho!$K$7</f>
        <v>0</v>
      </c>
      <c r="E16" s="11">
        <f>[13]Junho!$K$8</f>
        <v>0.2</v>
      </c>
      <c r="F16" s="11">
        <f>[13]Junho!$K$9</f>
        <v>0</v>
      </c>
      <c r="G16" s="11">
        <f>[13]Junho!$K$10</f>
        <v>0</v>
      </c>
      <c r="H16" s="11">
        <f>[13]Junho!$K$11</f>
        <v>0</v>
      </c>
      <c r="I16" s="11">
        <f>[13]Junho!$K$12</f>
        <v>0</v>
      </c>
      <c r="J16" s="11">
        <f>[13]Junho!$K$13</f>
        <v>0</v>
      </c>
      <c r="K16" s="11">
        <f>[13]Junho!$K$14</f>
        <v>0</v>
      </c>
      <c r="L16" s="11">
        <f>[13]Junho!$K$15</f>
        <v>0</v>
      </c>
      <c r="M16" s="11">
        <f>[13]Junho!$K$16</f>
        <v>0.8</v>
      </c>
      <c r="N16" s="11">
        <f>[13]Junho!$K$17</f>
        <v>8.4</v>
      </c>
      <c r="O16" s="11">
        <f>[13]Junho!$K$18</f>
        <v>19.8</v>
      </c>
      <c r="P16" s="11">
        <f>[13]Junho!$K$19</f>
        <v>8.1999999999999993</v>
      </c>
      <c r="Q16" s="11">
        <f>[13]Junho!$K$20</f>
        <v>1.6</v>
      </c>
      <c r="R16" s="11">
        <f>[13]Junho!$K$21</f>
        <v>1.8</v>
      </c>
      <c r="S16" s="11">
        <f>[13]Junho!$K$22</f>
        <v>0.4</v>
      </c>
      <c r="T16" s="11">
        <f>[13]Junho!$K$23</f>
        <v>0</v>
      </c>
      <c r="U16" s="11">
        <f>[13]Junho!$K$24</f>
        <v>0</v>
      </c>
      <c r="V16" s="11">
        <f>[13]Junho!$K$25</f>
        <v>0</v>
      </c>
      <c r="W16" s="11">
        <f>[13]Junho!$K$26</f>
        <v>0</v>
      </c>
      <c r="X16" s="11">
        <f>[13]Junho!$K$27</f>
        <v>0</v>
      </c>
      <c r="Y16" s="11">
        <f>[13]Junho!$K$28</f>
        <v>0</v>
      </c>
      <c r="Z16" s="11">
        <f>[13]Junho!$K$29</f>
        <v>0</v>
      </c>
      <c r="AA16" s="11">
        <f>[13]Junho!$K$30</f>
        <v>0</v>
      </c>
      <c r="AB16" s="11">
        <f>[13]Junho!$K$31</f>
        <v>0</v>
      </c>
      <c r="AC16" s="11">
        <f>[13]Junho!$K$32</f>
        <v>0</v>
      </c>
      <c r="AD16" s="11">
        <f>[13]Junho!$K$33</f>
        <v>0</v>
      </c>
      <c r="AE16" s="11">
        <f>[13]Junho!$K$34</f>
        <v>0</v>
      </c>
      <c r="AF16" s="108">
        <f t="shared" si="1"/>
        <v>41.4</v>
      </c>
      <c r="AG16" s="117">
        <f t="shared" si="2"/>
        <v>19.8</v>
      </c>
      <c r="AH16" s="61">
        <f t="shared" si="3"/>
        <v>21</v>
      </c>
    </row>
    <row r="17" spans="1:36" x14ac:dyDescent="0.2">
      <c r="A17" s="53" t="s">
        <v>2</v>
      </c>
      <c r="B17" s="11">
        <f>[14]Junho!$K$5</f>
        <v>0</v>
      </c>
      <c r="C17" s="11">
        <f>[14]Junho!$K$6</f>
        <v>0</v>
      </c>
      <c r="D17" s="11">
        <f>[14]Junho!$K$7</f>
        <v>0</v>
      </c>
      <c r="E17" s="11">
        <f>[14]Junho!$K$8</f>
        <v>0</v>
      </c>
      <c r="F17" s="11">
        <f>[14]Junho!$K$9</f>
        <v>0</v>
      </c>
      <c r="G17" s="11">
        <f>[14]Junho!$K$10</f>
        <v>0</v>
      </c>
      <c r="H17" s="11">
        <f>[14]Junho!$K$11</f>
        <v>0</v>
      </c>
      <c r="I17" s="11">
        <f>[14]Junho!$K$12</f>
        <v>0</v>
      </c>
      <c r="J17" s="11">
        <f>[14]Junho!$K$13</f>
        <v>0</v>
      </c>
      <c r="K17" s="11">
        <f>[14]Junho!$K$14</f>
        <v>0</v>
      </c>
      <c r="L17" s="11">
        <f>[14]Junho!$K$15</f>
        <v>0</v>
      </c>
      <c r="M17" s="11">
        <f>[14]Junho!$K$16</f>
        <v>6.4</v>
      </c>
      <c r="N17" s="11">
        <f>[14]Junho!$K$17</f>
        <v>47.199999999999989</v>
      </c>
      <c r="O17" s="11">
        <f>[14]Junho!$K$18</f>
        <v>18.2</v>
      </c>
      <c r="P17" s="11">
        <f>[14]Junho!$K$19</f>
        <v>5.6000000000000005</v>
      </c>
      <c r="Q17" s="11">
        <f>[14]Junho!$K$20</f>
        <v>0.2</v>
      </c>
      <c r="R17" s="11">
        <f>[14]Junho!$K$21</f>
        <v>0</v>
      </c>
      <c r="S17" s="11">
        <f>[14]Junho!$K$22</f>
        <v>0</v>
      </c>
      <c r="T17" s="11">
        <f>[14]Junho!$K$23</f>
        <v>0</v>
      </c>
      <c r="U17" s="11">
        <f>[14]Junho!$K$24</f>
        <v>0</v>
      </c>
      <c r="V17" s="11">
        <f>[14]Junho!$K$25</f>
        <v>0</v>
      </c>
      <c r="W17" s="11">
        <f>[14]Junho!$K$26</f>
        <v>0</v>
      </c>
      <c r="X17" s="11">
        <f>[14]Junho!$K$27</f>
        <v>0</v>
      </c>
      <c r="Y17" s="11">
        <f>[14]Junho!$K$28</f>
        <v>0</v>
      </c>
      <c r="Z17" s="11">
        <f>[14]Junho!$K$29</f>
        <v>0</v>
      </c>
      <c r="AA17" s="11">
        <f>[14]Junho!$K$30</f>
        <v>0</v>
      </c>
      <c r="AB17" s="11">
        <f>[14]Junho!$K$31</f>
        <v>0</v>
      </c>
      <c r="AC17" s="11">
        <f>[14]Junho!$K$32</f>
        <v>0</v>
      </c>
      <c r="AD17" s="11">
        <f>[14]Junho!$K$33</f>
        <v>0</v>
      </c>
      <c r="AE17" s="11">
        <f>[14]Junho!$K$34</f>
        <v>0</v>
      </c>
      <c r="AF17" s="108">
        <f t="shared" si="1"/>
        <v>77.59999999999998</v>
      </c>
      <c r="AG17" s="117">
        <f t="shared" si="2"/>
        <v>47.199999999999989</v>
      </c>
      <c r="AH17" s="61">
        <f t="shared" si="3"/>
        <v>25</v>
      </c>
      <c r="AJ17" s="12" t="s">
        <v>35</v>
      </c>
    </row>
    <row r="18" spans="1:36" hidden="1" x14ac:dyDescent="0.2">
      <c r="A18" s="53" t="s">
        <v>3</v>
      </c>
      <c r="B18" s="11" t="str">
        <f>[15]Junho!$K$5</f>
        <v>*</v>
      </c>
      <c r="C18" s="11" t="str">
        <f>[15]Junho!$K$6</f>
        <v>*</v>
      </c>
      <c r="D18" s="11" t="str">
        <f>[15]Junho!$K$7</f>
        <v>*</v>
      </c>
      <c r="E18" s="11" t="str">
        <f>[15]Junho!$K$8</f>
        <v>*</v>
      </c>
      <c r="F18" s="11" t="str">
        <f>[15]Junho!$K$9</f>
        <v>*</v>
      </c>
      <c r="G18" s="11" t="str">
        <f>[15]Junho!$K$10</f>
        <v>*</v>
      </c>
      <c r="H18" s="11" t="str">
        <f>[15]Junho!$K$11</f>
        <v>*</v>
      </c>
      <c r="I18" s="11" t="str">
        <f>[15]Junho!$K$12</f>
        <v>*</v>
      </c>
      <c r="J18" s="11" t="str">
        <f>[15]Junho!$K$13</f>
        <v>*</v>
      </c>
      <c r="K18" s="11" t="str">
        <f>[15]Junho!$K$14</f>
        <v>*</v>
      </c>
      <c r="L18" s="11" t="str">
        <f>[15]Junho!$K$15</f>
        <v>*</v>
      </c>
      <c r="M18" s="11" t="str">
        <f>[15]Junho!$K$16</f>
        <v>*</v>
      </c>
      <c r="N18" s="11" t="str">
        <f>[15]Junho!$K$17</f>
        <v>*</v>
      </c>
      <c r="O18" s="11" t="str">
        <f>[15]Junho!$K$18</f>
        <v>*</v>
      </c>
      <c r="P18" s="11" t="str">
        <f>[15]Junho!$K$19</f>
        <v>*</v>
      </c>
      <c r="Q18" s="11" t="str">
        <f>[15]Junho!$K$20</f>
        <v>*</v>
      </c>
      <c r="R18" s="11" t="str">
        <f>[15]Junho!$K$21</f>
        <v>*</v>
      </c>
      <c r="S18" s="11" t="str">
        <f>[15]Junho!$K$22</f>
        <v>*</v>
      </c>
      <c r="T18" s="11" t="str">
        <f>[15]Junho!$K$23</f>
        <v>*</v>
      </c>
      <c r="U18" s="11" t="str">
        <f>[15]Junho!$K$24</f>
        <v>*</v>
      </c>
      <c r="V18" s="11" t="str">
        <f>[15]Junho!$K$25</f>
        <v>*</v>
      </c>
      <c r="W18" s="11" t="str">
        <f>[15]Junho!$K$26</f>
        <v>*</v>
      </c>
      <c r="X18" s="11" t="str">
        <f>[15]Junho!$K$27</f>
        <v>*</v>
      </c>
      <c r="Y18" s="11" t="str">
        <f>[15]Junho!$K$28</f>
        <v>*</v>
      </c>
      <c r="Z18" s="11" t="str">
        <f>[15]Junho!$K$29</f>
        <v>*</v>
      </c>
      <c r="AA18" s="11" t="str">
        <f>[15]Junho!$K$30</f>
        <v>*</v>
      </c>
      <c r="AB18" s="11" t="str">
        <f>[15]Junho!$K$31</f>
        <v>*</v>
      </c>
      <c r="AC18" s="11" t="str">
        <f>[15]Junho!$K$32</f>
        <v>*</v>
      </c>
      <c r="AD18" s="11" t="str">
        <f>[15]Junho!$K$33</f>
        <v>*</v>
      </c>
      <c r="AE18" s="11" t="str">
        <f>[15]Junho!$K$34</f>
        <v>*</v>
      </c>
      <c r="AF18" s="108" t="s">
        <v>209</v>
      </c>
      <c r="AG18" s="117" t="s">
        <v>209</v>
      </c>
      <c r="AH18" s="61" t="s">
        <v>209</v>
      </c>
      <c r="AI18" s="12" t="s">
        <v>35</v>
      </c>
      <c r="AJ18" s="12" t="s">
        <v>35</v>
      </c>
    </row>
    <row r="19" spans="1:36" x14ac:dyDescent="0.2">
      <c r="A19" s="53" t="s">
        <v>4</v>
      </c>
      <c r="B19" s="11">
        <f>[16]Junho!$K$5</f>
        <v>0</v>
      </c>
      <c r="C19" s="11">
        <f>[16]Junho!$K$6</f>
        <v>0.2</v>
      </c>
      <c r="D19" s="11">
        <f>[16]Junho!$K$7</f>
        <v>0</v>
      </c>
      <c r="E19" s="11">
        <f>[16]Junho!$K$8</f>
        <v>0</v>
      </c>
      <c r="F19" s="11">
        <f>[16]Junho!$K$9</f>
        <v>0</v>
      </c>
      <c r="G19" s="11">
        <f>[16]Junho!$K$10</f>
        <v>0</v>
      </c>
      <c r="H19" s="11">
        <f>[16]Junho!$K$11</f>
        <v>0</v>
      </c>
      <c r="I19" s="11">
        <f>[16]Junho!$K$12</f>
        <v>0</v>
      </c>
      <c r="J19" s="11">
        <f>[16]Junho!$K$13</f>
        <v>0</v>
      </c>
      <c r="K19" s="11">
        <f>[16]Junho!$K$14</f>
        <v>0</v>
      </c>
      <c r="L19" s="11">
        <f>[16]Junho!$K$15</f>
        <v>0</v>
      </c>
      <c r="M19" s="11">
        <f>[16]Junho!$K$16</f>
        <v>0</v>
      </c>
      <c r="N19" s="11">
        <f>[16]Junho!$K$17</f>
        <v>1.5999999999999999</v>
      </c>
      <c r="O19" s="11">
        <f>[16]Junho!$K$18</f>
        <v>0.4</v>
      </c>
      <c r="P19" s="11">
        <f>[16]Junho!$K$19</f>
        <v>25.799999999999997</v>
      </c>
      <c r="Q19" s="11">
        <f>[16]Junho!$K$20</f>
        <v>0.4</v>
      </c>
      <c r="R19" s="11">
        <f>[16]Junho!$K$21</f>
        <v>6.8000000000000007</v>
      </c>
      <c r="S19" s="11">
        <f>[16]Junho!$K$22</f>
        <v>0.2</v>
      </c>
      <c r="T19" s="11">
        <f>[16]Junho!$K$23</f>
        <v>0</v>
      </c>
      <c r="U19" s="11">
        <f>[16]Junho!$K$24</f>
        <v>0</v>
      </c>
      <c r="V19" s="11">
        <f>[16]Junho!$K$25</f>
        <v>0</v>
      </c>
      <c r="W19" s="11">
        <f>[16]Junho!$K$26</f>
        <v>0</v>
      </c>
      <c r="X19" s="11">
        <f>[16]Junho!$K$27</f>
        <v>0</v>
      </c>
      <c r="Y19" s="11">
        <f>[16]Junho!$K$28</f>
        <v>0</v>
      </c>
      <c r="Z19" s="11">
        <f>[16]Junho!$K$29</f>
        <v>0</v>
      </c>
      <c r="AA19" s="11">
        <f>[16]Junho!$K$30</f>
        <v>0</v>
      </c>
      <c r="AB19" s="11">
        <f>[16]Junho!$K$31</f>
        <v>0</v>
      </c>
      <c r="AC19" s="11">
        <f>[16]Junho!$K$32</f>
        <v>0</v>
      </c>
      <c r="AD19" s="11">
        <f>[16]Junho!$K$33</f>
        <v>0</v>
      </c>
      <c r="AE19" s="11">
        <f>[16]Junho!$K$34</f>
        <v>0</v>
      </c>
      <c r="AF19" s="108">
        <f t="shared" si="1"/>
        <v>35.4</v>
      </c>
      <c r="AG19" s="117">
        <f t="shared" si="2"/>
        <v>25.799999999999997</v>
      </c>
      <c r="AH19" s="61">
        <f t="shared" si="3"/>
        <v>23</v>
      </c>
    </row>
    <row r="20" spans="1:36" x14ac:dyDescent="0.2">
      <c r="A20" s="53" t="s">
        <v>5</v>
      </c>
      <c r="B20" s="11">
        <f>[17]Junho!$K$5</f>
        <v>0</v>
      </c>
      <c r="C20" s="11">
        <f>[17]Junho!$K$6</f>
        <v>0</v>
      </c>
      <c r="D20" s="11">
        <f>[17]Junho!$K$7</f>
        <v>0</v>
      </c>
      <c r="E20" s="11">
        <f>[17]Junho!$K$8</f>
        <v>0</v>
      </c>
      <c r="F20" s="11">
        <f>[17]Junho!$K$9</f>
        <v>0</v>
      </c>
      <c r="G20" s="11">
        <f>[17]Junho!$K$10</f>
        <v>0</v>
      </c>
      <c r="H20" s="11">
        <f>[17]Junho!$K$11</f>
        <v>0</v>
      </c>
      <c r="I20" s="11">
        <f>[17]Junho!$K$12</f>
        <v>0</v>
      </c>
      <c r="J20" s="11">
        <f>[17]Junho!$K$13</f>
        <v>0</v>
      </c>
      <c r="K20" s="11">
        <f>[17]Junho!$K$14</f>
        <v>0</v>
      </c>
      <c r="L20" s="11">
        <f>[17]Junho!$K$15</f>
        <v>5.6000000000000005</v>
      </c>
      <c r="M20" s="11">
        <f>[17]Junho!$K$16</f>
        <v>1.8</v>
      </c>
      <c r="N20" s="11">
        <f>[17]Junho!$K$17</f>
        <v>19.999999999999996</v>
      </c>
      <c r="O20" s="11">
        <f>[17]Junho!$K$18</f>
        <v>15.2</v>
      </c>
      <c r="P20" s="11">
        <f>[17]Junho!$K$19</f>
        <v>5.1999999999999993</v>
      </c>
      <c r="Q20" s="11">
        <f>[17]Junho!$K$20</f>
        <v>2</v>
      </c>
      <c r="R20" s="11">
        <f>[17]Junho!$K$21</f>
        <v>0</v>
      </c>
      <c r="S20" s="11">
        <f>[17]Junho!$K$22</f>
        <v>0</v>
      </c>
      <c r="T20" s="11">
        <f>[17]Junho!$K$23</f>
        <v>0</v>
      </c>
      <c r="U20" s="11">
        <f>[17]Junho!$K$24</f>
        <v>0</v>
      </c>
      <c r="V20" s="11">
        <f>[17]Junho!$K$25</f>
        <v>0</v>
      </c>
      <c r="W20" s="11">
        <f>[17]Junho!$K$26</f>
        <v>0</v>
      </c>
      <c r="X20" s="11">
        <f>[17]Junho!$K$27</f>
        <v>0</v>
      </c>
      <c r="Y20" s="11">
        <f>[17]Junho!$K$28</f>
        <v>0</v>
      </c>
      <c r="Z20" s="11">
        <f>[17]Junho!$K$29</f>
        <v>0</v>
      </c>
      <c r="AA20" s="11">
        <f>[17]Junho!$K$30</f>
        <v>0</v>
      </c>
      <c r="AB20" s="11">
        <f>[17]Junho!$K$31</f>
        <v>0</v>
      </c>
      <c r="AC20" s="11">
        <f>[17]Junho!$K$32</f>
        <v>0</v>
      </c>
      <c r="AD20" s="11">
        <f>[17]Junho!$K$33</f>
        <v>0</v>
      </c>
      <c r="AE20" s="11">
        <f>[17]Junho!$K$34</f>
        <v>0</v>
      </c>
      <c r="AF20" s="108">
        <f t="shared" si="1"/>
        <v>49.8</v>
      </c>
      <c r="AG20" s="117">
        <f t="shared" si="2"/>
        <v>19.999999999999996</v>
      </c>
      <c r="AH20" s="61">
        <f t="shared" si="3"/>
        <v>24</v>
      </c>
      <c r="AI20" s="12" t="s">
        <v>35</v>
      </c>
    </row>
    <row r="21" spans="1:36" x14ac:dyDescent="0.2">
      <c r="A21" s="53" t="s">
        <v>33</v>
      </c>
      <c r="B21" s="11">
        <f>[18]Junho!$K$5</f>
        <v>0</v>
      </c>
      <c r="C21" s="11">
        <f>[18]Junho!$K$6</f>
        <v>0</v>
      </c>
      <c r="D21" s="11">
        <f>[18]Junho!$K$7</f>
        <v>0</v>
      </c>
      <c r="E21" s="11">
        <f>[18]Junho!$K$8</f>
        <v>0</v>
      </c>
      <c r="F21" s="11">
        <f>[18]Junho!$K$9</f>
        <v>0</v>
      </c>
      <c r="G21" s="11">
        <f>[18]Junho!$K$10</f>
        <v>0</v>
      </c>
      <c r="H21" s="11">
        <f>[18]Junho!$K$11</f>
        <v>0</v>
      </c>
      <c r="I21" s="11">
        <f>[18]Junho!$K$12</f>
        <v>0</v>
      </c>
      <c r="J21" s="11">
        <f>[18]Junho!$K$13</f>
        <v>0</v>
      </c>
      <c r="K21" s="11">
        <f>[18]Junho!$K$14</f>
        <v>0</v>
      </c>
      <c r="L21" s="11">
        <f>[18]Junho!$K$15</f>
        <v>0</v>
      </c>
      <c r="M21" s="11">
        <f>[18]Junho!$K$16</f>
        <v>0</v>
      </c>
      <c r="N21" s="11">
        <f>[18]Junho!$K$17</f>
        <v>0.2</v>
      </c>
      <c r="O21" s="11">
        <f>[18]Junho!$K$18</f>
        <v>0.8</v>
      </c>
      <c r="P21" s="11">
        <f>[18]Junho!$K$19</f>
        <v>19</v>
      </c>
      <c r="Q21" s="11">
        <f>[18]Junho!$K$20</f>
        <v>0.2</v>
      </c>
      <c r="R21" s="11">
        <f>[18]Junho!$K$21</f>
        <v>6.8</v>
      </c>
      <c r="S21" s="11">
        <f>[18]Junho!$K$22</f>
        <v>0</v>
      </c>
      <c r="T21" s="11">
        <f>[18]Junho!$K$23</f>
        <v>0</v>
      </c>
      <c r="U21" s="11">
        <f>[18]Junho!$K$24</f>
        <v>0</v>
      </c>
      <c r="V21" s="11">
        <f>[18]Junho!$K$25</f>
        <v>0</v>
      </c>
      <c r="W21" s="11">
        <f>[18]Junho!$K$26</f>
        <v>0</v>
      </c>
      <c r="X21" s="11">
        <f>[18]Junho!$K$27</f>
        <v>0</v>
      </c>
      <c r="Y21" s="11">
        <f>[18]Junho!$K$28</f>
        <v>0</v>
      </c>
      <c r="Z21" s="11">
        <f>[18]Junho!$K$29</f>
        <v>0</v>
      </c>
      <c r="AA21" s="11">
        <f>[18]Junho!$K$30</f>
        <v>0</v>
      </c>
      <c r="AB21" s="11">
        <f>[18]Junho!$K$31</f>
        <v>0</v>
      </c>
      <c r="AC21" s="11">
        <f>[18]Junho!$K$32</f>
        <v>0</v>
      </c>
      <c r="AD21" s="11">
        <f>[18]Junho!$K$33</f>
        <v>0</v>
      </c>
      <c r="AE21" s="11">
        <f>[18]Junho!$K$34</f>
        <v>0</v>
      </c>
      <c r="AF21" s="108">
        <f t="shared" si="1"/>
        <v>27</v>
      </c>
      <c r="AG21" s="117">
        <f t="shared" si="2"/>
        <v>19</v>
      </c>
      <c r="AH21" s="61">
        <f t="shared" si="3"/>
        <v>25</v>
      </c>
    </row>
    <row r="22" spans="1:36" x14ac:dyDescent="0.2">
      <c r="A22" s="53" t="s">
        <v>6</v>
      </c>
      <c r="B22" s="11">
        <f>[19]Junho!$K$5</f>
        <v>0</v>
      </c>
      <c r="C22" s="11">
        <f>[19]Junho!$K$6</f>
        <v>0</v>
      </c>
      <c r="D22" s="11">
        <f>[19]Junho!$K$7</f>
        <v>0</v>
      </c>
      <c r="E22" s="11">
        <f>[19]Junho!$K$8</f>
        <v>0</v>
      </c>
      <c r="F22" s="11">
        <f>[19]Junho!$K$9</f>
        <v>0</v>
      </c>
      <c r="G22" s="11">
        <f>[19]Junho!$K$10</f>
        <v>0</v>
      </c>
      <c r="H22" s="11">
        <f>[19]Junho!$K$11</f>
        <v>0</v>
      </c>
      <c r="I22" s="11">
        <f>[19]Junho!$K$12</f>
        <v>0</v>
      </c>
      <c r="J22" s="11">
        <f>[19]Junho!$K$13</f>
        <v>0</v>
      </c>
      <c r="K22" s="11">
        <f>[19]Junho!$K$14</f>
        <v>0</v>
      </c>
      <c r="L22" s="11">
        <f>[19]Junho!$K$15</f>
        <v>0</v>
      </c>
      <c r="M22" s="11">
        <f>[19]Junho!$K$16</f>
        <v>0.4</v>
      </c>
      <c r="N22" s="11">
        <f>[19]Junho!$K$17</f>
        <v>5.1999999999999993</v>
      </c>
      <c r="O22" s="11">
        <f>[19]Junho!$K$18</f>
        <v>8.1999999999999993</v>
      </c>
      <c r="P22" s="11">
        <f>[19]Junho!$K$19</f>
        <v>4.2</v>
      </c>
      <c r="Q22" s="11">
        <f>[19]Junho!$K$20</f>
        <v>0</v>
      </c>
      <c r="R22" s="11">
        <f>[19]Junho!$K$21</f>
        <v>3.8000000000000003</v>
      </c>
      <c r="S22" s="11">
        <f>[19]Junho!$K$22</f>
        <v>0</v>
      </c>
      <c r="T22" s="11">
        <f>[19]Junho!$K$23</f>
        <v>0</v>
      </c>
      <c r="U22" s="11">
        <f>[19]Junho!$K$24</f>
        <v>0</v>
      </c>
      <c r="V22" s="11">
        <f>[19]Junho!$K$25</f>
        <v>0</v>
      </c>
      <c r="W22" s="11">
        <f>[19]Junho!$K$26</f>
        <v>0</v>
      </c>
      <c r="X22" s="11">
        <f>[19]Junho!$K$27</f>
        <v>0</v>
      </c>
      <c r="Y22" s="11">
        <f>[19]Junho!$K$28</f>
        <v>0</v>
      </c>
      <c r="Z22" s="11">
        <f>[19]Junho!$K$29</f>
        <v>0</v>
      </c>
      <c r="AA22" s="11">
        <f>[19]Junho!$K$30</f>
        <v>0</v>
      </c>
      <c r="AB22" s="11">
        <f>[19]Junho!$K$31</f>
        <v>0</v>
      </c>
      <c r="AC22" s="11">
        <f>[19]Junho!$K$32</f>
        <v>0</v>
      </c>
      <c r="AD22" s="11">
        <f>[19]Junho!$K$33</f>
        <v>0</v>
      </c>
      <c r="AE22" s="11">
        <f>[19]Junho!$K$34</f>
        <v>0</v>
      </c>
      <c r="AF22" s="108">
        <f t="shared" si="1"/>
        <v>21.8</v>
      </c>
      <c r="AG22" s="117">
        <f t="shared" si="2"/>
        <v>8.1999999999999993</v>
      </c>
      <c r="AH22" s="61">
        <f t="shared" si="3"/>
        <v>25</v>
      </c>
    </row>
    <row r="23" spans="1:36" x14ac:dyDescent="0.2">
      <c r="A23" s="53" t="s">
        <v>7</v>
      </c>
      <c r="B23" s="11">
        <f>[20]Junho!$K$5</f>
        <v>0</v>
      </c>
      <c r="C23" s="11">
        <f>[20]Junho!$K$6</f>
        <v>0</v>
      </c>
      <c r="D23" s="11">
        <f>[20]Junho!$K$7</f>
        <v>0</v>
      </c>
      <c r="E23" s="11">
        <f>[20]Junho!$K$8</f>
        <v>0</v>
      </c>
      <c r="F23" s="11">
        <f>[20]Junho!$K$9</f>
        <v>0</v>
      </c>
      <c r="G23" s="11">
        <f>[20]Junho!$K$10</f>
        <v>0</v>
      </c>
      <c r="H23" s="11">
        <f>[20]Junho!$K$11</f>
        <v>0</v>
      </c>
      <c r="I23" s="11">
        <f>[20]Junho!$K$12</f>
        <v>0</v>
      </c>
      <c r="J23" s="11">
        <f>[20]Junho!$K$13</f>
        <v>0</v>
      </c>
      <c r="K23" s="11">
        <f>[20]Junho!$K$14</f>
        <v>0</v>
      </c>
      <c r="L23" s="11">
        <f>[20]Junho!$K$15</f>
        <v>0</v>
      </c>
      <c r="M23" s="11">
        <f>[20]Junho!$K$16</f>
        <v>1.4</v>
      </c>
      <c r="N23" s="11">
        <f>[20]Junho!$K$17</f>
        <v>15.200000000000001</v>
      </c>
      <c r="O23" s="11">
        <f>[20]Junho!$K$18</f>
        <v>14.199999999999998</v>
      </c>
      <c r="P23" s="11">
        <f>[20]Junho!$K$19</f>
        <v>0</v>
      </c>
      <c r="Q23" s="11">
        <f>[20]Junho!$K$20</f>
        <v>0.2</v>
      </c>
      <c r="R23" s="11">
        <f>[20]Junho!$K$21</f>
        <v>0</v>
      </c>
      <c r="S23" s="11">
        <f>[20]Junho!$K$22</f>
        <v>0</v>
      </c>
      <c r="T23" s="11">
        <f>[20]Junho!$K$23</f>
        <v>0</v>
      </c>
      <c r="U23" s="11">
        <f>[20]Junho!$K$24</f>
        <v>0</v>
      </c>
      <c r="V23" s="11">
        <f>[20]Junho!$K$25</f>
        <v>0</v>
      </c>
      <c r="W23" s="11">
        <f>[20]Junho!$K$26</f>
        <v>0</v>
      </c>
      <c r="X23" s="11">
        <f>[20]Junho!$K$27</f>
        <v>0</v>
      </c>
      <c r="Y23" s="11">
        <f>[20]Junho!$K$28</f>
        <v>0</v>
      </c>
      <c r="Z23" s="11">
        <f>[20]Junho!$K$29</f>
        <v>0</v>
      </c>
      <c r="AA23" s="11">
        <f>[20]Junho!$K$30</f>
        <v>0</v>
      </c>
      <c r="AB23" s="11">
        <f>[20]Junho!$K$31</f>
        <v>0</v>
      </c>
      <c r="AC23" s="11">
        <f>[20]Junho!$K$32</f>
        <v>0</v>
      </c>
      <c r="AD23" s="11">
        <f>[20]Junho!$K$33</f>
        <v>0</v>
      </c>
      <c r="AE23" s="11">
        <f>[20]Junho!$K$34</f>
        <v>0</v>
      </c>
      <c r="AF23" s="108">
        <f t="shared" si="1"/>
        <v>30.999999999999996</v>
      </c>
      <c r="AG23" s="117">
        <f t="shared" si="2"/>
        <v>15.200000000000001</v>
      </c>
      <c r="AH23" s="61">
        <f t="shared" si="3"/>
        <v>26</v>
      </c>
    </row>
    <row r="24" spans="1:36" hidden="1" x14ac:dyDescent="0.2">
      <c r="A24" s="53" t="s">
        <v>153</v>
      </c>
      <c r="B24" s="11" t="str">
        <f>[21]Junho!$K$5</f>
        <v>*</v>
      </c>
      <c r="C24" s="11" t="str">
        <f>[21]Junho!$K$6</f>
        <v>*</v>
      </c>
      <c r="D24" s="11" t="str">
        <f>[21]Junho!$K$7</f>
        <v>*</v>
      </c>
      <c r="E24" s="11" t="str">
        <f>[21]Junho!$K$8</f>
        <v>*</v>
      </c>
      <c r="F24" s="11" t="str">
        <f>[21]Junho!$K$9</f>
        <v>*</v>
      </c>
      <c r="G24" s="11" t="str">
        <f>[21]Junho!$K$10</f>
        <v>*</v>
      </c>
      <c r="H24" s="11" t="str">
        <f>[21]Junho!$K$11</f>
        <v>*</v>
      </c>
      <c r="I24" s="11" t="str">
        <f>[21]Junho!$K$12</f>
        <v>*</v>
      </c>
      <c r="J24" s="11" t="str">
        <f>[21]Junho!$K$13</f>
        <v>*</v>
      </c>
      <c r="K24" s="11" t="str">
        <f>[21]Junho!$K$14</f>
        <v>*</v>
      </c>
      <c r="L24" s="11" t="str">
        <f>[21]Junho!$K$15</f>
        <v>*</v>
      </c>
      <c r="M24" s="11" t="str">
        <f>[21]Junho!$K$16</f>
        <v>*</v>
      </c>
      <c r="N24" s="11" t="str">
        <f>[21]Junho!$K$17</f>
        <v>*</v>
      </c>
      <c r="O24" s="11" t="str">
        <f>[21]Junho!$K$18</f>
        <v>*</v>
      </c>
      <c r="P24" s="11" t="str">
        <f>[21]Junho!$K$19</f>
        <v>*</v>
      </c>
      <c r="Q24" s="11" t="str">
        <f>[21]Junho!$K$20</f>
        <v>*</v>
      </c>
      <c r="R24" s="11" t="str">
        <f>[21]Junho!$K$21</f>
        <v>*</v>
      </c>
      <c r="S24" s="11" t="str">
        <f>[21]Junho!$K$22</f>
        <v>*</v>
      </c>
      <c r="T24" s="11" t="str">
        <f>[21]Junho!$K$23</f>
        <v>*</v>
      </c>
      <c r="U24" s="11" t="str">
        <f>[21]Junho!$K$24</f>
        <v>*</v>
      </c>
      <c r="V24" s="11" t="str">
        <f>[21]Junho!$K$25</f>
        <v>*</v>
      </c>
      <c r="W24" s="11" t="str">
        <f>[21]Junho!$K$26</f>
        <v>*</v>
      </c>
      <c r="X24" s="11" t="str">
        <f>[21]Junho!$K$27</f>
        <v>*</v>
      </c>
      <c r="Y24" s="11" t="str">
        <f>[21]Junho!$K$28</f>
        <v>*</v>
      </c>
      <c r="Z24" s="11" t="str">
        <f>[21]Junho!$K$29</f>
        <v>*</v>
      </c>
      <c r="AA24" s="11" t="str">
        <f>[21]Junho!$K$30</f>
        <v>*</v>
      </c>
      <c r="AB24" s="11" t="str">
        <f>[21]Junho!$K$31</f>
        <v>*</v>
      </c>
      <c r="AC24" s="11" t="str">
        <f>[21]Junho!$K$32</f>
        <v>*</v>
      </c>
      <c r="AD24" s="11" t="str">
        <f>[21]Junho!$K$33</f>
        <v>*</v>
      </c>
      <c r="AE24" s="11" t="str">
        <f>[21]Junho!$K$34</f>
        <v>*</v>
      </c>
      <c r="AF24" s="108" t="s">
        <v>209</v>
      </c>
      <c r="AG24" s="117" t="s">
        <v>209</v>
      </c>
      <c r="AH24" s="61" t="s">
        <v>209</v>
      </c>
    </row>
    <row r="25" spans="1:36" x14ac:dyDescent="0.2">
      <c r="A25" s="53" t="s">
        <v>154</v>
      </c>
      <c r="B25" s="11">
        <f>[22]Junho!$K$5</f>
        <v>0</v>
      </c>
      <c r="C25" s="11">
        <f>[22]Junho!$K$6</f>
        <v>0</v>
      </c>
      <c r="D25" s="11">
        <f>[22]Junho!$K$7</f>
        <v>0</v>
      </c>
      <c r="E25" s="11">
        <f>[22]Junho!$K$8</f>
        <v>0</v>
      </c>
      <c r="F25" s="11">
        <f>[22]Junho!$K$9</f>
        <v>0</v>
      </c>
      <c r="G25" s="11">
        <f>[22]Junho!$K$10</f>
        <v>0</v>
      </c>
      <c r="H25" s="11">
        <f>[22]Junho!$K$11</f>
        <v>0</v>
      </c>
      <c r="I25" s="11">
        <f>[22]Junho!$K$12</f>
        <v>0</v>
      </c>
      <c r="J25" s="11">
        <f>[22]Junho!$K$13</f>
        <v>0</v>
      </c>
      <c r="K25" s="11">
        <f>[22]Junho!$K$14</f>
        <v>0</v>
      </c>
      <c r="L25" s="11">
        <f>[22]Junho!$K$15</f>
        <v>0</v>
      </c>
      <c r="M25" s="11">
        <f>[22]Junho!$K$16</f>
        <v>58.4</v>
      </c>
      <c r="N25" s="11">
        <f>[22]Junho!$K$17</f>
        <v>3.2000000000000006</v>
      </c>
      <c r="O25" s="11">
        <f>[22]Junho!$K$18</f>
        <v>8.9999999999999982</v>
      </c>
      <c r="P25" s="11">
        <f>[22]Junho!$K$19</f>
        <v>0.8</v>
      </c>
      <c r="Q25" s="11">
        <f>[22]Junho!$K$20</f>
        <v>0</v>
      </c>
      <c r="R25" s="11">
        <f>[22]Junho!$K$21</f>
        <v>0</v>
      </c>
      <c r="S25" s="11">
        <f>[22]Junho!$K$22</f>
        <v>0</v>
      </c>
      <c r="T25" s="11">
        <f>[22]Junho!$K$23</f>
        <v>0</v>
      </c>
      <c r="U25" s="11">
        <f>[22]Junho!$K$24</f>
        <v>0.2</v>
      </c>
      <c r="V25" s="11">
        <f>[22]Junho!$K$25</f>
        <v>0</v>
      </c>
      <c r="W25" s="11">
        <f>[22]Junho!$K$26</f>
        <v>1</v>
      </c>
      <c r="X25" s="11">
        <f>[22]Junho!$K$27</f>
        <v>0.4</v>
      </c>
      <c r="Y25" s="11">
        <f>[22]Junho!$K$28</f>
        <v>0</v>
      </c>
      <c r="Z25" s="11">
        <f>[22]Junho!$K$29</f>
        <v>0</v>
      </c>
      <c r="AA25" s="11">
        <f>[22]Junho!$K$30</f>
        <v>0</v>
      </c>
      <c r="AB25" s="11">
        <f>[22]Junho!$K$31</f>
        <v>0</v>
      </c>
      <c r="AC25" s="11">
        <f>[22]Junho!$K$32</f>
        <v>0</v>
      </c>
      <c r="AD25" s="11">
        <f>[22]Junho!$K$33</f>
        <v>0</v>
      </c>
      <c r="AE25" s="11">
        <f>[22]Junho!$K$34</f>
        <v>0</v>
      </c>
      <c r="AF25" s="108">
        <f t="shared" si="1"/>
        <v>73</v>
      </c>
      <c r="AG25" s="117">
        <f t="shared" si="2"/>
        <v>58.4</v>
      </c>
      <c r="AH25" s="61">
        <f t="shared" si="3"/>
        <v>23</v>
      </c>
      <c r="AI25" s="12" t="s">
        <v>35</v>
      </c>
    </row>
    <row r="26" spans="1:36" x14ac:dyDescent="0.2">
      <c r="A26" s="53" t="s">
        <v>155</v>
      </c>
      <c r="B26" s="11">
        <f>[23]Junho!$K$5</f>
        <v>0.2</v>
      </c>
      <c r="C26" s="11">
        <f>[23]Junho!$K$6</f>
        <v>0</v>
      </c>
      <c r="D26" s="11">
        <f>[23]Junho!$K$7</f>
        <v>0</v>
      </c>
      <c r="E26" s="11">
        <f>[23]Junho!$K$8</f>
        <v>0</v>
      </c>
      <c r="F26" s="11">
        <f>[23]Junho!$K$9</f>
        <v>0</v>
      </c>
      <c r="G26" s="11">
        <f>[23]Junho!$K$10</f>
        <v>0</v>
      </c>
      <c r="H26" s="11">
        <f>[23]Junho!$K$11</f>
        <v>0</v>
      </c>
      <c r="I26" s="11">
        <f>[23]Junho!$K$12</f>
        <v>0</v>
      </c>
      <c r="J26" s="11">
        <f>[23]Junho!$K$13</f>
        <v>0</v>
      </c>
      <c r="K26" s="11">
        <f>[23]Junho!$K$14</f>
        <v>0</v>
      </c>
      <c r="L26" s="11">
        <f>[23]Junho!$K$15</f>
        <v>0</v>
      </c>
      <c r="M26" s="11">
        <f>[23]Junho!$K$16</f>
        <v>0.60000000000000009</v>
      </c>
      <c r="N26" s="11">
        <f>[23]Junho!$K$17</f>
        <v>18.8</v>
      </c>
      <c r="O26" s="11">
        <f>[23]Junho!$K$18</f>
        <v>13.2</v>
      </c>
      <c r="P26" s="11">
        <f>[23]Junho!$K$19</f>
        <v>0</v>
      </c>
      <c r="Q26" s="11">
        <f>[23]Junho!$K$20</f>
        <v>0.2</v>
      </c>
      <c r="R26" s="11">
        <f>[23]Junho!$K$21</f>
        <v>0</v>
      </c>
      <c r="S26" s="11">
        <f>[23]Junho!$K$22</f>
        <v>0</v>
      </c>
      <c r="T26" s="11">
        <f>[23]Junho!$K$23</f>
        <v>0</v>
      </c>
      <c r="U26" s="11">
        <f>[23]Junho!$K$24</f>
        <v>0</v>
      </c>
      <c r="V26" s="11">
        <f>[23]Junho!$K$25</f>
        <v>0</v>
      </c>
      <c r="W26" s="11">
        <f>[23]Junho!$K$26</f>
        <v>0</v>
      </c>
      <c r="X26" s="11">
        <f>[23]Junho!$K$27</f>
        <v>0</v>
      </c>
      <c r="Y26" s="11">
        <f>[23]Junho!$K$28</f>
        <v>0</v>
      </c>
      <c r="Z26" s="11">
        <f>[23]Junho!$K$29</f>
        <v>0</v>
      </c>
      <c r="AA26" s="11">
        <f>[23]Junho!$K$30</f>
        <v>0</v>
      </c>
      <c r="AB26" s="11">
        <f>[23]Junho!$K$31</f>
        <v>0</v>
      </c>
      <c r="AC26" s="11">
        <f>[23]Junho!$K$32</f>
        <v>0</v>
      </c>
      <c r="AD26" s="11">
        <f>[23]Junho!$K$33</f>
        <v>0</v>
      </c>
      <c r="AE26" s="11">
        <f>[23]Junho!$K$34</f>
        <v>0</v>
      </c>
      <c r="AF26" s="108">
        <f t="shared" si="1"/>
        <v>33</v>
      </c>
      <c r="AG26" s="117">
        <f t="shared" si="2"/>
        <v>18.8</v>
      </c>
      <c r="AH26" s="61">
        <f t="shared" si="3"/>
        <v>25</v>
      </c>
    </row>
    <row r="27" spans="1:36" x14ac:dyDescent="0.2">
      <c r="A27" s="53" t="s">
        <v>8</v>
      </c>
      <c r="B27" s="11">
        <f>[24]Junho!$K$5</f>
        <v>0</v>
      </c>
      <c r="C27" s="11">
        <f>[24]Junho!$K$6</f>
        <v>0</v>
      </c>
      <c r="D27" s="11">
        <f>[24]Junho!$K$7</f>
        <v>0</v>
      </c>
      <c r="E27" s="11">
        <f>[24]Junho!$K$8</f>
        <v>0</v>
      </c>
      <c r="F27" s="11">
        <f>[24]Junho!$K$9</f>
        <v>0.4</v>
      </c>
      <c r="G27" s="11">
        <f>[24]Junho!$K$10</f>
        <v>0</v>
      </c>
      <c r="H27" s="11">
        <f>[24]Junho!$K$11</f>
        <v>0</v>
      </c>
      <c r="I27" s="11">
        <f>[24]Junho!$K$12</f>
        <v>0</v>
      </c>
      <c r="J27" s="11">
        <f>[24]Junho!$K$13</f>
        <v>0</v>
      </c>
      <c r="K27" s="11">
        <f>[24]Junho!$K$14</f>
        <v>0</v>
      </c>
      <c r="L27" s="11">
        <f>[24]Junho!$K$15</f>
        <v>0</v>
      </c>
      <c r="M27" s="11">
        <f>[24]Junho!$K$16</f>
        <v>32.200000000000003</v>
      </c>
      <c r="N27" s="11">
        <f>[24]Junho!$K$17</f>
        <v>4.6000000000000014</v>
      </c>
      <c r="O27" s="11">
        <f>[24]Junho!$K$18</f>
        <v>8.7999999999999989</v>
      </c>
      <c r="P27" s="11">
        <f>[24]Junho!$K$19</f>
        <v>0.2</v>
      </c>
      <c r="Q27" s="11">
        <f>[24]Junho!$K$20</f>
        <v>0</v>
      </c>
      <c r="R27" s="11">
        <f>[24]Junho!$K$21</f>
        <v>0</v>
      </c>
      <c r="S27" s="11">
        <f>[24]Junho!$K$22</f>
        <v>0</v>
      </c>
      <c r="T27" s="11">
        <f>[24]Junho!$K$23</f>
        <v>0</v>
      </c>
      <c r="U27" s="11">
        <f>[24]Junho!$K$24</f>
        <v>0</v>
      </c>
      <c r="V27" s="11">
        <f>[24]Junho!$K$25</f>
        <v>0</v>
      </c>
      <c r="W27" s="11">
        <f>[24]Junho!$K$26</f>
        <v>2.2000000000000002</v>
      </c>
      <c r="X27" s="11">
        <f>[24]Junho!$K$27</f>
        <v>0.60000000000000009</v>
      </c>
      <c r="Y27" s="11">
        <f>[24]Junho!$K$28</f>
        <v>0</v>
      </c>
      <c r="Z27" s="11">
        <f>[24]Junho!$K$29</f>
        <v>0</v>
      </c>
      <c r="AA27" s="11">
        <f>[24]Junho!$K$30</f>
        <v>0</v>
      </c>
      <c r="AB27" s="11">
        <f>[24]Junho!$K$31</f>
        <v>0</v>
      </c>
      <c r="AC27" s="11">
        <f>[24]Junho!$K$32</f>
        <v>0</v>
      </c>
      <c r="AD27" s="11">
        <f>[24]Junho!$K$33</f>
        <v>0</v>
      </c>
      <c r="AE27" s="11">
        <f>[24]Junho!$K$34</f>
        <v>0</v>
      </c>
      <c r="AF27" s="108">
        <f t="shared" si="1"/>
        <v>49.000000000000007</v>
      </c>
      <c r="AG27" s="117">
        <f t="shared" si="2"/>
        <v>32.200000000000003</v>
      </c>
      <c r="AH27" s="61">
        <f t="shared" si="3"/>
        <v>23</v>
      </c>
    </row>
    <row r="28" spans="1:36" x14ac:dyDescent="0.2">
      <c r="A28" s="53" t="s">
        <v>9</v>
      </c>
      <c r="B28" s="11">
        <f>[25]Junho!$K$5</f>
        <v>0</v>
      </c>
      <c r="C28" s="11">
        <f>[25]Junho!$K$6</f>
        <v>0</v>
      </c>
      <c r="D28" s="11">
        <f>[25]Junho!$K$7</f>
        <v>0</v>
      </c>
      <c r="E28" s="11">
        <f>[25]Junho!$K$8</f>
        <v>0</v>
      </c>
      <c r="F28" s="11">
        <f>[25]Junho!$K$9</f>
        <v>0</v>
      </c>
      <c r="G28" s="11">
        <f>[25]Junho!$K$10</f>
        <v>0</v>
      </c>
      <c r="H28" s="11">
        <f>[25]Junho!$K$11</f>
        <v>0</v>
      </c>
      <c r="I28" s="11">
        <f>[25]Junho!$K$12</f>
        <v>0</v>
      </c>
      <c r="J28" s="11">
        <f>[25]Junho!$K$13</f>
        <v>0</v>
      </c>
      <c r="K28" s="11">
        <f>[25]Junho!$K$14</f>
        <v>0</v>
      </c>
      <c r="L28" s="11">
        <f>[25]Junho!$K$15</f>
        <v>0</v>
      </c>
      <c r="M28" s="11">
        <f>[25]Junho!$K$16</f>
        <v>5.2</v>
      </c>
      <c r="N28" s="11">
        <f>[25]Junho!$K$17</f>
        <v>22.8</v>
      </c>
      <c r="O28" s="11">
        <f>[25]Junho!$K$18</f>
        <v>23.599999999999998</v>
      </c>
      <c r="P28" s="11">
        <f>[25]Junho!$K$19</f>
        <v>3.2</v>
      </c>
      <c r="Q28" s="11">
        <f>[25]Junho!$K$20</f>
        <v>0</v>
      </c>
      <c r="R28" s="11">
        <f>[25]Junho!$K$21</f>
        <v>0</v>
      </c>
      <c r="S28" s="11">
        <f>[25]Junho!$K$22</f>
        <v>0.2</v>
      </c>
      <c r="T28" s="11">
        <f>[25]Junho!$K$23</f>
        <v>0</v>
      </c>
      <c r="U28" s="11">
        <f>[25]Junho!$K$24</f>
        <v>0</v>
      </c>
      <c r="V28" s="11">
        <f>[25]Junho!$K$25</f>
        <v>0</v>
      </c>
      <c r="W28" s="11">
        <f>[25]Junho!$K$26</f>
        <v>0</v>
      </c>
      <c r="X28" s="11">
        <f>[25]Junho!$K$27</f>
        <v>0</v>
      </c>
      <c r="Y28" s="11">
        <f>[25]Junho!$K$28</f>
        <v>0</v>
      </c>
      <c r="Z28" s="11">
        <f>[25]Junho!$K$29</f>
        <v>0</v>
      </c>
      <c r="AA28" s="11">
        <f>[25]Junho!$K$30</f>
        <v>0</v>
      </c>
      <c r="AB28" s="11">
        <f>[25]Junho!$K$31</f>
        <v>0</v>
      </c>
      <c r="AC28" s="11">
        <f>[25]Junho!$K$32</f>
        <v>0</v>
      </c>
      <c r="AD28" s="11">
        <f>[25]Junho!$K$33</f>
        <v>0</v>
      </c>
      <c r="AE28" s="11">
        <f>[25]Junho!$K$34</f>
        <v>0</v>
      </c>
      <c r="AF28" s="108">
        <f t="shared" si="1"/>
        <v>55</v>
      </c>
      <c r="AG28" s="117">
        <f t="shared" si="2"/>
        <v>23.599999999999998</v>
      </c>
      <c r="AH28" s="61">
        <f t="shared" si="3"/>
        <v>25</v>
      </c>
    </row>
    <row r="29" spans="1:36" hidden="1" x14ac:dyDescent="0.2">
      <c r="A29" s="53" t="s">
        <v>32</v>
      </c>
      <c r="B29" s="11" t="str">
        <f>[26]Junho!$K$5</f>
        <v>*</v>
      </c>
      <c r="C29" s="11" t="str">
        <f>[26]Junho!$K$6</f>
        <v>*</v>
      </c>
      <c r="D29" s="11" t="str">
        <f>[26]Junho!$K$7</f>
        <v>*</v>
      </c>
      <c r="E29" s="11" t="str">
        <f>[26]Junho!$K$8</f>
        <v>*</v>
      </c>
      <c r="F29" s="11" t="str">
        <f>[26]Junho!$K$9</f>
        <v>*</v>
      </c>
      <c r="G29" s="11" t="str">
        <f>[26]Junho!$K$10</f>
        <v>*</v>
      </c>
      <c r="H29" s="11" t="str">
        <f>[26]Junho!$K$11</f>
        <v>*</v>
      </c>
      <c r="I29" s="11" t="str">
        <f>[26]Junho!$K$12</f>
        <v>*</v>
      </c>
      <c r="J29" s="11" t="str">
        <f>[26]Junho!$K$13</f>
        <v>*</v>
      </c>
      <c r="K29" s="11" t="str">
        <f>[26]Junho!$K$14</f>
        <v>*</v>
      </c>
      <c r="L29" s="11" t="str">
        <f>[26]Junho!$K$15</f>
        <v>*</v>
      </c>
      <c r="M29" s="11" t="str">
        <f>[26]Junho!$K$16</f>
        <v>*</v>
      </c>
      <c r="N29" s="11" t="str">
        <f>[26]Junho!$K$17</f>
        <v>*</v>
      </c>
      <c r="O29" s="11" t="str">
        <f>[26]Junho!$K$18</f>
        <v>*</v>
      </c>
      <c r="P29" s="11" t="str">
        <f>[26]Junho!$K$19</f>
        <v>*</v>
      </c>
      <c r="Q29" s="11" t="str">
        <f>[26]Junho!$K$20</f>
        <v>*</v>
      </c>
      <c r="R29" s="11" t="str">
        <f>[26]Junho!$K$21</f>
        <v>*</v>
      </c>
      <c r="S29" s="11" t="str">
        <f>[26]Junho!$K$22</f>
        <v>*</v>
      </c>
      <c r="T29" s="11" t="str">
        <f>[26]Junho!$K$23</f>
        <v>*</v>
      </c>
      <c r="U29" s="11" t="str">
        <f>[26]Junho!$K$24</f>
        <v>*</v>
      </c>
      <c r="V29" s="11" t="str">
        <f>[26]Junho!$K$25</f>
        <v>*</v>
      </c>
      <c r="W29" s="11" t="str">
        <f>[26]Junho!$K$26</f>
        <v>*</v>
      </c>
      <c r="X29" s="11" t="str">
        <f>[26]Junho!$K$27</f>
        <v>*</v>
      </c>
      <c r="Y29" s="11" t="str">
        <f>[26]Junho!$K$28</f>
        <v>*</v>
      </c>
      <c r="Z29" s="11" t="str">
        <f>[26]Junho!$K$29</f>
        <v>*</v>
      </c>
      <c r="AA29" s="11" t="str">
        <f>[26]Junho!$K$30</f>
        <v>*</v>
      </c>
      <c r="AB29" s="11" t="str">
        <f>[26]Junho!$K$31</f>
        <v>*</v>
      </c>
      <c r="AC29" s="11" t="str">
        <f>[26]Junho!$K$32</f>
        <v>*</v>
      </c>
      <c r="AD29" s="11" t="str">
        <f>[26]Junho!$K$33</f>
        <v>*</v>
      </c>
      <c r="AE29" s="11" t="str">
        <f>[26]Junho!$K$34</f>
        <v>*</v>
      </c>
      <c r="AF29" s="108" t="s">
        <v>209</v>
      </c>
      <c r="AG29" s="117" t="s">
        <v>209</v>
      </c>
      <c r="AH29" s="61" t="s">
        <v>209</v>
      </c>
    </row>
    <row r="30" spans="1:36" x14ac:dyDescent="0.2">
      <c r="A30" s="53" t="s">
        <v>10</v>
      </c>
      <c r="B30" s="11">
        <f>[27]Junho!$K$5</f>
        <v>0.2</v>
      </c>
      <c r="C30" s="11">
        <f>[27]Junho!$K$6</f>
        <v>0</v>
      </c>
      <c r="D30" s="11">
        <f>[27]Junho!$K$7</f>
        <v>0</v>
      </c>
      <c r="E30" s="11">
        <f>[27]Junho!$K$8</f>
        <v>0</v>
      </c>
      <c r="F30" s="11">
        <f>[27]Junho!$K$9</f>
        <v>0</v>
      </c>
      <c r="G30" s="11">
        <f>[27]Junho!$K$10</f>
        <v>0</v>
      </c>
      <c r="H30" s="11">
        <f>[27]Junho!$K$11</f>
        <v>0</v>
      </c>
      <c r="I30" s="11">
        <f>[27]Junho!$K$12</f>
        <v>0</v>
      </c>
      <c r="J30" s="11">
        <f>[27]Junho!$K$13</f>
        <v>0</v>
      </c>
      <c r="K30" s="11">
        <f>[27]Junho!$K$14</f>
        <v>0</v>
      </c>
      <c r="L30" s="11">
        <f>[27]Junho!$K$15</f>
        <v>0</v>
      </c>
      <c r="M30" s="11">
        <f>[27]Junho!$K$16</f>
        <v>20.799999999999997</v>
      </c>
      <c r="N30" s="11">
        <f>[27]Junho!$K$17</f>
        <v>4.6000000000000014</v>
      </c>
      <c r="O30" s="11">
        <f>[27]Junho!$K$18</f>
        <v>10.399999999999997</v>
      </c>
      <c r="P30" s="11">
        <f>[27]Junho!$K$19</f>
        <v>0</v>
      </c>
      <c r="Q30" s="11">
        <f>[27]Junho!$K$20</f>
        <v>0</v>
      </c>
      <c r="R30" s="11">
        <f>[27]Junho!$K$21</f>
        <v>0</v>
      </c>
      <c r="S30" s="11">
        <f>[27]Junho!$K$22</f>
        <v>0</v>
      </c>
      <c r="T30" s="11">
        <f>[27]Junho!$K$23</f>
        <v>0</v>
      </c>
      <c r="U30" s="11">
        <f>[27]Junho!$K$24</f>
        <v>0</v>
      </c>
      <c r="V30" s="11">
        <f>[27]Junho!$K$25</f>
        <v>0</v>
      </c>
      <c r="W30" s="11">
        <f>[27]Junho!$K$26</f>
        <v>2.2000000000000002</v>
      </c>
      <c r="X30" s="11">
        <f>[27]Junho!$K$27</f>
        <v>0</v>
      </c>
      <c r="Y30" s="11">
        <f>[27]Junho!$K$28</f>
        <v>0</v>
      </c>
      <c r="Z30" s="11">
        <f>[27]Junho!$K$29</f>
        <v>0</v>
      </c>
      <c r="AA30" s="11">
        <f>[27]Junho!$K$30</f>
        <v>0</v>
      </c>
      <c r="AB30" s="11">
        <f>[27]Junho!$K$31</f>
        <v>0</v>
      </c>
      <c r="AC30" s="11">
        <f>[27]Junho!$K$32</f>
        <v>0</v>
      </c>
      <c r="AD30" s="11">
        <f>[27]Junho!$K$33</f>
        <v>0</v>
      </c>
      <c r="AE30" s="11">
        <f>[27]Junho!$K$34</f>
        <v>0</v>
      </c>
      <c r="AF30" s="108">
        <f t="shared" si="1"/>
        <v>38.199999999999996</v>
      </c>
      <c r="AG30" s="117">
        <f t="shared" si="2"/>
        <v>20.799999999999997</v>
      </c>
      <c r="AH30" s="61">
        <f t="shared" si="3"/>
        <v>25</v>
      </c>
    </row>
    <row r="31" spans="1:36" hidden="1" x14ac:dyDescent="0.2">
      <c r="A31" s="53" t="s">
        <v>156</v>
      </c>
      <c r="B31" s="11" t="str">
        <f>[28]Junho!$K$5</f>
        <v>*</v>
      </c>
      <c r="C31" s="11" t="str">
        <f>[28]Junho!$K$6</f>
        <v>*</v>
      </c>
      <c r="D31" s="11" t="str">
        <f>[28]Junho!$K$7</f>
        <v>*</v>
      </c>
      <c r="E31" s="11" t="str">
        <f>[28]Junho!$K$8</f>
        <v>*</v>
      </c>
      <c r="F31" s="11" t="str">
        <f>[28]Junho!$K$9</f>
        <v>*</v>
      </c>
      <c r="G31" s="11" t="str">
        <f>[28]Junho!$K$10</f>
        <v>*</v>
      </c>
      <c r="H31" s="11" t="str">
        <f>[28]Junho!$K$11</f>
        <v>*</v>
      </c>
      <c r="I31" s="11" t="str">
        <f>[28]Junho!$K$12</f>
        <v>*</v>
      </c>
      <c r="J31" s="11" t="str">
        <f>[28]Junho!$K$13</f>
        <v>*</v>
      </c>
      <c r="K31" s="11" t="str">
        <f>[28]Junho!$K$14</f>
        <v>*</v>
      </c>
      <c r="L31" s="11" t="str">
        <f>[28]Junho!$K$15</f>
        <v>*</v>
      </c>
      <c r="M31" s="11" t="str">
        <f>[28]Junho!$K$16</f>
        <v>*</v>
      </c>
      <c r="N31" s="11" t="str">
        <f>[28]Junho!$K$17</f>
        <v>*</v>
      </c>
      <c r="O31" s="11" t="str">
        <f>[28]Junho!$K$18</f>
        <v>*</v>
      </c>
      <c r="P31" s="11" t="str">
        <f>[28]Junho!$K$19</f>
        <v>*</v>
      </c>
      <c r="Q31" s="11" t="str">
        <f>[28]Junho!$K$20</f>
        <v>*</v>
      </c>
      <c r="R31" s="11" t="str">
        <f>[28]Junho!$K$21</f>
        <v>*</v>
      </c>
      <c r="S31" s="11" t="str">
        <f>[28]Junho!$K$22</f>
        <v>*</v>
      </c>
      <c r="T31" s="11" t="str">
        <f>[28]Junho!$K$23</f>
        <v>*</v>
      </c>
      <c r="U31" s="11" t="str">
        <f>[28]Junho!$K$24</f>
        <v>*</v>
      </c>
      <c r="V31" s="11" t="str">
        <f>[28]Junho!$K$25</f>
        <v>*</v>
      </c>
      <c r="W31" s="11" t="str">
        <f>[28]Junho!$K$26</f>
        <v>*</v>
      </c>
      <c r="X31" s="11" t="str">
        <f>[28]Junho!$K$27</f>
        <v>*</v>
      </c>
      <c r="Y31" s="11" t="str">
        <f>[28]Junho!$K$28</f>
        <v>*</v>
      </c>
      <c r="Z31" s="11" t="str">
        <f>[28]Junho!$K$29</f>
        <v>*</v>
      </c>
      <c r="AA31" s="11" t="str">
        <f>[28]Junho!$K$30</f>
        <v>*</v>
      </c>
      <c r="AB31" s="11" t="str">
        <f>[28]Junho!$K$31</f>
        <v>*</v>
      </c>
      <c r="AC31" s="11" t="str">
        <f>[28]Junho!$K$32</f>
        <v>*</v>
      </c>
      <c r="AD31" s="11" t="str">
        <f>[28]Junho!$K$33</f>
        <v>*</v>
      </c>
      <c r="AE31" s="11" t="str">
        <f>[28]Junho!$K$34</f>
        <v>*</v>
      </c>
      <c r="AF31" s="108" t="s">
        <v>209</v>
      </c>
      <c r="AG31" s="117" t="s">
        <v>209</v>
      </c>
      <c r="AH31" s="61" t="s">
        <v>209</v>
      </c>
      <c r="AI31" s="12" t="s">
        <v>35</v>
      </c>
    </row>
    <row r="32" spans="1:36" x14ac:dyDescent="0.2">
      <c r="A32" s="53" t="s">
        <v>11</v>
      </c>
      <c r="B32" s="11">
        <f>[29]Junho!$K$5</f>
        <v>0</v>
      </c>
      <c r="C32" s="11">
        <f>[29]Junho!$K$6</f>
        <v>0.2</v>
      </c>
      <c r="D32" s="11">
        <f>[29]Junho!$K$7</f>
        <v>0</v>
      </c>
      <c r="E32" s="11">
        <f>[29]Junho!$K$8</f>
        <v>0.2</v>
      </c>
      <c r="F32" s="11">
        <f>[29]Junho!$K$9</f>
        <v>0.2</v>
      </c>
      <c r="G32" s="11">
        <f>[29]Junho!$K$10</f>
        <v>0</v>
      </c>
      <c r="H32" s="11">
        <f>[29]Junho!$K$11</f>
        <v>0.2</v>
      </c>
      <c r="I32" s="11">
        <f>[29]Junho!$K$12</f>
        <v>0.2</v>
      </c>
      <c r="J32" s="11">
        <f>[29]Junho!$K$13</f>
        <v>0</v>
      </c>
      <c r="K32" s="11">
        <f>[29]Junho!$K$14</f>
        <v>0</v>
      </c>
      <c r="L32" s="11">
        <f>[29]Junho!$K$15</f>
        <v>0</v>
      </c>
      <c r="M32" s="11">
        <f>[29]Junho!$K$16</f>
        <v>4</v>
      </c>
      <c r="N32" s="11">
        <f>[29]Junho!$K$17</f>
        <v>32</v>
      </c>
      <c r="O32" s="11">
        <f>[29]Junho!$K$18</f>
        <v>19.400000000000002</v>
      </c>
      <c r="P32" s="11">
        <f>[29]Junho!$K$19</f>
        <v>0.2</v>
      </c>
      <c r="Q32" s="11">
        <f>[29]Junho!$K$20</f>
        <v>0</v>
      </c>
      <c r="R32" s="11">
        <f>[29]Junho!$K$21</f>
        <v>0.2</v>
      </c>
      <c r="S32" s="11">
        <f>[29]Junho!$K$22</f>
        <v>0</v>
      </c>
      <c r="T32" s="11">
        <f>[29]Junho!$K$23</f>
        <v>0.2</v>
      </c>
      <c r="U32" s="11">
        <f>[29]Junho!$K$24</f>
        <v>0</v>
      </c>
      <c r="V32" s="11">
        <f>[29]Junho!$K$25</f>
        <v>0</v>
      </c>
      <c r="W32" s="11">
        <f>[29]Junho!$K$26</f>
        <v>0</v>
      </c>
      <c r="X32" s="11">
        <f>[29]Junho!$K$27</f>
        <v>0.2</v>
      </c>
      <c r="Y32" s="11">
        <f>[29]Junho!$K$28</f>
        <v>0</v>
      </c>
      <c r="Z32" s="11">
        <f>[29]Junho!$K$29</f>
        <v>0.2</v>
      </c>
      <c r="AA32" s="11">
        <f>[29]Junho!$K$30</f>
        <v>0</v>
      </c>
      <c r="AB32" s="11">
        <f>[29]Junho!$K$31</f>
        <v>0</v>
      </c>
      <c r="AC32" s="11">
        <f>[29]Junho!$K$32</f>
        <v>0</v>
      </c>
      <c r="AD32" s="11">
        <f>[29]Junho!$K$33</f>
        <v>0.2</v>
      </c>
      <c r="AE32" s="11">
        <f>[29]Junho!$K$34</f>
        <v>0</v>
      </c>
      <c r="AF32" s="108">
        <f t="shared" si="1"/>
        <v>57.600000000000023</v>
      </c>
      <c r="AG32" s="117">
        <f t="shared" si="2"/>
        <v>32</v>
      </c>
      <c r="AH32" s="61">
        <f t="shared" si="3"/>
        <v>16</v>
      </c>
    </row>
    <row r="33" spans="1:36" s="5" customFormat="1" x14ac:dyDescent="0.2">
      <c r="A33" s="53" t="s">
        <v>12</v>
      </c>
      <c r="B33" s="11">
        <f>[30]Junho!$K$5</f>
        <v>0.2</v>
      </c>
      <c r="C33" s="11">
        <f>[30]Junho!$K$6</f>
        <v>0</v>
      </c>
      <c r="D33" s="11">
        <f>[30]Junho!$K$7</f>
        <v>0.2</v>
      </c>
      <c r="E33" s="11">
        <f>[30]Junho!$K$8</f>
        <v>0</v>
      </c>
      <c r="F33" s="11">
        <f>[30]Junho!$K$9</f>
        <v>0</v>
      </c>
      <c r="G33" s="11">
        <f>[30]Junho!$K$10</f>
        <v>0</v>
      </c>
      <c r="H33" s="11">
        <f>[30]Junho!$K$11</f>
        <v>0</v>
      </c>
      <c r="I33" s="11">
        <f>[30]Junho!$K$12</f>
        <v>0.2</v>
      </c>
      <c r="J33" s="11">
        <f>[30]Junho!$K$13</f>
        <v>0</v>
      </c>
      <c r="K33" s="11">
        <f>[30]Junho!$K$14</f>
        <v>0</v>
      </c>
      <c r="L33" s="11">
        <f>[30]Junho!$K$15</f>
        <v>0</v>
      </c>
      <c r="M33" s="11">
        <f>[30]Junho!$K$16</f>
        <v>0.8</v>
      </c>
      <c r="N33" s="11">
        <f>[30]Junho!$K$17</f>
        <v>38.000000000000007</v>
      </c>
      <c r="O33" s="11">
        <f>[30]Junho!$K$18</f>
        <v>23.200000000000003</v>
      </c>
      <c r="P33" s="11">
        <f>[30]Junho!$K$19</f>
        <v>7.6</v>
      </c>
      <c r="Q33" s="11">
        <f>[30]Junho!$K$20</f>
        <v>0.2</v>
      </c>
      <c r="R33" s="11">
        <f>[30]Junho!$K$21</f>
        <v>0.60000000000000009</v>
      </c>
      <c r="S33" s="11">
        <f>[30]Junho!$K$22</f>
        <v>0.2</v>
      </c>
      <c r="T33" s="11">
        <f>[30]Junho!$K$23</f>
        <v>0</v>
      </c>
      <c r="U33" s="11">
        <f>[30]Junho!$K$24</f>
        <v>0</v>
      </c>
      <c r="V33" s="11">
        <f>[30]Junho!$K$25</f>
        <v>0</v>
      </c>
      <c r="W33" s="11">
        <f>[30]Junho!$K$26</f>
        <v>0</v>
      </c>
      <c r="X33" s="11">
        <f>[30]Junho!$K$27</f>
        <v>0</v>
      </c>
      <c r="Y33" s="11">
        <f>[30]Junho!$K$28</f>
        <v>0</v>
      </c>
      <c r="Z33" s="11">
        <f>[30]Junho!$K$29</f>
        <v>0</v>
      </c>
      <c r="AA33" s="11">
        <f>[30]Junho!$K$30</f>
        <v>0</v>
      </c>
      <c r="AB33" s="11">
        <f>[30]Junho!$K$31</f>
        <v>0</v>
      </c>
      <c r="AC33" s="11">
        <f>[30]Junho!$K$32</f>
        <v>0</v>
      </c>
      <c r="AD33" s="11">
        <f>[30]Junho!$K$33</f>
        <v>0</v>
      </c>
      <c r="AE33" s="11">
        <f>[30]Junho!$K$34</f>
        <v>0</v>
      </c>
      <c r="AF33" s="108">
        <f t="shared" si="1"/>
        <v>71.2</v>
      </c>
      <c r="AG33" s="117">
        <f t="shared" si="2"/>
        <v>38.000000000000007</v>
      </c>
      <c r="AH33" s="61">
        <f t="shared" si="3"/>
        <v>20</v>
      </c>
    </row>
    <row r="34" spans="1:36" x14ac:dyDescent="0.2">
      <c r="A34" s="53" t="s">
        <v>13</v>
      </c>
      <c r="B34" s="11">
        <f>[31]Junho!$K$5</f>
        <v>0.2</v>
      </c>
      <c r="C34" s="11">
        <f>[31]Junho!$K$6</f>
        <v>0</v>
      </c>
      <c r="D34" s="11">
        <f>[31]Junho!$K$7</f>
        <v>0</v>
      </c>
      <c r="E34" s="11">
        <f>[31]Junho!$K$8</f>
        <v>0</v>
      </c>
      <c r="F34" s="11">
        <f>[31]Junho!$K$9</f>
        <v>0</v>
      </c>
      <c r="G34" s="11">
        <f>[31]Junho!$K$10</f>
        <v>0</v>
      </c>
      <c r="H34" s="11">
        <f>[31]Junho!$K$11</f>
        <v>0</v>
      </c>
      <c r="I34" s="11">
        <f>[31]Junho!$K$12</f>
        <v>0</v>
      </c>
      <c r="J34" s="11">
        <f>[31]Junho!$K$13</f>
        <v>0</v>
      </c>
      <c r="K34" s="11">
        <f>[31]Junho!$K$14</f>
        <v>0</v>
      </c>
      <c r="L34" s="11">
        <f>[31]Junho!$K$15</f>
        <v>0</v>
      </c>
      <c r="M34" s="11">
        <f>[31]Junho!$K$16</f>
        <v>5</v>
      </c>
      <c r="N34" s="11">
        <f>[31]Junho!$K$17</f>
        <v>12.6</v>
      </c>
      <c r="O34" s="11">
        <f>[31]Junho!$K$18</f>
        <v>13.2</v>
      </c>
      <c r="P34" s="11">
        <f>[31]Junho!$K$19</f>
        <v>6.6000000000000005</v>
      </c>
      <c r="Q34" s="11">
        <f>[31]Junho!$K$20</f>
        <v>1.5999999999999999</v>
      </c>
      <c r="R34" s="11">
        <f>[31]Junho!$K$21</f>
        <v>0.4</v>
      </c>
      <c r="S34" s="11">
        <f>[31]Junho!$K$22</f>
        <v>0</v>
      </c>
      <c r="T34" s="11">
        <f>[31]Junho!$K$23</f>
        <v>0</v>
      </c>
      <c r="U34" s="11">
        <f>[31]Junho!$K$24</f>
        <v>0</v>
      </c>
      <c r="V34" s="11">
        <f>[31]Junho!$K$25</f>
        <v>0</v>
      </c>
      <c r="W34" s="11">
        <f>[31]Junho!$K$26</f>
        <v>0</v>
      </c>
      <c r="X34" s="11">
        <f>[31]Junho!$K$27</f>
        <v>0</v>
      </c>
      <c r="Y34" s="11">
        <f>[31]Junho!$K$28</f>
        <v>0</v>
      </c>
      <c r="Z34" s="11">
        <f>[31]Junho!$K$29</f>
        <v>0</v>
      </c>
      <c r="AA34" s="11">
        <f>[31]Junho!$K$30</f>
        <v>0</v>
      </c>
      <c r="AB34" s="11">
        <f>[31]Junho!$K$31</f>
        <v>0</v>
      </c>
      <c r="AC34" s="11">
        <f>[31]Junho!$K$32</f>
        <v>0</v>
      </c>
      <c r="AD34" s="11">
        <f>[31]Junho!$K$33</f>
        <v>0</v>
      </c>
      <c r="AE34" s="11">
        <f>[31]Junho!$K$34</f>
        <v>0</v>
      </c>
      <c r="AF34" s="108">
        <f t="shared" si="1"/>
        <v>39.6</v>
      </c>
      <c r="AG34" s="117">
        <f t="shared" si="2"/>
        <v>13.2</v>
      </c>
      <c r="AH34" s="61">
        <f t="shared" si="3"/>
        <v>23</v>
      </c>
    </row>
    <row r="35" spans="1:36" x14ac:dyDescent="0.2">
      <c r="A35" s="53" t="s">
        <v>157</v>
      </c>
      <c r="B35" s="11">
        <f>[32]Junho!$K$5</f>
        <v>0</v>
      </c>
      <c r="C35" s="11">
        <f>[32]Junho!$K$6</f>
        <v>0</v>
      </c>
      <c r="D35" s="11">
        <f>[32]Junho!$K$7</f>
        <v>0</v>
      </c>
      <c r="E35" s="11">
        <f>[32]Junho!$K$8</f>
        <v>0</v>
      </c>
      <c r="F35" s="11">
        <f>[32]Junho!$K$9</f>
        <v>0</v>
      </c>
      <c r="G35" s="11">
        <f>[32]Junho!$K$10</f>
        <v>2</v>
      </c>
      <c r="H35" s="11">
        <f>[32]Junho!$K$11</f>
        <v>0</v>
      </c>
      <c r="I35" s="11">
        <f>[32]Junho!$K$12</f>
        <v>0</v>
      </c>
      <c r="J35" s="11">
        <f>[32]Junho!$K$13</f>
        <v>0</v>
      </c>
      <c r="K35" s="11">
        <f>[32]Junho!$K$14</f>
        <v>0</v>
      </c>
      <c r="L35" s="11">
        <f>[32]Junho!$K$15</f>
        <v>0</v>
      </c>
      <c r="M35" s="11">
        <f>[32]Junho!$K$16</f>
        <v>8.4</v>
      </c>
      <c r="N35" s="11">
        <f>[32]Junho!$K$17</f>
        <v>38.599999999999994</v>
      </c>
      <c r="O35" s="11">
        <f>[32]Junho!$K$18</f>
        <v>40.4</v>
      </c>
      <c r="P35" s="11">
        <f>[32]Junho!$K$19</f>
        <v>6</v>
      </c>
      <c r="Q35" s="11">
        <f>[32]Junho!$K$20</f>
        <v>0.2</v>
      </c>
      <c r="R35" s="11">
        <f>[32]Junho!$K$21</f>
        <v>0</v>
      </c>
      <c r="S35" s="11">
        <f>[32]Junho!$K$22</f>
        <v>0.2</v>
      </c>
      <c r="T35" s="11">
        <f>[32]Junho!$K$23</f>
        <v>0.2</v>
      </c>
      <c r="U35" s="11">
        <f>[32]Junho!$K$24</f>
        <v>0</v>
      </c>
      <c r="V35" s="11">
        <f>[32]Junho!$K$25</f>
        <v>0</v>
      </c>
      <c r="W35" s="11">
        <f>[32]Junho!$K$26</f>
        <v>0</v>
      </c>
      <c r="X35" s="11">
        <f>[32]Junho!$K$27</f>
        <v>0</v>
      </c>
      <c r="Y35" s="11">
        <f>[32]Junho!$K$28</f>
        <v>0</v>
      </c>
      <c r="Z35" s="11">
        <f>[32]Junho!$K$29</f>
        <v>0</v>
      </c>
      <c r="AA35" s="11">
        <f>[32]Junho!$K$30</f>
        <v>0</v>
      </c>
      <c r="AB35" s="11">
        <f>[32]Junho!$K$31</f>
        <v>0</v>
      </c>
      <c r="AC35" s="11">
        <f>[32]Junho!$K$32</f>
        <v>0</v>
      </c>
      <c r="AD35" s="11">
        <f>[32]Junho!$K$33</f>
        <v>0</v>
      </c>
      <c r="AE35" s="11">
        <f>[32]Junho!$K$34</f>
        <v>0</v>
      </c>
      <c r="AF35" s="108">
        <f t="shared" si="1"/>
        <v>96</v>
      </c>
      <c r="AG35" s="117">
        <f t="shared" si="2"/>
        <v>40.4</v>
      </c>
      <c r="AH35" s="61">
        <f t="shared" si="3"/>
        <v>22</v>
      </c>
    </row>
    <row r="36" spans="1:36" hidden="1" x14ac:dyDescent="0.2">
      <c r="A36" s="53" t="s">
        <v>128</v>
      </c>
      <c r="B36" s="11" t="str">
        <f>[33]Junho!$K$5</f>
        <v>*</v>
      </c>
      <c r="C36" s="11" t="str">
        <f>[33]Junho!$K$6</f>
        <v>*</v>
      </c>
      <c r="D36" s="11" t="str">
        <f>[33]Junho!$K$7</f>
        <v>*</v>
      </c>
      <c r="E36" s="11" t="str">
        <f>[33]Junho!$K$8</f>
        <v>*</v>
      </c>
      <c r="F36" s="11" t="str">
        <f>[33]Junho!$K$9</f>
        <v>*</v>
      </c>
      <c r="G36" s="11" t="str">
        <f>[33]Junho!$K$10</f>
        <v>*</v>
      </c>
      <c r="H36" s="11" t="str">
        <f>[33]Junho!$K$11</f>
        <v>*</v>
      </c>
      <c r="I36" s="11" t="str">
        <f>[33]Junho!$K$12</f>
        <v>*</v>
      </c>
      <c r="J36" s="11" t="str">
        <f>[33]Junho!$K$13</f>
        <v>*</v>
      </c>
      <c r="K36" s="11" t="str">
        <f>[33]Junho!$K$14</f>
        <v>*</v>
      </c>
      <c r="L36" s="11" t="str">
        <f>[33]Junho!$K$15</f>
        <v>*</v>
      </c>
      <c r="M36" s="11" t="str">
        <f>[33]Junho!$K$16</f>
        <v>*</v>
      </c>
      <c r="N36" s="11" t="str">
        <f>[33]Junho!$K$17</f>
        <v>*</v>
      </c>
      <c r="O36" s="11" t="str">
        <f>[33]Junho!$K$18</f>
        <v>*</v>
      </c>
      <c r="P36" s="11" t="str">
        <f>[33]Junho!$K$19</f>
        <v>*</v>
      </c>
      <c r="Q36" s="11" t="str">
        <f>[33]Junho!$K$20</f>
        <v>*</v>
      </c>
      <c r="R36" s="11" t="str">
        <f>[33]Junho!$K$21</f>
        <v>*</v>
      </c>
      <c r="S36" s="11" t="str">
        <f>[33]Junho!$K$22</f>
        <v>*</v>
      </c>
      <c r="T36" s="11" t="str">
        <f>[33]Junho!$K$23</f>
        <v>*</v>
      </c>
      <c r="U36" s="11" t="str">
        <f>[33]Junho!$K$24</f>
        <v>*</v>
      </c>
      <c r="V36" s="11" t="str">
        <f>[33]Junho!$K$25</f>
        <v>*</v>
      </c>
      <c r="W36" s="11" t="str">
        <f>[33]Junho!$K$26</f>
        <v>*</v>
      </c>
      <c r="X36" s="11" t="str">
        <f>[33]Junho!$K$27</f>
        <v>*</v>
      </c>
      <c r="Y36" s="11" t="str">
        <f>[33]Junho!$K$28</f>
        <v>*</v>
      </c>
      <c r="Z36" s="11" t="str">
        <f>[33]Junho!$K$29</f>
        <v>*</v>
      </c>
      <c r="AA36" s="11" t="str">
        <f>[33]Junho!$K$30</f>
        <v>*</v>
      </c>
      <c r="AB36" s="11" t="str">
        <f>[33]Junho!$K$31</f>
        <v>*</v>
      </c>
      <c r="AC36" s="11" t="str">
        <f>[33]Junho!$K$32</f>
        <v>*</v>
      </c>
      <c r="AD36" s="11" t="str">
        <f>[33]Junho!$K$33</f>
        <v>*</v>
      </c>
      <c r="AE36" s="11" t="str">
        <f>[33]Junho!$K$34</f>
        <v>*</v>
      </c>
      <c r="AF36" s="108" t="s">
        <v>209</v>
      </c>
      <c r="AG36" s="117" t="s">
        <v>209</v>
      </c>
      <c r="AH36" s="61" t="s">
        <v>209</v>
      </c>
    </row>
    <row r="37" spans="1:36" x14ac:dyDescent="0.2">
      <c r="A37" s="53" t="s">
        <v>14</v>
      </c>
      <c r="B37" s="11">
        <f>[34]Junho!$K$5</f>
        <v>0.2</v>
      </c>
      <c r="C37" s="11">
        <f>[34]Junho!$K$6</f>
        <v>0</v>
      </c>
      <c r="D37" s="11">
        <f>[34]Junho!$K$7</f>
        <v>0</v>
      </c>
      <c r="E37" s="11">
        <f>[34]Junho!$K$8</f>
        <v>0</v>
      </c>
      <c r="F37" s="11">
        <f>[34]Junho!$K$9</f>
        <v>0</v>
      </c>
      <c r="G37" s="11">
        <f>[34]Junho!$K$10</f>
        <v>0</v>
      </c>
      <c r="H37" s="11">
        <f>[34]Junho!$K$11</f>
        <v>0</v>
      </c>
      <c r="I37" s="11">
        <f>[34]Junho!$K$12</f>
        <v>0</v>
      </c>
      <c r="J37" s="11">
        <f>[34]Junho!$K$13</f>
        <v>0</v>
      </c>
      <c r="K37" s="11">
        <f>[34]Junho!$K$14</f>
        <v>0</v>
      </c>
      <c r="L37" s="11">
        <f>[34]Junho!$K$15</f>
        <v>0</v>
      </c>
      <c r="M37" s="11">
        <f>[34]Junho!$K$16</f>
        <v>0</v>
      </c>
      <c r="N37" s="11">
        <f>[34]Junho!$K$17</f>
        <v>0</v>
      </c>
      <c r="O37" s="11">
        <f>[34]Junho!$K$18</f>
        <v>0</v>
      </c>
      <c r="P37" s="11">
        <f>[34]Junho!$K$19</f>
        <v>23.599999999999998</v>
      </c>
      <c r="Q37" s="11">
        <f>[34]Junho!$K$20</f>
        <v>0</v>
      </c>
      <c r="R37" s="11">
        <f>[34]Junho!$K$21</f>
        <v>0.4</v>
      </c>
      <c r="S37" s="11">
        <f>[34]Junho!$K$22</f>
        <v>0</v>
      </c>
      <c r="T37" s="11">
        <f>[34]Junho!$K$23</f>
        <v>0</v>
      </c>
      <c r="U37" s="11">
        <f>[34]Junho!$K$24</f>
        <v>0</v>
      </c>
      <c r="V37" s="11">
        <f>[34]Junho!$K$25</f>
        <v>0</v>
      </c>
      <c r="W37" s="11">
        <f>[34]Junho!$K$26</f>
        <v>0</v>
      </c>
      <c r="X37" s="11">
        <f>[34]Junho!$K$27</f>
        <v>0</v>
      </c>
      <c r="Y37" s="11">
        <f>[34]Junho!$K$28</f>
        <v>0</v>
      </c>
      <c r="Z37" s="11">
        <f>[34]Junho!$K$29</f>
        <v>0</v>
      </c>
      <c r="AA37" s="11">
        <f>[34]Junho!$K$30</f>
        <v>0</v>
      </c>
      <c r="AB37" s="11">
        <f>[34]Junho!$K$31</f>
        <v>0</v>
      </c>
      <c r="AC37" s="11">
        <f>[34]Junho!$K$32</f>
        <v>0</v>
      </c>
      <c r="AD37" s="11">
        <f>[34]Junho!$K$33</f>
        <v>0</v>
      </c>
      <c r="AE37" s="11">
        <f>[34]Junho!$K$34</f>
        <v>0</v>
      </c>
      <c r="AF37" s="108">
        <f t="shared" si="1"/>
        <v>24.199999999999996</v>
      </c>
      <c r="AG37" s="117">
        <f t="shared" si="2"/>
        <v>23.599999999999998</v>
      </c>
      <c r="AH37" s="61">
        <f t="shared" si="3"/>
        <v>27</v>
      </c>
    </row>
    <row r="38" spans="1:36" hidden="1" x14ac:dyDescent="0.2">
      <c r="A38" s="53" t="s">
        <v>158</v>
      </c>
      <c r="B38" s="11" t="str">
        <f>[35]Junho!$K$5</f>
        <v>*</v>
      </c>
      <c r="C38" s="11" t="str">
        <f>[35]Junho!$K$6</f>
        <v>*</v>
      </c>
      <c r="D38" s="11" t="str">
        <f>[35]Junho!$K$7</f>
        <v>*</v>
      </c>
      <c r="E38" s="11" t="str">
        <f>[35]Junho!$K$8</f>
        <v>*</v>
      </c>
      <c r="F38" s="11" t="str">
        <f>[35]Junho!$K$9</f>
        <v>*</v>
      </c>
      <c r="G38" s="11" t="str">
        <f>[35]Junho!$K$10</f>
        <v>*</v>
      </c>
      <c r="H38" s="11" t="str">
        <f>[35]Junho!$K$11</f>
        <v>*</v>
      </c>
      <c r="I38" s="11" t="str">
        <f>[35]Junho!$K$12</f>
        <v>*</v>
      </c>
      <c r="J38" s="11" t="str">
        <f>[35]Junho!$K$13</f>
        <v>*</v>
      </c>
      <c r="K38" s="11" t="str">
        <f>[35]Junho!$K$14</f>
        <v>*</v>
      </c>
      <c r="L38" s="11" t="str">
        <f>[35]Junho!$K$15</f>
        <v>*</v>
      </c>
      <c r="M38" s="11" t="str">
        <f>[35]Junho!$K$16</f>
        <v>*</v>
      </c>
      <c r="N38" s="11" t="str">
        <f>[35]Junho!$K$17</f>
        <v>*</v>
      </c>
      <c r="O38" s="11" t="str">
        <f>[35]Junho!$K$18</f>
        <v>*</v>
      </c>
      <c r="P38" s="11" t="str">
        <f>[35]Junho!$K$19</f>
        <v>*</v>
      </c>
      <c r="Q38" s="11" t="str">
        <f>[35]Junho!$K$20</f>
        <v>*</v>
      </c>
      <c r="R38" s="11" t="str">
        <f>[35]Junho!$K$21</f>
        <v>*</v>
      </c>
      <c r="S38" s="11" t="str">
        <f>[35]Junho!$K$22</f>
        <v>*</v>
      </c>
      <c r="T38" s="11" t="str">
        <f>[35]Junho!$K$23</f>
        <v>*</v>
      </c>
      <c r="U38" s="11" t="str">
        <f>[35]Junho!$K$24</f>
        <v>*</v>
      </c>
      <c r="V38" s="11" t="str">
        <f>[35]Junho!$K$25</f>
        <v>*</v>
      </c>
      <c r="W38" s="11" t="str">
        <f>[35]Junho!$K$26</f>
        <v>*</v>
      </c>
      <c r="X38" s="11" t="str">
        <f>[35]Junho!$K$27</f>
        <v>*</v>
      </c>
      <c r="Y38" s="11" t="str">
        <f>[35]Junho!$K$28</f>
        <v>*</v>
      </c>
      <c r="Z38" s="11" t="str">
        <f>[35]Junho!$K$29</f>
        <v>*</v>
      </c>
      <c r="AA38" s="11" t="str">
        <f>[35]Junho!$K$30</f>
        <v>*</v>
      </c>
      <c r="AB38" s="11" t="str">
        <f>[35]Junho!$K$31</f>
        <v>*</v>
      </c>
      <c r="AC38" s="11" t="str">
        <f>[35]Junho!$K$32</f>
        <v>*</v>
      </c>
      <c r="AD38" s="11" t="str">
        <f>[35]Junho!$K$33</f>
        <v>*</v>
      </c>
      <c r="AE38" s="11" t="str">
        <f>[35]Junho!$K$34</f>
        <v>*</v>
      </c>
      <c r="AF38" s="108" t="s">
        <v>209</v>
      </c>
      <c r="AG38" s="117" t="s">
        <v>209</v>
      </c>
      <c r="AH38" s="61" t="s">
        <v>209</v>
      </c>
    </row>
    <row r="39" spans="1:36" x14ac:dyDescent="0.2">
      <c r="A39" s="53" t="s">
        <v>15</v>
      </c>
      <c r="B39" s="11">
        <f>[36]Junho!$K$5</f>
        <v>0.4</v>
      </c>
      <c r="C39" s="11">
        <f>[36]Junho!$K$6</f>
        <v>0.2</v>
      </c>
      <c r="D39" s="11">
        <f>[36]Junho!$K$7</f>
        <v>0.2</v>
      </c>
      <c r="E39" s="11">
        <f>[36]Junho!$K$8</f>
        <v>0</v>
      </c>
      <c r="F39" s="11">
        <f>[36]Junho!$K$9</f>
        <v>0</v>
      </c>
      <c r="G39" s="11">
        <f>[36]Junho!$K$10</f>
        <v>0</v>
      </c>
      <c r="H39" s="11">
        <f>[36]Junho!$K$11</f>
        <v>0</v>
      </c>
      <c r="I39" s="11">
        <f>[36]Junho!$K$12</f>
        <v>0</v>
      </c>
      <c r="J39" s="11">
        <f>[36]Junho!$K$13</f>
        <v>0</v>
      </c>
      <c r="K39" s="11">
        <f>[36]Junho!$K$14</f>
        <v>0</v>
      </c>
      <c r="L39" s="11">
        <f>[36]Junho!$K$15</f>
        <v>4.8</v>
      </c>
      <c r="M39" s="11">
        <f>[36]Junho!$K$16</f>
        <v>15.199999999999998</v>
      </c>
      <c r="N39" s="11">
        <f>[36]Junho!$K$17</f>
        <v>7.6000000000000005</v>
      </c>
      <c r="O39" s="11">
        <f>[36]Junho!$K$18</f>
        <v>5.4000000000000012</v>
      </c>
      <c r="P39" s="11">
        <f>[36]Junho!$K$19</f>
        <v>0.2</v>
      </c>
      <c r="Q39" s="11">
        <f>[36]Junho!$K$20</f>
        <v>0</v>
      </c>
      <c r="R39" s="11">
        <f>[36]Junho!$K$21</f>
        <v>0.2</v>
      </c>
      <c r="S39" s="11">
        <f>[36]Junho!$K$22</f>
        <v>0</v>
      </c>
      <c r="T39" s="11">
        <f>[36]Junho!$K$23</f>
        <v>0</v>
      </c>
      <c r="U39" s="11">
        <f>[36]Junho!$K$24</f>
        <v>0</v>
      </c>
      <c r="V39" s="11">
        <f>[36]Junho!$K$25</f>
        <v>0</v>
      </c>
      <c r="W39" s="11">
        <f>[36]Junho!$K$26</f>
        <v>0</v>
      </c>
      <c r="X39" s="11">
        <f>[36]Junho!$K$27</f>
        <v>0</v>
      </c>
      <c r="Y39" s="11">
        <f>[36]Junho!$K$28</f>
        <v>0</v>
      </c>
      <c r="Z39" s="11">
        <f>[36]Junho!$K$29</f>
        <v>0</v>
      </c>
      <c r="AA39" s="11">
        <f>[36]Junho!$K$30</f>
        <v>0</v>
      </c>
      <c r="AB39" s="11">
        <f>[36]Junho!$K$31</f>
        <v>0</v>
      </c>
      <c r="AC39" s="11">
        <f>[36]Junho!$K$32</f>
        <v>0</v>
      </c>
      <c r="AD39" s="11">
        <f>[36]Junho!$K$33</f>
        <v>0</v>
      </c>
      <c r="AE39" s="11">
        <f>[36]Junho!$K$34</f>
        <v>0</v>
      </c>
      <c r="AF39" s="108">
        <f t="shared" si="1"/>
        <v>34.200000000000003</v>
      </c>
      <c r="AG39" s="117">
        <f t="shared" si="2"/>
        <v>15.199999999999998</v>
      </c>
      <c r="AH39" s="61">
        <f t="shared" si="3"/>
        <v>21</v>
      </c>
      <c r="AI39" s="12" t="s">
        <v>35</v>
      </c>
    </row>
    <row r="40" spans="1:36" x14ac:dyDescent="0.2">
      <c r="A40" s="53" t="s">
        <v>16</v>
      </c>
      <c r="B40" s="11">
        <f>[37]Junho!$K$5</f>
        <v>0</v>
      </c>
      <c r="C40" s="11">
        <f>[37]Junho!$K$6</f>
        <v>0.2</v>
      </c>
      <c r="D40" s="11">
        <f>[37]Junho!$K$7</f>
        <v>0</v>
      </c>
      <c r="E40" s="11">
        <f>[37]Junho!$K$8</f>
        <v>0</v>
      </c>
      <c r="F40" s="11">
        <f>[37]Junho!$K$9</f>
        <v>0</v>
      </c>
      <c r="G40" s="11">
        <f>[37]Junho!$K$10</f>
        <v>0</v>
      </c>
      <c r="H40" s="11">
        <f>[37]Junho!$K$11</f>
        <v>0</v>
      </c>
      <c r="I40" s="11">
        <f>[37]Junho!$K$12</f>
        <v>0</v>
      </c>
      <c r="J40" s="11">
        <f>[37]Junho!$K$13</f>
        <v>0</v>
      </c>
      <c r="K40" s="11">
        <f>[37]Junho!$K$14</f>
        <v>0</v>
      </c>
      <c r="L40" s="11">
        <f>[37]Junho!$K$15</f>
        <v>0.60000000000000009</v>
      </c>
      <c r="M40" s="11">
        <f>[37]Junho!$K$16</f>
        <v>4.2000000000000011</v>
      </c>
      <c r="N40" s="11">
        <f>[37]Junho!$K$17</f>
        <v>0.4</v>
      </c>
      <c r="O40" s="11">
        <f>[37]Junho!$K$18</f>
        <v>0</v>
      </c>
      <c r="P40" s="11">
        <f>[37]Junho!$K$19</f>
        <v>0.2</v>
      </c>
      <c r="Q40" s="11">
        <f>[37]Junho!$K$20</f>
        <v>0</v>
      </c>
      <c r="R40" s="11">
        <f>[37]Junho!$K$21</f>
        <v>0</v>
      </c>
      <c r="S40" s="11">
        <f>[37]Junho!$K$22</f>
        <v>0</v>
      </c>
      <c r="T40" s="11">
        <f>[37]Junho!$K$23</f>
        <v>0.2</v>
      </c>
      <c r="U40" s="11">
        <f>[37]Junho!$K$24</f>
        <v>0</v>
      </c>
      <c r="V40" s="11">
        <f>[37]Junho!$K$25</f>
        <v>0</v>
      </c>
      <c r="W40" s="11">
        <f>[37]Junho!$K$26</f>
        <v>0</v>
      </c>
      <c r="X40" s="11">
        <f>[37]Junho!$K$27</f>
        <v>0</v>
      </c>
      <c r="Y40" s="11">
        <f>[37]Junho!$K$28</f>
        <v>0</v>
      </c>
      <c r="Z40" s="11">
        <f>[37]Junho!$K$29</f>
        <v>0</v>
      </c>
      <c r="AA40" s="11">
        <f>[37]Junho!$K$30</f>
        <v>0</v>
      </c>
      <c r="AB40" s="11">
        <f>[37]Junho!$K$31</f>
        <v>0</v>
      </c>
      <c r="AC40" s="11">
        <f>[37]Junho!$K$32</f>
        <v>0</v>
      </c>
      <c r="AD40" s="11">
        <f>[37]Junho!$K$33</f>
        <v>0</v>
      </c>
      <c r="AE40" s="11">
        <f>[37]Junho!$K$34</f>
        <v>0</v>
      </c>
      <c r="AF40" s="108">
        <f t="shared" si="1"/>
        <v>5.8000000000000016</v>
      </c>
      <c r="AG40" s="117">
        <f t="shared" si="2"/>
        <v>4.2000000000000011</v>
      </c>
      <c r="AH40" s="61">
        <f t="shared" si="3"/>
        <v>24</v>
      </c>
    </row>
    <row r="41" spans="1:36" x14ac:dyDescent="0.2">
      <c r="A41" s="53" t="s">
        <v>159</v>
      </c>
      <c r="B41" s="11">
        <f>[38]Junho!$K$5</f>
        <v>0</v>
      </c>
      <c r="C41" s="11">
        <f>[38]Junho!$K$6</f>
        <v>0.2</v>
      </c>
      <c r="D41" s="11">
        <f>[38]Junho!$K$7</f>
        <v>0.2</v>
      </c>
      <c r="E41" s="11">
        <f>[38]Junho!$K$8</f>
        <v>0.2</v>
      </c>
      <c r="F41" s="11">
        <f>[38]Junho!$K$9</f>
        <v>0</v>
      </c>
      <c r="G41" s="11">
        <f>[38]Junho!$K$10</f>
        <v>0.2</v>
      </c>
      <c r="H41" s="11">
        <f>[38]Junho!$K$11</f>
        <v>0</v>
      </c>
      <c r="I41" s="11">
        <f>[38]Junho!$K$12</f>
        <v>0.2</v>
      </c>
      <c r="J41" s="11">
        <f>[38]Junho!$K$13</f>
        <v>0</v>
      </c>
      <c r="K41" s="11">
        <f>[38]Junho!$K$14</f>
        <v>0</v>
      </c>
      <c r="L41" s="11">
        <f>[38]Junho!$K$15</f>
        <v>0</v>
      </c>
      <c r="M41" s="11">
        <f>[38]Junho!$K$16</f>
        <v>5</v>
      </c>
      <c r="N41" s="11">
        <f>[38]Junho!$K$17</f>
        <v>38.6</v>
      </c>
      <c r="O41" s="11">
        <f>[38]Junho!$K$18</f>
        <v>26.599999999999991</v>
      </c>
      <c r="P41" s="11">
        <f>[38]Junho!$K$19</f>
        <v>4.4000000000000004</v>
      </c>
      <c r="Q41" s="11">
        <f>[38]Junho!$K$20</f>
        <v>0.2</v>
      </c>
      <c r="R41" s="11">
        <f>[38]Junho!$K$21</f>
        <v>0</v>
      </c>
      <c r="S41" s="11">
        <f>[38]Junho!$K$22</f>
        <v>0</v>
      </c>
      <c r="T41" s="11">
        <f>[38]Junho!$K$23</f>
        <v>0.2</v>
      </c>
      <c r="U41" s="11">
        <f>[38]Junho!$K$24</f>
        <v>0.2</v>
      </c>
      <c r="V41" s="11">
        <f>[38]Junho!$K$25</f>
        <v>0.2</v>
      </c>
      <c r="W41" s="11">
        <f>[38]Junho!$K$26</f>
        <v>0</v>
      </c>
      <c r="X41" s="11">
        <f>[38]Junho!$K$27</f>
        <v>0</v>
      </c>
      <c r="Y41" s="11">
        <f>[38]Junho!$K$28</f>
        <v>0</v>
      </c>
      <c r="Z41" s="11">
        <f>[38]Junho!$K$29</f>
        <v>0</v>
      </c>
      <c r="AA41" s="11">
        <f>[38]Junho!$K$30</f>
        <v>0</v>
      </c>
      <c r="AB41" s="11">
        <f>[38]Junho!$K$31</f>
        <v>0</v>
      </c>
      <c r="AC41" s="11">
        <f>[38]Junho!$K$32</f>
        <v>0</v>
      </c>
      <c r="AD41" s="11">
        <f>[38]Junho!$K$33</f>
        <v>0</v>
      </c>
      <c r="AE41" s="11">
        <f>[38]Junho!$K$34</f>
        <v>0</v>
      </c>
      <c r="AF41" s="108">
        <f t="shared" si="1"/>
        <v>76.400000000000006</v>
      </c>
      <c r="AG41" s="117">
        <f t="shared" si="2"/>
        <v>38.6</v>
      </c>
      <c r="AH41" s="61">
        <f t="shared" si="3"/>
        <v>17</v>
      </c>
    </row>
    <row r="42" spans="1:36" x14ac:dyDescent="0.2">
      <c r="A42" s="53" t="s">
        <v>17</v>
      </c>
      <c r="B42" s="11">
        <f>[39]Junho!$K$5</f>
        <v>0</v>
      </c>
      <c r="C42" s="11">
        <f>[39]Junho!$K$6</f>
        <v>0</v>
      </c>
      <c r="D42" s="11">
        <f>[39]Junho!$K$7</f>
        <v>0.2</v>
      </c>
      <c r="E42" s="11">
        <f>[39]Junho!$K$8</f>
        <v>0</v>
      </c>
      <c r="F42" s="11">
        <f>[39]Junho!$K$9</f>
        <v>0.2</v>
      </c>
      <c r="G42" s="11">
        <f>[39]Junho!$K$10</f>
        <v>0</v>
      </c>
      <c r="H42" s="11">
        <f>[39]Junho!$K$11</f>
        <v>0</v>
      </c>
      <c r="I42" s="11">
        <f>[39]Junho!$K$12</f>
        <v>0</v>
      </c>
      <c r="J42" s="11">
        <f>[39]Junho!$K$13</f>
        <v>0</v>
      </c>
      <c r="K42" s="11">
        <f>[39]Junho!$K$14</f>
        <v>0</v>
      </c>
      <c r="L42" s="11">
        <f>[39]Junho!$K$15</f>
        <v>0</v>
      </c>
      <c r="M42" s="11">
        <f>[39]Junho!$K$16</f>
        <v>8.6</v>
      </c>
      <c r="N42" s="11">
        <f>[39]Junho!$K$17</f>
        <v>32.6</v>
      </c>
      <c r="O42" s="11">
        <f>[39]Junho!$K$18</f>
        <v>29.400000000000002</v>
      </c>
      <c r="P42" s="11">
        <f>[39]Junho!$K$19</f>
        <v>6.1999999999999993</v>
      </c>
      <c r="Q42" s="11">
        <f>[39]Junho!$K$20</f>
        <v>0.2</v>
      </c>
      <c r="R42" s="11">
        <f>[39]Junho!$K$21</f>
        <v>0</v>
      </c>
      <c r="S42" s="11">
        <f>[39]Junho!$K$22</f>
        <v>0.2</v>
      </c>
      <c r="T42" s="11">
        <f>[39]Junho!$K$23</f>
        <v>0</v>
      </c>
      <c r="U42" s="11">
        <f>[39]Junho!$K$24</f>
        <v>0</v>
      </c>
      <c r="V42" s="11">
        <f>[39]Junho!$K$25</f>
        <v>0</v>
      </c>
      <c r="W42" s="11">
        <f>[39]Junho!$K$26</f>
        <v>0</v>
      </c>
      <c r="X42" s="11">
        <f>[39]Junho!$K$27</f>
        <v>0</v>
      </c>
      <c r="Y42" s="11">
        <f>[39]Junho!$K$28</f>
        <v>0</v>
      </c>
      <c r="Z42" s="11">
        <f>[39]Junho!$K$29</f>
        <v>0</v>
      </c>
      <c r="AA42" s="11">
        <f>[39]Junho!$K$30</f>
        <v>0</v>
      </c>
      <c r="AB42" s="11">
        <f>[39]Junho!$K$31</f>
        <v>0</v>
      </c>
      <c r="AC42" s="11">
        <f>[39]Junho!$K$32</f>
        <v>0</v>
      </c>
      <c r="AD42" s="11">
        <f>[39]Junho!$K$33</f>
        <v>0</v>
      </c>
      <c r="AE42" s="11">
        <f>[39]Junho!$K$34</f>
        <v>0</v>
      </c>
      <c r="AF42" s="108">
        <f t="shared" si="1"/>
        <v>77.600000000000009</v>
      </c>
      <c r="AG42" s="117">
        <f t="shared" si="2"/>
        <v>32.6</v>
      </c>
      <c r="AH42" s="61">
        <f t="shared" si="3"/>
        <v>22</v>
      </c>
    </row>
    <row r="43" spans="1:36" x14ac:dyDescent="0.2">
      <c r="A43" s="53" t="s">
        <v>141</v>
      </c>
      <c r="B43" s="11">
        <f>[40]Junho!$K$5</f>
        <v>0.2</v>
      </c>
      <c r="C43" s="11">
        <f>[40]Junho!$K$6</f>
        <v>0.2</v>
      </c>
      <c r="D43" s="11">
        <f>[40]Junho!$K$7</f>
        <v>0.2</v>
      </c>
      <c r="E43" s="11">
        <f>[40]Junho!$K$8</f>
        <v>0</v>
      </c>
      <c r="F43" s="11">
        <f>[40]Junho!$K$9</f>
        <v>0.2</v>
      </c>
      <c r="G43" s="11">
        <f>[40]Junho!$K$10</f>
        <v>0</v>
      </c>
      <c r="H43" s="11">
        <f>[40]Junho!$K$11</f>
        <v>0</v>
      </c>
      <c r="I43" s="11">
        <f>[40]Junho!$K$12</f>
        <v>0.2</v>
      </c>
      <c r="J43" s="11">
        <f>[40]Junho!$K$13</f>
        <v>0</v>
      </c>
      <c r="K43" s="11">
        <f>[40]Junho!$K$14</f>
        <v>0</v>
      </c>
      <c r="L43" s="11">
        <f>[40]Junho!$K$15</f>
        <v>0</v>
      </c>
      <c r="M43" s="11">
        <f>[40]Junho!$K$16</f>
        <v>2.6</v>
      </c>
      <c r="N43" s="11">
        <f>[40]Junho!$K$17</f>
        <v>58.399999999999991</v>
      </c>
      <c r="O43" s="11">
        <f>[40]Junho!$K$18</f>
        <v>39.6</v>
      </c>
      <c r="P43" s="11">
        <f>[40]Junho!$K$19</f>
        <v>4.2</v>
      </c>
      <c r="Q43" s="11">
        <f>[40]Junho!$K$20</f>
        <v>0.2</v>
      </c>
      <c r="R43" s="11">
        <f>[40]Junho!$K$21</f>
        <v>0.2</v>
      </c>
      <c r="S43" s="11">
        <f>[40]Junho!$K$22</f>
        <v>0.2</v>
      </c>
      <c r="T43" s="11">
        <f>[40]Junho!$K$23</f>
        <v>0</v>
      </c>
      <c r="U43" s="11">
        <f>[40]Junho!$K$24</f>
        <v>0.2</v>
      </c>
      <c r="V43" s="11">
        <f>[40]Junho!$K$25</f>
        <v>0.2</v>
      </c>
      <c r="W43" s="11">
        <f>[40]Junho!$K$26</f>
        <v>0</v>
      </c>
      <c r="X43" s="11">
        <f>[40]Junho!$K$27</f>
        <v>0</v>
      </c>
      <c r="Y43" s="11">
        <f>[40]Junho!$K$28</f>
        <v>0</v>
      </c>
      <c r="Z43" s="11">
        <f>[40]Junho!$K$29</f>
        <v>0</v>
      </c>
      <c r="AA43" s="11">
        <f>[40]Junho!$K$30</f>
        <v>0</v>
      </c>
      <c r="AB43" s="11">
        <f>[40]Junho!$K$31</f>
        <v>0</v>
      </c>
      <c r="AC43" s="11">
        <f>[40]Junho!$K$32</f>
        <v>0</v>
      </c>
      <c r="AD43" s="11">
        <f>[40]Junho!$K$33</f>
        <v>0</v>
      </c>
      <c r="AE43" s="11">
        <f>[40]Junho!$K$34</f>
        <v>0</v>
      </c>
      <c r="AF43" s="108">
        <f t="shared" si="1"/>
        <v>106.80000000000001</v>
      </c>
      <c r="AG43" s="117">
        <f t="shared" si="2"/>
        <v>58.399999999999991</v>
      </c>
      <c r="AH43" s="61">
        <f t="shared" si="3"/>
        <v>16</v>
      </c>
      <c r="AJ43" s="12" t="s">
        <v>35</v>
      </c>
    </row>
    <row r="44" spans="1:36" x14ac:dyDescent="0.2">
      <c r="A44" s="53" t="s">
        <v>18</v>
      </c>
      <c r="B44" s="11">
        <f>[41]Junho!$K$5</f>
        <v>0</v>
      </c>
      <c r="C44" s="11">
        <f>[41]Junho!$K$6</f>
        <v>0.2</v>
      </c>
      <c r="D44" s="11">
        <f>[41]Junho!$K$7</f>
        <v>0</v>
      </c>
      <c r="E44" s="11">
        <f>[41]Junho!$K$8</f>
        <v>0</v>
      </c>
      <c r="F44" s="11">
        <f>[41]Junho!$K$9</f>
        <v>0</v>
      </c>
      <c r="G44" s="11">
        <f>[41]Junho!$K$10</f>
        <v>0</v>
      </c>
      <c r="H44" s="11">
        <f>[41]Junho!$K$11</f>
        <v>0</v>
      </c>
      <c r="I44" s="11">
        <f>[41]Junho!$K$12</f>
        <v>0</v>
      </c>
      <c r="J44" s="11">
        <f>[41]Junho!$K$13</f>
        <v>0</v>
      </c>
      <c r="K44" s="11">
        <f>[41]Junho!$K$14</f>
        <v>0</v>
      </c>
      <c r="L44" s="11">
        <f>[41]Junho!$K$15</f>
        <v>0</v>
      </c>
      <c r="M44" s="11">
        <f>[41]Junho!$K$16</f>
        <v>2.4000000000000004</v>
      </c>
      <c r="N44" s="11">
        <f>[41]Junho!$K$17</f>
        <v>16.8</v>
      </c>
      <c r="O44" s="11">
        <f>[41]Junho!$K$18</f>
        <v>23.599999999999998</v>
      </c>
      <c r="P44" s="11">
        <f>[41]Junho!$K$19</f>
        <v>8</v>
      </c>
      <c r="Q44" s="11">
        <f>[41]Junho!$K$20</f>
        <v>1.2</v>
      </c>
      <c r="R44" s="11">
        <f>[41]Junho!$K$21</f>
        <v>1.5999999999999999</v>
      </c>
      <c r="S44" s="11">
        <f>[41]Junho!$K$22</f>
        <v>0</v>
      </c>
      <c r="T44" s="11">
        <f>[41]Junho!$K$23</f>
        <v>0</v>
      </c>
      <c r="U44" s="11">
        <f>[41]Junho!$K$24</f>
        <v>0</v>
      </c>
      <c r="V44" s="11">
        <f>[41]Junho!$K$25</f>
        <v>0</v>
      </c>
      <c r="W44" s="11">
        <f>[41]Junho!$K$26</f>
        <v>0</v>
      </c>
      <c r="X44" s="11">
        <f>[41]Junho!$K$27</f>
        <v>0</v>
      </c>
      <c r="Y44" s="11">
        <f>[41]Junho!$K$28</f>
        <v>0</v>
      </c>
      <c r="Z44" s="11">
        <f>[41]Junho!$K$29</f>
        <v>0</v>
      </c>
      <c r="AA44" s="11">
        <f>[41]Junho!$K$30</f>
        <v>0</v>
      </c>
      <c r="AB44" s="11">
        <f>[41]Junho!$K$31</f>
        <v>0</v>
      </c>
      <c r="AC44" s="11">
        <f>[41]Junho!$K$32</f>
        <v>0</v>
      </c>
      <c r="AD44" s="11">
        <f>[41]Junho!$K$33</f>
        <v>0</v>
      </c>
      <c r="AE44" s="11">
        <f>[41]Junho!$K$34</f>
        <v>0</v>
      </c>
      <c r="AF44" s="108">
        <f t="shared" si="1"/>
        <v>53.800000000000004</v>
      </c>
      <c r="AG44" s="117">
        <f t="shared" si="2"/>
        <v>23.599999999999998</v>
      </c>
      <c r="AH44" s="61">
        <f t="shared" si="3"/>
        <v>23</v>
      </c>
    </row>
    <row r="45" spans="1:36" hidden="1" x14ac:dyDescent="0.2">
      <c r="A45" s="53" t="s">
        <v>146</v>
      </c>
      <c r="B45" s="11" t="str">
        <f>[42]Junho!$K$5</f>
        <v>*</v>
      </c>
      <c r="C45" s="11" t="str">
        <f>[42]Junho!$K$6</f>
        <v>*</v>
      </c>
      <c r="D45" s="11" t="str">
        <f>[42]Junho!$K$7</f>
        <v>*</v>
      </c>
      <c r="E45" s="11" t="str">
        <f>[42]Junho!$K$8</f>
        <v>*</v>
      </c>
      <c r="F45" s="11" t="str">
        <f>[42]Junho!$K$9</f>
        <v>*</v>
      </c>
      <c r="G45" s="11" t="str">
        <f>[42]Junho!$K$10</f>
        <v>*</v>
      </c>
      <c r="H45" s="11" t="str">
        <f>[42]Junho!$K$11</f>
        <v>*</v>
      </c>
      <c r="I45" s="11" t="str">
        <f>[42]Junho!$K$12</f>
        <v>*</v>
      </c>
      <c r="J45" s="11" t="str">
        <f>[42]Junho!$K$13</f>
        <v>*</v>
      </c>
      <c r="K45" s="11" t="str">
        <f>[42]Junho!$K$14</f>
        <v>*</v>
      </c>
      <c r="L45" s="11" t="str">
        <f>[42]Junho!$K$15</f>
        <v>*</v>
      </c>
      <c r="M45" s="11" t="str">
        <f>[42]Junho!$K$16</f>
        <v>*</v>
      </c>
      <c r="N45" s="11" t="str">
        <f>[42]Junho!$K$17</f>
        <v>*</v>
      </c>
      <c r="O45" s="11" t="str">
        <f>[42]Junho!$K$18</f>
        <v>*</v>
      </c>
      <c r="P45" s="11" t="str">
        <f>[42]Junho!$K$19</f>
        <v>*</v>
      </c>
      <c r="Q45" s="11" t="str">
        <f>[42]Junho!$K$20</f>
        <v>*</v>
      </c>
      <c r="R45" s="11" t="str">
        <f>[42]Junho!$K$21</f>
        <v>*</v>
      </c>
      <c r="S45" s="11" t="str">
        <f>[42]Junho!$K$22</f>
        <v>*</v>
      </c>
      <c r="T45" s="11" t="str">
        <f>[42]Junho!$K$23</f>
        <v>*</v>
      </c>
      <c r="U45" s="11" t="str">
        <f>[42]Junho!$K$24</f>
        <v>*</v>
      </c>
      <c r="V45" s="11" t="str">
        <f>[42]Junho!$K$25</f>
        <v>*</v>
      </c>
      <c r="W45" s="11" t="str">
        <f>[42]Junho!$K$26</f>
        <v>*</v>
      </c>
      <c r="X45" s="11" t="str">
        <f>[42]Junho!$K$27</f>
        <v>*</v>
      </c>
      <c r="Y45" s="11" t="str">
        <f>[42]Junho!$K$28</f>
        <v>*</v>
      </c>
      <c r="Z45" s="11" t="str">
        <f>[42]Junho!$K$29</f>
        <v>*</v>
      </c>
      <c r="AA45" s="11" t="str">
        <f>[42]Junho!$K$30</f>
        <v>*</v>
      </c>
      <c r="AB45" s="11" t="str">
        <f>[42]Junho!$K$31</f>
        <v>*</v>
      </c>
      <c r="AC45" s="11" t="str">
        <f>[42]Junho!$K$32</f>
        <v>*</v>
      </c>
      <c r="AD45" s="11" t="str">
        <f>[42]Junho!$K$33</f>
        <v>*</v>
      </c>
      <c r="AE45" s="11" t="str">
        <f>[42]Junho!$K$34</f>
        <v>*</v>
      </c>
      <c r="AF45" s="108" t="s">
        <v>209</v>
      </c>
      <c r="AG45" s="117" t="s">
        <v>209</v>
      </c>
      <c r="AH45" s="61" t="s">
        <v>209</v>
      </c>
    </row>
    <row r="46" spans="1:36" x14ac:dyDescent="0.2">
      <c r="A46" s="53" t="s">
        <v>19</v>
      </c>
      <c r="B46" s="11">
        <f>[43]Junho!$K$5</f>
        <v>0</v>
      </c>
      <c r="C46" s="11">
        <f>[43]Junho!$K$6</f>
        <v>0.2</v>
      </c>
      <c r="D46" s="11">
        <f>[43]Junho!$K$7</f>
        <v>0</v>
      </c>
      <c r="E46" s="11">
        <f>[43]Junho!$K$8</f>
        <v>0.2</v>
      </c>
      <c r="F46" s="11">
        <f>[43]Junho!$K$9</f>
        <v>0</v>
      </c>
      <c r="G46" s="11">
        <f>[43]Junho!$K$10</f>
        <v>0</v>
      </c>
      <c r="H46" s="11">
        <f>[43]Junho!$K$11</f>
        <v>0</v>
      </c>
      <c r="I46" s="11">
        <f>[43]Junho!$K$12</f>
        <v>0</v>
      </c>
      <c r="J46" s="11">
        <f>[43]Junho!$K$13</f>
        <v>0</v>
      </c>
      <c r="K46" s="11">
        <f>[43]Junho!$K$14</f>
        <v>0</v>
      </c>
      <c r="L46" s="11">
        <f>[43]Junho!$K$15</f>
        <v>3.2</v>
      </c>
      <c r="M46" s="11">
        <f>[43]Junho!$K$16</f>
        <v>22.199999999999992</v>
      </c>
      <c r="N46" s="11">
        <f>[43]Junho!$K$17</f>
        <v>0.2</v>
      </c>
      <c r="O46" s="11">
        <f>[43]Junho!$K$18</f>
        <v>7.4</v>
      </c>
      <c r="P46" s="11">
        <f>[43]Junho!$K$19</f>
        <v>0.60000000000000009</v>
      </c>
      <c r="Q46" s="11">
        <f>[43]Junho!$K$20</f>
        <v>0.4</v>
      </c>
      <c r="R46" s="11">
        <f>[43]Junho!$K$21</f>
        <v>0</v>
      </c>
      <c r="S46" s="11">
        <f>[43]Junho!$K$22</f>
        <v>0.4</v>
      </c>
      <c r="T46" s="11">
        <f>[43]Junho!$K$23</f>
        <v>0</v>
      </c>
      <c r="U46" s="11">
        <f>[43]Junho!$K$24</f>
        <v>0</v>
      </c>
      <c r="V46" s="11">
        <f>[43]Junho!$K$25</f>
        <v>0.6</v>
      </c>
      <c r="W46" s="11">
        <f>[43]Junho!$K$26</f>
        <v>10.4</v>
      </c>
      <c r="X46" s="11">
        <f>[43]Junho!$K$27</f>
        <v>7.4</v>
      </c>
      <c r="Y46" s="11">
        <f>[43]Junho!$K$28</f>
        <v>0</v>
      </c>
      <c r="Z46" s="11">
        <f>[43]Junho!$K$29</f>
        <v>0</v>
      </c>
      <c r="AA46" s="11">
        <f>[43]Junho!$K$30</f>
        <v>0</v>
      </c>
      <c r="AB46" s="11">
        <f>[43]Junho!$K$31</f>
        <v>0</v>
      </c>
      <c r="AC46" s="11">
        <f>[43]Junho!$K$32</f>
        <v>0</v>
      </c>
      <c r="AD46" s="11">
        <f>[43]Junho!$K$33</f>
        <v>0</v>
      </c>
      <c r="AE46" s="11">
        <f>[43]Junho!$K$34</f>
        <v>0</v>
      </c>
      <c r="AF46" s="108">
        <f t="shared" si="1"/>
        <v>53.199999999999989</v>
      </c>
      <c r="AG46" s="117">
        <f t="shared" si="2"/>
        <v>22.199999999999992</v>
      </c>
      <c r="AH46" s="61">
        <f t="shared" si="3"/>
        <v>18</v>
      </c>
      <c r="AI46" s="12" t="s">
        <v>35</v>
      </c>
    </row>
    <row r="47" spans="1:36" x14ac:dyDescent="0.2">
      <c r="A47" s="53" t="s">
        <v>23</v>
      </c>
      <c r="B47" s="11">
        <f>[44]Junho!$K$5</f>
        <v>0.2</v>
      </c>
      <c r="C47" s="11">
        <f>[44]Junho!$K$6</f>
        <v>0.2</v>
      </c>
      <c r="D47" s="11">
        <f>[44]Junho!$K$7</f>
        <v>0</v>
      </c>
      <c r="E47" s="11">
        <f>[44]Junho!$K$8</f>
        <v>0</v>
      </c>
      <c r="F47" s="11">
        <f>[44]Junho!$K$9</f>
        <v>0</v>
      </c>
      <c r="G47" s="11">
        <f>[44]Junho!$K$10</f>
        <v>0</v>
      </c>
      <c r="H47" s="11">
        <f>[44]Junho!$K$11</f>
        <v>0</v>
      </c>
      <c r="I47" s="11">
        <f>[44]Junho!$K$12</f>
        <v>0</v>
      </c>
      <c r="J47" s="11">
        <f>[44]Junho!$K$13</f>
        <v>0</v>
      </c>
      <c r="K47" s="11">
        <f>[44]Junho!$K$14</f>
        <v>0</v>
      </c>
      <c r="L47" s="11">
        <f>[44]Junho!$K$15</f>
        <v>0</v>
      </c>
      <c r="M47" s="11">
        <f>[44]Junho!$K$16</f>
        <v>20.199999999999996</v>
      </c>
      <c r="N47" s="11">
        <f>[44]Junho!$K$17</f>
        <v>35.6</v>
      </c>
      <c r="O47" s="11">
        <f>[44]Junho!$K$18</f>
        <v>25.599999999999998</v>
      </c>
      <c r="P47" s="11">
        <f>[44]Junho!$K$19</f>
        <v>4.2</v>
      </c>
      <c r="Q47" s="11">
        <f>[44]Junho!$K$20</f>
        <v>0.2</v>
      </c>
      <c r="R47" s="11">
        <f>[44]Junho!$K$21</f>
        <v>0.4</v>
      </c>
      <c r="S47" s="11">
        <f>[44]Junho!$K$22</f>
        <v>0.2</v>
      </c>
      <c r="T47" s="11">
        <f>[44]Junho!$K$23</f>
        <v>0</v>
      </c>
      <c r="U47" s="11">
        <f>[44]Junho!$K$24</f>
        <v>0</v>
      </c>
      <c r="V47" s="11">
        <f>[44]Junho!$K$25</f>
        <v>0</v>
      </c>
      <c r="W47" s="11">
        <f>[44]Junho!$K$26</f>
        <v>0</v>
      </c>
      <c r="X47" s="11">
        <f>[44]Junho!$K$27</f>
        <v>0</v>
      </c>
      <c r="Y47" s="11">
        <f>[44]Junho!$K$28</f>
        <v>0</v>
      </c>
      <c r="Z47" s="11">
        <f>[44]Junho!$K$29</f>
        <v>0</v>
      </c>
      <c r="AA47" s="11">
        <f>[44]Junho!$K$30</f>
        <v>0</v>
      </c>
      <c r="AB47" s="11">
        <f>[44]Junho!$K$31</f>
        <v>0</v>
      </c>
      <c r="AC47" s="11">
        <f>[44]Junho!$K$32</f>
        <v>0</v>
      </c>
      <c r="AD47" s="11">
        <f>[44]Junho!$K$33</f>
        <v>0</v>
      </c>
      <c r="AE47" s="11">
        <f>[44]Junho!$K$34</f>
        <v>0</v>
      </c>
      <c r="AF47" s="108">
        <f t="shared" si="1"/>
        <v>86.800000000000011</v>
      </c>
      <c r="AG47" s="117">
        <f t="shared" si="2"/>
        <v>35.6</v>
      </c>
      <c r="AH47" s="61">
        <f t="shared" si="3"/>
        <v>21</v>
      </c>
    </row>
    <row r="48" spans="1:36" x14ac:dyDescent="0.2">
      <c r="A48" s="53" t="s">
        <v>34</v>
      </c>
      <c r="B48" s="11">
        <f>[45]Junho!$K$5</f>
        <v>0</v>
      </c>
      <c r="C48" s="11">
        <f>[45]Junho!$K$6</f>
        <v>0</v>
      </c>
      <c r="D48" s="11">
        <f>[45]Junho!$K$7</f>
        <v>0</v>
      </c>
      <c r="E48" s="11">
        <f>[45]Junho!$K$8</f>
        <v>0</v>
      </c>
      <c r="F48" s="11">
        <f>[45]Junho!$K$9</f>
        <v>0</v>
      </c>
      <c r="G48" s="11">
        <f>[45]Junho!$K$10</f>
        <v>0</v>
      </c>
      <c r="H48" s="11">
        <f>[45]Junho!$K$11</f>
        <v>0</v>
      </c>
      <c r="I48" s="11">
        <f>[45]Junho!$K$12</f>
        <v>0</v>
      </c>
      <c r="J48" s="11">
        <f>[45]Junho!$K$13</f>
        <v>0</v>
      </c>
      <c r="K48" s="11">
        <f>[45]Junho!$K$14</f>
        <v>0</v>
      </c>
      <c r="L48" s="11">
        <f>[45]Junho!$K$15</f>
        <v>0</v>
      </c>
      <c r="M48" s="11">
        <f>[45]Junho!$K$16</f>
        <v>1</v>
      </c>
      <c r="N48" s="11">
        <f>[45]Junho!$K$17</f>
        <v>2.1999999999999997</v>
      </c>
      <c r="O48" s="11">
        <f>[45]Junho!$K$18</f>
        <v>3.2</v>
      </c>
      <c r="P48" s="11">
        <f>[45]Junho!$K$19</f>
        <v>9.4</v>
      </c>
      <c r="Q48" s="11">
        <f>[45]Junho!$K$20</f>
        <v>0.2</v>
      </c>
      <c r="R48" s="11">
        <f>[45]Junho!$K$21</f>
        <v>0</v>
      </c>
      <c r="S48" s="11">
        <f>[45]Junho!$K$22</f>
        <v>0</v>
      </c>
      <c r="T48" s="11">
        <f>[45]Junho!$K$23</f>
        <v>0</v>
      </c>
      <c r="U48" s="11">
        <f>[45]Junho!$K$24</f>
        <v>0</v>
      </c>
      <c r="V48" s="11">
        <f>[45]Junho!$K$25</f>
        <v>0</v>
      </c>
      <c r="W48" s="11">
        <f>[45]Junho!$K$26</f>
        <v>0</v>
      </c>
      <c r="X48" s="11">
        <f>[45]Junho!$K$27</f>
        <v>0</v>
      </c>
      <c r="Y48" s="11">
        <f>[45]Junho!$K$28</f>
        <v>0</v>
      </c>
      <c r="Z48" s="11">
        <f>[45]Junho!$K$29</f>
        <v>0</v>
      </c>
      <c r="AA48" s="11">
        <f>[45]Junho!$K$30</f>
        <v>0</v>
      </c>
      <c r="AB48" s="11">
        <f>[45]Junho!$K$31</f>
        <v>0</v>
      </c>
      <c r="AC48" s="11">
        <f>[45]Junho!$K$32</f>
        <v>0</v>
      </c>
      <c r="AD48" s="11">
        <f>[45]Junho!$K$33</f>
        <v>0</v>
      </c>
      <c r="AE48" s="11">
        <f>[45]Junho!$K$34</f>
        <v>0</v>
      </c>
      <c r="AF48" s="108">
        <f t="shared" si="1"/>
        <v>16</v>
      </c>
      <c r="AG48" s="117">
        <f t="shared" si="2"/>
        <v>9.4</v>
      </c>
      <c r="AH48" s="61">
        <f t="shared" si="3"/>
        <v>25</v>
      </c>
      <c r="AI48" s="12" t="s">
        <v>35</v>
      </c>
    </row>
    <row r="49" spans="1:35" x14ac:dyDescent="0.2">
      <c r="A49" s="53" t="s">
        <v>20</v>
      </c>
      <c r="B49" s="11">
        <f>[46]Junho!$K$5</f>
        <v>0</v>
      </c>
      <c r="C49" s="11">
        <f>[46]Junho!$K$6</f>
        <v>0</v>
      </c>
      <c r="D49" s="11">
        <f>[46]Junho!$K$7</f>
        <v>0.2</v>
      </c>
      <c r="E49" s="11">
        <f>[46]Junho!$K$8</f>
        <v>0</v>
      </c>
      <c r="F49" s="11">
        <f>[46]Junho!$K$9</f>
        <v>0</v>
      </c>
      <c r="G49" s="11">
        <f>[46]Junho!$K$10</f>
        <v>0</v>
      </c>
      <c r="H49" s="11">
        <f>[46]Junho!$K$11</f>
        <v>0</v>
      </c>
      <c r="I49" s="11">
        <f>[46]Junho!$K$12</f>
        <v>0</v>
      </c>
      <c r="J49" s="11">
        <f>[46]Junho!$K$13</f>
        <v>0</v>
      </c>
      <c r="K49" s="11">
        <f>[46]Junho!$K$14</f>
        <v>0</v>
      </c>
      <c r="L49" s="11">
        <f>[46]Junho!$K$15</f>
        <v>0</v>
      </c>
      <c r="M49" s="11">
        <f>[46]Junho!$K$16</f>
        <v>4.4000000000000004</v>
      </c>
      <c r="N49" s="11">
        <f>[46]Junho!$K$17</f>
        <v>2.6</v>
      </c>
      <c r="O49" s="11">
        <f>[46]Junho!$K$18</f>
        <v>61.400000000000006</v>
      </c>
      <c r="P49" s="11">
        <f>[46]Junho!$K$19</f>
        <v>55.8</v>
      </c>
      <c r="Q49" s="11">
        <f>[46]Junho!$K$20</f>
        <v>0</v>
      </c>
      <c r="R49" s="11">
        <f>[46]Junho!$K$21</f>
        <v>0</v>
      </c>
      <c r="S49" s="11">
        <f>[46]Junho!$K$22</f>
        <v>0</v>
      </c>
      <c r="T49" s="11">
        <f>[46]Junho!$K$23</f>
        <v>0.2</v>
      </c>
      <c r="U49" s="11">
        <f>[46]Junho!$K$24</f>
        <v>0.2</v>
      </c>
      <c r="V49" s="11">
        <f>[46]Junho!$K$25</f>
        <v>0</v>
      </c>
      <c r="W49" s="11">
        <f>[46]Junho!$K$26</f>
        <v>0.2</v>
      </c>
      <c r="X49" s="11">
        <f>[46]Junho!$K$27</f>
        <v>0</v>
      </c>
      <c r="Y49" s="11">
        <f>[46]Junho!$K$28</f>
        <v>0</v>
      </c>
      <c r="Z49" s="11">
        <f>[46]Junho!$K$29</f>
        <v>0.2</v>
      </c>
      <c r="AA49" s="11">
        <f>[46]Junho!$K$30</f>
        <v>0</v>
      </c>
      <c r="AB49" s="11">
        <f>[46]Junho!$K$31</f>
        <v>0</v>
      </c>
      <c r="AC49" s="11">
        <f>[46]Junho!$K$32</f>
        <v>0</v>
      </c>
      <c r="AD49" s="11">
        <f>[46]Junho!$K$33</f>
        <v>0</v>
      </c>
      <c r="AE49" s="11">
        <f>[46]Junho!$K$34</f>
        <v>0</v>
      </c>
      <c r="AF49" s="108">
        <f t="shared" si="1"/>
        <v>125.20000000000002</v>
      </c>
      <c r="AG49" s="117">
        <f t="shared" si="2"/>
        <v>61.400000000000006</v>
      </c>
      <c r="AH49" s="61">
        <f t="shared" si="3"/>
        <v>21</v>
      </c>
    </row>
    <row r="50" spans="1:35" s="5" customFormat="1" hidden="1" x14ac:dyDescent="0.2">
      <c r="A50" s="127" t="s">
        <v>1</v>
      </c>
      <c r="B50" s="11" t="s">
        <v>209</v>
      </c>
      <c r="C50" s="11" t="s">
        <v>209</v>
      </c>
      <c r="D50" s="11" t="s">
        <v>209</v>
      </c>
      <c r="E50" s="11" t="s">
        <v>209</v>
      </c>
      <c r="F50" s="11" t="s">
        <v>209</v>
      </c>
      <c r="G50" s="11" t="s">
        <v>209</v>
      </c>
      <c r="H50" s="11" t="s">
        <v>209</v>
      </c>
      <c r="I50" s="11" t="s">
        <v>209</v>
      </c>
      <c r="J50" s="11" t="s">
        <v>209</v>
      </c>
      <c r="K50" s="11" t="s">
        <v>209</v>
      </c>
      <c r="L50" s="11" t="s">
        <v>209</v>
      </c>
      <c r="M50" s="11" t="s">
        <v>209</v>
      </c>
      <c r="N50" s="11" t="s">
        <v>209</v>
      </c>
      <c r="O50" s="11" t="s">
        <v>209</v>
      </c>
      <c r="P50" s="11" t="s">
        <v>209</v>
      </c>
      <c r="Q50" s="11" t="s">
        <v>209</v>
      </c>
      <c r="R50" s="11" t="s">
        <v>209</v>
      </c>
      <c r="S50" s="11" t="s">
        <v>209</v>
      </c>
      <c r="T50" s="11" t="s">
        <v>209</v>
      </c>
      <c r="U50" s="11" t="s">
        <v>209</v>
      </c>
      <c r="V50" s="11" t="s">
        <v>209</v>
      </c>
      <c r="W50" s="11" t="s">
        <v>209</v>
      </c>
      <c r="X50" s="11" t="s">
        <v>209</v>
      </c>
      <c r="Y50" s="11" t="s">
        <v>209</v>
      </c>
      <c r="Z50" s="11" t="s">
        <v>209</v>
      </c>
      <c r="AA50" s="11" t="s">
        <v>209</v>
      </c>
      <c r="AB50" s="11" t="s">
        <v>209</v>
      </c>
      <c r="AC50" s="11" t="s">
        <v>209</v>
      </c>
      <c r="AD50" s="11" t="s">
        <v>209</v>
      </c>
      <c r="AE50" s="11" t="s">
        <v>209</v>
      </c>
      <c r="AF50" s="108" t="s">
        <v>209</v>
      </c>
      <c r="AG50" s="117" t="s">
        <v>209</v>
      </c>
      <c r="AH50" s="61" t="s">
        <v>209</v>
      </c>
    </row>
    <row r="51" spans="1:35" x14ac:dyDescent="0.2">
      <c r="A51" s="127" t="s">
        <v>52</v>
      </c>
      <c r="B51" s="11">
        <v>0</v>
      </c>
      <c r="C51" s="11">
        <v>0</v>
      </c>
      <c r="D51" s="11">
        <v>0.2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7.6</v>
      </c>
      <c r="N51" s="11">
        <v>77.2</v>
      </c>
      <c r="O51" s="11">
        <v>36.6</v>
      </c>
      <c r="P51" s="11">
        <v>8.1999999999999993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08">
        <f t="shared" ref="AF51:AF72" si="4">SUM(B51:AE51)</f>
        <v>129.79999999999998</v>
      </c>
      <c r="AG51" s="117">
        <f t="shared" ref="AG51:AG72" si="5">MAX(B51:AE51)</f>
        <v>77.2</v>
      </c>
      <c r="AH51" s="61">
        <f t="shared" ref="AH51:AH72" si="6">COUNTIF(B51:AE51,"=0,0")</f>
        <v>25</v>
      </c>
    </row>
    <row r="52" spans="1:35" x14ac:dyDescent="0.2">
      <c r="A52" s="127" t="s">
        <v>31</v>
      </c>
      <c r="B52" s="11">
        <v>0</v>
      </c>
      <c r="C52" s="11">
        <v>0.2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19</v>
      </c>
      <c r="N52" s="11">
        <v>3.2</v>
      </c>
      <c r="O52" s="11">
        <v>2.8</v>
      </c>
      <c r="P52" s="11">
        <v>0</v>
      </c>
      <c r="Q52" s="11">
        <v>0.2</v>
      </c>
      <c r="R52" s="11">
        <v>0.2</v>
      </c>
      <c r="S52" s="11">
        <v>0</v>
      </c>
      <c r="T52" s="11">
        <v>0.2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08">
        <f t="shared" si="4"/>
        <v>25.799999999999997</v>
      </c>
      <c r="AG52" s="117">
        <f t="shared" si="5"/>
        <v>19</v>
      </c>
      <c r="AH52" s="61">
        <f t="shared" si="6"/>
        <v>23</v>
      </c>
    </row>
    <row r="53" spans="1:35" hidden="1" x14ac:dyDescent="0.2">
      <c r="A53" s="127" t="s">
        <v>226</v>
      </c>
      <c r="B53" s="11" t="s">
        <v>209</v>
      </c>
      <c r="C53" s="11" t="s">
        <v>209</v>
      </c>
      <c r="D53" s="11" t="s">
        <v>209</v>
      </c>
      <c r="E53" s="11" t="s">
        <v>209</v>
      </c>
      <c r="F53" s="11" t="s">
        <v>209</v>
      </c>
      <c r="G53" s="11" t="s">
        <v>209</v>
      </c>
      <c r="H53" s="11" t="s">
        <v>209</v>
      </c>
      <c r="I53" s="11" t="s">
        <v>209</v>
      </c>
      <c r="J53" s="11" t="s">
        <v>209</v>
      </c>
      <c r="K53" s="11" t="s">
        <v>209</v>
      </c>
      <c r="L53" s="11" t="s">
        <v>209</v>
      </c>
      <c r="M53" s="11" t="s">
        <v>209</v>
      </c>
      <c r="N53" s="11" t="s">
        <v>209</v>
      </c>
      <c r="O53" s="11" t="s">
        <v>209</v>
      </c>
      <c r="P53" s="11" t="s">
        <v>209</v>
      </c>
      <c r="Q53" s="11" t="s">
        <v>209</v>
      </c>
      <c r="R53" s="11" t="s">
        <v>209</v>
      </c>
      <c r="S53" s="11" t="s">
        <v>209</v>
      </c>
      <c r="T53" s="11" t="s">
        <v>209</v>
      </c>
      <c r="U53" s="11" t="s">
        <v>209</v>
      </c>
      <c r="V53" s="11" t="s">
        <v>209</v>
      </c>
      <c r="W53" s="11" t="s">
        <v>209</v>
      </c>
      <c r="X53" s="11" t="s">
        <v>209</v>
      </c>
      <c r="Y53" s="11" t="s">
        <v>209</v>
      </c>
      <c r="Z53" s="11" t="s">
        <v>209</v>
      </c>
      <c r="AA53" s="11" t="s">
        <v>209</v>
      </c>
      <c r="AB53" s="11" t="s">
        <v>209</v>
      </c>
      <c r="AC53" s="11" t="s">
        <v>209</v>
      </c>
      <c r="AD53" s="11" t="s">
        <v>209</v>
      </c>
      <c r="AE53" s="11" t="s">
        <v>209</v>
      </c>
      <c r="AF53" s="108" t="s">
        <v>209</v>
      </c>
      <c r="AG53" s="117" t="s">
        <v>209</v>
      </c>
      <c r="AH53" s="61" t="s">
        <v>209</v>
      </c>
    </row>
    <row r="54" spans="1:35" x14ac:dyDescent="0.2">
      <c r="A54" s="127" t="s">
        <v>227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11</v>
      </c>
      <c r="N54" s="11">
        <v>62.6</v>
      </c>
      <c r="O54" s="11">
        <v>24</v>
      </c>
      <c r="P54" s="11">
        <v>8</v>
      </c>
      <c r="Q54" s="11">
        <v>0.2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08">
        <f t="shared" si="4"/>
        <v>105.8</v>
      </c>
      <c r="AG54" s="117">
        <f t="shared" si="5"/>
        <v>62.6</v>
      </c>
      <c r="AH54" s="61">
        <f t="shared" si="6"/>
        <v>25</v>
      </c>
    </row>
    <row r="55" spans="1:35" x14ac:dyDescent="0.2">
      <c r="A55" s="127" t="s">
        <v>228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14.2</v>
      </c>
      <c r="N55" s="11">
        <v>59.2</v>
      </c>
      <c r="O55" s="11">
        <v>17.2</v>
      </c>
      <c r="P55" s="11">
        <v>6.8</v>
      </c>
      <c r="Q55" s="11">
        <v>0.2</v>
      </c>
      <c r="R55" s="11">
        <v>0</v>
      </c>
      <c r="S55" s="11">
        <v>0.2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08">
        <f t="shared" si="4"/>
        <v>97.800000000000011</v>
      </c>
      <c r="AG55" s="117">
        <f t="shared" si="5"/>
        <v>59.2</v>
      </c>
      <c r="AH55" s="61">
        <f t="shared" si="6"/>
        <v>24</v>
      </c>
    </row>
    <row r="56" spans="1:35" x14ac:dyDescent="0.2">
      <c r="A56" s="127" t="s">
        <v>229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21.8</v>
      </c>
      <c r="N56" s="11">
        <v>60.4</v>
      </c>
      <c r="O56" s="11">
        <v>20.8</v>
      </c>
      <c r="P56" s="11">
        <v>7.4</v>
      </c>
      <c r="Q56" s="11">
        <v>0.2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08">
        <f t="shared" si="4"/>
        <v>110.60000000000001</v>
      </c>
      <c r="AG56" s="117">
        <f t="shared" si="5"/>
        <v>60.4</v>
      </c>
      <c r="AH56" s="61">
        <f t="shared" si="6"/>
        <v>25</v>
      </c>
    </row>
    <row r="57" spans="1:35" x14ac:dyDescent="0.2">
      <c r="A57" s="127" t="s">
        <v>230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5.4</v>
      </c>
      <c r="N57" s="11">
        <v>34</v>
      </c>
      <c r="O57" s="11">
        <v>20.6</v>
      </c>
      <c r="P57" s="11">
        <v>9.1999999999999993</v>
      </c>
      <c r="Q57" s="11">
        <v>1.4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08">
        <f t="shared" si="4"/>
        <v>70.600000000000009</v>
      </c>
      <c r="AG57" s="117">
        <f t="shared" si="5"/>
        <v>34</v>
      </c>
      <c r="AH57" s="61">
        <f t="shared" si="6"/>
        <v>25</v>
      </c>
    </row>
    <row r="58" spans="1:35" x14ac:dyDescent="0.2">
      <c r="A58" s="127" t="s">
        <v>231</v>
      </c>
      <c r="B58" s="11">
        <v>0.2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16.600000000000001</v>
      </c>
      <c r="M58" s="11">
        <v>1.4</v>
      </c>
      <c r="N58" s="11">
        <v>18.600000000000001</v>
      </c>
      <c r="O58" s="11">
        <v>16.8</v>
      </c>
      <c r="P58" s="11">
        <v>6.6</v>
      </c>
      <c r="Q58" s="11">
        <v>1.2</v>
      </c>
      <c r="R58" s="11">
        <v>0.4</v>
      </c>
      <c r="S58" s="11">
        <v>0.2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08">
        <f t="shared" si="4"/>
        <v>62</v>
      </c>
      <c r="AG58" s="117">
        <f t="shared" si="5"/>
        <v>18.600000000000001</v>
      </c>
      <c r="AH58" s="61">
        <f t="shared" si="6"/>
        <v>21</v>
      </c>
    </row>
    <row r="59" spans="1:35" x14ac:dyDescent="0.2">
      <c r="A59" s="127" t="s">
        <v>232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7.8</v>
      </c>
      <c r="M59" s="11">
        <v>1.4</v>
      </c>
      <c r="N59" s="11">
        <v>24.2</v>
      </c>
      <c r="O59" s="11">
        <v>14.2</v>
      </c>
      <c r="P59" s="11">
        <v>6.6</v>
      </c>
      <c r="Q59" s="11">
        <v>1.8</v>
      </c>
      <c r="R59" s="11">
        <v>0.4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08">
        <f t="shared" si="4"/>
        <v>56.399999999999991</v>
      </c>
      <c r="AG59" s="117">
        <f t="shared" si="5"/>
        <v>24.2</v>
      </c>
      <c r="AH59" s="61">
        <f t="shared" si="6"/>
        <v>23</v>
      </c>
    </row>
    <row r="60" spans="1:35" x14ac:dyDescent="0.2">
      <c r="A60" s="127" t="s">
        <v>6</v>
      </c>
      <c r="B60" s="11">
        <v>0.2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0.8</v>
      </c>
      <c r="N60" s="11">
        <v>8.8000000000000007</v>
      </c>
      <c r="O60" s="11">
        <v>8.8000000000000007</v>
      </c>
      <c r="P60" s="11">
        <v>3</v>
      </c>
      <c r="Q60" s="11">
        <v>4.5999999999999996</v>
      </c>
      <c r="R60" s="11">
        <v>0.2</v>
      </c>
      <c r="S60" s="11">
        <v>0.2</v>
      </c>
      <c r="T60" s="11">
        <v>0</v>
      </c>
      <c r="U60" s="11">
        <v>0.2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08">
        <f t="shared" si="4"/>
        <v>26.8</v>
      </c>
      <c r="AG60" s="117">
        <f t="shared" si="5"/>
        <v>8.8000000000000007</v>
      </c>
      <c r="AH60" s="61">
        <f t="shared" si="6"/>
        <v>21</v>
      </c>
    </row>
    <row r="61" spans="1:35" x14ac:dyDescent="0.2">
      <c r="A61" s="127" t="s">
        <v>233</v>
      </c>
      <c r="B61" s="11">
        <v>0.2</v>
      </c>
      <c r="C61" s="11">
        <v>0</v>
      </c>
      <c r="D61" s="11">
        <v>0.2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7.4</v>
      </c>
      <c r="M61" s="11">
        <v>15.8</v>
      </c>
      <c r="N61" s="11">
        <v>36</v>
      </c>
      <c r="O61" s="11">
        <v>18</v>
      </c>
      <c r="P61" s="11">
        <v>6</v>
      </c>
      <c r="Q61" s="11">
        <v>0.4</v>
      </c>
      <c r="R61" s="11">
        <v>0.2</v>
      </c>
      <c r="S61" s="11">
        <v>0</v>
      </c>
      <c r="T61" s="11">
        <v>0.2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08">
        <f t="shared" si="4"/>
        <v>84.4</v>
      </c>
      <c r="AG61" s="117">
        <f t="shared" si="5"/>
        <v>36</v>
      </c>
      <c r="AH61" s="61">
        <f t="shared" si="6"/>
        <v>20</v>
      </c>
      <c r="AI61" t="s">
        <v>35</v>
      </c>
    </row>
    <row r="62" spans="1:35" x14ac:dyDescent="0.2">
      <c r="A62" s="127" t="s">
        <v>7</v>
      </c>
      <c r="B62" s="11" t="s">
        <v>209</v>
      </c>
      <c r="C62" s="11" t="s">
        <v>209</v>
      </c>
      <c r="D62" s="11" t="s">
        <v>209</v>
      </c>
      <c r="E62" s="11" t="s">
        <v>209</v>
      </c>
      <c r="F62" s="11" t="s">
        <v>209</v>
      </c>
      <c r="G62" s="11" t="s">
        <v>209</v>
      </c>
      <c r="H62" s="11" t="s">
        <v>209</v>
      </c>
      <c r="I62" s="11" t="s">
        <v>209</v>
      </c>
      <c r="J62" s="11" t="s">
        <v>209</v>
      </c>
      <c r="K62" s="11" t="s">
        <v>209</v>
      </c>
      <c r="L62" s="11" t="s">
        <v>209</v>
      </c>
      <c r="M62" s="11">
        <v>0.2</v>
      </c>
      <c r="N62" s="11">
        <v>1.6</v>
      </c>
      <c r="O62" s="11">
        <v>1</v>
      </c>
      <c r="P62" s="11">
        <v>1.6</v>
      </c>
      <c r="Q62" s="11" t="s">
        <v>209</v>
      </c>
      <c r="R62" s="11" t="s">
        <v>209</v>
      </c>
      <c r="S62" s="11">
        <v>0.2</v>
      </c>
      <c r="T62" s="11" t="s">
        <v>209</v>
      </c>
      <c r="U62" s="11" t="s">
        <v>209</v>
      </c>
      <c r="V62" s="11" t="s">
        <v>209</v>
      </c>
      <c r="W62" s="11" t="s">
        <v>209</v>
      </c>
      <c r="X62" s="11" t="s">
        <v>209</v>
      </c>
      <c r="Y62" s="11" t="s">
        <v>209</v>
      </c>
      <c r="Z62" s="11" t="s">
        <v>209</v>
      </c>
      <c r="AA62" s="11" t="s">
        <v>209</v>
      </c>
      <c r="AB62" s="11" t="s">
        <v>209</v>
      </c>
      <c r="AC62" s="11" t="s">
        <v>209</v>
      </c>
      <c r="AD62" s="11" t="s">
        <v>209</v>
      </c>
      <c r="AE62" s="11" t="s">
        <v>209</v>
      </c>
      <c r="AF62" s="108">
        <f>SUM(B62:AE62)</f>
        <v>4.6000000000000005</v>
      </c>
      <c r="AG62" s="117">
        <f>MAX(B62:AE62)</f>
        <v>1.6</v>
      </c>
      <c r="AH62" s="61" t="s">
        <v>209</v>
      </c>
    </row>
    <row r="63" spans="1:35" x14ac:dyDescent="0.2">
      <c r="A63" s="127" t="s">
        <v>234</v>
      </c>
      <c r="B63" s="11" t="s">
        <v>209</v>
      </c>
      <c r="C63" s="11" t="s">
        <v>209</v>
      </c>
      <c r="D63" s="11" t="s">
        <v>209</v>
      </c>
      <c r="E63" s="11" t="s">
        <v>209</v>
      </c>
      <c r="F63" s="11" t="s">
        <v>209</v>
      </c>
      <c r="G63" s="11" t="s">
        <v>209</v>
      </c>
      <c r="H63" s="11" t="s">
        <v>209</v>
      </c>
      <c r="I63" s="11" t="s">
        <v>209</v>
      </c>
      <c r="J63" s="11" t="s">
        <v>209</v>
      </c>
      <c r="K63" s="11" t="s">
        <v>209</v>
      </c>
      <c r="L63" s="11" t="s">
        <v>209</v>
      </c>
      <c r="M63" s="11">
        <v>0.4</v>
      </c>
      <c r="N63" s="11" t="s">
        <v>209</v>
      </c>
      <c r="O63" s="11" t="s">
        <v>209</v>
      </c>
      <c r="P63" s="11" t="s">
        <v>209</v>
      </c>
      <c r="Q63" s="11" t="s">
        <v>209</v>
      </c>
      <c r="R63" s="11" t="s">
        <v>209</v>
      </c>
      <c r="S63" s="11" t="s">
        <v>209</v>
      </c>
      <c r="T63" s="11" t="s">
        <v>209</v>
      </c>
      <c r="U63" s="11" t="s">
        <v>209</v>
      </c>
      <c r="V63" s="11" t="s">
        <v>209</v>
      </c>
      <c r="W63" s="11">
        <v>1</v>
      </c>
      <c r="X63" s="11">
        <v>0.8</v>
      </c>
      <c r="Y63" s="11" t="s">
        <v>209</v>
      </c>
      <c r="Z63" s="11" t="s">
        <v>209</v>
      </c>
      <c r="AA63" s="11" t="s">
        <v>209</v>
      </c>
      <c r="AB63" s="11" t="s">
        <v>209</v>
      </c>
      <c r="AC63" s="11" t="s">
        <v>209</v>
      </c>
      <c r="AD63" s="11" t="s">
        <v>209</v>
      </c>
      <c r="AE63" s="11" t="s">
        <v>209</v>
      </c>
      <c r="AF63" s="108">
        <f t="shared" si="4"/>
        <v>2.2000000000000002</v>
      </c>
      <c r="AG63" s="117">
        <f t="shared" si="5"/>
        <v>1</v>
      </c>
      <c r="AH63" s="61" t="s">
        <v>209</v>
      </c>
    </row>
    <row r="64" spans="1:35" x14ac:dyDescent="0.2">
      <c r="A64" s="127" t="s">
        <v>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5</v>
      </c>
      <c r="N64" s="11">
        <v>23.8</v>
      </c>
      <c r="O64" s="11">
        <v>22.8</v>
      </c>
      <c r="P64" s="11">
        <v>2.8</v>
      </c>
      <c r="Q64" s="11">
        <v>0</v>
      </c>
      <c r="R64" s="11">
        <v>0.2</v>
      </c>
      <c r="S64" s="11">
        <v>0</v>
      </c>
      <c r="T64" s="11">
        <v>0.2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08">
        <f t="shared" si="4"/>
        <v>54.800000000000004</v>
      </c>
      <c r="AG64" s="117">
        <f t="shared" si="5"/>
        <v>23.8</v>
      </c>
      <c r="AH64" s="61">
        <f t="shared" si="6"/>
        <v>24</v>
      </c>
    </row>
    <row r="65" spans="1:35" x14ac:dyDescent="0.2">
      <c r="A65" s="127" t="s">
        <v>11</v>
      </c>
      <c r="B65" s="11">
        <v>0.2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4.5999999999999996</v>
      </c>
      <c r="N65" s="11">
        <v>41.4</v>
      </c>
      <c r="O65" s="11">
        <v>25.2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08">
        <f t="shared" si="4"/>
        <v>71.399999999999991</v>
      </c>
      <c r="AG65" s="117">
        <f t="shared" si="5"/>
        <v>41.4</v>
      </c>
      <c r="AH65" s="61">
        <f t="shared" si="6"/>
        <v>26</v>
      </c>
    </row>
    <row r="66" spans="1:35" x14ac:dyDescent="0.2">
      <c r="A66" s="127" t="s">
        <v>235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51.4</v>
      </c>
      <c r="N66" s="11">
        <v>2.2000000000000002</v>
      </c>
      <c r="O66" s="11">
        <v>10.6</v>
      </c>
      <c r="P66" s="11">
        <v>0</v>
      </c>
      <c r="Q66" s="11">
        <v>0</v>
      </c>
      <c r="R66" s="11">
        <v>0.2</v>
      </c>
      <c r="S66" s="11">
        <v>0</v>
      </c>
      <c r="T66" s="11">
        <v>0.2</v>
      </c>
      <c r="U66" s="11">
        <v>0</v>
      </c>
      <c r="V66" s="11">
        <v>0</v>
      </c>
      <c r="W66" s="11">
        <v>9.4</v>
      </c>
      <c r="X66" s="11">
        <v>1.4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08">
        <f t="shared" si="4"/>
        <v>75.40000000000002</v>
      </c>
      <c r="AG66" s="117">
        <f t="shared" si="5"/>
        <v>51.4</v>
      </c>
      <c r="AH66" s="61">
        <f t="shared" si="6"/>
        <v>23</v>
      </c>
    </row>
    <row r="67" spans="1:35" x14ac:dyDescent="0.2">
      <c r="A67" s="127" t="s">
        <v>15</v>
      </c>
      <c r="B67" s="11">
        <v>0.4</v>
      </c>
      <c r="C67" s="11">
        <v>0.2</v>
      </c>
      <c r="D67" s="11">
        <v>0.4</v>
      </c>
      <c r="E67" s="11">
        <v>0.2</v>
      </c>
      <c r="F67" s="11">
        <v>0</v>
      </c>
      <c r="G67" s="11">
        <v>0</v>
      </c>
      <c r="H67" s="11">
        <v>0</v>
      </c>
      <c r="I67" s="11">
        <v>0.2</v>
      </c>
      <c r="J67" s="11">
        <v>0</v>
      </c>
      <c r="K67" s="11">
        <v>0</v>
      </c>
      <c r="L67" s="11">
        <v>0</v>
      </c>
      <c r="M67" s="11">
        <v>16.600000000000001</v>
      </c>
      <c r="N67" s="11">
        <v>5.4</v>
      </c>
      <c r="O67" s="11">
        <v>4.4000000000000004</v>
      </c>
      <c r="P67" s="11">
        <v>0.2</v>
      </c>
      <c r="Q67" s="11">
        <v>0</v>
      </c>
      <c r="R67" s="11">
        <v>0.2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08">
        <f t="shared" si="4"/>
        <v>28.199999999999996</v>
      </c>
      <c r="AG67" s="117">
        <f t="shared" si="5"/>
        <v>16.600000000000001</v>
      </c>
      <c r="AH67" s="61">
        <f t="shared" si="6"/>
        <v>20</v>
      </c>
    </row>
    <row r="68" spans="1:35" x14ac:dyDescent="0.2">
      <c r="A68" s="127" t="s">
        <v>236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1.6</v>
      </c>
      <c r="N68" s="11">
        <v>20.2</v>
      </c>
      <c r="O68" s="11">
        <v>18</v>
      </c>
      <c r="P68" s="11">
        <v>3</v>
      </c>
      <c r="Q68" s="11">
        <v>8.4</v>
      </c>
      <c r="R68" s="11">
        <v>8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08">
        <f t="shared" si="4"/>
        <v>59.199999999999996</v>
      </c>
      <c r="AG68" s="117">
        <f t="shared" si="5"/>
        <v>20.2</v>
      </c>
      <c r="AH68" s="61">
        <f t="shared" si="6"/>
        <v>24</v>
      </c>
      <c r="AI68" s="12" t="s">
        <v>35</v>
      </c>
    </row>
    <row r="69" spans="1:35" x14ac:dyDescent="0.2">
      <c r="A69" s="127" t="s">
        <v>237</v>
      </c>
      <c r="B69" s="11">
        <v>0.2</v>
      </c>
      <c r="C69" s="11">
        <v>0</v>
      </c>
      <c r="D69" s="11">
        <v>0.2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9.4</v>
      </c>
      <c r="N69" s="11">
        <v>46</v>
      </c>
      <c r="O69" s="11">
        <v>18</v>
      </c>
      <c r="P69" s="11">
        <v>8.4</v>
      </c>
      <c r="Q69" s="11">
        <v>2</v>
      </c>
      <c r="R69" s="11">
        <v>0.2</v>
      </c>
      <c r="S69" s="11">
        <v>0.2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08">
        <f t="shared" si="4"/>
        <v>84.600000000000009</v>
      </c>
      <c r="AG69" s="117">
        <f t="shared" si="5"/>
        <v>46</v>
      </c>
      <c r="AH69" s="61">
        <f t="shared" si="6"/>
        <v>21</v>
      </c>
    </row>
    <row r="70" spans="1:35" x14ac:dyDescent="0.2">
      <c r="A70" s="127" t="s">
        <v>18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3</v>
      </c>
      <c r="N70" s="11">
        <v>23.8</v>
      </c>
      <c r="O70" s="11">
        <v>28.8</v>
      </c>
      <c r="P70" s="11">
        <v>8</v>
      </c>
      <c r="Q70" s="11">
        <v>2.8</v>
      </c>
      <c r="R70" s="11">
        <v>1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08">
        <f t="shared" si="4"/>
        <v>67.400000000000006</v>
      </c>
      <c r="AG70" s="117">
        <f t="shared" si="5"/>
        <v>28.8</v>
      </c>
      <c r="AH70" s="61">
        <f t="shared" si="6"/>
        <v>24</v>
      </c>
    </row>
    <row r="71" spans="1:35" x14ac:dyDescent="0.2">
      <c r="A71" s="127" t="s">
        <v>238</v>
      </c>
      <c r="B71" s="11" t="s">
        <v>209</v>
      </c>
      <c r="C71" s="11" t="s">
        <v>209</v>
      </c>
      <c r="D71" s="11" t="s">
        <v>209</v>
      </c>
      <c r="E71" s="11" t="s">
        <v>209</v>
      </c>
      <c r="F71" s="11" t="s">
        <v>209</v>
      </c>
      <c r="G71" s="11" t="s">
        <v>209</v>
      </c>
      <c r="H71" s="11" t="s">
        <v>209</v>
      </c>
      <c r="I71" s="11" t="s">
        <v>209</v>
      </c>
      <c r="J71" s="11" t="s">
        <v>209</v>
      </c>
      <c r="K71" s="11" t="s">
        <v>209</v>
      </c>
      <c r="L71" s="11" t="s">
        <v>209</v>
      </c>
      <c r="M71" s="11" t="s">
        <v>209</v>
      </c>
      <c r="N71" s="11">
        <v>0.2</v>
      </c>
      <c r="O71" s="11">
        <v>4.5999999999999996</v>
      </c>
      <c r="P71" s="11" t="s">
        <v>209</v>
      </c>
      <c r="Q71" s="11" t="s">
        <v>209</v>
      </c>
      <c r="R71" s="11" t="s">
        <v>209</v>
      </c>
      <c r="S71" s="11" t="s">
        <v>209</v>
      </c>
      <c r="T71" s="11" t="s">
        <v>209</v>
      </c>
      <c r="U71" s="11" t="s">
        <v>209</v>
      </c>
      <c r="V71" s="11" t="s">
        <v>209</v>
      </c>
      <c r="W71" s="11" t="s">
        <v>209</v>
      </c>
      <c r="X71" s="11" t="s">
        <v>209</v>
      </c>
      <c r="Y71" s="11" t="s">
        <v>209</v>
      </c>
      <c r="Z71" s="11" t="s">
        <v>209</v>
      </c>
      <c r="AA71" s="11" t="s">
        <v>209</v>
      </c>
      <c r="AB71" s="11" t="s">
        <v>209</v>
      </c>
      <c r="AC71" s="11" t="s">
        <v>209</v>
      </c>
      <c r="AD71" s="11" t="s">
        <v>209</v>
      </c>
      <c r="AE71" s="11" t="s">
        <v>209</v>
      </c>
      <c r="AF71" s="108">
        <f t="shared" si="4"/>
        <v>4.8</v>
      </c>
      <c r="AG71" s="117">
        <f t="shared" si="5"/>
        <v>4.5999999999999996</v>
      </c>
      <c r="AH71" s="61" t="s">
        <v>209</v>
      </c>
    </row>
    <row r="72" spans="1:35" x14ac:dyDescent="0.2">
      <c r="A72" s="127" t="s">
        <v>239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3.8</v>
      </c>
      <c r="N72" s="11">
        <v>2</v>
      </c>
      <c r="O72" s="11">
        <v>63</v>
      </c>
      <c r="P72" s="11">
        <v>54</v>
      </c>
      <c r="Q72" s="11">
        <v>0.2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08">
        <f t="shared" si="4"/>
        <v>123</v>
      </c>
      <c r="AG72" s="117">
        <f t="shared" si="5"/>
        <v>63</v>
      </c>
      <c r="AH72" s="61">
        <f t="shared" si="6"/>
        <v>25</v>
      </c>
    </row>
    <row r="73" spans="1:35" x14ac:dyDescent="0.2">
      <c r="A73" s="129" t="s">
        <v>240</v>
      </c>
      <c r="B73" s="11">
        <v>0</v>
      </c>
      <c r="C73" s="11">
        <v>0</v>
      </c>
      <c r="D73" s="11">
        <v>0.1</v>
      </c>
      <c r="E73" s="11">
        <v>0.1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4.4000000000000004</v>
      </c>
      <c r="N73" s="11">
        <v>15.5</v>
      </c>
      <c r="O73" s="11">
        <v>17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08">
        <f>SUM(B73:AE73)</f>
        <v>37.1</v>
      </c>
      <c r="AG73" s="117">
        <f>MAX(B73:AE73)</f>
        <v>17</v>
      </c>
      <c r="AH73" s="61">
        <f>COUNTIF(B73:AE73,"=0,0")</f>
        <v>25</v>
      </c>
    </row>
    <row r="74" spans="1:35" x14ac:dyDescent="0.2">
      <c r="A74" s="129" t="s">
        <v>241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3</v>
      </c>
      <c r="N74" s="11">
        <v>15.9</v>
      </c>
      <c r="O74" s="11">
        <v>13.7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08">
        <f>SUM(B74:AE74)</f>
        <v>32.599999999999994</v>
      </c>
      <c r="AG74" s="117">
        <f>MAX(B74:AE74)</f>
        <v>15.9</v>
      </c>
      <c r="AH74" s="61">
        <f>COUNTIF(B74:AE74,"=0,0")</f>
        <v>27</v>
      </c>
    </row>
    <row r="75" spans="1:35" x14ac:dyDescent="0.2">
      <c r="A75" s="129" t="s">
        <v>242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8.4</v>
      </c>
      <c r="N75" s="11">
        <v>23.1</v>
      </c>
      <c r="O75" s="11">
        <v>22.6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08">
        <f>SUM(B75:AE75)</f>
        <v>54.1</v>
      </c>
      <c r="AG75" s="117">
        <f>MAX(B75:AE75)</f>
        <v>23.1</v>
      </c>
      <c r="AH75" s="61">
        <f>COUNTIF(B75:AE75,"=0,0")</f>
        <v>27</v>
      </c>
    </row>
    <row r="76" spans="1:35" x14ac:dyDescent="0.2">
      <c r="A76" s="129" t="s">
        <v>243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9.4</v>
      </c>
      <c r="N76" s="11">
        <v>30.5</v>
      </c>
      <c r="O76" s="11">
        <v>35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08">
        <f>SUM(B76:AE76)</f>
        <v>74.900000000000006</v>
      </c>
      <c r="AG76" s="117">
        <f>MAX(B76:AE76)</f>
        <v>35</v>
      </c>
      <c r="AH76" s="61">
        <f>COUNTIF(B76:AE76,"=0,0")</f>
        <v>27</v>
      </c>
    </row>
    <row r="77" spans="1:35" x14ac:dyDescent="0.2">
      <c r="A77" s="54" t="s">
        <v>24</v>
      </c>
      <c r="B77" s="13">
        <f t="shared" ref="B77:AG77" si="7">MAX(B5:B49)</f>
        <v>0.4</v>
      </c>
      <c r="C77" s="13">
        <f t="shared" si="7"/>
        <v>0.4</v>
      </c>
      <c r="D77" s="13">
        <f t="shared" si="7"/>
        <v>0.2</v>
      </c>
      <c r="E77" s="13">
        <f t="shared" si="7"/>
        <v>0.2</v>
      </c>
      <c r="F77" s="13">
        <f t="shared" si="7"/>
        <v>0.4</v>
      </c>
      <c r="G77" s="13">
        <f t="shared" si="7"/>
        <v>2</v>
      </c>
      <c r="H77" s="13">
        <f t="shared" si="7"/>
        <v>0.2</v>
      </c>
      <c r="I77" s="13">
        <f t="shared" si="7"/>
        <v>0.2</v>
      </c>
      <c r="J77" s="13">
        <f t="shared" si="7"/>
        <v>0</v>
      </c>
      <c r="K77" s="13">
        <f t="shared" si="7"/>
        <v>0</v>
      </c>
      <c r="L77" s="13">
        <f t="shared" si="7"/>
        <v>5.6000000000000005</v>
      </c>
      <c r="M77" s="13">
        <f t="shared" si="7"/>
        <v>58.4</v>
      </c>
      <c r="N77" s="13">
        <f t="shared" si="7"/>
        <v>61.800000000000004</v>
      </c>
      <c r="O77" s="13">
        <f t="shared" si="7"/>
        <v>61.400000000000006</v>
      </c>
      <c r="P77" s="13">
        <f t="shared" si="7"/>
        <v>55.8</v>
      </c>
      <c r="Q77" s="13">
        <f t="shared" si="7"/>
        <v>2</v>
      </c>
      <c r="R77" s="13">
        <f t="shared" si="7"/>
        <v>6.8000000000000007</v>
      </c>
      <c r="S77" s="13">
        <f t="shared" si="7"/>
        <v>0.4</v>
      </c>
      <c r="T77" s="13">
        <f t="shared" si="7"/>
        <v>0.2</v>
      </c>
      <c r="U77" s="13">
        <f t="shared" si="7"/>
        <v>0.2</v>
      </c>
      <c r="V77" s="13">
        <f t="shared" si="7"/>
        <v>0.6</v>
      </c>
      <c r="W77" s="13">
        <f t="shared" si="7"/>
        <v>10.4</v>
      </c>
      <c r="X77" s="13">
        <f t="shared" si="7"/>
        <v>7.4</v>
      </c>
      <c r="Y77" s="13">
        <f t="shared" si="7"/>
        <v>0</v>
      </c>
      <c r="Z77" s="13">
        <f t="shared" si="7"/>
        <v>0.2</v>
      </c>
      <c r="AA77" s="13">
        <f t="shared" si="7"/>
        <v>0.2</v>
      </c>
      <c r="AB77" s="13">
        <f t="shared" si="7"/>
        <v>0.2</v>
      </c>
      <c r="AC77" s="13">
        <f t="shared" si="7"/>
        <v>0</v>
      </c>
      <c r="AD77" s="13">
        <f t="shared" si="7"/>
        <v>0.2</v>
      </c>
      <c r="AE77" s="13">
        <f t="shared" si="7"/>
        <v>0</v>
      </c>
      <c r="AF77" s="108">
        <f t="shared" si="7"/>
        <v>125.20000000000002</v>
      </c>
      <c r="AG77" s="117">
        <f t="shared" si="7"/>
        <v>61.800000000000004</v>
      </c>
      <c r="AH77" s="118"/>
    </row>
    <row r="78" spans="1:35" x14ac:dyDescent="0.2">
      <c r="A78" s="119" t="s">
        <v>222</v>
      </c>
      <c r="B78" s="45"/>
      <c r="C78" s="45"/>
      <c r="D78" s="45"/>
      <c r="E78" s="44"/>
      <c r="F78" s="44"/>
      <c r="G78" s="4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50"/>
      <c r="AE78" s="55"/>
      <c r="AF78" s="48"/>
      <c r="AG78" s="51"/>
      <c r="AH78" s="49"/>
    </row>
    <row r="79" spans="1:35" x14ac:dyDescent="0.2">
      <c r="A79" s="128" t="s">
        <v>223</v>
      </c>
      <c r="B79" s="45"/>
      <c r="C79" s="45"/>
      <c r="D79" s="45"/>
      <c r="E79" s="45"/>
      <c r="F79" s="45"/>
      <c r="G79" s="45"/>
      <c r="H79" s="45"/>
      <c r="I79" s="4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1"/>
      <c r="U79" s="91"/>
      <c r="V79" s="91"/>
      <c r="W79" s="91"/>
      <c r="X79" s="91"/>
      <c r="Y79" s="95"/>
      <c r="Z79" s="95"/>
      <c r="AA79" s="95"/>
      <c r="AB79" s="95"/>
      <c r="AC79" s="95"/>
      <c r="AD79" s="95"/>
      <c r="AE79" s="95"/>
      <c r="AF79" s="48"/>
      <c r="AG79" s="95"/>
      <c r="AH79" s="49"/>
    </row>
    <row r="80" spans="1:35" x14ac:dyDescent="0.2">
      <c r="A80" s="99" t="s">
        <v>224</v>
      </c>
      <c r="B80" s="95"/>
      <c r="C80" s="95"/>
      <c r="D80" s="95"/>
      <c r="E80" s="95"/>
      <c r="F80" s="95"/>
      <c r="G80" s="95"/>
      <c r="H80" s="95"/>
      <c r="I80" s="95"/>
      <c r="J80" s="96"/>
      <c r="K80" s="96"/>
      <c r="L80" s="96"/>
      <c r="M80" s="96"/>
      <c r="N80" s="96"/>
      <c r="O80" s="96"/>
      <c r="P80" s="96"/>
      <c r="Q80" s="95"/>
      <c r="R80" s="95"/>
      <c r="S80" s="95"/>
      <c r="T80" s="92"/>
      <c r="U80" s="92"/>
      <c r="V80" s="92"/>
      <c r="W80" s="92"/>
      <c r="X80" s="92"/>
      <c r="Y80" s="95"/>
      <c r="Z80" s="95"/>
      <c r="AA80" s="95"/>
      <c r="AB80" s="95"/>
      <c r="AC80" s="95"/>
      <c r="AD80" s="50"/>
      <c r="AE80" s="50"/>
      <c r="AF80" s="48"/>
      <c r="AG80" s="95"/>
      <c r="AH80" s="47"/>
      <c r="AI80" s="12" t="s">
        <v>35</v>
      </c>
    </row>
    <row r="81" spans="1:34" x14ac:dyDescent="0.2">
      <c r="A81" s="99" t="s">
        <v>225</v>
      </c>
      <c r="B81" s="44"/>
      <c r="C81" s="44"/>
      <c r="D81" s="44"/>
      <c r="E81" s="44"/>
      <c r="F81" s="44"/>
      <c r="G81" s="44"/>
      <c r="H81" s="44"/>
      <c r="I81" s="44"/>
      <c r="J81" s="44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50"/>
      <c r="AE81" s="50"/>
      <c r="AF81" s="48"/>
      <c r="AG81" s="96"/>
      <c r="AH81" s="47"/>
    </row>
    <row r="82" spans="1:34" x14ac:dyDescent="0.2">
      <c r="A82" s="46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50"/>
      <c r="AF82" s="48"/>
      <c r="AG82" s="51"/>
      <c r="AH82" s="59"/>
    </row>
    <row r="83" spans="1:34" x14ac:dyDescent="0.2">
      <c r="A83" s="46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51"/>
      <c r="AF83" s="48"/>
      <c r="AG83" s="51"/>
      <c r="AH83" s="59"/>
    </row>
    <row r="84" spans="1:34" ht="13.5" thickBot="1" x14ac:dyDescent="0.25">
      <c r="A84" s="56"/>
      <c r="B84" s="57"/>
      <c r="C84" s="57"/>
      <c r="D84" s="57"/>
      <c r="E84" s="57"/>
      <c r="F84" s="57"/>
      <c r="G84" s="57" t="s">
        <v>35</v>
      </c>
      <c r="H84" s="57"/>
      <c r="I84" s="57"/>
      <c r="J84" s="57"/>
      <c r="K84" s="57"/>
      <c r="L84" s="57" t="s">
        <v>35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8"/>
      <c r="AG84" s="60"/>
      <c r="AH84" s="52" t="s">
        <v>35</v>
      </c>
    </row>
    <row r="86" spans="1:34" x14ac:dyDescent="0.2">
      <c r="A86" s="88"/>
    </row>
    <row r="87" spans="1:34" x14ac:dyDescent="0.2">
      <c r="A87" s="88"/>
      <c r="G87" s="2" t="s">
        <v>35</v>
      </c>
      <c r="AG87" s="87" t="s">
        <v>35</v>
      </c>
    </row>
    <row r="88" spans="1:34" x14ac:dyDescent="0.2">
      <c r="Q88" s="2" t="s">
        <v>35</v>
      </c>
      <c r="T88" s="2" t="s">
        <v>35</v>
      </c>
      <c r="V88" s="2" t="s">
        <v>35</v>
      </c>
      <c r="W88" s="2">
        <f>18.4+939.6</f>
        <v>958</v>
      </c>
      <c r="X88" s="2" t="s">
        <v>35</v>
      </c>
      <c r="Z88" s="2" t="s">
        <v>35</v>
      </c>
    </row>
    <row r="89" spans="1:34" x14ac:dyDescent="0.2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4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F90" s="7" t="s">
        <v>35</v>
      </c>
      <c r="AG90" s="1" t="s">
        <v>35</v>
      </c>
      <c r="AH90" s="10" t="s">
        <v>35</v>
      </c>
    </row>
    <row r="91" spans="1:34" x14ac:dyDescent="0.2">
      <c r="J91" s="2" t="s">
        <v>35</v>
      </c>
      <c r="O91" s="2" t="s">
        <v>212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H91" s="10" t="s">
        <v>35</v>
      </c>
    </row>
    <row r="92" spans="1:34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4" x14ac:dyDescent="0.2">
      <c r="H93" s="2" t="s">
        <v>35</v>
      </c>
      <c r="S93" s="2" t="s">
        <v>35</v>
      </c>
      <c r="W93" s="2" t="s">
        <v>35</v>
      </c>
      <c r="AF93" s="7" t="s">
        <v>35</v>
      </c>
    </row>
    <row r="94" spans="1:34" x14ac:dyDescent="0.2">
      <c r="Q94" s="2" t="s">
        <v>35</v>
      </c>
      <c r="R94" s="2" t="s">
        <v>35</v>
      </c>
      <c r="AE94" s="2" t="s">
        <v>35</v>
      </c>
    </row>
    <row r="95" spans="1:34" x14ac:dyDescent="0.2">
      <c r="S95" s="2" t="s">
        <v>35</v>
      </c>
      <c r="X95" s="2" t="s">
        <v>35</v>
      </c>
      <c r="AC95" s="2" t="s">
        <v>35</v>
      </c>
      <c r="AH95" s="10" t="s">
        <v>35</v>
      </c>
    </row>
    <row r="96" spans="1:34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4">
    <mergeCell ref="X3:X4"/>
    <mergeCell ref="AB3:AB4"/>
    <mergeCell ref="U3:U4"/>
    <mergeCell ref="A1:AH1"/>
    <mergeCell ref="B2:AH2"/>
    <mergeCell ref="S3:S4"/>
    <mergeCell ref="R3:R4"/>
    <mergeCell ref="V3:V4"/>
    <mergeCell ref="A2:A4"/>
    <mergeCell ref="B3:B4"/>
    <mergeCell ref="C3:C4"/>
    <mergeCell ref="D3:D4"/>
    <mergeCell ref="W3:W4"/>
    <mergeCell ref="E3:E4"/>
    <mergeCell ref="F3:F4"/>
    <mergeCell ref="T3:T4"/>
    <mergeCell ref="Q3:Q4"/>
    <mergeCell ref="AA3:AA4"/>
    <mergeCell ref="G3:G4"/>
    <mergeCell ref="AH3:AH4"/>
    <mergeCell ref="AD3:AD4"/>
    <mergeCell ref="Y3:Y4"/>
    <mergeCell ref="I3:I4"/>
    <mergeCell ref="H3:H4"/>
    <mergeCell ref="P3:P4"/>
    <mergeCell ref="K3:K4"/>
    <mergeCell ref="L3:L4"/>
    <mergeCell ref="O3:O4"/>
    <mergeCell ref="N3:N4"/>
    <mergeCell ref="J3:J4"/>
    <mergeCell ref="M3:M4"/>
    <mergeCell ref="AC3:AC4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30.28515625" customWidth="1"/>
    <col min="2" max="2" width="11.28515625" style="41" customWidth="1"/>
    <col min="3" max="3" width="9.5703125" style="42" customWidth="1"/>
    <col min="4" max="4" width="18.140625" style="41" customWidth="1"/>
    <col min="5" max="5" width="14" style="41" customWidth="1"/>
    <col min="6" max="6" width="10.140625" style="41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6" customFormat="1" ht="42.75" customHeight="1" x14ac:dyDescent="0.2">
      <c r="A1" s="14" t="s">
        <v>204</v>
      </c>
      <c r="B1" s="14" t="s">
        <v>36</v>
      </c>
      <c r="C1" s="14" t="s">
        <v>37</v>
      </c>
      <c r="D1" s="14" t="s">
        <v>38</v>
      </c>
      <c r="E1" s="14" t="s">
        <v>39</v>
      </c>
      <c r="F1" s="14" t="s">
        <v>40</v>
      </c>
      <c r="G1" s="14" t="s">
        <v>41</v>
      </c>
      <c r="H1" s="14" t="s">
        <v>87</v>
      </c>
      <c r="I1" s="14" t="s">
        <v>42</v>
      </c>
      <c r="J1" s="15"/>
      <c r="K1" s="15"/>
      <c r="L1" s="15"/>
      <c r="M1" s="15"/>
    </row>
    <row r="2" spans="1:13" s="21" customFormat="1" x14ac:dyDescent="0.2">
      <c r="A2" s="17" t="s">
        <v>160</v>
      </c>
      <c r="B2" s="17" t="s">
        <v>43</v>
      </c>
      <c r="C2" s="18" t="s">
        <v>44</v>
      </c>
      <c r="D2" s="18">
        <v>-20.444199999999999</v>
      </c>
      <c r="E2" s="18">
        <v>-52.875599999999999</v>
      </c>
      <c r="F2" s="18">
        <v>388</v>
      </c>
      <c r="G2" s="19">
        <v>40405</v>
      </c>
      <c r="H2" s="20">
        <v>1</v>
      </c>
      <c r="I2" s="18" t="s">
        <v>45</v>
      </c>
      <c r="J2" s="15"/>
      <c r="K2" s="15"/>
      <c r="L2" s="15"/>
      <c r="M2" s="15"/>
    </row>
    <row r="3" spans="1:13" ht="12.75" customHeight="1" x14ac:dyDescent="0.2">
      <c r="A3" s="17" t="s">
        <v>161</v>
      </c>
      <c r="B3" s="17" t="s">
        <v>43</v>
      </c>
      <c r="C3" s="18" t="s">
        <v>46</v>
      </c>
      <c r="D3" s="20">
        <v>-23.002500000000001</v>
      </c>
      <c r="E3" s="20">
        <v>-55.3294</v>
      </c>
      <c r="F3" s="20">
        <v>431</v>
      </c>
      <c r="G3" s="22">
        <v>39611</v>
      </c>
      <c r="H3" s="20">
        <v>1</v>
      </c>
      <c r="I3" s="18" t="s">
        <v>47</v>
      </c>
      <c r="J3" s="23"/>
      <c r="K3" s="23"/>
      <c r="L3" s="23"/>
      <c r="M3" s="23"/>
    </row>
    <row r="4" spans="1:13" x14ac:dyDescent="0.2">
      <c r="A4" s="17" t="s">
        <v>162</v>
      </c>
      <c r="B4" s="17" t="s">
        <v>43</v>
      </c>
      <c r="C4" s="18" t="s">
        <v>48</v>
      </c>
      <c r="D4" s="24">
        <v>-20.4756</v>
      </c>
      <c r="E4" s="24">
        <v>-55.783900000000003</v>
      </c>
      <c r="F4" s="24">
        <v>155</v>
      </c>
      <c r="G4" s="22">
        <v>39022</v>
      </c>
      <c r="H4" s="20">
        <v>1</v>
      </c>
      <c r="I4" s="18" t="s">
        <v>49</v>
      </c>
      <c r="J4" s="23"/>
      <c r="K4" s="23"/>
      <c r="L4" s="23"/>
      <c r="M4" s="23"/>
    </row>
    <row r="5" spans="1:13" ht="14.25" customHeight="1" x14ac:dyDescent="0.2">
      <c r="A5" s="17" t="s">
        <v>163</v>
      </c>
      <c r="B5" s="17" t="s">
        <v>89</v>
      </c>
      <c r="C5" s="18" t="s">
        <v>90</v>
      </c>
      <c r="D5" s="62">
        <v>-11148083</v>
      </c>
      <c r="E5" s="63">
        <v>-53763736</v>
      </c>
      <c r="F5" s="24">
        <v>347</v>
      </c>
      <c r="G5" s="22">
        <v>43199</v>
      </c>
      <c r="H5" s="20">
        <v>1</v>
      </c>
      <c r="I5" s="18" t="s">
        <v>91</v>
      </c>
      <c r="J5" s="23"/>
      <c r="K5" s="23"/>
      <c r="L5" s="23"/>
      <c r="M5" s="23"/>
    </row>
    <row r="6" spans="1:13" ht="14.25" customHeight="1" x14ac:dyDescent="0.2">
      <c r="A6" s="17" t="s">
        <v>246</v>
      </c>
      <c r="B6" s="17" t="s">
        <v>89</v>
      </c>
      <c r="C6" s="18" t="s">
        <v>92</v>
      </c>
      <c r="D6" s="63">
        <v>-22955028</v>
      </c>
      <c r="E6" s="63">
        <v>-55626001</v>
      </c>
      <c r="F6" s="24">
        <v>605</v>
      </c>
      <c r="G6" s="22">
        <v>43203</v>
      </c>
      <c r="H6" s="20">
        <v>1</v>
      </c>
      <c r="I6" s="18" t="s">
        <v>93</v>
      </c>
      <c r="J6" s="23"/>
      <c r="K6" s="23"/>
      <c r="L6" s="23"/>
      <c r="M6" s="23"/>
    </row>
    <row r="7" spans="1:13" s="26" customFormat="1" x14ac:dyDescent="0.2">
      <c r="A7" s="17" t="s">
        <v>164</v>
      </c>
      <c r="B7" s="17" t="s">
        <v>43</v>
      </c>
      <c r="C7" s="18" t="s">
        <v>50</v>
      </c>
      <c r="D7" s="24">
        <v>-22.1008</v>
      </c>
      <c r="E7" s="24">
        <v>-56.54</v>
      </c>
      <c r="F7" s="24">
        <v>208</v>
      </c>
      <c r="G7" s="22">
        <v>40764</v>
      </c>
      <c r="H7" s="20">
        <v>1</v>
      </c>
      <c r="I7" s="25" t="s">
        <v>51</v>
      </c>
      <c r="J7" s="23"/>
      <c r="K7" s="23"/>
      <c r="L7" s="23"/>
      <c r="M7" s="23"/>
    </row>
    <row r="8" spans="1:13" s="26" customFormat="1" x14ac:dyDescent="0.2">
      <c r="A8" s="17" t="s">
        <v>165</v>
      </c>
      <c r="B8" s="17" t="s">
        <v>43</v>
      </c>
      <c r="C8" s="18" t="s">
        <v>53</v>
      </c>
      <c r="D8" s="24">
        <v>-21.7514</v>
      </c>
      <c r="E8" s="24">
        <v>-52.470599999999997</v>
      </c>
      <c r="F8" s="24">
        <v>387</v>
      </c>
      <c r="G8" s="22">
        <v>41354</v>
      </c>
      <c r="H8" s="20">
        <v>1</v>
      </c>
      <c r="I8" s="25" t="s">
        <v>94</v>
      </c>
      <c r="J8" s="23"/>
      <c r="K8" s="23"/>
      <c r="L8" s="23"/>
      <c r="M8" s="23"/>
    </row>
    <row r="9" spans="1:13" s="26" customFormat="1" x14ac:dyDescent="0.2">
      <c r="A9" s="17" t="s">
        <v>166</v>
      </c>
      <c r="B9" s="17" t="s">
        <v>89</v>
      </c>
      <c r="C9" s="18" t="s">
        <v>96</v>
      </c>
      <c r="D9" s="63">
        <v>-19945539</v>
      </c>
      <c r="E9" s="63">
        <v>-54368533</v>
      </c>
      <c r="F9" s="24">
        <v>624</v>
      </c>
      <c r="G9" s="22">
        <v>43129</v>
      </c>
      <c r="H9" s="20">
        <v>1</v>
      </c>
      <c r="I9" s="25" t="s">
        <v>97</v>
      </c>
      <c r="J9" s="23"/>
      <c r="K9" s="23"/>
      <c r="L9" s="23"/>
      <c r="M9" s="23"/>
    </row>
    <row r="10" spans="1:13" s="26" customFormat="1" x14ac:dyDescent="0.2">
      <c r="A10" s="17" t="s">
        <v>167</v>
      </c>
      <c r="B10" s="17" t="s">
        <v>89</v>
      </c>
      <c r="C10" s="18" t="s">
        <v>99</v>
      </c>
      <c r="D10" s="63">
        <v>-21246756</v>
      </c>
      <c r="E10" s="63">
        <v>-564560442</v>
      </c>
      <c r="F10" s="24">
        <v>329</v>
      </c>
      <c r="G10" s="22" t="s">
        <v>100</v>
      </c>
      <c r="H10" s="20">
        <v>1</v>
      </c>
      <c r="I10" s="25" t="s">
        <v>101</v>
      </c>
      <c r="J10" s="23"/>
      <c r="K10" s="23"/>
      <c r="L10" s="23"/>
      <c r="M10" s="23"/>
    </row>
    <row r="11" spans="1:13" s="26" customFormat="1" x14ac:dyDescent="0.2">
      <c r="A11" s="17" t="s">
        <v>168</v>
      </c>
      <c r="B11" s="17" t="s">
        <v>89</v>
      </c>
      <c r="C11" s="18" t="s">
        <v>103</v>
      </c>
      <c r="D11" s="63">
        <v>-21298278</v>
      </c>
      <c r="E11" s="63">
        <v>-52068917</v>
      </c>
      <c r="F11" s="24">
        <v>345</v>
      </c>
      <c r="G11" s="22">
        <v>43196</v>
      </c>
      <c r="H11" s="20">
        <v>1</v>
      </c>
      <c r="I11" s="25" t="s">
        <v>104</v>
      </c>
      <c r="J11" s="23"/>
      <c r="K11" s="23"/>
      <c r="L11" s="23"/>
      <c r="M11" s="23"/>
    </row>
    <row r="12" spans="1:13" s="26" customFormat="1" x14ac:dyDescent="0.2">
      <c r="A12" s="17" t="s">
        <v>169</v>
      </c>
      <c r="B12" s="17" t="s">
        <v>89</v>
      </c>
      <c r="C12" s="18" t="s">
        <v>106</v>
      </c>
      <c r="D12" s="63">
        <v>-22657056</v>
      </c>
      <c r="E12" s="63">
        <v>-54819306</v>
      </c>
      <c r="F12" s="24">
        <v>456</v>
      </c>
      <c r="G12" s="22">
        <v>43165</v>
      </c>
      <c r="H12" s="20">
        <v>1</v>
      </c>
      <c r="I12" s="25" t="s">
        <v>107</v>
      </c>
      <c r="J12" s="23"/>
      <c r="K12" s="23"/>
      <c r="L12" s="23"/>
      <c r="M12" s="23"/>
    </row>
    <row r="13" spans="1:13" s="72" customFormat="1" ht="15" x14ac:dyDescent="0.25">
      <c r="A13" s="64" t="s">
        <v>170</v>
      </c>
      <c r="B13" s="64" t="s">
        <v>89</v>
      </c>
      <c r="C13" s="65" t="s">
        <v>108</v>
      </c>
      <c r="D13" s="66">
        <v>-19587528</v>
      </c>
      <c r="E13" s="66">
        <v>-54030083</v>
      </c>
      <c r="F13" s="67">
        <v>540</v>
      </c>
      <c r="G13" s="68">
        <v>43206</v>
      </c>
      <c r="H13" s="69">
        <v>1</v>
      </c>
      <c r="I13" s="70" t="s">
        <v>109</v>
      </c>
      <c r="J13" s="71"/>
      <c r="K13" s="71"/>
      <c r="L13" s="71"/>
      <c r="M13" s="71"/>
    </row>
    <row r="14" spans="1:13" x14ac:dyDescent="0.2">
      <c r="A14" s="17" t="s">
        <v>171</v>
      </c>
      <c r="B14" s="17" t="s">
        <v>43</v>
      </c>
      <c r="C14" s="18" t="s">
        <v>110</v>
      </c>
      <c r="D14" s="24">
        <v>-20.45</v>
      </c>
      <c r="E14" s="24">
        <v>-54.616599999999998</v>
      </c>
      <c r="F14" s="24">
        <v>530</v>
      </c>
      <c r="G14" s="22">
        <v>37145</v>
      </c>
      <c r="H14" s="20">
        <v>1</v>
      </c>
      <c r="I14" s="18" t="s">
        <v>54</v>
      </c>
      <c r="J14" s="23"/>
      <c r="K14" s="23"/>
      <c r="L14" s="23"/>
      <c r="M14" s="23"/>
    </row>
    <row r="15" spans="1:13" x14ac:dyDescent="0.2">
      <c r="A15" s="17" t="s">
        <v>172</v>
      </c>
      <c r="B15" s="17" t="s">
        <v>43</v>
      </c>
      <c r="C15" s="18" t="s">
        <v>111</v>
      </c>
      <c r="D15" s="20">
        <v>-19.122499999999999</v>
      </c>
      <c r="E15" s="20">
        <v>-51.720799999999997</v>
      </c>
      <c r="F15" s="24">
        <v>516</v>
      </c>
      <c r="G15" s="22">
        <v>39515</v>
      </c>
      <c r="H15" s="20">
        <v>1</v>
      </c>
      <c r="I15" s="18" t="s">
        <v>55</v>
      </c>
      <c r="J15" s="23"/>
      <c r="K15" s="23"/>
      <c r="L15" s="23" t="s">
        <v>35</v>
      </c>
      <c r="M15" s="23"/>
    </row>
    <row r="16" spans="1:13" x14ac:dyDescent="0.2">
      <c r="A16" s="17" t="s">
        <v>173</v>
      </c>
      <c r="B16" s="17" t="s">
        <v>43</v>
      </c>
      <c r="C16" s="18" t="s">
        <v>112</v>
      </c>
      <c r="D16" s="24">
        <v>-18.802199999999999</v>
      </c>
      <c r="E16" s="24">
        <v>-52.602800000000002</v>
      </c>
      <c r="F16" s="24">
        <v>818</v>
      </c>
      <c r="G16" s="22">
        <v>39070</v>
      </c>
      <c r="H16" s="20">
        <v>1</v>
      </c>
      <c r="I16" s="18" t="s">
        <v>85</v>
      </c>
      <c r="J16" s="23"/>
      <c r="K16" s="23"/>
      <c r="L16" s="23"/>
      <c r="M16" s="23"/>
    </row>
    <row r="17" spans="1:13" ht="13.5" customHeight="1" x14ac:dyDescent="0.2">
      <c r="A17" s="17" t="s">
        <v>174</v>
      </c>
      <c r="B17" s="17" t="s">
        <v>43</v>
      </c>
      <c r="C17" s="18" t="s">
        <v>113</v>
      </c>
      <c r="D17" s="24">
        <v>-18.996700000000001</v>
      </c>
      <c r="E17" s="24">
        <v>-57.637500000000003</v>
      </c>
      <c r="F17" s="24">
        <v>126</v>
      </c>
      <c r="G17" s="22">
        <v>39017</v>
      </c>
      <c r="H17" s="20">
        <v>1</v>
      </c>
      <c r="I17" s="18" t="s">
        <v>56</v>
      </c>
      <c r="J17" s="23"/>
      <c r="K17" s="23"/>
      <c r="L17" s="23"/>
      <c r="M17" s="23"/>
    </row>
    <row r="18" spans="1:13" ht="13.5" customHeight="1" x14ac:dyDescent="0.2">
      <c r="A18" s="17" t="s">
        <v>175</v>
      </c>
      <c r="B18" s="17" t="s">
        <v>43</v>
      </c>
      <c r="C18" s="18" t="s">
        <v>114</v>
      </c>
      <c r="D18" s="24">
        <v>-18.4922</v>
      </c>
      <c r="E18" s="24">
        <v>-53.167200000000001</v>
      </c>
      <c r="F18" s="24">
        <v>730</v>
      </c>
      <c r="G18" s="22">
        <v>41247</v>
      </c>
      <c r="H18" s="20">
        <v>1</v>
      </c>
      <c r="I18" s="25" t="s">
        <v>57</v>
      </c>
      <c r="J18" s="23"/>
      <c r="K18" s="23"/>
      <c r="L18" s="23" t="s">
        <v>35</v>
      </c>
      <c r="M18" s="23"/>
    </row>
    <row r="19" spans="1:13" x14ac:dyDescent="0.2">
      <c r="A19" s="17" t="s">
        <v>176</v>
      </c>
      <c r="B19" s="17" t="s">
        <v>43</v>
      </c>
      <c r="C19" s="18" t="s">
        <v>115</v>
      </c>
      <c r="D19" s="24">
        <v>-18.304400000000001</v>
      </c>
      <c r="E19" s="24">
        <v>-54.440899999999999</v>
      </c>
      <c r="F19" s="24">
        <v>252</v>
      </c>
      <c r="G19" s="22">
        <v>39028</v>
      </c>
      <c r="H19" s="20">
        <v>1</v>
      </c>
      <c r="I19" s="18" t="s">
        <v>58</v>
      </c>
      <c r="J19" s="23"/>
      <c r="K19" s="23"/>
      <c r="L19" s="23" t="s">
        <v>35</v>
      </c>
      <c r="M19" s="23"/>
    </row>
    <row r="20" spans="1:13" x14ac:dyDescent="0.2">
      <c r="A20" s="17" t="s">
        <v>177</v>
      </c>
      <c r="B20" s="17" t="s">
        <v>43</v>
      </c>
      <c r="C20" s="18" t="s">
        <v>116</v>
      </c>
      <c r="D20" s="24">
        <v>-22.193899999999999</v>
      </c>
      <c r="E20" s="27">
        <v>-54.9114</v>
      </c>
      <c r="F20" s="24">
        <v>469</v>
      </c>
      <c r="G20" s="22">
        <v>39011</v>
      </c>
      <c r="H20" s="20">
        <v>1</v>
      </c>
      <c r="I20" s="18" t="s">
        <v>59</v>
      </c>
      <c r="J20" s="23"/>
      <c r="K20" s="23"/>
      <c r="L20" s="23"/>
      <c r="M20" s="23"/>
    </row>
    <row r="21" spans="1:13" x14ac:dyDescent="0.2">
      <c r="A21" s="17" t="s">
        <v>178</v>
      </c>
      <c r="B21" s="17" t="s">
        <v>89</v>
      </c>
      <c r="C21" s="18" t="s">
        <v>117</v>
      </c>
      <c r="D21" s="63">
        <v>-22308694</v>
      </c>
      <c r="E21" s="73">
        <v>-54325833</v>
      </c>
      <c r="F21" s="24">
        <v>340</v>
      </c>
      <c r="G21" s="22">
        <v>43159</v>
      </c>
      <c r="H21" s="20">
        <v>1</v>
      </c>
      <c r="I21" s="18" t="s">
        <v>118</v>
      </c>
      <c r="J21" s="23"/>
      <c r="K21" s="23"/>
      <c r="L21" s="23"/>
      <c r="M21" s="23" t="s">
        <v>35</v>
      </c>
    </row>
    <row r="22" spans="1:13" ht="25.5" x14ac:dyDescent="0.2">
      <c r="A22" s="17" t="s">
        <v>179</v>
      </c>
      <c r="B22" s="17" t="s">
        <v>89</v>
      </c>
      <c r="C22" s="18" t="s">
        <v>119</v>
      </c>
      <c r="D22" s="63">
        <v>-23644881</v>
      </c>
      <c r="E22" s="73">
        <v>-54570289</v>
      </c>
      <c r="F22" s="24">
        <v>319</v>
      </c>
      <c r="G22" s="22">
        <v>43204</v>
      </c>
      <c r="H22" s="20">
        <v>1</v>
      </c>
      <c r="I22" s="18" t="s">
        <v>120</v>
      </c>
      <c r="J22" s="23"/>
      <c r="K22" s="23"/>
      <c r="L22" s="23"/>
      <c r="M22" s="23"/>
    </row>
    <row r="23" spans="1:13" x14ac:dyDescent="0.2">
      <c r="A23" s="17" t="s">
        <v>180</v>
      </c>
      <c r="B23" s="17" t="s">
        <v>89</v>
      </c>
      <c r="C23" s="18" t="s">
        <v>121</v>
      </c>
      <c r="D23" s="63">
        <v>-22092833</v>
      </c>
      <c r="E23" s="73">
        <v>-54798833</v>
      </c>
      <c r="F23" s="24">
        <v>360</v>
      </c>
      <c r="G23" s="22">
        <v>43157</v>
      </c>
      <c r="H23" s="20">
        <v>1</v>
      </c>
      <c r="I23" s="18" t="s">
        <v>122</v>
      </c>
      <c r="J23" s="23"/>
      <c r="K23" s="23"/>
      <c r="L23" s="23"/>
      <c r="M23" s="23"/>
    </row>
    <row r="24" spans="1:13" x14ac:dyDescent="0.2">
      <c r="A24" s="17" t="s">
        <v>181</v>
      </c>
      <c r="B24" s="17" t="s">
        <v>43</v>
      </c>
      <c r="C24" s="18" t="s">
        <v>60</v>
      </c>
      <c r="D24" s="20">
        <v>-23.449400000000001</v>
      </c>
      <c r="E24" s="20">
        <v>-54.181699999999999</v>
      </c>
      <c r="F24" s="20">
        <v>336</v>
      </c>
      <c r="G24" s="22">
        <v>39598</v>
      </c>
      <c r="H24" s="20">
        <v>1</v>
      </c>
      <c r="I24" s="18" t="s">
        <v>61</v>
      </c>
      <c r="J24" s="23"/>
      <c r="K24" s="23"/>
      <c r="L24" s="23" t="s">
        <v>35</v>
      </c>
      <c r="M24" s="23" t="s">
        <v>35</v>
      </c>
    </row>
    <row r="25" spans="1:13" x14ac:dyDescent="0.2">
      <c r="A25" s="17" t="s">
        <v>182</v>
      </c>
      <c r="B25" s="17" t="s">
        <v>43</v>
      </c>
      <c r="C25" s="18" t="s">
        <v>62</v>
      </c>
      <c r="D25" s="24">
        <v>-22.3</v>
      </c>
      <c r="E25" s="24">
        <v>-53.816600000000001</v>
      </c>
      <c r="F25" s="24">
        <v>373.29</v>
      </c>
      <c r="G25" s="22">
        <v>37662</v>
      </c>
      <c r="H25" s="20">
        <v>1</v>
      </c>
      <c r="I25" s="18" t="s">
        <v>63</v>
      </c>
      <c r="J25" s="23"/>
      <c r="K25" s="23"/>
      <c r="L25" s="23" t="s">
        <v>35</v>
      </c>
      <c r="M25" s="23"/>
    </row>
    <row r="26" spans="1:13" s="26" customFormat="1" x14ac:dyDescent="0.2">
      <c r="A26" s="17" t="s">
        <v>183</v>
      </c>
      <c r="B26" s="17" t="s">
        <v>43</v>
      </c>
      <c r="C26" s="18" t="s">
        <v>64</v>
      </c>
      <c r="D26" s="24">
        <v>-21.478200000000001</v>
      </c>
      <c r="E26" s="24">
        <v>-56.136899999999997</v>
      </c>
      <c r="F26" s="24">
        <v>249</v>
      </c>
      <c r="G26" s="22">
        <v>40759</v>
      </c>
      <c r="H26" s="20">
        <v>1</v>
      </c>
      <c r="I26" s="25" t="s">
        <v>65</v>
      </c>
      <c r="J26" s="23"/>
      <c r="K26" s="23"/>
      <c r="L26" s="23"/>
      <c r="M26" s="23"/>
    </row>
    <row r="27" spans="1:13" x14ac:dyDescent="0.2">
      <c r="A27" s="17" t="s">
        <v>184</v>
      </c>
      <c r="B27" s="17" t="s">
        <v>43</v>
      </c>
      <c r="C27" s="18" t="s">
        <v>66</v>
      </c>
      <c r="D27" s="20">
        <v>-22.857199999999999</v>
      </c>
      <c r="E27" s="20">
        <v>-54.605600000000003</v>
      </c>
      <c r="F27" s="20">
        <v>379</v>
      </c>
      <c r="G27" s="22">
        <v>39617</v>
      </c>
      <c r="H27" s="20">
        <v>1</v>
      </c>
      <c r="I27" s="18" t="s">
        <v>67</v>
      </c>
      <c r="J27" s="23"/>
      <c r="K27" s="23"/>
      <c r="L27" s="23"/>
      <c r="M27" s="23"/>
    </row>
    <row r="28" spans="1:13" x14ac:dyDescent="0.2">
      <c r="A28" s="17" t="s">
        <v>185</v>
      </c>
      <c r="B28" s="17" t="s">
        <v>89</v>
      </c>
      <c r="C28" s="18" t="s">
        <v>123</v>
      </c>
      <c r="D28" s="63">
        <v>-22575389</v>
      </c>
      <c r="E28" s="63">
        <v>-55160833</v>
      </c>
      <c r="F28" s="20">
        <v>499</v>
      </c>
      <c r="G28" s="22">
        <v>43166</v>
      </c>
      <c r="H28" s="20">
        <v>1</v>
      </c>
      <c r="I28" s="18" t="s">
        <v>124</v>
      </c>
      <c r="J28" s="23"/>
      <c r="K28" s="23"/>
      <c r="L28" s="23"/>
      <c r="M28" s="23"/>
    </row>
    <row r="29" spans="1:13" ht="12.75" customHeight="1" x14ac:dyDescent="0.2">
      <c r="A29" s="17" t="s">
        <v>186</v>
      </c>
      <c r="B29" s="17" t="s">
        <v>43</v>
      </c>
      <c r="C29" s="18" t="s">
        <v>125</v>
      </c>
      <c r="D29" s="24">
        <v>-21.609200000000001</v>
      </c>
      <c r="E29" s="24">
        <v>-55.177799999999998</v>
      </c>
      <c r="F29" s="24">
        <v>401</v>
      </c>
      <c r="G29" s="22">
        <v>39065</v>
      </c>
      <c r="H29" s="20">
        <v>1</v>
      </c>
      <c r="I29" s="18" t="s">
        <v>68</v>
      </c>
      <c r="J29" s="23"/>
      <c r="K29" s="23"/>
      <c r="L29" s="23"/>
      <c r="M29" s="23"/>
    </row>
    <row r="30" spans="1:13" ht="12.75" customHeight="1" x14ac:dyDescent="0.2">
      <c r="A30" s="17" t="s">
        <v>187</v>
      </c>
      <c r="B30" s="17" t="s">
        <v>89</v>
      </c>
      <c r="C30" s="18" t="s">
        <v>126</v>
      </c>
      <c r="D30" s="63">
        <v>-21450972</v>
      </c>
      <c r="E30" s="63">
        <v>-54341972</v>
      </c>
      <c r="F30" s="24">
        <v>500</v>
      </c>
      <c r="G30" s="22">
        <v>43153</v>
      </c>
      <c r="H30" s="20">
        <v>1</v>
      </c>
      <c r="I30" s="18" t="s">
        <v>127</v>
      </c>
      <c r="J30" s="23"/>
      <c r="K30" s="23"/>
      <c r="L30" s="23"/>
      <c r="M30" s="23"/>
    </row>
    <row r="31" spans="1:13" ht="12.75" customHeight="1" x14ac:dyDescent="0.2">
      <c r="A31" s="17" t="s">
        <v>188</v>
      </c>
      <c r="B31" s="17" t="s">
        <v>89</v>
      </c>
      <c r="C31" s="18" t="s">
        <v>129</v>
      </c>
      <c r="D31" s="63">
        <v>-22078528</v>
      </c>
      <c r="E31" s="63">
        <v>-53465889</v>
      </c>
      <c r="F31" s="24">
        <v>372</v>
      </c>
      <c r="G31" s="22">
        <v>43199</v>
      </c>
      <c r="H31" s="20">
        <v>1</v>
      </c>
      <c r="I31" s="18" t="s">
        <v>130</v>
      </c>
      <c r="J31" s="23"/>
      <c r="K31" s="23"/>
      <c r="L31" s="23"/>
      <c r="M31" s="23"/>
    </row>
    <row r="32" spans="1:13" s="26" customFormat="1" x14ac:dyDescent="0.2">
      <c r="A32" s="17" t="s">
        <v>189</v>
      </c>
      <c r="B32" s="17" t="s">
        <v>43</v>
      </c>
      <c r="C32" s="18" t="s">
        <v>131</v>
      </c>
      <c r="D32" s="24">
        <v>-20.395600000000002</v>
      </c>
      <c r="E32" s="24">
        <v>-56.431699999999999</v>
      </c>
      <c r="F32" s="24">
        <v>140</v>
      </c>
      <c r="G32" s="22">
        <v>39023</v>
      </c>
      <c r="H32" s="20">
        <v>1</v>
      </c>
      <c r="I32" s="18" t="s">
        <v>69</v>
      </c>
      <c r="J32" s="23"/>
      <c r="K32" s="23"/>
      <c r="L32" s="23"/>
      <c r="M32" s="23" t="s">
        <v>35</v>
      </c>
    </row>
    <row r="33" spans="1:13" x14ac:dyDescent="0.2">
      <c r="A33" s="17" t="s">
        <v>190</v>
      </c>
      <c r="B33" s="17" t="s">
        <v>43</v>
      </c>
      <c r="C33" s="18" t="s">
        <v>132</v>
      </c>
      <c r="D33" s="24">
        <v>-18.988900000000001</v>
      </c>
      <c r="E33" s="24">
        <v>-56.623100000000001</v>
      </c>
      <c r="F33" s="24">
        <v>104</v>
      </c>
      <c r="G33" s="22">
        <v>38932</v>
      </c>
      <c r="H33" s="20">
        <v>1</v>
      </c>
      <c r="I33" s="18" t="s">
        <v>70</v>
      </c>
      <c r="J33" s="23"/>
      <c r="K33" s="23"/>
      <c r="L33" s="23"/>
      <c r="M33" s="23"/>
    </row>
    <row r="34" spans="1:13" s="26" customFormat="1" x14ac:dyDescent="0.2">
      <c r="A34" s="17" t="s">
        <v>191</v>
      </c>
      <c r="B34" s="17" t="s">
        <v>43</v>
      </c>
      <c r="C34" s="18" t="s">
        <v>133</v>
      </c>
      <c r="D34" s="24">
        <v>-19.414300000000001</v>
      </c>
      <c r="E34" s="24">
        <v>-51.1053</v>
      </c>
      <c r="F34" s="24">
        <v>424</v>
      </c>
      <c r="G34" s="22" t="s">
        <v>71</v>
      </c>
      <c r="H34" s="20">
        <v>1</v>
      </c>
      <c r="I34" s="18" t="s">
        <v>72</v>
      </c>
      <c r="J34" s="23"/>
      <c r="K34" s="23"/>
      <c r="L34" s="23"/>
      <c r="M34" s="23"/>
    </row>
    <row r="35" spans="1:13" s="26" customFormat="1" x14ac:dyDescent="0.2">
      <c r="A35" s="17" t="s">
        <v>192</v>
      </c>
      <c r="B35" s="17" t="s">
        <v>89</v>
      </c>
      <c r="C35" s="18" t="s">
        <v>134</v>
      </c>
      <c r="D35" s="63">
        <v>-18072711</v>
      </c>
      <c r="E35" s="63">
        <v>-54548811</v>
      </c>
      <c r="F35" s="24">
        <v>251</v>
      </c>
      <c r="G35" s="22">
        <v>43133</v>
      </c>
      <c r="H35" s="20">
        <v>1</v>
      </c>
      <c r="I35" s="18" t="s">
        <v>135</v>
      </c>
      <c r="J35" s="23"/>
      <c r="K35" s="23"/>
      <c r="L35" s="23"/>
      <c r="M35" s="23" t="s">
        <v>35</v>
      </c>
    </row>
    <row r="36" spans="1:13" x14ac:dyDescent="0.2">
      <c r="A36" s="17" t="s">
        <v>193</v>
      </c>
      <c r="B36" s="17" t="s">
        <v>43</v>
      </c>
      <c r="C36" s="18" t="s">
        <v>136</v>
      </c>
      <c r="D36" s="24">
        <v>-22.533300000000001</v>
      </c>
      <c r="E36" s="24">
        <v>-55.533299999999997</v>
      </c>
      <c r="F36" s="24">
        <v>650</v>
      </c>
      <c r="G36" s="22">
        <v>37140</v>
      </c>
      <c r="H36" s="20">
        <v>1</v>
      </c>
      <c r="I36" s="18" t="s">
        <v>73</v>
      </c>
      <c r="J36" s="23"/>
      <c r="K36" s="23"/>
      <c r="L36" s="23"/>
      <c r="M36" s="23"/>
    </row>
    <row r="37" spans="1:13" x14ac:dyDescent="0.2">
      <c r="A37" s="17" t="s">
        <v>194</v>
      </c>
      <c r="B37" s="17" t="s">
        <v>43</v>
      </c>
      <c r="C37" s="18" t="s">
        <v>137</v>
      </c>
      <c r="D37" s="24">
        <v>-21.7058</v>
      </c>
      <c r="E37" s="24">
        <v>-57.5533</v>
      </c>
      <c r="F37" s="24">
        <v>85</v>
      </c>
      <c r="G37" s="22">
        <v>39014</v>
      </c>
      <c r="H37" s="20">
        <v>1</v>
      </c>
      <c r="I37" s="18" t="s">
        <v>74</v>
      </c>
      <c r="J37" s="23"/>
      <c r="K37" s="23"/>
      <c r="L37" s="23"/>
      <c r="M37" s="23"/>
    </row>
    <row r="38" spans="1:13" s="26" customFormat="1" x14ac:dyDescent="0.2">
      <c r="A38" s="17" t="s">
        <v>195</v>
      </c>
      <c r="B38" s="17" t="s">
        <v>43</v>
      </c>
      <c r="C38" s="18" t="s">
        <v>138</v>
      </c>
      <c r="D38" s="24">
        <v>-19.420100000000001</v>
      </c>
      <c r="E38" s="24">
        <v>-54.553100000000001</v>
      </c>
      <c r="F38" s="24">
        <v>647</v>
      </c>
      <c r="G38" s="22">
        <v>39067</v>
      </c>
      <c r="H38" s="20">
        <v>1</v>
      </c>
      <c r="I38" s="18" t="s">
        <v>86</v>
      </c>
      <c r="J38" s="23"/>
      <c r="K38" s="23"/>
      <c r="L38" s="23"/>
      <c r="M38" s="23"/>
    </row>
    <row r="39" spans="1:13" s="26" customFormat="1" x14ac:dyDescent="0.2">
      <c r="A39" s="17" t="s">
        <v>196</v>
      </c>
      <c r="B39" s="17" t="s">
        <v>89</v>
      </c>
      <c r="C39" s="18" t="s">
        <v>139</v>
      </c>
      <c r="D39" s="63">
        <v>-20466094</v>
      </c>
      <c r="E39" s="63">
        <v>-53763028</v>
      </c>
      <c r="F39" s="24">
        <v>442</v>
      </c>
      <c r="G39" s="22">
        <v>43118</v>
      </c>
      <c r="H39" s="20">
        <v>1</v>
      </c>
      <c r="I39" s="18"/>
      <c r="J39" s="23"/>
      <c r="K39" s="23"/>
      <c r="L39" s="23"/>
      <c r="M39" s="23"/>
    </row>
    <row r="40" spans="1:13" x14ac:dyDescent="0.2">
      <c r="A40" s="17" t="s">
        <v>197</v>
      </c>
      <c r="B40" s="17" t="s">
        <v>43</v>
      </c>
      <c r="C40" s="18" t="s">
        <v>140</v>
      </c>
      <c r="D40" s="20">
        <v>-21.774999999999999</v>
      </c>
      <c r="E40" s="20">
        <v>-54.528100000000002</v>
      </c>
      <c r="F40" s="20">
        <v>329</v>
      </c>
      <c r="G40" s="22">
        <v>39625</v>
      </c>
      <c r="H40" s="20">
        <v>1</v>
      </c>
      <c r="I40" s="18" t="s">
        <v>75</v>
      </c>
      <c r="J40" s="23"/>
      <c r="K40" s="23"/>
      <c r="L40" s="23"/>
      <c r="M40" s="23" t="s">
        <v>35</v>
      </c>
    </row>
    <row r="41" spans="1:13" s="31" customFormat="1" ht="15" customHeight="1" x14ac:dyDescent="0.2">
      <c r="A41" s="28" t="s">
        <v>198</v>
      </c>
      <c r="B41" s="28" t="s">
        <v>89</v>
      </c>
      <c r="C41" s="18" t="s">
        <v>142</v>
      </c>
      <c r="D41" s="74">
        <v>-21305889</v>
      </c>
      <c r="E41" s="74">
        <v>-52820375</v>
      </c>
      <c r="F41" s="29">
        <v>383</v>
      </c>
      <c r="G41" s="19">
        <v>43209</v>
      </c>
      <c r="H41" s="18">
        <v>1</v>
      </c>
      <c r="I41" s="28" t="s">
        <v>143</v>
      </c>
      <c r="J41" s="30"/>
      <c r="K41" s="30"/>
      <c r="L41" s="30"/>
      <c r="M41" s="30"/>
    </row>
    <row r="42" spans="1:13" s="31" customFormat="1" ht="15" customHeight="1" x14ac:dyDescent="0.2">
      <c r="A42" s="28" t="s">
        <v>199</v>
      </c>
      <c r="B42" s="28" t="s">
        <v>43</v>
      </c>
      <c r="C42" s="18" t="s">
        <v>144</v>
      </c>
      <c r="D42" s="74">
        <v>-20981633</v>
      </c>
      <c r="E42" s="29">
        <v>-54.971899999999998</v>
      </c>
      <c r="F42" s="29">
        <v>464</v>
      </c>
      <c r="G42" s="19" t="s">
        <v>76</v>
      </c>
      <c r="H42" s="18">
        <v>1</v>
      </c>
      <c r="I42" s="28" t="s">
        <v>77</v>
      </c>
      <c r="J42" s="30"/>
      <c r="K42" s="30"/>
      <c r="L42" s="30"/>
      <c r="M42" s="30"/>
    </row>
    <row r="43" spans="1:13" s="26" customFormat="1" x14ac:dyDescent="0.2">
      <c r="A43" s="17" t="s">
        <v>200</v>
      </c>
      <c r="B43" s="17" t="s">
        <v>43</v>
      </c>
      <c r="C43" s="18" t="s">
        <v>145</v>
      </c>
      <c r="D43" s="20">
        <v>-23.966899999999999</v>
      </c>
      <c r="E43" s="20">
        <v>-55.0242</v>
      </c>
      <c r="F43" s="20">
        <v>402</v>
      </c>
      <c r="G43" s="22">
        <v>39605</v>
      </c>
      <c r="H43" s="20">
        <v>1</v>
      </c>
      <c r="I43" s="18" t="s">
        <v>78</v>
      </c>
      <c r="J43" s="23"/>
      <c r="K43" s="23"/>
      <c r="L43" s="23"/>
      <c r="M43" s="23"/>
    </row>
    <row r="44" spans="1:13" s="26" customFormat="1" x14ac:dyDescent="0.2">
      <c r="A44" s="17" t="s">
        <v>201</v>
      </c>
      <c r="B44" s="17" t="s">
        <v>89</v>
      </c>
      <c r="C44" s="18" t="s">
        <v>147</v>
      </c>
      <c r="D44" s="63">
        <v>-20351444</v>
      </c>
      <c r="E44" s="63">
        <v>-51430222</v>
      </c>
      <c r="F44" s="20">
        <v>374</v>
      </c>
      <c r="G44" s="22">
        <v>43196</v>
      </c>
      <c r="H44" s="20">
        <v>1</v>
      </c>
      <c r="I44" s="18" t="s">
        <v>148</v>
      </c>
      <c r="J44" s="23"/>
      <c r="K44" s="23"/>
      <c r="L44" s="23"/>
      <c r="M44" s="23"/>
    </row>
    <row r="45" spans="1:13" s="33" customFormat="1" x14ac:dyDescent="0.2">
      <c r="A45" s="28" t="s">
        <v>202</v>
      </c>
      <c r="B45" s="28" t="s">
        <v>43</v>
      </c>
      <c r="C45" s="18" t="s">
        <v>149</v>
      </c>
      <c r="D45" s="18">
        <v>-17.634699999999999</v>
      </c>
      <c r="E45" s="18">
        <v>-54.760100000000001</v>
      </c>
      <c r="F45" s="18">
        <v>486</v>
      </c>
      <c r="G45" s="19" t="s">
        <v>79</v>
      </c>
      <c r="H45" s="18">
        <v>1</v>
      </c>
      <c r="I45" s="20" t="s">
        <v>80</v>
      </c>
      <c r="J45" s="32"/>
      <c r="K45" s="32"/>
      <c r="L45" s="32"/>
      <c r="M45" s="32"/>
    </row>
    <row r="46" spans="1:13" x14ac:dyDescent="0.2">
      <c r="A46" s="17" t="s">
        <v>203</v>
      </c>
      <c r="B46" s="17" t="s">
        <v>43</v>
      </c>
      <c r="C46" s="18" t="s">
        <v>150</v>
      </c>
      <c r="D46" s="20">
        <v>-20.783300000000001</v>
      </c>
      <c r="E46" s="20">
        <v>-51.7</v>
      </c>
      <c r="F46" s="20">
        <v>313</v>
      </c>
      <c r="G46" s="22">
        <v>37137</v>
      </c>
      <c r="H46" s="20">
        <v>1</v>
      </c>
      <c r="I46" s="18" t="s">
        <v>81</v>
      </c>
      <c r="J46" s="23"/>
      <c r="K46" s="23"/>
      <c r="L46" s="23"/>
      <c r="M46" s="23"/>
    </row>
    <row r="47" spans="1:13" ht="18" customHeight="1" x14ac:dyDescent="0.2">
      <c r="A47" s="34"/>
      <c r="B47" s="35"/>
      <c r="C47" s="36"/>
      <c r="D47" s="36"/>
      <c r="E47" s="36"/>
      <c r="F47" s="36"/>
      <c r="G47" s="14" t="s">
        <v>82</v>
      </c>
      <c r="H47" s="18">
        <f>SUM(H2:H46)</f>
        <v>45</v>
      </c>
      <c r="I47" s="34"/>
      <c r="J47" s="23"/>
      <c r="K47" s="23"/>
      <c r="L47" s="23"/>
      <c r="M47" s="23"/>
    </row>
    <row r="48" spans="1:13" x14ac:dyDescent="0.2">
      <c r="A48" s="23" t="s">
        <v>83</v>
      </c>
      <c r="B48" s="37"/>
      <c r="C48" s="37"/>
      <c r="D48" s="37"/>
      <c r="E48" s="37"/>
      <c r="F48" s="37"/>
      <c r="G48" s="23"/>
      <c r="H48" s="38"/>
      <c r="I48" s="23"/>
      <c r="J48" s="23"/>
      <c r="K48" s="23"/>
      <c r="L48" s="23"/>
      <c r="M48" s="23"/>
    </row>
    <row r="49" spans="1:13" x14ac:dyDescent="0.2">
      <c r="A49" s="39" t="s">
        <v>84</v>
      </c>
      <c r="B49" s="40"/>
      <c r="C49" s="40"/>
      <c r="D49" s="40"/>
      <c r="E49" s="40"/>
      <c r="F49" s="40"/>
      <c r="G49" s="23"/>
      <c r="H49" s="23"/>
      <c r="I49" s="23"/>
      <c r="J49" s="23"/>
      <c r="K49" s="23"/>
      <c r="L49" s="23"/>
      <c r="M49" s="23"/>
    </row>
    <row r="50" spans="1:13" x14ac:dyDescent="0.2">
      <c r="A50" s="23"/>
      <c r="B50" s="40"/>
      <c r="C50" s="40"/>
      <c r="D50" s="40"/>
      <c r="E50" s="40"/>
      <c r="F50" s="40"/>
      <c r="G50" s="23"/>
      <c r="H50" s="23"/>
      <c r="I50" s="23"/>
      <c r="J50" s="23"/>
      <c r="K50" s="23"/>
      <c r="L50" s="23"/>
      <c r="M50" s="23"/>
    </row>
    <row r="51" spans="1:13" x14ac:dyDescent="0.2">
      <c r="A51" s="23"/>
      <c r="B51" s="40"/>
      <c r="C51" s="40"/>
      <c r="D51" s="40"/>
      <c r="E51" s="40"/>
      <c r="F51" s="40"/>
      <c r="G51" s="23"/>
      <c r="H51" s="23"/>
      <c r="I51" s="23"/>
      <c r="J51" s="23"/>
      <c r="K51" s="23"/>
      <c r="L51" s="23"/>
      <c r="M51" s="23"/>
    </row>
    <row r="52" spans="1:13" x14ac:dyDescent="0.2">
      <c r="A52" s="23"/>
      <c r="B52" s="40"/>
      <c r="C52" s="40"/>
      <c r="D52" s="40"/>
      <c r="E52" s="40"/>
      <c r="F52" s="40"/>
      <c r="G52" s="23"/>
      <c r="H52" s="23"/>
      <c r="I52" s="23"/>
      <c r="J52" s="23"/>
      <c r="K52" s="23"/>
      <c r="L52" s="23"/>
      <c r="M52" s="23"/>
    </row>
    <row r="53" spans="1:13" x14ac:dyDescent="0.2">
      <c r="A53" s="23"/>
      <c r="B53" s="40"/>
      <c r="C53" s="40"/>
      <c r="D53" s="40"/>
      <c r="E53" s="40"/>
      <c r="F53" s="40"/>
      <c r="G53" s="23"/>
      <c r="H53" s="23"/>
      <c r="I53" s="23"/>
      <c r="J53" s="23"/>
      <c r="K53" s="23"/>
      <c r="L53" s="23"/>
      <c r="M53" s="23"/>
    </row>
    <row r="54" spans="1:13" x14ac:dyDescent="0.2">
      <c r="A54" s="23"/>
      <c r="B54" s="40"/>
      <c r="C54" s="40"/>
      <c r="D54" s="40"/>
      <c r="E54" s="40"/>
      <c r="F54" s="40"/>
      <c r="G54" s="23"/>
      <c r="H54" s="23"/>
      <c r="I54" s="23"/>
      <c r="J54" s="23"/>
      <c r="K54" s="23"/>
      <c r="L54" s="23"/>
      <c r="M54" s="23"/>
    </row>
    <row r="55" spans="1:13" x14ac:dyDescent="0.2">
      <c r="A55" s="23"/>
      <c r="B55" s="40"/>
      <c r="C55" s="40"/>
      <c r="D55" s="40"/>
      <c r="E55" s="40"/>
      <c r="F55" s="40"/>
      <c r="G55" s="23"/>
      <c r="H55" s="23"/>
      <c r="I55" s="23"/>
      <c r="J55" s="23"/>
      <c r="K55" s="23"/>
      <c r="L55" s="23"/>
      <c r="M55" s="23"/>
    </row>
    <row r="56" spans="1:13" x14ac:dyDescent="0.2">
      <c r="A56" s="23"/>
      <c r="B56" s="40"/>
      <c r="C56" s="40"/>
      <c r="D56" s="40"/>
      <c r="E56" s="40"/>
      <c r="F56" s="40"/>
      <c r="G56" s="23"/>
      <c r="H56" s="23"/>
      <c r="I56" s="23"/>
      <c r="J56" s="23"/>
      <c r="K56" s="23"/>
      <c r="L56" s="23"/>
      <c r="M56" s="23"/>
    </row>
    <row r="57" spans="1:13" x14ac:dyDescent="0.2">
      <c r="A57" s="23"/>
      <c r="B57" s="40"/>
      <c r="C57" s="40"/>
      <c r="D57" s="40"/>
      <c r="E57" s="40"/>
      <c r="F57" s="40"/>
      <c r="G57" s="23"/>
      <c r="H57" s="23"/>
      <c r="I57" s="23"/>
      <c r="J57" s="23"/>
      <c r="K57" s="23"/>
      <c r="L57" s="23"/>
      <c r="M57" s="23"/>
    </row>
    <row r="58" spans="1:13" x14ac:dyDescent="0.2">
      <c r="A58" s="23"/>
      <c r="B58" s="40"/>
      <c r="C58" s="40"/>
      <c r="D58" s="40"/>
      <c r="E58" s="40"/>
      <c r="F58" s="40"/>
      <c r="G58" s="23"/>
      <c r="H58" s="23"/>
      <c r="I58" s="23"/>
      <c r="J58" s="23"/>
      <c r="K58" s="23"/>
      <c r="L58" s="23"/>
      <c r="M58" s="23"/>
    </row>
    <row r="59" spans="1:13" x14ac:dyDescent="0.2">
      <c r="A59" s="23"/>
      <c r="B59" s="40"/>
      <c r="C59" s="40"/>
      <c r="D59" s="40"/>
      <c r="E59" s="40"/>
      <c r="F59" s="40" t="s">
        <v>35</v>
      </c>
      <c r="G59" s="23"/>
      <c r="H59" s="23"/>
      <c r="I59" s="23"/>
      <c r="J59" s="23"/>
      <c r="K59" s="23"/>
      <c r="L59" s="23"/>
      <c r="M59" s="23"/>
    </row>
    <row r="60" spans="1:13" x14ac:dyDescent="0.2">
      <c r="A60" s="23"/>
      <c r="B60" s="40"/>
      <c r="C60" s="40"/>
      <c r="D60" s="40"/>
      <c r="E60" s="40"/>
      <c r="F60" s="40"/>
      <c r="G60" s="23"/>
      <c r="H60" s="23"/>
      <c r="I60" s="23"/>
      <c r="J60" s="23"/>
      <c r="K60" s="23"/>
      <c r="L60" s="23"/>
      <c r="M60" s="23"/>
    </row>
    <row r="61" spans="1:13" x14ac:dyDescent="0.2">
      <c r="A61" s="23"/>
      <c r="B61" s="40"/>
      <c r="C61" s="40"/>
      <c r="D61" s="40"/>
      <c r="E61" s="40"/>
      <c r="F61" s="40"/>
      <c r="G61" s="23"/>
      <c r="H61" s="23"/>
      <c r="I61" s="23"/>
      <c r="J61" s="23"/>
      <c r="K61" s="23"/>
      <c r="L61" s="23"/>
      <c r="M61" s="23"/>
    </row>
    <row r="62" spans="1:13" x14ac:dyDescent="0.2">
      <c r="A62" s="23"/>
      <c r="B62" s="40"/>
      <c r="C62" s="40"/>
      <c r="D62" s="40"/>
      <c r="E62" s="40"/>
      <c r="F62" s="40"/>
      <c r="G62" s="23"/>
      <c r="H62" s="23"/>
      <c r="I62" s="23"/>
      <c r="J62" s="23"/>
      <c r="K62" s="23"/>
      <c r="L62" s="23"/>
      <c r="M62" s="23"/>
    </row>
    <row r="63" spans="1:13" x14ac:dyDescent="0.2">
      <c r="A63" s="23"/>
      <c r="B63" s="40"/>
      <c r="C63" s="40"/>
      <c r="D63" s="40"/>
      <c r="E63" s="40"/>
      <c r="F63" s="40"/>
      <c r="G63" s="23"/>
      <c r="H63" s="23"/>
      <c r="I63" s="23"/>
      <c r="J63" s="23"/>
      <c r="K63" s="23"/>
      <c r="L63" s="23"/>
      <c r="M63" s="23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showGridLines="0" zoomScale="90" zoomScaleNormal="90" workbookViewId="0">
      <selection activeCell="B5" sqref="B5:AG5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38" t="s">
        <v>217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5" ht="20.100000000000001" customHeight="1" x14ac:dyDescent="0.2">
      <c r="A2" s="137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5" s="4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04" t="s">
        <v>27</v>
      </c>
      <c r="AG3" s="105" t="s">
        <v>26</v>
      </c>
    </row>
    <row r="4" spans="1:35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04" t="s">
        <v>25</v>
      </c>
      <c r="AG4" s="105" t="s">
        <v>25</v>
      </c>
    </row>
    <row r="5" spans="1:35" s="5" customFormat="1" x14ac:dyDescent="0.2">
      <c r="A5" s="53" t="s">
        <v>30</v>
      </c>
      <c r="B5" s="120">
        <f>[2]Junho!$C$5</f>
        <v>28.3</v>
      </c>
      <c r="C5" s="120">
        <f>[2]Junho!$C$6</f>
        <v>28.2</v>
      </c>
      <c r="D5" s="120">
        <f>[2]Junho!$C$7</f>
        <v>29.6</v>
      </c>
      <c r="E5" s="120">
        <f>[2]Junho!$C$8</f>
        <v>31.4</v>
      </c>
      <c r="F5" s="120">
        <f>[2]Junho!$C$9</f>
        <v>30.5</v>
      </c>
      <c r="G5" s="120">
        <f>[2]Junho!$C$10</f>
        <v>28.6</v>
      </c>
      <c r="H5" s="120">
        <f>[2]Junho!$C$11</f>
        <v>30.7</v>
      </c>
      <c r="I5" s="120">
        <f>[2]Junho!$C$12</f>
        <v>30.8</v>
      </c>
      <c r="J5" s="120">
        <f>[2]Junho!$C$13</f>
        <v>32.5</v>
      </c>
      <c r="K5" s="120">
        <f>[2]Junho!$C$14</f>
        <v>32.700000000000003</v>
      </c>
      <c r="L5" s="120">
        <f>[2]Junho!$C$15</f>
        <v>33.799999999999997</v>
      </c>
      <c r="M5" s="120">
        <f>[2]Junho!$C$16</f>
        <v>23.5</v>
      </c>
      <c r="N5" s="120">
        <f>[2]Junho!$C$17</f>
        <v>20.3</v>
      </c>
      <c r="O5" s="120">
        <f>[2]Junho!$C$18</f>
        <v>12.3</v>
      </c>
      <c r="P5" s="120">
        <f>[2]Junho!$C$19</f>
        <v>13.9</v>
      </c>
      <c r="Q5" s="120">
        <f>[2]Junho!$C$20</f>
        <v>19.5</v>
      </c>
      <c r="R5" s="120">
        <f>[2]Junho!$C$21</f>
        <v>21.8</v>
      </c>
      <c r="S5" s="120">
        <f>[2]Junho!$C$22</f>
        <v>23.1</v>
      </c>
      <c r="T5" s="120">
        <f>[2]Junho!$C$23</f>
        <v>26.5</v>
      </c>
      <c r="U5" s="120">
        <f>[2]Junho!$C$24</f>
        <v>29.4</v>
      </c>
      <c r="V5" s="120">
        <f>[2]Junho!$C$25</f>
        <v>31.8</v>
      </c>
      <c r="W5" s="120">
        <f>[2]Junho!$C$26</f>
        <v>32.6</v>
      </c>
      <c r="X5" s="120">
        <f>[2]Junho!$C$27</f>
        <v>32.5</v>
      </c>
      <c r="Y5" s="120">
        <f>[2]Junho!$C$28</f>
        <v>32.4</v>
      </c>
      <c r="Z5" s="120">
        <f>[2]Junho!$C$29</f>
        <v>31.5</v>
      </c>
      <c r="AA5" s="120">
        <f>[2]Junho!$C$30</f>
        <v>30.2</v>
      </c>
      <c r="AB5" s="120">
        <f>[2]Junho!$C$31</f>
        <v>31.7</v>
      </c>
      <c r="AC5" s="120">
        <f>[2]Junho!$C$32</f>
        <v>31.4</v>
      </c>
      <c r="AD5" s="120">
        <f>[2]Junho!$C$33</f>
        <v>30.9</v>
      </c>
      <c r="AE5" s="120">
        <f>[2]Junho!$C$34</f>
        <v>29.7</v>
      </c>
      <c r="AF5" s="106">
        <f>MAX(B5:AE5)</f>
        <v>33.799999999999997</v>
      </c>
      <c r="AG5" s="107">
        <f>AVERAGE(B5:AE5)</f>
        <v>28.070000000000004</v>
      </c>
    </row>
    <row r="6" spans="1:35" x14ac:dyDescent="0.2">
      <c r="A6" s="53" t="s">
        <v>0</v>
      </c>
      <c r="B6" s="121">
        <f>[3]Junho!$C$5</f>
        <v>24.7</v>
      </c>
      <c r="C6" s="121">
        <f>[3]Junho!$C$6</f>
        <v>25.3</v>
      </c>
      <c r="D6" s="121">
        <f>[3]Junho!$C$7</f>
        <v>26.6</v>
      </c>
      <c r="E6" s="121">
        <f>[3]Junho!$C$8</f>
        <v>28.4</v>
      </c>
      <c r="F6" s="121">
        <f>[3]Junho!$C$9</f>
        <v>27.4</v>
      </c>
      <c r="G6" s="121">
        <f>[3]Junho!$C$10</f>
        <v>25.8</v>
      </c>
      <c r="H6" s="121">
        <f>[3]Junho!$C$11</f>
        <v>26.5</v>
      </c>
      <c r="I6" s="121">
        <f>[3]Junho!$C$12</f>
        <v>26.8</v>
      </c>
      <c r="J6" s="121">
        <f>[3]Junho!$C$13</f>
        <v>28.1</v>
      </c>
      <c r="K6" s="121">
        <f>[3]Junho!$C$14</f>
        <v>27.9</v>
      </c>
      <c r="L6" s="121">
        <f>[3]Junho!$C$15</f>
        <v>29.9</v>
      </c>
      <c r="M6" s="121">
        <f>[3]Junho!$C$16</f>
        <v>16.100000000000001</v>
      </c>
      <c r="N6" s="121">
        <f>[3]Junho!$C$17</f>
        <v>10.4</v>
      </c>
      <c r="O6" s="121">
        <f>[3]Junho!$C$18</f>
        <v>9.1999999999999993</v>
      </c>
      <c r="P6" s="121">
        <f>[3]Junho!$C$19</f>
        <v>11.9</v>
      </c>
      <c r="Q6" s="121">
        <f>[3]Junho!$C$20</f>
        <v>16.100000000000001</v>
      </c>
      <c r="R6" s="121">
        <f>[3]Junho!$C$21</f>
        <v>17.100000000000001</v>
      </c>
      <c r="S6" s="121">
        <f>[3]Junho!$C$22</f>
        <v>20.100000000000001</v>
      </c>
      <c r="T6" s="121">
        <f>[3]Junho!$C$23</f>
        <v>23.3</v>
      </c>
      <c r="U6" s="121">
        <f>[3]Junho!$C$24</f>
        <v>25.5</v>
      </c>
      <c r="V6" s="121">
        <f>[3]Junho!$C$25</f>
        <v>23.8</v>
      </c>
      <c r="W6" s="121">
        <f>[3]Junho!$C$26</f>
        <v>28.8</v>
      </c>
      <c r="X6" s="121">
        <f>[3]Junho!$C$27</f>
        <v>29.2</v>
      </c>
      <c r="Y6" s="121">
        <f>[3]Junho!$C$28</f>
        <v>28.8</v>
      </c>
      <c r="Z6" s="121">
        <f>[3]Junho!$C$29</f>
        <v>29.1</v>
      </c>
      <c r="AA6" s="121">
        <f>[3]Junho!$C$30</f>
        <v>27.7</v>
      </c>
      <c r="AB6" s="121">
        <f>[3]Junho!$C$31</f>
        <v>27.5</v>
      </c>
      <c r="AC6" s="121">
        <f>[3]Junho!$C$32</f>
        <v>29.6</v>
      </c>
      <c r="AD6" s="121">
        <f>[3]Junho!$C$33</f>
        <v>27.6</v>
      </c>
      <c r="AE6" s="121">
        <f>[3]Junho!$C$34</f>
        <v>27</v>
      </c>
      <c r="AF6" s="106">
        <f t="shared" ref="AF6:AF49" si="1">MAX(B6:AE6)</f>
        <v>29.9</v>
      </c>
      <c r="AG6" s="107">
        <f t="shared" ref="AG6:AG49" si="2">AVERAGE(B6:AE6)</f>
        <v>24.206666666666671</v>
      </c>
    </row>
    <row r="7" spans="1:35" x14ac:dyDescent="0.2">
      <c r="A7" s="53" t="s">
        <v>88</v>
      </c>
      <c r="B7" s="121">
        <f>[4]Junho!$C$5</f>
        <v>26.7</v>
      </c>
      <c r="C7" s="121">
        <f>[4]Junho!$C$6</f>
        <v>26.6</v>
      </c>
      <c r="D7" s="121">
        <f>[4]Junho!$C$7</f>
        <v>27.6</v>
      </c>
      <c r="E7" s="121">
        <f>[4]Junho!$C$8</f>
        <v>30.2</v>
      </c>
      <c r="F7" s="121">
        <f>[4]Junho!$C$9</f>
        <v>29</v>
      </c>
      <c r="G7" s="121">
        <f>[4]Junho!$C$10</f>
        <v>27.8</v>
      </c>
      <c r="H7" s="121">
        <f>[4]Junho!$C$11</f>
        <v>29.1</v>
      </c>
      <c r="I7" s="121">
        <f>[4]Junho!$C$12</f>
        <v>29.1</v>
      </c>
      <c r="J7" s="121">
        <f>[4]Junho!$C$13</f>
        <v>30.6</v>
      </c>
      <c r="K7" s="121">
        <f>[4]Junho!$C$14</f>
        <v>32.4</v>
      </c>
      <c r="L7" s="121">
        <f>[4]Junho!$C$15</f>
        <v>33.299999999999997</v>
      </c>
      <c r="M7" s="121">
        <f>[4]Junho!$C$16</f>
        <v>25.3</v>
      </c>
      <c r="N7" s="121">
        <f>[4]Junho!$C$17</f>
        <v>14.6</v>
      </c>
      <c r="O7" s="121">
        <f>[4]Junho!$C$18</f>
        <v>10.199999999999999</v>
      </c>
      <c r="P7" s="121">
        <f>[4]Junho!$C$19</f>
        <v>16.600000000000001</v>
      </c>
      <c r="Q7" s="121">
        <f>[4]Junho!$C$20</f>
        <v>15.9</v>
      </c>
      <c r="R7" s="121">
        <f>[4]Junho!$C$21</f>
        <v>17.3</v>
      </c>
      <c r="S7" s="121">
        <f>[4]Junho!$C$22</f>
        <v>21.9</v>
      </c>
      <c r="T7" s="121">
        <f>[4]Junho!$C$23</f>
        <v>24.4</v>
      </c>
      <c r="U7" s="121" t="str">
        <f>[4]Junho!$C$24</f>
        <v>*</v>
      </c>
      <c r="V7" s="121" t="str">
        <f>[4]Junho!$C$25</f>
        <v>*</v>
      </c>
      <c r="W7" s="121" t="str">
        <f>[4]Junho!$C$26</f>
        <v>*</v>
      </c>
      <c r="X7" s="121" t="str">
        <f>[4]Junho!$C$27</f>
        <v>*</v>
      </c>
      <c r="Y7" s="121" t="str">
        <f>[4]Junho!$C$28</f>
        <v>*</v>
      </c>
      <c r="Z7" s="121" t="str">
        <f>[4]Junho!$C$29</f>
        <v>*</v>
      </c>
      <c r="AA7" s="121" t="str">
        <f>[4]Junho!$C$30</f>
        <v>*</v>
      </c>
      <c r="AB7" s="121" t="str">
        <f>[4]Junho!$C$31</f>
        <v>*</v>
      </c>
      <c r="AC7" s="121" t="str">
        <f>[4]Junho!$C$32</f>
        <v>*</v>
      </c>
      <c r="AD7" s="121" t="str">
        <f>[4]Junho!$C$33</f>
        <v>*</v>
      </c>
      <c r="AE7" s="121" t="str">
        <f>[4]Junho!$C$34</f>
        <v>*</v>
      </c>
      <c r="AF7" s="106">
        <f t="shared" si="1"/>
        <v>33.299999999999997</v>
      </c>
      <c r="AG7" s="107">
        <f t="shared" si="2"/>
        <v>24.663157894736845</v>
      </c>
    </row>
    <row r="8" spans="1:35" x14ac:dyDescent="0.2">
      <c r="A8" s="53" t="s">
        <v>1</v>
      </c>
      <c r="B8" s="121">
        <f>[5]Junho!$C$5</f>
        <v>28.4</v>
      </c>
      <c r="C8" s="121">
        <f>[5]Junho!$C$6</f>
        <v>29.3</v>
      </c>
      <c r="D8" s="121">
        <f>[5]Junho!$C$7</f>
        <v>30.3</v>
      </c>
      <c r="E8" s="121">
        <f>[5]Junho!$C$8</f>
        <v>31.3</v>
      </c>
      <c r="F8" s="121">
        <f>[5]Junho!$C$9</f>
        <v>31.7</v>
      </c>
      <c r="G8" s="121">
        <f>[5]Junho!$C$10</f>
        <v>30.2</v>
      </c>
      <c r="H8" s="121">
        <f>[5]Junho!$C$11</f>
        <v>31.2</v>
      </c>
      <c r="I8" s="121">
        <f>[5]Junho!$C$12</f>
        <v>31.6</v>
      </c>
      <c r="J8" s="121">
        <f>[5]Junho!$C$13</f>
        <v>32.200000000000003</v>
      </c>
      <c r="K8" s="121">
        <f>[5]Junho!$C$14</f>
        <v>32.1</v>
      </c>
      <c r="L8" s="121">
        <f>[5]Junho!$C$15</f>
        <v>32.799999999999997</v>
      </c>
      <c r="M8" s="121">
        <f>[5]Junho!$C$16</f>
        <v>24.8</v>
      </c>
      <c r="N8" s="121">
        <f>[5]Junho!$C$17</f>
        <v>13.9</v>
      </c>
      <c r="O8" s="121">
        <f>[5]Junho!$C$18</f>
        <v>10.7</v>
      </c>
      <c r="P8" s="121">
        <f>[5]Junho!$C$19</f>
        <v>19.3</v>
      </c>
      <c r="Q8" s="121">
        <f>[5]Junho!$C$20</f>
        <v>20.6</v>
      </c>
      <c r="R8" s="121">
        <f>[5]Junho!$C$21</f>
        <v>22.2</v>
      </c>
      <c r="S8" s="121">
        <f>[5]Junho!$C$22</f>
        <v>23.9</v>
      </c>
      <c r="T8" s="121">
        <f>[5]Junho!$C$23</f>
        <v>28.1</v>
      </c>
      <c r="U8" s="121">
        <f>[5]Junho!$C$24</f>
        <v>29.9</v>
      </c>
      <c r="V8" s="121">
        <f>[5]Junho!$C$25</f>
        <v>29.8</v>
      </c>
      <c r="W8" s="121">
        <f>[5]Junho!$C$26</f>
        <v>31.7</v>
      </c>
      <c r="X8" s="121">
        <f>[5]Junho!$C$27</f>
        <v>32</v>
      </c>
      <c r="Y8" s="121">
        <f>[5]Junho!$C$28</f>
        <v>32.200000000000003</v>
      </c>
      <c r="Z8" s="121">
        <f>[5]Junho!$C$29</f>
        <v>32.799999999999997</v>
      </c>
      <c r="AA8" s="121">
        <f>[5]Junho!$C$30</f>
        <v>31.9</v>
      </c>
      <c r="AB8" s="121">
        <f>[5]Junho!$C$31</f>
        <v>31.3</v>
      </c>
      <c r="AC8" s="121">
        <f>[5]Junho!$C$32</f>
        <v>32</v>
      </c>
      <c r="AD8" s="121">
        <f>[5]Junho!$C$33</f>
        <v>30.8</v>
      </c>
      <c r="AE8" s="121">
        <f>[5]Junho!$C$34</f>
        <v>30.4</v>
      </c>
      <c r="AF8" s="106">
        <f t="shared" si="1"/>
        <v>32.799999999999997</v>
      </c>
      <c r="AG8" s="107">
        <f t="shared" si="2"/>
        <v>28.313333333333329</v>
      </c>
    </row>
    <row r="9" spans="1:35" hidden="1" x14ac:dyDescent="0.2">
      <c r="A9" s="53" t="s">
        <v>151</v>
      </c>
      <c r="B9" s="121" t="str">
        <f>[6]Junho!$C$5</f>
        <v>*</v>
      </c>
      <c r="C9" s="121" t="str">
        <f>[6]Junho!$C$6</f>
        <v>*</v>
      </c>
      <c r="D9" s="121" t="str">
        <f>[6]Junho!$C$7</f>
        <v>*</v>
      </c>
      <c r="E9" s="121" t="str">
        <f>[6]Junho!$C$8</f>
        <v>*</v>
      </c>
      <c r="F9" s="121" t="str">
        <f>[6]Junho!$C$9</f>
        <v>*</v>
      </c>
      <c r="G9" s="121" t="str">
        <f>[6]Junho!$C$10</f>
        <v>*</v>
      </c>
      <c r="H9" s="121" t="str">
        <f>[6]Junho!$C$11</f>
        <v>*</v>
      </c>
      <c r="I9" s="121" t="str">
        <f>[6]Junho!$C$12</f>
        <v>*</v>
      </c>
      <c r="J9" s="121" t="str">
        <f>[6]Junho!$C$13</f>
        <v>*</v>
      </c>
      <c r="K9" s="121" t="str">
        <f>[6]Junho!$C$14</f>
        <v>*</v>
      </c>
      <c r="L9" s="121" t="str">
        <f>[6]Junho!$C$15</f>
        <v>*</v>
      </c>
      <c r="M9" s="121" t="str">
        <f>[6]Junho!$C$16</f>
        <v>*</v>
      </c>
      <c r="N9" s="121" t="str">
        <f>[6]Junho!$C$17</f>
        <v>*</v>
      </c>
      <c r="O9" s="121" t="str">
        <f>[6]Junho!$C$18</f>
        <v>*</v>
      </c>
      <c r="P9" s="121" t="str">
        <f>[6]Junho!$C$19</f>
        <v>*</v>
      </c>
      <c r="Q9" s="121" t="str">
        <f>[6]Junho!$C$20</f>
        <v>*</v>
      </c>
      <c r="R9" s="121" t="str">
        <f>[6]Junho!$C$21</f>
        <v>*</v>
      </c>
      <c r="S9" s="121" t="str">
        <f>[6]Junho!$C$22</f>
        <v>*</v>
      </c>
      <c r="T9" s="121" t="str">
        <f>[6]Junho!$C$23</f>
        <v>*</v>
      </c>
      <c r="U9" s="121" t="str">
        <f>[6]Junho!$C$24</f>
        <v>*</v>
      </c>
      <c r="V9" s="121" t="str">
        <f>[6]Junho!$C$25</f>
        <v>*</v>
      </c>
      <c r="W9" s="121" t="str">
        <f>[6]Junho!$C$26</f>
        <v>*</v>
      </c>
      <c r="X9" s="121" t="str">
        <f>[6]Junho!$C$27</f>
        <v>*</v>
      </c>
      <c r="Y9" s="121" t="str">
        <f>[6]Junho!$C$28</f>
        <v>*</v>
      </c>
      <c r="Z9" s="121" t="str">
        <f>[6]Junho!$C$29</f>
        <v>*</v>
      </c>
      <c r="AA9" s="121" t="str">
        <f>[6]Junho!$C$30</f>
        <v>*</v>
      </c>
      <c r="AB9" s="121" t="str">
        <f>[6]Junho!$C$31</f>
        <v>*</v>
      </c>
      <c r="AC9" s="121" t="str">
        <f>[6]Junho!$C$32</f>
        <v>*</v>
      </c>
      <c r="AD9" s="121" t="str">
        <f>[6]Junho!$C$33</f>
        <v>*</v>
      </c>
      <c r="AE9" s="121" t="str">
        <f>[6]Junho!$C$34</f>
        <v>*</v>
      </c>
      <c r="AF9" s="106">
        <f t="shared" si="1"/>
        <v>0</v>
      </c>
      <c r="AG9" s="107" t="e">
        <f t="shared" si="2"/>
        <v>#DIV/0!</v>
      </c>
    </row>
    <row r="10" spans="1:35" x14ac:dyDescent="0.2">
      <c r="A10" s="53" t="s">
        <v>95</v>
      </c>
      <c r="B10" s="121">
        <f>[7]Junho!$C$5</f>
        <v>26.5</v>
      </c>
      <c r="C10" s="121">
        <f>[7]Junho!$C$6</f>
        <v>26.6</v>
      </c>
      <c r="D10" s="121">
        <f>[7]Junho!$C$7</f>
        <v>28.9</v>
      </c>
      <c r="E10" s="121">
        <f>[7]Junho!$C$8</f>
        <v>29.1</v>
      </c>
      <c r="F10" s="121">
        <f>[7]Junho!$C$9</f>
        <v>29.2</v>
      </c>
      <c r="G10" s="121">
        <f>[7]Junho!$C$10</f>
        <v>26.8</v>
      </c>
      <c r="H10" s="121">
        <f>[7]Junho!$C$11</f>
        <v>29.5</v>
      </c>
      <c r="I10" s="121">
        <f>[7]Junho!$C$12</f>
        <v>28.9</v>
      </c>
      <c r="J10" s="121">
        <f>[7]Junho!$C$13</f>
        <v>30.5</v>
      </c>
      <c r="K10" s="121">
        <f>[7]Junho!$C$14</f>
        <v>31</v>
      </c>
      <c r="L10" s="121">
        <f>[7]Junho!$C$15</f>
        <v>30.8</v>
      </c>
      <c r="M10" s="121">
        <f>[7]Junho!$C$16</f>
        <v>22.5</v>
      </c>
      <c r="N10" s="121">
        <f>[7]Junho!$C$17</f>
        <v>15.4</v>
      </c>
      <c r="O10" s="121">
        <f>[7]Junho!$C$18</f>
        <v>9.1</v>
      </c>
      <c r="P10" s="121">
        <f>[7]Junho!$C$19</f>
        <v>11.8</v>
      </c>
      <c r="Q10" s="121">
        <f>[7]Junho!$C$20</f>
        <v>17.600000000000001</v>
      </c>
      <c r="R10" s="121">
        <f>[7]Junho!$C$21</f>
        <v>20.6</v>
      </c>
      <c r="S10" s="121">
        <f>[7]Junho!$C$22</f>
        <v>22.4</v>
      </c>
      <c r="T10" s="121">
        <f>[7]Junho!$C$23</f>
        <v>25.9</v>
      </c>
      <c r="U10" s="121">
        <f>[7]Junho!$C$24</f>
        <v>29.4</v>
      </c>
      <c r="V10" s="121">
        <f>[7]Junho!$C$25</f>
        <v>30</v>
      </c>
      <c r="W10" s="121">
        <f>[7]Junho!$C$26</f>
        <v>30.6</v>
      </c>
      <c r="X10" s="121">
        <f>[7]Junho!$C$27</f>
        <v>29.8</v>
      </c>
      <c r="Y10" s="121">
        <f>[7]Junho!$C$28</f>
        <v>29.4</v>
      </c>
      <c r="Z10" s="121">
        <f>[7]Junho!$C$29</f>
        <v>30.2</v>
      </c>
      <c r="AA10" s="121">
        <f>[7]Junho!$C$30</f>
        <v>29.1</v>
      </c>
      <c r="AB10" s="121">
        <f>[7]Junho!$C$31</f>
        <v>29</v>
      </c>
      <c r="AC10" s="121">
        <f>[7]Junho!$C$32</f>
        <v>29.6</v>
      </c>
      <c r="AD10" s="121">
        <f>[7]Junho!$C$33</f>
        <v>28.3</v>
      </c>
      <c r="AE10" s="121">
        <f>[7]Junho!$C$34</f>
        <v>28.4</v>
      </c>
      <c r="AF10" s="106">
        <f t="shared" si="1"/>
        <v>31</v>
      </c>
      <c r="AG10" s="107">
        <f t="shared" si="2"/>
        <v>26.23</v>
      </c>
    </row>
    <row r="11" spans="1:35" x14ac:dyDescent="0.2">
      <c r="A11" s="53" t="s">
        <v>52</v>
      </c>
      <c r="B11" s="121">
        <f>[8]Junho!$C$5</f>
        <v>25.2</v>
      </c>
      <c r="C11" s="121">
        <f>[8]Junho!$C$6</f>
        <v>25.3</v>
      </c>
      <c r="D11" s="121">
        <f>[8]Junho!$C$7</f>
        <v>26.7</v>
      </c>
      <c r="E11" s="121">
        <f>[8]Junho!$C$8</f>
        <v>29.1</v>
      </c>
      <c r="F11" s="121">
        <f>[8]Junho!$C$9</f>
        <v>28</v>
      </c>
      <c r="G11" s="121">
        <f>[8]Junho!$C$10</f>
        <v>25.7</v>
      </c>
      <c r="H11" s="121">
        <f>[8]Junho!$C$11</f>
        <v>28.6</v>
      </c>
      <c r="I11" s="121">
        <f>[8]Junho!$C$12</f>
        <v>28.4</v>
      </c>
      <c r="J11" s="121">
        <f>[8]Junho!$C$13</f>
        <v>29.9</v>
      </c>
      <c r="K11" s="121">
        <f>[8]Junho!$C$14</f>
        <v>30.4</v>
      </c>
      <c r="L11" s="121">
        <f>[8]Junho!$C$15</f>
        <v>32.6</v>
      </c>
      <c r="M11" s="121">
        <f>[8]Junho!$C$16</f>
        <v>26</v>
      </c>
      <c r="N11" s="121">
        <f>[8]Junho!$C$17</f>
        <v>17</v>
      </c>
      <c r="O11" s="121">
        <f>[8]Junho!$C$18</f>
        <v>11.9</v>
      </c>
      <c r="P11" s="121">
        <f>[8]Junho!$C$19</f>
        <v>12.6</v>
      </c>
      <c r="Q11" s="121">
        <f>[8]Junho!$C$20</f>
        <v>17.899999999999999</v>
      </c>
      <c r="R11" s="121">
        <f>[8]Junho!$C$21</f>
        <v>19.600000000000001</v>
      </c>
      <c r="S11" s="121">
        <f>[8]Junho!$C$22</f>
        <v>21.8</v>
      </c>
      <c r="T11" s="121">
        <f>[8]Junho!$C$23</f>
        <v>22.4</v>
      </c>
      <c r="U11" s="121">
        <f>[8]Junho!$C$24</f>
        <v>25.8</v>
      </c>
      <c r="V11" s="121">
        <f>[8]Junho!$C$25</f>
        <v>28.7</v>
      </c>
      <c r="W11" s="121">
        <f>[8]Junho!$C$26</f>
        <v>29.9</v>
      </c>
      <c r="X11" s="121">
        <f>[8]Junho!$C$27</f>
        <v>30.9</v>
      </c>
      <c r="Y11" s="121">
        <f>[8]Junho!$C$28</f>
        <v>29.2</v>
      </c>
      <c r="Z11" s="121">
        <f>[8]Junho!$C$29</f>
        <v>29.3</v>
      </c>
      <c r="AA11" s="121">
        <f>[8]Junho!$C$30</f>
        <v>27.8</v>
      </c>
      <c r="AB11" s="121">
        <f>[8]Junho!$C$31</f>
        <v>29.4</v>
      </c>
      <c r="AC11" s="121">
        <f>[8]Junho!$C$32</f>
        <v>30.2</v>
      </c>
      <c r="AD11" s="121">
        <f>[8]Junho!$C$33</f>
        <v>28.3</v>
      </c>
      <c r="AE11" s="121">
        <f>[8]Junho!$C$34</f>
        <v>26.3</v>
      </c>
      <c r="AF11" s="106">
        <f t="shared" si="1"/>
        <v>32.6</v>
      </c>
      <c r="AG11" s="107">
        <f t="shared" si="2"/>
        <v>25.829999999999995</v>
      </c>
    </row>
    <row r="12" spans="1:35" hidden="1" x14ac:dyDescent="0.2">
      <c r="A12" s="53" t="s">
        <v>31</v>
      </c>
      <c r="B12" s="121" t="str">
        <f>[9]Junho!$C$5</f>
        <v>*</v>
      </c>
      <c r="C12" s="121" t="str">
        <f>[9]Junho!$C$6</f>
        <v>*</v>
      </c>
      <c r="D12" s="121" t="str">
        <f>[9]Junho!$C$7</f>
        <v>*</v>
      </c>
      <c r="E12" s="121" t="str">
        <f>[9]Junho!$C$8</f>
        <v>*</v>
      </c>
      <c r="F12" s="121" t="str">
        <f>[9]Junho!$C$9</f>
        <v>*</v>
      </c>
      <c r="G12" s="121" t="str">
        <f>[9]Junho!$C$10</f>
        <v>*</v>
      </c>
      <c r="H12" s="121" t="str">
        <f>[9]Junho!$C$11</f>
        <v>*</v>
      </c>
      <c r="I12" s="121" t="str">
        <f>[9]Junho!$C$12</f>
        <v>*</v>
      </c>
      <c r="J12" s="121" t="str">
        <f>[9]Junho!$C$13</f>
        <v>*</v>
      </c>
      <c r="K12" s="121" t="str">
        <f>[9]Junho!$C$14</f>
        <v>*</v>
      </c>
      <c r="L12" s="121" t="str">
        <f>[9]Junho!$C$15</f>
        <v>*</v>
      </c>
      <c r="M12" s="121" t="str">
        <f>[9]Junho!$C$16</f>
        <v>*</v>
      </c>
      <c r="N12" s="121" t="str">
        <f>[9]Junho!$C$17</f>
        <v>*</v>
      </c>
      <c r="O12" s="121" t="str">
        <f>[9]Junho!$C$18</f>
        <v>*</v>
      </c>
      <c r="P12" s="121" t="str">
        <f>[9]Junho!$C$19</f>
        <v>*</v>
      </c>
      <c r="Q12" s="121" t="str">
        <f>[9]Junho!$C$20</f>
        <v>*</v>
      </c>
      <c r="R12" s="121" t="str">
        <f>[9]Junho!$C$21</f>
        <v>*</v>
      </c>
      <c r="S12" s="121" t="str">
        <f>[9]Junho!$C$22</f>
        <v>*</v>
      </c>
      <c r="T12" s="121" t="str">
        <f>[9]Junho!$C$23</f>
        <v>*</v>
      </c>
      <c r="U12" s="121" t="str">
        <f>[9]Junho!$C$24</f>
        <v>*</v>
      </c>
      <c r="V12" s="121" t="str">
        <f>[9]Junho!$C$25</f>
        <v>*</v>
      </c>
      <c r="W12" s="121" t="str">
        <f>[9]Junho!$C$26</f>
        <v>*</v>
      </c>
      <c r="X12" s="121" t="str">
        <f>[9]Junho!$C$27</f>
        <v>*</v>
      </c>
      <c r="Y12" s="121" t="str">
        <f>[9]Junho!$C$28</f>
        <v>*</v>
      </c>
      <c r="Z12" s="121" t="str">
        <f>[9]Junho!$C$29</f>
        <v>*</v>
      </c>
      <c r="AA12" s="121" t="str">
        <f>[9]Junho!$C$30</f>
        <v>*</v>
      </c>
      <c r="AB12" s="121" t="str">
        <f>[9]Junho!$C$31</f>
        <v>*</v>
      </c>
      <c r="AC12" s="121" t="str">
        <f>[9]Junho!$C$32</f>
        <v>*</v>
      </c>
      <c r="AD12" s="121" t="str">
        <f>[9]Junho!$C$33</f>
        <v>*</v>
      </c>
      <c r="AE12" s="121" t="str">
        <f>[9]Junho!$C$34</f>
        <v>*</v>
      </c>
      <c r="AF12" s="106">
        <f t="shared" si="1"/>
        <v>0</v>
      </c>
      <c r="AG12" s="107" t="e">
        <f t="shared" si="2"/>
        <v>#DIV/0!</v>
      </c>
    </row>
    <row r="13" spans="1:35" x14ac:dyDescent="0.2">
      <c r="A13" s="53" t="s">
        <v>98</v>
      </c>
      <c r="B13" s="121">
        <f>[10]Junho!$C$5</f>
        <v>26.8</v>
      </c>
      <c r="C13" s="121">
        <f>[10]Junho!$C$6</f>
        <v>27</v>
      </c>
      <c r="D13" s="121">
        <f>[10]Junho!$C$7</f>
        <v>28.5</v>
      </c>
      <c r="E13" s="121">
        <f>[10]Junho!$C$8</f>
        <v>30</v>
      </c>
      <c r="F13" s="121">
        <f>[10]Junho!$C$9</f>
        <v>31.4</v>
      </c>
      <c r="G13" s="121">
        <f>[10]Junho!$C$10</f>
        <v>27.7</v>
      </c>
      <c r="H13" s="121">
        <f>[10]Junho!$C$11</f>
        <v>28.8</v>
      </c>
      <c r="I13" s="121">
        <f>[10]Junho!$C$12</f>
        <v>29</v>
      </c>
      <c r="J13" s="121">
        <f>[10]Junho!$C$13</f>
        <v>30.1</v>
      </c>
      <c r="K13" s="121">
        <f>[10]Junho!$C$14</f>
        <v>30.3</v>
      </c>
      <c r="L13" s="121">
        <f>[10]Junho!$C$15</f>
        <v>31.6</v>
      </c>
      <c r="M13" s="121">
        <f>[10]Junho!$C$16</f>
        <v>20.3</v>
      </c>
      <c r="N13" s="121">
        <f>[10]Junho!$C$17</f>
        <v>10.8</v>
      </c>
      <c r="O13" s="121">
        <f>[10]Junho!$C$18</f>
        <v>10.5</v>
      </c>
      <c r="P13" s="121">
        <f>[10]Junho!$C$19</f>
        <v>19.3</v>
      </c>
      <c r="Q13" s="121">
        <f>[10]Junho!$C$20</f>
        <v>20.399999999999999</v>
      </c>
      <c r="R13" s="121">
        <f>[10]Junho!$C$21</f>
        <v>20.7</v>
      </c>
      <c r="S13" s="121">
        <f>[10]Junho!$C$22</f>
        <v>21.5</v>
      </c>
      <c r="T13" s="121">
        <f>[10]Junho!$C$23</f>
        <v>25.3</v>
      </c>
      <c r="U13" s="121">
        <f>[10]Junho!$C$24</f>
        <v>27.8</v>
      </c>
      <c r="V13" s="121">
        <f>[10]Junho!$C$25</f>
        <v>28.7</v>
      </c>
      <c r="W13" s="121">
        <f>[10]Junho!$C$26</f>
        <v>30.3</v>
      </c>
      <c r="X13" s="121">
        <f>[10]Junho!$C$27</f>
        <v>30.1</v>
      </c>
      <c r="Y13" s="121">
        <f>[10]Junho!$C$28</f>
        <v>30.3</v>
      </c>
      <c r="Z13" s="121">
        <f>[10]Junho!$C$29</f>
        <v>30.8</v>
      </c>
      <c r="AA13" s="121">
        <f>[10]Junho!$C$30</f>
        <v>29.8</v>
      </c>
      <c r="AB13" s="121">
        <f>[10]Junho!$C$31</f>
        <v>29.2</v>
      </c>
      <c r="AC13" s="121">
        <f>[10]Junho!$C$32</f>
        <v>31.7</v>
      </c>
      <c r="AD13" s="121">
        <f>[10]Junho!$C$33</f>
        <v>29</v>
      </c>
      <c r="AE13" s="121">
        <f>[10]Junho!$C$34</f>
        <v>28.6</v>
      </c>
      <c r="AF13" s="106">
        <f t="shared" si="1"/>
        <v>31.7</v>
      </c>
      <c r="AG13" s="107">
        <f t="shared" si="2"/>
        <v>26.543333333333337</v>
      </c>
    </row>
    <row r="14" spans="1:35" hidden="1" x14ac:dyDescent="0.2">
      <c r="A14" s="53" t="s">
        <v>102</v>
      </c>
      <c r="B14" s="121" t="str">
        <f>[11]Junho!$C$5</f>
        <v>*</v>
      </c>
      <c r="C14" s="121" t="str">
        <f>[11]Junho!$C$6</f>
        <v>*</v>
      </c>
      <c r="D14" s="121" t="str">
        <f>[11]Junho!$C$7</f>
        <v>*</v>
      </c>
      <c r="E14" s="121" t="str">
        <f>[11]Junho!$C$8</f>
        <v>*</v>
      </c>
      <c r="F14" s="121" t="str">
        <f>[11]Junho!$C$9</f>
        <v>*</v>
      </c>
      <c r="G14" s="121" t="str">
        <f>[11]Junho!$C$10</f>
        <v>*</v>
      </c>
      <c r="H14" s="121" t="str">
        <f>[11]Junho!$C$11</f>
        <v>*</v>
      </c>
      <c r="I14" s="121" t="str">
        <f>[11]Junho!$C$12</f>
        <v>*</v>
      </c>
      <c r="J14" s="121" t="str">
        <f>[11]Junho!$C$13</f>
        <v>*</v>
      </c>
      <c r="K14" s="121" t="str">
        <f>[11]Junho!$C$14</f>
        <v>*</v>
      </c>
      <c r="L14" s="121" t="str">
        <f>[11]Junho!$C$15</f>
        <v>*</v>
      </c>
      <c r="M14" s="121" t="str">
        <f>[11]Junho!$C$16</f>
        <v>*</v>
      </c>
      <c r="N14" s="121" t="str">
        <f>[11]Junho!$C$17</f>
        <v>*</v>
      </c>
      <c r="O14" s="121" t="str">
        <f>[11]Junho!$C$18</f>
        <v>*</v>
      </c>
      <c r="P14" s="121" t="str">
        <f>[11]Junho!$C$19</f>
        <v>*</v>
      </c>
      <c r="Q14" s="121" t="str">
        <f>[11]Junho!$C$20</f>
        <v>*</v>
      </c>
      <c r="R14" s="121" t="str">
        <f>[11]Junho!$C$21</f>
        <v>*</v>
      </c>
      <c r="S14" s="121" t="str">
        <f>[11]Junho!$C$22</f>
        <v>*</v>
      </c>
      <c r="T14" s="121" t="str">
        <f>[11]Junho!$C$23</f>
        <v>*</v>
      </c>
      <c r="U14" s="121" t="str">
        <f>[11]Junho!$C$24</f>
        <v>*</v>
      </c>
      <c r="V14" s="121" t="str">
        <f>[11]Junho!$C$25</f>
        <v>*</v>
      </c>
      <c r="W14" s="121" t="str">
        <f>[11]Junho!$C$26</f>
        <v>*</v>
      </c>
      <c r="X14" s="121" t="str">
        <f>[11]Junho!$C$27</f>
        <v>*</v>
      </c>
      <c r="Y14" s="121" t="str">
        <f>[11]Junho!$C$28</f>
        <v>*</v>
      </c>
      <c r="Z14" s="121" t="str">
        <f>[11]Junho!$C$29</f>
        <v>*</v>
      </c>
      <c r="AA14" s="121" t="str">
        <f>[11]Junho!$C$30</f>
        <v>*</v>
      </c>
      <c r="AB14" s="121" t="str">
        <f>[11]Junho!$C$31</f>
        <v>*</v>
      </c>
      <c r="AC14" s="121" t="str">
        <f>[11]Junho!$C$32</f>
        <v>*</v>
      </c>
      <c r="AD14" s="121" t="str">
        <f>[11]Junho!$C$33</f>
        <v>*</v>
      </c>
      <c r="AE14" s="121" t="str">
        <f>[11]Junho!$C$34</f>
        <v>*</v>
      </c>
      <c r="AF14" s="106">
        <f t="shared" si="1"/>
        <v>0</v>
      </c>
      <c r="AG14" s="107" t="e">
        <f t="shared" si="2"/>
        <v>#DIV/0!</v>
      </c>
    </row>
    <row r="15" spans="1:35" x14ac:dyDescent="0.2">
      <c r="A15" s="53" t="s">
        <v>105</v>
      </c>
      <c r="B15" s="121">
        <f>[12]Junho!$C$5</f>
        <v>25.1</v>
      </c>
      <c r="C15" s="121">
        <f>[12]Junho!$C$6</f>
        <v>25.7</v>
      </c>
      <c r="D15" s="121">
        <f>[12]Junho!$C$7</f>
        <v>26.8</v>
      </c>
      <c r="E15" s="121">
        <f>[12]Junho!$C$8</f>
        <v>28.8</v>
      </c>
      <c r="F15" s="121">
        <f>[12]Junho!$C$9</f>
        <v>27.9</v>
      </c>
      <c r="G15" s="121">
        <f>[12]Junho!$C$10</f>
        <v>26.5</v>
      </c>
      <c r="H15" s="121">
        <f>[12]Junho!$C$11</f>
        <v>27.2</v>
      </c>
      <c r="I15" s="121">
        <f>[12]Junho!$C$12</f>
        <v>28.1</v>
      </c>
      <c r="J15" s="121">
        <f>[12]Junho!$C$13</f>
        <v>29.2</v>
      </c>
      <c r="K15" s="121">
        <f>[12]Junho!$C$14</f>
        <v>29.8</v>
      </c>
      <c r="L15" s="121">
        <f>[12]Junho!$C$15</f>
        <v>31.6</v>
      </c>
      <c r="M15" s="121">
        <f>[12]Junho!$C$16</f>
        <v>20</v>
      </c>
      <c r="N15" s="121">
        <f>[12]Junho!$C$17</f>
        <v>11</v>
      </c>
      <c r="O15" s="121">
        <f>[12]Junho!$C$18</f>
        <v>9</v>
      </c>
      <c r="P15" s="121">
        <f>[12]Junho!$C$19</f>
        <v>12.5</v>
      </c>
      <c r="Q15" s="121">
        <f>[12]Junho!$C$20</f>
        <v>17.7</v>
      </c>
      <c r="R15" s="121">
        <f>[12]Junho!$C$21</f>
        <v>18.5</v>
      </c>
      <c r="S15" s="121">
        <f>[12]Junho!$C$22</f>
        <v>21</v>
      </c>
      <c r="T15" s="121">
        <f>[12]Junho!$C$23</f>
        <v>23.8</v>
      </c>
      <c r="U15" s="121">
        <f>[12]Junho!$C$24</f>
        <v>26.1</v>
      </c>
      <c r="V15" s="121">
        <f>[12]Junho!$C$25</f>
        <v>23.8</v>
      </c>
      <c r="W15" s="121">
        <f>[12]Junho!$C$26</f>
        <v>29.6</v>
      </c>
      <c r="X15" s="121">
        <f>[12]Junho!$C$27</f>
        <v>29</v>
      </c>
      <c r="Y15" s="121">
        <f>[12]Junho!$C$28</f>
        <v>29.6</v>
      </c>
      <c r="Z15" s="121">
        <f>[12]Junho!$C$29</f>
        <v>29.6</v>
      </c>
      <c r="AA15" s="121">
        <f>[12]Junho!$C$30</f>
        <v>28.6</v>
      </c>
      <c r="AB15" s="121">
        <f>[12]Junho!$C$31</f>
        <v>28.1</v>
      </c>
      <c r="AC15" s="121">
        <f>[12]Junho!$C$32</f>
        <v>29.7</v>
      </c>
      <c r="AD15" s="121">
        <f>[12]Junho!$C$33</f>
        <v>28.8</v>
      </c>
      <c r="AE15" s="121">
        <f>[12]Junho!$C$34</f>
        <v>27.6</v>
      </c>
      <c r="AF15" s="106">
        <f t="shared" si="1"/>
        <v>31.6</v>
      </c>
      <c r="AG15" s="107">
        <f t="shared" si="2"/>
        <v>25.023333333333337</v>
      </c>
    </row>
    <row r="16" spans="1:35" x14ac:dyDescent="0.2">
      <c r="A16" s="53" t="s">
        <v>152</v>
      </c>
      <c r="B16" s="121">
        <f>[13]Junho!$C$5</f>
        <v>27.9</v>
      </c>
      <c r="C16" s="121">
        <f>[13]Junho!$C$6</f>
        <v>27.5</v>
      </c>
      <c r="D16" s="121">
        <f>[13]Junho!$C$7</f>
        <v>29</v>
      </c>
      <c r="E16" s="121">
        <f>[13]Junho!$C$8</f>
        <v>31.2</v>
      </c>
      <c r="F16" s="121">
        <f>[13]Junho!$C$9</f>
        <v>30.3</v>
      </c>
      <c r="G16" s="121">
        <f>[13]Junho!$C$10</f>
        <v>28.5</v>
      </c>
      <c r="H16" s="121">
        <f>[13]Junho!$C$11</f>
        <v>30.3</v>
      </c>
      <c r="I16" s="121">
        <f>[13]Junho!$C$12</f>
        <v>29.7</v>
      </c>
      <c r="J16" s="121">
        <f>[13]Junho!$C$13</f>
        <v>30.1</v>
      </c>
      <c r="K16" s="121">
        <f>[13]Junho!$C$14</f>
        <v>31.1</v>
      </c>
      <c r="L16" s="121">
        <f>[13]Junho!$C$15</f>
        <v>30.7</v>
      </c>
      <c r="M16" s="121">
        <f>[13]Junho!$C$16</f>
        <v>23.9</v>
      </c>
      <c r="N16" s="121">
        <f>[13]Junho!$C$17</f>
        <v>17.8</v>
      </c>
      <c r="O16" s="121">
        <f>[13]Junho!$C$18</f>
        <v>10.9</v>
      </c>
      <c r="P16" s="121">
        <f>[13]Junho!$C$19</f>
        <v>15</v>
      </c>
      <c r="Q16" s="121">
        <f>[13]Junho!$C$20</f>
        <v>20.399999999999999</v>
      </c>
      <c r="R16" s="121">
        <f>[13]Junho!$C$21</f>
        <v>21.5</v>
      </c>
      <c r="S16" s="121">
        <f>[13]Junho!$C$22</f>
        <v>23.8</v>
      </c>
      <c r="T16" s="121">
        <f>[13]Junho!$C$23</f>
        <v>27</v>
      </c>
      <c r="U16" s="121">
        <f>[13]Junho!$C$24</f>
        <v>29.2</v>
      </c>
      <c r="V16" s="121">
        <f>[13]Junho!$C$25</f>
        <v>29.8</v>
      </c>
      <c r="W16" s="121">
        <f>[13]Junho!$C$26</f>
        <v>29.2</v>
      </c>
      <c r="X16" s="121">
        <f>[13]Junho!$C$27</f>
        <v>29.5</v>
      </c>
      <c r="Y16" s="121">
        <f>[13]Junho!$C$28</f>
        <v>29.7</v>
      </c>
      <c r="Z16" s="121">
        <f>[13]Junho!$C$29</f>
        <v>30.6</v>
      </c>
      <c r="AA16" s="121">
        <f>[13]Junho!$C$30</f>
        <v>29.8</v>
      </c>
      <c r="AB16" s="121">
        <f>[13]Junho!$C$31</f>
        <v>28.8</v>
      </c>
      <c r="AC16" s="121">
        <f>[13]Junho!$C$32</f>
        <v>30.3</v>
      </c>
      <c r="AD16" s="121">
        <f>[13]Junho!$C$33</f>
        <v>29</v>
      </c>
      <c r="AE16" s="121">
        <f>[13]Junho!$C$34</f>
        <v>29.4</v>
      </c>
      <c r="AF16" s="106">
        <f t="shared" si="1"/>
        <v>31.2</v>
      </c>
      <c r="AG16" s="107">
        <f t="shared" si="2"/>
        <v>27.063333333333329</v>
      </c>
      <c r="AI16" s="12" t="s">
        <v>35</v>
      </c>
    </row>
    <row r="17" spans="1:38" x14ac:dyDescent="0.2">
      <c r="A17" s="53" t="s">
        <v>2</v>
      </c>
      <c r="B17" s="121">
        <f>[14]Junho!$C$5</f>
        <v>24.9</v>
      </c>
      <c r="C17" s="121">
        <f>[14]Junho!$C$6</f>
        <v>27.1</v>
      </c>
      <c r="D17" s="121">
        <f>[14]Junho!$C$7</f>
        <v>28.6</v>
      </c>
      <c r="E17" s="121">
        <f>[14]Junho!$C$8</f>
        <v>30.1</v>
      </c>
      <c r="F17" s="121">
        <f>[14]Junho!$C$9</f>
        <v>29.5</v>
      </c>
      <c r="G17" s="121">
        <f>[14]Junho!$C$10</f>
        <v>27.4</v>
      </c>
      <c r="H17" s="121">
        <f>[14]Junho!$C$11</f>
        <v>28.9</v>
      </c>
      <c r="I17" s="121">
        <f>[14]Junho!$C$12</f>
        <v>28.9</v>
      </c>
      <c r="J17" s="121">
        <f>[14]Junho!$C$13</f>
        <v>29.5</v>
      </c>
      <c r="K17" s="121">
        <f>[14]Junho!$C$14</f>
        <v>30.7</v>
      </c>
      <c r="L17" s="121">
        <f>[14]Junho!$C$15</f>
        <v>30.3</v>
      </c>
      <c r="M17" s="121">
        <f>[14]Junho!$C$16</f>
        <v>23.6</v>
      </c>
      <c r="N17" s="121">
        <f>[14]Junho!$C$17</f>
        <v>14.3</v>
      </c>
      <c r="O17" s="121">
        <f>[14]Junho!$C$18</f>
        <v>8.9</v>
      </c>
      <c r="P17" s="121">
        <f>[14]Junho!$C$19</f>
        <v>15.3</v>
      </c>
      <c r="Q17" s="121">
        <f>[14]Junho!$C$20</f>
        <v>18.2</v>
      </c>
      <c r="R17" s="121">
        <f>[14]Junho!$C$21</f>
        <v>19.7</v>
      </c>
      <c r="S17" s="121">
        <f>[14]Junho!$C$22</f>
        <v>23.2</v>
      </c>
      <c r="T17" s="121">
        <f>[14]Junho!$C$23</f>
        <v>25.9</v>
      </c>
      <c r="U17" s="121">
        <f>[14]Junho!$C$24</f>
        <v>29.3</v>
      </c>
      <c r="V17" s="121">
        <f>[14]Junho!$C$25</f>
        <v>29.6</v>
      </c>
      <c r="W17" s="121">
        <f>[14]Junho!$C$26</f>
        <v>30</v>
      </c>
      <c r="X17" s="121">
        <f>[14]Junho!$C$27</f>
        <v>29.3</v>
      </c>
      <c r="Y17" s="121">
        <f>[14]Junho!$C$28</f>
        <v>29.1</v>
      </c>
      <c r="Z17" s="121">
        <f>[14]Junho!$C$29</f>
        <v>29.8</v>
      </c>
      <c r="AA17" s="121">
        <f>[14]Junho!$C$30</f>
        <v>29.4</v>
      </c>
      <c r="AB17" s="121">
        <f>[14]Junho!$C$31</f>
        <v>28.2</v>
      </c>
      <c r="AC17" s="121">
        <f>[14]Junho!$C$32</f>
        <v>29.3</v>
      </c>
      <c r="AD17" s="121">
        <f>[14]Junho!$C$33</f>
        <v>28.5</v>
      </c>
      <c r="AE17" s="121">
        <f>[14]Junho!$C$34</f>
        <v>28.3</v>
      </c>
      <c r="AF17" s="106">
        <f t="shared" si="1"/>
        <v>30.7</v>
      </c>
      <c r="AG17" s="107">
        <f t="shared" si="2"/>
        <v>26.193333333333328</v>
      </c>
      <c r="AI17" s="12" t="s">
        <v>35</v>
      </c>
    </row>
    <row r="18" spans="1:38" hidden="1" x14ac:dyDescent="0.2">
      <c r="A18" s="53" t="s">
        <v>3</v>
      </c>
      <c r="B18" s="121" t="str">
        <f>[15]Junho!$C$5</f>
        <v>*</v>
      </c>
      <c r="C18" s="121" t="str">
        <f>[15]Junho!$C$6</f>
        <v>*</v>
      </c>
      <c r="D18" s="121" t="str">
        <f>[15]Junho!$C$7</f>
        <v>*</v>
      </c>
      <c r="E18" s="121" t="str">
        <f>[15]Junho!$C$8</f>
        <v>*</v>
      </c>
      <c r="F18" s="121" t="str">
        <f>[15]Junho!$C$9</f>
        <v>*</v>
      </c>
      <c r="G18" s="121" t="str">
        <f>[15]Junho!$C$10</f>
        <v>*</v>
      </c>
      <c r="H18" s="121" t="str">
        <f>[15]Junho!$C$11</f>
        <v>*</v>
      </c>
      <c r="I18" s="121" t="str">
        <f>[15]Junho!$C$12</f>
        <v>*</v>
      </c>
      <c r="J18" s="121" t="str">
        <f>[15]Junho!$C$13</f>
        <v>*</v>
      </c>
      <c r="K18" s="121" t="str">
        <f>[15]Junho!$C$14</f>
        <v>*</v>
      </c>
      <c r="L18" s="121" t="str">
        <f>[15]Junho!$C$15</f>
        <v>*</v>
      </c>
      <c r="M18" s="121" t="str">
        <f>[15]Junho!$C$16</f>
        <v>*</v>
      </c>
      <c r="N18" s="121" t="str">
        <f>[15]Junho!$C$17</f>
        <v>*</v>
      </c>
      <c r="O18" s="121" t="str">
        <f>[15]Junho!$C$18</f>
        <v>*</v>
      </c>
      <c r="P18" s="121" t="str">
        <f>[15]Junho!$C$19</f>
        <v>*</v>
      </c>
      <c r="Q18" s="121" t="str">
        <f>[15]Junho!$C$20</f>
        <v>*</v>
      </c>
      <c r="R18" s="121" t="str">
        <f>[15]Junho!$C$21</f>
        <v>*</v>
      </c>
      <c r="S18" s="121" t="str">
        <f>[15]Junho!$C$22</f>
        <v>*</v>
      </c>
      <c r="T18" s="121" t="str">
        <f>[15]Junho!$C$23</f>
        <v>*</v>
      </c>
      <c r="U18" s="121" t="str">
        <f>[15]Junho!$C$24</f>
        <v>*</v>
      </c>
      <c r="V18" s="121" t="str">
        <f>[15]Junho!$C$25</f>
        <v>*</v>
      </c>
      <c r="W18" s="121" t="str">
        <f>[15]Junho!$C$26</f>
        <v>*</v>
      </c>
      <c r="X18" s="121" t="str">
        <f>[15]Junho!$C$27</f>
        <v>*</v>
      </c>
      <c r="Y18" s="121" t="str">
        <f>[15]Junho!$C$28</f>
        <v>*</v>
      </c>
      <c r="Z18" s="121" t="str">
        <f>[15]Junho!$C$29</f>
        <v>*</v>
      </c>
      <c r="AA18" s="121" t="str">
        <f>[15]Junho!$C$30</f>
        <v>*</v>
      </c>
      <c r="AB18" s="121" t="str">
        <f>[15]Junho!$C$31</f>
        <v>*</v>
      </c>
      <c r="AC18" s="121" t="str">
        <f>[15]Junho!$C$32</f>
        <v>*</v>
      </c>
      <c r="AD18" s="121" t="str">
        <f>[15]Junho!$C$33</f>
        <v>*</v>
      </c>
      <c r="AE18" s="121" t="str">
        <f>[15]Junho!$C$34</f>
        <v>*</v>
      </c>
      <c r="AF18" s="106">
        <f t="shared" si="1"/>
        <v>0</v>
      </c>
      <c r="AG18" s="107" t="e">
        <f t="shared" si="2"/>
        <v>#DIV/0!</v>
      </c>
      <c r="AH18" s="12" t="s">
        <v>35</v>
      </c>
      <c r="AI18" s="12" t="s">
        <v>35</v>
      </c>
    </row>
    <row r="19" spans="1:38" x14ac:dyDescent="0.2">
      <c r="A19" s="53" t="s">
        <v>4</v>
      </c>
      <c r="B19" s="121">
        <f>[16]Junho!$C$5</f>
        <v>24.9</v>
      </c>
      <c r="C19" s="121">
        <f>[16]Junho!$C$6</f>
        <v>24.4</v>
      </c>
      <c r="D19" s="121">
        <f>[16]Junho!$C$7</f>
        <v>27.8</v>
      </c>
      <c r="E19" s="121">
        <f>[16]Junho!$C$8</f>
        <v>28</v>
      </c>
      <c r="F19" s="121">
        <f>[16]Junho!$C$9</f>
        <v>26.5</v>
      </c>
      <c r="G19" s="121">
        <f>[16]Junho!$C$10</f>
        <v>26.5</v>
      </c>
      <c r="H19" s="121">
        <f>[16]Junho!$C$11</f>
        <v>27.3</v>
      </c>
      <c r="I19" s="121">
        <f>[16]Junho!$C$12</f>
        <v>27</v>
      </c>
      <c r="J19" s="121">
        <f>[16]Junho!$C$13</f>
        <v>28.3</v>
      </c>
      <c r="K19" s="121">
        <f>[16]Junho!$C$14</f>
        <v>28.8</v>
      </c>
      <c r="L19" s="121">
        <f>[16]Junho!$C$15</f>
        <v>30.1</v>
      </c>
      <c r="M19" s="121">
        <f>[16]Junho!$C$16</f>
        <v>27.6</v>
      </c>
      <c r="N19" s="121">
        <f>[16]Junho!$C$17</f>
        <v>20.100000000000001</v>
      </c>
      <c r="O19" s="121">
        <f>[16]Junho!$C$18</f>
        <v>14.7</v>
      </c>
      <c r="P19" s="121">
        <f>[16]Junho!$C$19</f>
        <v>13.6</v>
      </c>
      <c r="Q19" s="121">
        <f>[16]Junho!$C$20</f>
        <v>17</v>
      </c>
      <c r="R19" s="121">
        <f>[16]Junho!$C$21</f>
        <v>18.399999999999999</v>
      </c>
      <c r="S19" s="121">
        <f>[16]Junho!$C$22</f>
        <v>22.4</v>
      </c>
      <c r="T19" s="121">
        <f>[16]Junho!$C$23</f>
        <v>24.4</v>
      </c>
      <c r="U19" s="121">
        <f>[16]Junho!$C$24</f>
        <v>28.5</v>
      </c>
      <c r="V19" s="121">
        <f>[16]Junho!$C$25</f>
        <v>27.6</v>
      </c>
      <c r="W19" s="121">
        <f>[16]Junho!$C$26</f>
        <v>28.7</v>
      </c>
      <c r="X19" s="121">
        <f>[16]Junho!$C$27</f>
        <v>27.5</v>
      </c>
      <c r="Y19" s="121">
        <f>[16]Junho!$C$28</f>
        <v>26.8</v>
      </c>
      <c r="Z19" s="121">
        <f>[16]Junho!$C$29</f>
        <v>28.5</v>
      </c>
      <c r="AA19" s="121">
        <f>[16]Junho!$C$30</f>
        <v>26.1</v>
      </c>
      <c r="AB19" s="121">
        <f>[16]Junho!$C$31</f>
        <v>27.6</v>
      </c>
      <c r="AC19" s="121">
        <f>[16]Junho!$C$32</f>
        <v>28.7</v>
      </c>
      <c r="AD19" s="121">
        <f>[16]Junho!$C$33</f>
        <v>26.2</v>
      </c>
      <c r="AE19" s="121">
        <f>[16]Junho!$C$34</f>
        <v>26.9</v>
      </c>
      <c r="AF19" s="106">
        <f t="shared" si="1"/>
        <v>30.1</v>
      </c>
      <c r="AG19" s="107">
        <f t="shared" si="2"/>
        <v>25.363333333333337</v>
      </c>
    </row>
    <row r="20" spans="1:38" x14ac:dyDescent="0.2">
      <c r="A20" s="53" t="s">
        <v>5</v>
      </c>
      <c r="B20" s="121">
        <f>[17]Junho!$C$5</f>
        <v>28.6</v>
      </c>
      <c r="C20" s="121">
        <f>[17]Junho!$C$6</f>
        <v>29.6</v>
      </c>
      <c r="D20" s="121">
        <f>[17]Junho!$C$7</f>
        <v>31</v>
      </c>
      <c r="E20" s="121">
        <f>[17]Junho!$C$8</f>
        <v>32</v>
      </c>
      <c r="F20" s="121">
        <f>[17]Junho!$C$9</f>
        <v>31.8</v>
      </c>
      <c r="G20" s="121">
        <f>[17]Junho!$C$10</f>
        <v>29.7</v>
      </c>
      <c r="H20" s="121">
        <f>[17]Junho!$C$11</f>
        <v>29.4</v>
      </c>
      <c r="I20" s="121">
        <f>[17]Junho!$C$12</f>
        <v>30.8</v>
      </c>
      <c r="J20" s="121">
        <f>[17]Junho!$C$13</f>
        <v>31.6</v>
      </c>
      <c r="K20" s="121">
        <f>[17]Junho!$C$14</f>
        <v>32.1</v>
      </c>
      <c r="L20" s="121">
        <f>[17]Junho!$C$15</f>
        <v>32</v>
      </c>
      <c r="M20" s="121">
        <f>[17]Junho!$C$16</f>
        <v>18.100000000000001</v>
      </c>
      <c r="N20" s="121">
        <f>[17]Junho!$C$17</f>
        <v>11.9</v>
      </c>
      <c r="O20" s="121">
        <f>[17]Junho!$C$18</f>
        <v>12</v>
      </c>
      <c r="P20" s="121">
        <f>[17]Junho!$C$19</f>
        <v>17.7</v>
      </c>
      <c r="Q20" s="121">
        <f>[17]Junho!$C$20</f>
        <v>18.2</v>
      </c>
      <c r="R20" s="121">
        <f>[17]Junho!$C$21</f>
        <v>23.3</v>
      </c>
      <c r="S20" s="121">
        <f>[17]Junho!$C$22</f>
        <v>23.3</v>
      </c>
      <c r="T20" s="121">
        <f>[17]Junho!$C$23</f>
        <v>25.3</v>
      </c>
      <c r="U20" s="121">
        <f>[17]Junho!$C$24</f>
        <v>27.6</v>
      </c>
      <c r="V20" s="121">
        <f>[17]Junho!$C$25</f>
        <v>29.1</v>
      </c>
      <c r="W20" s="121">
        <f>[17]Junho!$C$26</f>
        <v>30.9</v>
      </c>
      <c r="X20" s="121">
        <f>[17]Junho!$C$27</f>
        <v>30.4</v>
      </c>
      <c r="Y20" s="121">
        <f>[17]Junho!$C$28</f>
        <v>30.4</v>
      </c>
      <c r="Z20" s="121">
        <f>[17]Junho!$C$29</f>
        <v>30.7</v>
      </c>
      <c r="AA20" s="121">
        <f>[17]Junho!$C$30</f>
        <v>31</v>
      </c>
      <c r="AB20" s="121">
        <f>[17]Junho!$C$31</f>
        <v>30.3</v>
      </c>
      <c r="AC20" s="121">
        <f>[17]Junho!$C$32</f>
        <v>29.9</v>
      </c>
      <c r="AD20" s="121">
        <f>[17]Junho!$C$33</f>
        <v>27</v>
      </c>
      <c r="AE20" s="121">
        <f>[17]Junho!$C$34</f>
        <v>28.1</v>
      </c>
      <c r="AF20" s="106">
        <f t="shared" si="1"/>
        <v>32.1</v>
      </c>
      <c r="AG20" s="107">
        <f t="shared" si="2"/>
        <v>27.126666666666665</v>
      </c>
      <c r="AH20" s="12" t="s">
        <v>35</v>
      </c>
      <c r="AI20" t="s">
        <v>35</v>
      </c>
      <c r="AK20" t="s">
        <v>35</v>
      </c>
    </row>
    <row r="21" spans="1:38" x14ac:dyDescent="0.2">
      <c r="A21" s="53" t="s">
        <v>33</v>
      </c>
      <c r="B21" s="121">
        <f>[18]Junho!$C$5</f>
        <v>26.8</v>
      </c>
      <c r="C21" s="121">
        <f>[18]Junho!$C$6</f>
        <v>27.6</v>
      </c>
      <c r="D21" s="121">
        <f>[18]Junho!$C$7</f>
        <v>29.5</v>
      </c>
      <c r="E21" s="121">
        <f>[18]Junho!$C$8</f>
        <v>29.9</v>
      </c>
      <c r="F21" s="121">
        <f>[18]Junho!$C$9</f>
        <v>28.3</v>
      </c>
      <c r="G21" s="121">
        <f>[18]Junho!$C$10</f>
        <v>28.2</v>
      </c>
      <c r="H21" s="121">
        <f>[18]Junho!$C$11</f>
        <v>29.8</v>
      </c>
      <c r="I21" s="121">
        <f>[18]Junho!$C$12</f>
        <v>29.3</v>
      </c>
      <c r="J21" s="121">
        <f>[18]Junho!$C$13</f>
        <v>30.3</v>
      </c>
      <c r="K21" s="121">
        <f>[18]Junho!$C$14</f>
        <v>30.4</v>
      </c>
      <c r="L21" s="121">
        <f>[18]Junho!$C$15</f>
        <v>31.2</v>
      </c>
      <c r="M21" s="121">
        <f>[18]Junho!$C$16</f>
        <v>26.5</v>
      </c>
      <c r="N21" s="121">
        <f>[18]Junho!$C$17</f>
        <v>19.899999999999999</v>
      </c>
      <c r="O21" s="121">
        <f>[18]Junho!$C$18</f>
        <v>13</v>
      </c>
      <c r="P21" s="121">
        <f>[18]Junho!$C$19</f>
        <v>13.3</v>
      </c>
      <c r="Q21" s="121">
        <f>[18]Junho!$C$20</f>
        <v>23.2</v>
      </c>
      <c r="R21" s="121">
        <f>[18]Junho!$C$21</f>
        <v>20.2</v>
      </c>
      <c r="S21" s="121">
        <f>[18]Junho!$C$22</f>
        <v>24.8</v>
      </c>
      <c r="T21" s="121">
        <f>[18]Junho!$C$23</f>
        <v>27.2</v>
      </c>
      <c r="U21" s="121">
        <f>[18]Junho!$C$24</f>
        <v>29.5</v>
      </c>
      <c r="V21" s="121">
        <f>[18]Junho!$C$25</f>
        <v>29.9</v>
      </c>
      <c r="W21" s="121">
        <f>[18]Junho!$C$26</f>
        <v>30.7</v>
      </c>
      <c r="X21" s="121">
        <f>[18]Junho!$C$27</f>
        <v>28.9</v>
      </c>
      <c r="Y21" s="121">
        <f>[18]Junho!$C$28</f>
        <v>28.7</v>
      </c>
      <c r="Z21" s="121">
        <f>[18]Junho!$C$29</f>
        <v>30</v>
      </c>
      <c r="AA21" s="121">
        <f>[18]Junho!$C$30</f>
        <v>27.9</v>
      </c>
      <c r="AB21" s="121">
        <f>[18]Junho!$C$31</f>
        <v>28.9</v>
      </c>
      <c r="AC21" s="121">
        <f>[18]Junho!$C$32</f>
        <v>29</v>
      </c>
      <c r="AD21" s="121">
        <f>[18]Junho!$C$33</f>
        <v>28.1</v>
      </c>
      <c r="AE21" s="121">
        <f>[18]Junho!$C$34</f>
        <v>28.5</v>
      </c>
      <c r="AF21" s="106">
        <f t="shared" si="1"/>
        <v>31.2</v>
      </c>
      <c r="AG21" s="107">
        <f t="shared" si="2"/>
        <v>26.983333333333334</v>
      </c>
      <c r="AI21" t="s">
        <v>212</v>
      </c>
      <c r="AK21" t="s">
        <v>35</v>
      </c>
    </row>
    <row r="22" spans="1:38" x14ac:dyDescent="0.2">
      <c r="A22" s="53" t="s">
        <v>6</v>
      </c>
      <c r="B22" s="121">
        <f>[19]Junho!$C$5</f>
        <v>29.3</v>
      </c>
      <c r="C22" s="121">
        <f>[19]Junho!$C$6</f>
        <v>29.9</v>
      </c>
      <c r="D22" s="121">
        <f>[19]Junho!$C$7</f>
        <v>30.9</v>
      </c>
      <c r="E22" s="121">
        <f>[19]Junho!$C$8</f>
        <v>31.7</v>
      </c>
      <c r="F22" s="121">
        <f>[19]Junho!$C$9</f>
        <v>31.1</v>
      </c>
      <c r="G22" s="121">
        <f>[19]Junho!$C$10</f>
        <v>29.7</v>
      </c>
      <c r="H22" s="121">
        <f>[19]Junho!$C$11</f>
        <v>30.7</v>
      </c>
      <c r="I22" s="121">
        <f>[19]Junho!$C$12</f>
        <v>31</v>
      </c>
      <c r="J22" s="121">
        <f>[19]Junho!$C$13</f>
        <v>32.299999999999997</v>
      </c>
      <c r="K22" s="121">
        <f>[19]Junho!$C$14</f>
        <v>32.5</v>
      </c>
      <c r="L22" s="121">
        <f>[19]Junho!$C$15</f>
        <v>33.5</v>
      </c>
      <c r="M22" s="121">
        <f>[19]Junho!$C$16</f>
        <v>22.8</v>
      </c>
      <c r="N22" s="121">
        <f>[19]Junho!$C$17</f>
        <v>17</v>
      </c>
      <c r="O22" s="121">
        <f>[19]Junho!$C$18</f>
        <v>11.7</v>
      </c>
      <c r="P22" s="121">
        <f>[19]Junho!$C$19</f>
        <v>17.5</v>
      </c>
      <c r="Q22" s="121">
        <f>[19]Junho!$C$20</f>
        <v>22.2</v>
      </c>
      <c r="R22" s="121">
        <f>[19]Junho!$C$21</f>
        <v>23.3</v>
      </c>
      <c r="S22" s="121">
        <f>[19]Junho!$C$22</f>
        <v>25.3</v>
      </c>
      <c r="T22" s="121">
        <f>[19]Junho!$C$23</f>
        <v>28.5</v>
      </c>
      <c r="U22" s="121">
        <f>[19]Junho!$C$24</f>
        <v>30.1</v>
      </c>
      <c r="V22" s="121">
        <f>[19]Junho!$C$25</f>
        <v>31.6</v>
      </c>
      <c r="W22" s="121">
        <f>[19]Junho!$C$26</f>
        <v>32.6</v>
      </c>
      <c r="X22" s="121">
        <f>[19]Junho!$C$27</f>
        <v>31.5</v>
      </c>
      <c r="Y22" s="121">
        <f>[19]Junho!$C$28</f>
        <v>30.6</v>
      </c>
      <c r="Z22" s="121">
        <f>[19]Junho!$C$29</f>
        <v>31.9</v>
      </c>
      <c r="AA22" s="121">
        <f>[19]Junho!$C$30</f>
        <v>31</v>
      </c>
      <c r="AB22" s="121">
        <f>[19]Junho!$C$31</f>
        <v>30.8</v>
      </c>
      <c r="AC22" s="121">
        <f>[19]Junho!$C$32</f>
        <v>31.3</v>
      </c>
      <c r="AD22" s="121">
        <f>[19]Junho!$C$33</f>
        <v>31.2</v>
      </c>
      <c r="AE22" s="121">
        <f>[19]Junho!$C$34</f>
        <v>30.8</v>
      </c>
      <c r="AF22" s="106">
        <f t="shared" si="1"/>
        <v>33.5</v>
      </c>
      <c r="AG22" s="107">
        <f t="shared" si="2"/>
        <v>28.476666666666667</v>
      </c>
      <c r="AI22" t="s">
        <v>35</v>
      </c>
    </row>
    <row r="23" spans="1:38" x14ac:dyDescent="0.2">
      <c r="A23" s="53" t="s">
        <v>7</v>
      </c>
      <c r="B23" s="121">
        <f>[20]Junho!$C$5</f>
        <v>25.1</v>
      </c>
      <c r="C23" s="121">
        <f>[20]Junho!$C$6</f>
        <v>25.1</v>
      </c>
      <c r="D23" s="121">
        <f>[20]Junho!$C$7</f>
        <v>25.6</v>
      </c>
      <c r="E23" s="121">
        <f>[20]Junho!$C$8</f>
        <v>27.7</v>
      </c>
      <c r="F23" s="121">
        <f>[20]Junho!$C$9</f>
        <v>26.9</v>
      </c>
      <c r="G23" s="121">
        <f>[20]Junho!$C$10</f>
        <v>25.3</v>
      </c>
      <c r="H23" s="121">
        <f>[20]Junho!$C$11</f>
        <v>26.3</v>
      </c>
      <c r="I23" s="121">
        <f>[20]Junho!$C$12</f>
        <v>26.9</v>
      </c>
      <c r="J23" s="121">
        <f>[20]Junho!$C$13</f>
        <v>28.6</v>
      </c>
      <c r="K23" s="121">
        <f>[20]Junho!$C$14</f>
        <v>29.1</v>
      </c>
      <c r="L23" s="121">
        <f>[20]Junho!$C$15</f>
        <v>29.9</v>
      </c>
      <c r="M23" s="121">
        <f>[20]Junho!$C$16</f>
        <v>22.9</v>
      </c>
      <c r="N23" s="121">
        <f>[20]Junho!$C$17</f>
        <v>11.3</v>
      </c>
      <c r="O23" s="121">
        <f>[20]Junho!$C$18</f>
        <v>9.1</v>
      </c>
      <c r="P23" s="121">
        <f>[20]Junho!$C$19</f>
        <v>15.7</v>
      </c>
      <c r="Q23" s="121">
        <f>[20]Junho!$C$20</f>
        <v>17.3</v>
      </c>
      <c r="R23" s="121">
        <f>[20]Junho!$C$21</f>
        <v>17.5</v>
      </c>
      <c r="S23" s="121">
        <f>[20]Junho!$C$22</f>
        <v>20.5</v>
      </c>
      <c r="T23" s="121">
        <f>[20]Junho!$C$23</f>
        <v>22.8</v>
      </c>
      <c r="U23" s="121">
        <f>[20]Junho!$C$24</f>
        <v>25</v>
      </c>
      <c r="V23" s="121">
        <f>[20]Junho!$C$25</f>
        <v>23.8</v>
      </c>
      <c r="W23" s="121">
        <f>[20]Junho!$C$26</f>
        <v>29.7</v>
      </c>
      <c r="X23" s="121">
        <f>[20]Junho!$C$27</f>
        <v>28.4</v>
      </c>
      <c r="Y23" s="121">
        <f>[20]Junho!$C$28</f>
        <v>28.9</v>
      </c>
      <c r="Z23" s="121">
        <f>[20]Junho!$C$29</f>
        <v>28.8</v>
      </c>
      <c r="AA23" s="121">
        <f>[20]Junho!$C$30</f>
        <v>27.7</v>
      </c>
      <c r="AB23" s="121">
        <f>[20]Junho!$C$31</f>
        <v>27.8</v>
      </c>
      <c r="AC23" s="121">
        <f>[20]Junho!$C$32</f>
        <v>28.4</v>
      </c>
      <c r="AD23" s="121">
        <f>[20]Junho!$C$33</f>
        <v>27.4</v>
      </c>
      <c r="AE23" s="121">
        <f>[20]Junho!$C$34</f>
        <v>26.5</v>
      </c>
      <c r="AF23" s="106">
        <f t="shared" si="1"/>
        <v>29.9</v>
      </c>
      <c r="AG23" s="107">
        <f t="shared" si="2"/>
        <v>24.533333333333328</v>
      </c>
      <c r="AI23" t="s">
        <v>35</v>
      </c>
      <c r="AK23" t="s">
        <v>35</v>
      </c>
    </row>
    <row r="24" spans="1:38" hidden="1" x14ac:dyDescent="0.2">
      <c r="A24" s="53" t="s">
        <v>153</v>
      </c>
      <c r="B24" s="121" t="str">
        <f>[21]Junho!$C$5</f>
        <v>*</v>
      </c>
      <c r="C24" s="121" t="str">
        <f>[21]Junho!$C$6</f>
        <v>*</v>
      </c>
      <c r="D24" s="121" t="str">
        <f>[21]Junho!$C$7</f>
        <v>*</v>
      </c>
      <c r="E24" s="121" t="str">
        <f>[21]Junho!$C$8</f>
        <v>*</v>
      </c>
      <c r="F24" s="121" t="str">
        <f>[21]Junho!$C$9</f>
        <v>*</v>
      </c>
      <c r="G24" s="121" t="str">
        <f>[21]Junho!$C$10</f>
        <v>*</v>
      </c>
      <c r="H24" s="121" t="str">
        <f>[21]Junho!$C$11</f>
        <v>*</v>
      </c>
      <c r="I24" s="121" t="str">
        <f>[21]Junho!$C$12</f>
        <v>*</v>
      </c>
      <c r="J24" s="121" t="str">
        <f>[21]Junho!$C$13</f>
        <v>*</v>
      </c>
      <c r="K24" s="121" t="str">
        <f>[21]Junho!$C$14</f>
        <v>*</v>
      </c>
      <c r="L24" s="121" t="str">
        <f>[21]Junho!$C$15</f>
        <v>*</v>
      </c>
      <c r="M24" s="121" t="str">
        <f>[21]Junho!$C$16</f>
        <v>*</v>
      </c>
      <c r="N24" s="121" t="str">
        <f>[21]Junho!$C$17</f>
        <v>*</v>
      </c>
      <c r="O24" s="121" t="str">
        <f>[21]Junho!$C$18</f>
        <v>*</v>
      </c>
      <c r="P24" s="121" t="str">
        <f>[21]Junho!$C$19</f>
        <v>*</v>
      </c>
      <c r="Q24" s="121" t="str">
        <f>[21]Junho!$C$20</f>
        <v>*</v>
      </c>
      <c r="R24" s="121" t="str">
        <f>[21]Junho!$C$21</f>
        <v>*</v>
      </c>
      <c r="S24" s="121" t="str">
        <f>[21]Junho!$C$22</f>
        <v>*</v>
      </c>
      <c r="T24" s="121" t="str">
        <f>[21]Junho!$C$23</f>
        <v>*</v>
      </c>
      <c r="U24" s="121" t="str">
        <f>[21]Junho!$C$24</f>
        <v>*</v>
      </c>
      <c r="V24" s="121" t="str">
        <f>[21]Junho!$C$25</f>
        <v>*</v>
      </c>
      <c r="W24" s="121" t="str">
        <f>[21]Junho!$C$26</f>
        <v>*</v>
      </c>
      <c r="X24" s="121" t="str">
        <f>[21]Junho!$C$27</f>
        <v>*</v>
      </c>
      <c r="Y24" s="121" t="str">
        <f>[21]Junho!$C$28</f>
        <v>*</v>
      </c>
      <c r="Z24" s="121" t="str">
        <f>[21]Junho!$C$29</f>
        <v>*</v>
      </c>
      <c r="AA24" s="121" t="str">
        <f>[21]Junho!$C$30</f>
        <v>*</v>
      </c>
      <c r="AB24" s="121" t="str">
        <f>[21]Junho!$C$31</f>
        <v>*</v>
      </c>
      <c r="AC24" s="121" t="str">
        <f>[21]Junho!$C$32</f>
        <v>*</v>
      </c>
      <c r="AD24" s="121" t="str">
        <f>[21]Junho!$C$33</f>
        <v>*</v>
      </c>
      <c r="AE24" s="121" t="str">
        <f>[21]Junho!$C$34</f>
        <v>*</v>
      </c>
      <c r="AF24" s="106">
        <f t="shared" si="1"/>
        <v>0</v>
      </c>
      <c r="AG24" s="107" t="e">
        <f t="shared" si="2"/>
        <v>#DIV/0!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53" t="s">
        <v>154</v>
      </c>
      <c r="B25" s="121">
        <f>[22]Junho!$C$5</f>
        <v>26</v>
      </c>
      <c r="C25" s="121">
        <f>[22]Junho!$C$6</f>
        <v>25.9</v>
      </c>
      <c r="D25" s="121">
        <f>[22]Junho!$C$7</f>
        <v>27.1</v>
      </c>
      <c r="E25" s="121">
        <f>[22]Junho!$C$8</f>
        <v>29.7</v>
      </c>
      <c r="F25" s="121">
        <f>[22]Junho!$C$9</f>
        <v>28.1</v>
      </c>
      <c r="G25" s="121">
        <f>[22]Junho!$C$10</f>
        <v>26.5</v>
      </c>
      <c r="H25" s="121">
        <f>[22]Junho!$C$11</f>
        <v>27.8</v>
      </c>
      <c r="I25" s="121">
        <f>[22]Junho!$C$12</f>
        <v>28.6</v>
      </c>
      <c r="J25" s="121">
        <f>[22]Junho!$C$13</f>
        <v>30.2</v>
      </c>
      <c r="K25" s="121">
        <f>[22]Junho!$C$14</f>
        <v>29.6</v>
      </c>
      <c r="L25" s="121">
        <f>[22]Junho!$C$15</f>
        <v>27.6</v>
      </c>
      <c r="M25" s="121">
        <f>[22]Junho!$C$16</f>
        <v>16.7</v>
      </c>
      <c r="N25" s="121">
        <f>[22]Junho!$C$17</f>
        <v>11.7</v>
      </c>
      <c r="O25" s="121">
        <f>[22]Junho!$C$18</f>
        <v>9.9</v>
      </c>
      <c r="P25" s="121">
        <f>[22]Junho!$C$19</f>
        <v>13.2</v>
      </c>
      <c r="Q25" s="121">
        <f>[22]Junho!$C$20</f>
        <v>14.6</v>
      </c>
      <c r="R25" s="121">
        <f>[22]Junho!$C$21</f>
        <v>17.8</v>
      </c>
      <c r="S25" s="121">
        <f>[22]Junho!$C$22</f>
        <v>21.3</v>
      </c>
      <c r="T25" s="121">
        <f>[22]Junho!$C$23</f>
        <v>23.1</v>
      </c>
      <c r="U25" s="121">
        <f>[22]Junho!$C$24</f>
        <v>25.7</v>
      </c>
      <c r="V25" s="121">
        <f>[22]Junho!$C$25</f>
        <v>23</v>
      </c>
      <c r="W25" s="121">
        <f>[22]Junho!$C$26</f>
        <v>25.1</v>
      </c>
      <c r="X25" s="121">
        <f>[22]Junho!$C$27</f>
        <v>28.3</v>
      </c>
      <c r="Y25" s="121">
        <f>[22]Junho!$C$28</f>
        <v>30.6</v>
      </c>
      <c r="Z25" s="121">
        <f>[22]Junho!$C$29</f>
        <v>30.1</v>
      </c>
      <c r="AA25" s="121">
        <f>[22]Junho!$C$30</f>
        <v>29.1</v>
      </c>
      <c r="AB25" s="121">
        <f>[22]Junho!$C$31</f>
        <v>29</v>
      </c>
      <c r="AC25" s="121">
        <f>[22]Junho!$C$32</f>
        <v>30.4</v>
      </c>
      <c r="AD25" s="121">
        <f>[22]Junho!$C$33</f>
        <v>29.3</v>
      </c>
      <c r="AE25" s="121">
        <f>[22]Junho!$C$34</f>
        <v>27.7</v>
      </c>
      <c r="AF25" s="106">
        <f t="shared" si="1"/>
        <v>30.6</v>
      </c>
      <c r="AG25" s="107">
        <f t="shared" si="2"/>
        <v>24.790000000000003</v>
      </c>
      <c r="AH25" s="12" t="s">
        <v>35</v>
      </c>
      <c r="AI25" t="s">
        <v>35</v>
      </c>
      <c r="AJ25" t="s">
        <v>35</v>
      </c>
      <c r="AL25" t="s">
        <v>35</v>
      </c>
    </row>
    <row r="26" spans="1:38" x14ac:dyDescent="0.2">
      <c r="A26" s="53" t="s">
        <v>155</v>
      </c>
      <c r="B26" s="121">
        <f>[23]Junho!$C$5</f>
        <v>26.2</v>
      </c>
      <c r="C26" s="121">
        <f>[23]Junho!$C$6</f>
        <v>26.4</v>
      </c>
      <c r="D26" s="121">
        <f>[23]Junho!$C$7</f>
        <v>26.7</v>
      </c>
      <c r="E26" s="121">
        <f>[23]Junho!$C$8</f>
        <v>28.9</v>
      </c>
      <c r="F26" s="121">
        <f>[23]Junho!$C$9</f>
        <v>27.6</v>
      </c>
      <c r="G26" s="121">
        <f>[23]Junho!$C$10</f>
        <v>26.6</v>
      </c>
      <c r="H26" s="121">
        <f>[23]Junho!$C$11</f>
        <v>27.4</v>
      </c>
      <c r="I26" s="121">
        <f>[23]Junho!$C$12</f>
        <v>28.3</v>
      </c>
      <c r="J26" s="121">
        <f>[23]Junho!$C$13</f>
        <v>29.8</v>
      </c>
      <c r="K26" s="121">
        <f>[23]Junho!$C$14</f>
        <v>31.3</v>
      </c>
      <c r="L26" s="121">
        <f>[23]Junho!$C$15</f>
        <v>31.2</v>
      </c>
      <c r="M26" s="121">
        <f>[23]Junho!$C$16</f>
        <v>25.2</v>
      </c>
      <c r="N26" s="121">
        <f>[23]Junho!$C$17</f>
        <v>12.9</v>
      </c>
      <c r="O26" s="121">
        <f>[23]Junho!$C$18</f>
        <v>10.1</v>
      </c>
      <c r="P26" s="121">
        <f>[23]Junho!$C$19</f>
        <v>16.3</v>
      </c>
      <c r="Q26" s="121">
        <f>[23]Junho!$C$20</f>
        <v>18.3</v>
      </c>
      <c r="R26" s="121">
        <f>[23]Junho!$C$21</f>
        <v>18.899999999999999</v>
      </c>
      <c r="S26" s="121">
        <f>[23]Junho!$C$22</f>
        <v>20.9</v>
      </c>
      <c r="T26" s="121">
        <f>[23]Junho!$C$23</f>
        <v>24</v>
      </c>
      <c r="U26" s="121">
        <f>[23]Junho!$C$24</f>
        <v>26.1</v>
      </c>
      <c r="V26" s="121">
        <f>[23]Junho!$C$25</f>
        <v>25</v>
      </c>
      <c r="W26" s="121">
        <f>[23]Junho!$C$26</f>
        <v>31</v>
      </c>
      <c r="X26" s="121">
        <f>[23]Junho!$C$27</f>
        <v>29.8</v>
      </c>
      <c r="Y26" s="121">
        <f>[23]Junho!$C$28</f>
        <v>30.4</v>
      </c>
      <c r="Z26" s="121">
        <f>[23]Junho!$C$29</f>
        <v>30.5</v>
      </c>
      <c r="AA26" s="121">
        <f>[23]Junho!$C$30</f>
        <v>28.9</v>
      </c>
      <c r="AB26" s="121">
        <f>[23]Junho!$C$31</f>
        <v>29.2</v>
      </c>
      <c r="AC26" s="121">
        <f>[23]Junho!$C$32</f>
        <v>29.3</v>
      </c>
      <c r="AD26" s="121">
        <f>[23]Junho!$C$33</f>
        <v>28.7</v>
      </c>
      <c r="AE26" s="121">
        <f>[23]Junho!$C$34</f>
        <v>27.6</v>
      </c>
      <c r="AF26" s="106">
        <f t="shared" si="1"/>
        <v>31.3</v>
      </c>
      <c r="AG26" s="107">
        <f t="shared" si="2"/>
        <v>25.783333333333328</v>
      </c>
      <c r="AI26" t="s">
        <v>35</v>
      </c>
      <c r="AK26" t="s">
        <v>35</v>
      </c>
    </row>
    <row r="27" spans="1:38" x14ac:dyDescent="0.2">
      <c r="A27" s="53" t="s">
        <v>8</v>
      </c>
      <c r="B27" s="121">
        <f>[24]Junho!$C$5</f>
        <v>24.8</v>
      </c>
      <c r="C27" s="121">
        <f>[24]Junho!$C$6</f>
        <v>25</v>
      </c>
      <c r="D27" s="121">
        <f>[24]Junho!$C$7</f>
        <v>25.8</v>
      </c>
      <c r="E27" s="121">
        <f>[24]Junho!$C$8</f>
        <v>27.6</v>
      </c>
      <c r="F27" s="121">
        <f>[24]Junho!$C$9</f>
        <v>26.8</v>
      </c>
      <c r="G27" s="121">
        <f>[24]Junho!$C$10</f>
        <v>25.6</v>
      </c>
      <c r="H27" s="121">
        <f>[24]Junho!$C$11</f>
        <v>26.6</v>
      </c>
      <c r="I27" s="121">
        <f>[24]Junho!$C$12</f>
        <v>27.6</v>
      </c>
      <c r="J27" s="121">
        <f>[24]Junho!$C$13</f>
        <v>29.2</v>
      </c>
      <c r="K27" s="121">
        <f>[24]Junho!$C$14</f>
        <v>30</v>
      </c>
      <c r="L27" s="121">
        <f>[24]Junho!$C$15</f>
        <v>28.9</v>
      </c>
      <c r="M27" s="121">
        <f>[24]Junho!$C$16</f>
        <v>17.5</v>
      </c>
      <c r="N27" s="121">
        <f>[24]Junho!$C$17</f>
        <v>11.6</v>
      </c>
      <c r="O27" s="121">
        <f>[24]Junho!$C$18</f>
        <v>10</v>
      </c>
      <c r="P27" s="121">
        <f>[24]Junho!$C$19</f>
        <v>12.7</v>
      </c>
      <c r="Q27" s="121">
        <f>[24]Junho!$C$20</f>
        <v>14.1</v>
      </c>
      <c r="R27" s="121">
        <f>[24]Junho!$C$21</f>
        <v>16.8</v>
      </c>
      <c r="S27" s="121">
        <f>[24]Junho!$C$22</f>
        <v>20.399999999999999</v>
      </c>
      <c r="T27" s="121">
        <f>[24]Junho!$C$23</f>
        <v>21.4</v>
      </c>
      <c r="U27" s="121">
        <f>[24]Junho!$C$24</f>
        <v>24.6</v>
      </c>
      <c r="V27" s="121">
        <f>[24]Junho!$C$25</f>
        <v>21.8</v>
      </c>
      <c r="W27" s="121">
        <f>[24]Junho!$C$26</f>
        <v>23.1</v>
      </c>
      <c r="X27" s="121">
        <f>[24]Junho!$C$27</f>
        <v>26.4</v>
      </c>
      <c r="Y27" s="121">
        <f>[24]Junho!$C$28</f>
        <v>29.6</v>
      </c>
      <c r="Z27" s="121">
        <f>[24]Junho!$C$29</f>
        <v>28.9</v>
      </c>
      <c r="AA27" s="121">
        <f>[24]Junho!$C$30</f>
        <v>28.1</v>
      </c>
      <c r="AB27" s="121">
        <f>[24]Junho!$C$31</f>
        <v>28.1</v>
      </c>
      <c r="AC27" s="121">
        <f>[24]Junho!$C$32</f>
        <v>29</v>
      </c>
      <c r="AD27" s="121">
        <f>[24]Junho!$C$33</f>
        <v>28</v>
      </c>
      <c r="AE27" s="121">
        <f>[24]Junho!$C$34</f>
        <v>25.9</v>
      </c>
      <c r="AF27" s="106">
        <f t="shared" si="1"/>
        <v>30</v>
      </c>
      <c r="AG27" s="107">
        <f t="shared" si="2"/>
        <v>23.863333333333337</v>
      </c>
      <c r="AI27" t="s">
        <v>35</v>
      </c>
    </row>
    <row r="28" spans="1:38" x14ac:dyDescent="0.2">
      <c r="A28" s="53" t="s">
        <v>9</v>
      </c>
      <c r="B28" s="121">
        <f>[25]Junho!$C$5</f>
        <v>25.5</v>
      </c>
      <c r="C28" s="121">
        <f>[25]Junho!$C$6</f>
        <v>26.1</v>
      </c>
      <c r="D28" s="121">
        <f>[25]Junho!$C$7</f>
        <v>27.5</v>
      </c>
      <c r="E28" s="121">
        <f>[25]Junho!$C$8</f>
        <v>29.3</v>
      </c>
      <c r="F28" s="121">
        <f>[25]Junho!$C$9</f>
        <v>28.3</v>
      </c>
      <c r="G28" s="121">
        <f>[25]Junho!$C$10</f>
        <v>26.6</v>
      </c>
      <c r="H28" s="121">
        <f>[25]Junho!$C$11</f>
        <v>28.7</v>
      </c>
      <c r="I28" s="121">
        <f>[25]Junho!$C$12</f>
        <v>28.6</v>
      </c>
      <c r="J28" s="121">
        <f>[25]Junho!$C$13</f>
        <v>30</v>
      </c>
      <c r="K28" s="121">
        <f>[25]Junho!$C$14</f>
        <v>31.9</v>
      </c>
      <c r="L28" s="121">
        <f>[25]Junho!$C$15</f>
        <v>31.9</v>
      </c>
      <c r="M28" s="121">
        <f>[25]Junho!$C$16</f>
        <v>26.4</v>
      </c>
      <c r="N28" s="121">
        <f>[25]Junho!$C$17</f>
        <v>13.8</v>
      </c>
      <c r="O28" s="121">
        <f>[25]Junho!$C$18</f>
        <v>10.199999999999999</v>
      </c>
      <c r="P28" s="121">
        <f>[25]Junho!$C$19</f>
        <v>15.9</v>
      </c>
      <c r="Q28" s="121">
        <f>[25]Junho!$C$20</f>
        <v>15.6</v>
      </c>
      <c r="R28" s="121">
        <f>[25]Junho!$C$21</f>
        <v>16.7</v>
      </c>
      <c r="S28" s="121">
        <f>[25]Junho!$C$22</f>
        <v>21.7</v>
      </c>
      <c r="T28" s="121">
        <f>[25]Junho!$C$23</f>
        <v>24</v>
      </c>
      <c r="U28" s="121">
        <f>[25]Junho!$C$24</f>
        <v>27.5</v>
      </c>
      <c r="V28" s="121">
        <f>[25]Junho!$C$25</f>
        <v>27.3</v>
      </c>
      <c r="W28" s="121">
        <f>[25]Junho!$C$26</f>
        <v>31.1</v>
      </c>
      <c r="X28" s="121">
        <f>[25]Junho!$C$27</f>
        <v>29.6</v>
      </c>
      <c r="Y28" s="121">
        <f>[25]Junho!$C$28</f>
        <v>30.2</v>
      </c>
      <c r="Z28" s="121">
        <f>[25]Junho!$C$29</f>
        <v>30.1</v>
      </c>
      <c r="AA28" s="121">
        <f>[25]Junho!$C$30</f>
        <v>29.2</v>
      </c>
      <c r="AB28" s="121">
        <f>[25]Junho!$C$31</f>
        <v>29.1</v>
      </c>
      <c r="AC28" s="121">
        <f>[25]Junho!$C$32</f>
        <v>30.2</v>
      </c>
      <c r="AD28" s="121">
        <f>[25]Junho!$C$33</f>
        <v>29.2</v>
      </c>
      <c r="AE28" s="121">
        <f>[25]Junho!$C$34</f>
        <v>27.3</v>
      </c>
      <c r="AF28" s="106">
        <f t="shared" si="1"/>
        <v>31.9</v>
      </c>
      <c r="AG28" s="107">
        <f t="shared" si="2"/>
        <v>25.983333333333338</v>
      </c>
      <c r="AK28" t="s">
        <v>35</v>
      </c>
    </row>
    <row r="29" spans="1:38" hidden="1" x14ac:dyDescent="0.2">
      <c r="A29" s="53" t="s">
        <v>32</v>
      </c>
      <c r="B29" s="121" t="str">
        <f>[26]Junho!$C$5</f>
        <v>*</v>
      </c>
      <c r="C29" s="121" t="str">
        <f>[26]Junho!$C$6</f>
        <v>*</v>
      </c>
      <c r="D29" s="121" t="str">
        <f>[26]Junho!$C$7</f>
        <v>*</v>
      </c>
      <c r="E29" s="121" t="str">
        <f>[26]Junho!$C$8</f>
        <v>*</v>
      </c>
      <c r="F29" s="121" t="str">
        <f>[26]Junho!$C$9</f>
        <v>*</v>
      </c>
      <c r="G29" s="121" t="str">
        <f>[26]Junho!$C$10</f>
        <v>*</v>
      </c>
      <c r="H29" s="121" t="str">
        <f>[26]Junho!$C$11</f>
        <v>*</v>
      </c>
      <c r="I29" s="121" t="str">
        <f>[26]Junho!$C$12</f>
        <v>*</v>
      </c>
      <c r="J29" s="121" t="str">
        <f>[26]Junho!$C$13</f>
        <v>*</v>
      </c>
      <c r="K29" s="121" t="str">
        <f>[26]Junho!$C$14</f>
        <v>*</v>
      </c>
      <c r="L29" s="121" t="str">
        <f>[26]Junho!$C$15</f>
        <v>*</v>
      </c>
      <c r="M29" s="121" t="str">
        <f>[26]Junho!$C$16</f>
        <v>*</v>
      </c>
      <c r="N29" s="121" t="str">
        <f>[26]Junho!$C$17</f>
        <v>*</v>
      </c>
      <c r="O29" s="121" t="str">
        <f>[26]Junho!$C$18</f>
        <v>*</v>
      </c>
      <c r="P29" s="121" t="str">
        <f>[26]Junho!$C$19</f>
        <v>*</v>
      </c>
      <c r="Q29" s="121" t="str">
        <f>[26]Junho!$C$20</f>
        <v>*</v>
      </c>
      <c r="R29" s="121" t="str">
        <f>[26]Junho!$C$21</f>
        <v>*</v>
      </c>
      <c r="S29" s="121" t="str">
        <f>[26]Junho!$C$22</f>
        <v>*</v>
      </c>
      <c r="T29" s="121" t="str">
        <f>[26]Junho!$C$23</f>
        <v>*</v>
      </c>
      <c r="U29" s="121" t="str">
        <f>[26]Junho!$C$24</f>
        <v>*</v>
      </c>
      <c r="V29" s="121" t="str">
        <f>[26]Junho!$C$25</f>
        <v>*</v>
      </c>
      <c r="W29" s="121" t="str">
        <f>[26]Junho!$C$26</f>
        <v>*</v>
      </c>
      <c r="X29" s="121" t="str">
        <f>[26]Junho!$C$27</f>
        <v>*</v>
      </c>
      <c r="Y29" s="121" t="str">
        <f>[26]Junho!$C$28</f>
        <v>*</v>
      </c>
      <c r="Z29" s="121" t="str">
        <f>[26]Junho!$C$29</f>
        <v>*</v>
      </c>
      <c r="AA29" s="121" t="str">
        <f>[26]Junho!$C$30</f>
        <v>*</v>
      </c>
      <c r="AB29" s="121" t="str">
        <f>[26]Junho!$C$31</f>
        <v>*</v>
      </c>
      <c r="AC29" s="121" t="str">
        <f>[26]Junho!$C$32</f>
        <v>*</v>
      </c>
      <c r="AD29" s="121" t="str">
        <f>[26]Junho!$C$33</f>
        <v>*</v>
      </c>
      <c r="AE29" s="121" t="str">
        <f>[26]Junho!$C$34</f>
        <v>*</v>
      </c>
      <c r="AF29" s="106">
        <f t="shared" si="1"/>
        <v>0</v>
      </c>
      <c r="AG29" s="107" t="e">
        <f t="shared" si="2"/>
        <v>#DIV/0!</v>
      </c>
      <c r="AK29" t="s">
        <v>35</v>
      </c>
      <c r="AL29" t="s">
        <v>35</v>
      </c>
    </row>
    <row r="30" spans="1:38" x14ac:dyDescent="0.2">
      <c r="A30" s="53" t="s">
        <v>10</v>
      </c>
      <c r="B30" s="121">
        <f>[27]Junho!$C$5</f>
        <v>25.7</v>
      </c>
      <c r="C30" s="121">
        <f>[27]Junho!$C$6</f>
        <v>26.4</v>
      </c>
      <c r="D30" s="121">
        <f>[27]Junho!$C$7</f>
        <v>27.6</v>
      </c>
      <c r="E30" s="121">
        <f>[27]Junho!$C$8</f>
        <v>29.7</v>
      </c>
      <c r="F30" s="121">
        <f>[27]Junho!$C$9</f>
        <v>27.9</v>
      </c>
      <c r="G30" s="121">
        <f>[27]Junho!$C$10</f>
        <v>27</v>
      </c>
      <c r="H30" s="121">
        <f>[27]Junho!$C$11</f>
        <v>28.1</v>
      </c>
      <c r="I30" s="121">
        <f>[27]Junho!$C$12</f>
        <v>28.3</v>
      </c>
      <c r="J30" s="121">
        <f>[27]Junho!$C$13</f>
        <v>29.4</v>
      </c>
      <c r="K30" s="121">
        <f>[27]Junho!$C$14</f>
        <v>29.9</v>
      </c>
      <c r="L30" s="121">
        <f>[27]Junho!$C$15</f>
        <v>31.6</v>
      </c>
      <c r="M30" s="121">
        <f>[27]Junho!$C$16</f>
        <v>20.8</v>
      </c>
      <c r="N30" s="121">
        <f>[27]Junho!$C$17</f>
        <v>11.5</v>
      </c>
      <c r="O30" s="121">
        <f>[27]Junho!$C$18</f>
        <v>9.1999999999999993</v>
      </c>
      <c r="P30" s="121">
        <f>[27]Junho!$C$19</f>
        <v>12.7</v>
      </c>
      <c r="Q30" s="121">
        <f>[27]Junho!$C$20</f>
        <v>16</v>
      </c>
      <c r="R30" s="121">
        <f>[27]Junho!$C$21</f>
        <v>17.2</v>
      </c>
      <c r="S30" s="121">
        <f>[27]Junho!$C$22</f>
        <v>21.9</v>
      </c>
      <c r="T30" s="121">
        <f>[27]Junho!$C$23</f>
        <v>24.5</v>
      </c>
      <c r="U30" s="121">
        <f>[27]Junho!$C$24</f>
        <v>26.7</v>
      </c>
      <c r="V30" s="121">
        <f>[27]Junho!$C$25</f>
        <v>24.1</v>
      </c>
      <c r="W30" s="121">
        <f>[27]Junho!$C$26</f>
        <v>28.7</v>
      </c>
      <c r="X30" s="121">
        <f>[27]Junho!$C$27</f>
        <v>29</v>
      </c>
      <c r="Y30" s="121">
        <f>[27]Junho!$C$28</f>
        <v>29.7</v>
      </c>
      <c r="Z30" s="121">
        <f>[27]Junho!$C$29</f>
        <v>29.9</v>
      </c>
      <c r="AA30" s="121">
        <f>[27]Junho!$C$30</f>
        <v>28.7</v>
      </c>
      <c r="AB30" s="121">
        <f>[27]Junho!$C$31</f>
        <v>28.2</v>
      </c>
      <c r="AC30" s="121">
        <f>[27]Junho!$C$32</f>
        <v>29.7</v>
      </c>
      <c r="AD30" s="121">
        <f>[27]Junho!$C$33</f>
        <v>29</v>
      </c>
      <c r="AE30" s="121">
        <f>[27]Junho!$C$34</f>
        <v>27.9</v>
      </c>
      <c r="AF30" s="106">
        <f t="shared" si="1"/>
        <v>31.6</v>
      </c>
      <c r="AG30" s="107">
        <f t="shared" si="2"/>
        <v>25.233333333333338</v>
      </c>
      <c r="AK30" t="s">
        <v>35</v>
      </c>
      <c r="AL30" t="s">
        <v>35</v>
      </c>
    </row>
    <row r="31" spans="1:38" hidden="1" x14ac:dyDescent="0.2">
      <c r="A31" s="53" t="s">
        <v>156</v>
      </c>
      <c r="B31" s="121" t="str">
        <f>[28]Junho!$C$5</f>
        <v>*</v>
      </c>
      <c r="C31" s="121" t="str">
        <f>[28]Junho!$C$6</f>
        <v>*</v>
      </c>
      <c r="D31" s="121" t="str">
        <f>[28]Junho!$C$7</f>
        <v>*</v>
      </c>
      <c r="E31" s="121" t="str">
        <f>[28]Junho!$C$8</f>
        <v>*</v>
      </c>
      <c r="F31" s="121" t="str">
        <f>[28]Junho!$C$9</f>
        <v>*</v>
      </c>
      <c r="G31" s="121" t="str">
        <f>[28]Junho!$C$10</f>
        <v>*</v>
      </c>
      <c r="H31" s="121" t="str">
        <f>[28]Junho!$C$11</f>
        <v>*</v>
      </c>
      <c r="I31" s="121" t="str">
        <f>[28]Junho!$C$12</f>
        <v>*</v>
      </c>
      <c r="J31" s="121" t="str">
        <f>[28]Junho!$C$13</f>
        <v>*</v>
      </c>
      <c r="K31" s="121" t="str">
        <f>[28]Junho!$C$14</f>
        <v>*</v>
      </c>
      <c r="L31" s="121" t="str">
        <f>[28]Junho!$C$15</f>
        <v>*</v>
      </c>
      <c r="M31" s="121" t="str">
        <f>[28]Junho!$C$16</f>
        <v>*</v>
      </c>
      <c r="N31" s="121" t="str">
        <f>[28]Junho!$C$17</f>
        <v>*</v>
      </c>
      <c r="O31" s="121" t="str">
        <f>[28]Junho!$C$18</f>
        <v>*</v>
      </c>
      <c r="P31" s="121" t="str">
        <f>[28]Junho!$C$19</f>
        <v>*</v>
      </c>
      <c r="Q31" s="121" t="str">
        <f>[28]Junho!$C$20</f>
        <v>*</v>
      </c>
      <c r="R31" s="121" t="str">
        <f>[28]Junho!$C$21</f>
        <v>*</v>
      </c>
      <c r="S31" s="121" t="str">
        <f>[28]Junho!$C$22</f>
        <v>*</v>
      </c>
      <c r="T31" s="121" t="str">
        <f>[28]Junho!$C$23</f>
        <v>*</v>
      </c>
      <c r="U31" s="121" t="str">
        <f>[28]Junho!$C$24</f>
        <v>*</v>
      </c>
      <c r="V31" s="121" t="str">
        <f>[28]Junho!$C$25</f>
        <v>*</v>
      </c>
      <c r="W31" s="121" t="str">
        <f>[28]Junho!$C$26</f>
        <v>*</v>
      </c>
      <c r="X31" s="121" t="str">
        <f>[28]Junho!$C$27</f>
        <v>*</v>
      </c>
      <c r="Y31" s="121" t="str">
        <f>[28]Junho!$C$28</f>
        <v>*</v>
      </c>
      <c r="Z31" s="121" t="str">
        <f>[28]Junho!$C$29</f>
        <v>*</v>
      </c>
      <c r="AA31" s="121" t="str">
        <f>[28]Junho!$C$30</f>
        <v>*</v>
      </c>
      <c r="AB31" s="121" t="str">
        <f>[28]Junho!$C$31</f>
        <v>*</v>
      </c>
      <c r="AC31" s="121" t="str">
        <f>[28]Junho!$C$32</f>
        <v>*</v>
      </c>
      <c r="AD31" s="121" t="str">
        <f>[28]Junho!$C$33</f>
        <v>*</v>
      </c>
      <c r="AE31" s="121" t="str">
        <f>[28]Junho!$C$34</f>
        <v>*</v>
      </c>
      <c r="AF31" s="106">
        <f t="shared" si="1"/>
        <v>0</v>
      </c>
      <c r="AG31" s="107" t="e">
        <f t="shared" si="2"/>
        <v>#DIV/0!</v>
      </c>
      <c r="AH31" s="12" t="s">
        <v>35</v>
      </c>
      <c r="AK31" t="s">
        <v>35</v>
      </c>
    </row>
    <row r="32" spans="1:38" x14ac:dyDescent="0.2">
      <c r="A32" s="53" t="s">
        <v>11</v>
      </c>
      <c r="B32" s="121">
        <f>[29]Junho!$C$5</f>
        <v>26.1</v>
      </c>
      <c r="C32" s="121">
        <f>[29]Junho!$C$6</f>
        <v>26.9</v>
      </c>
      <c r="D32" s="121">
        <f>[29]Junho!$C$7</f>
        <v>27.1</v>
      </c>
      <c r="E32" s="121">
        <f>[29]Junho!$C$8</f>
        <v>28.7</v>
      </c>
      <c r="F32" s="121">
        <f>[29]Junho!$C$9</f>
        <v>27.9</v>
      </c>
      <c r="G32" s="121">
        <f>[29]Junho!$C$10</f>
        <v>27.2</v>
      </c>
      <c r="H32" s="121">
        <f>[29]Junho!$C$11</f>
        <v>28.1</v>
      </c>
      <c r="I32" s="121">
        <f>[29]Junho!$C$12</f>
        <v>28.9</v>
      </c>
      <c r="J32" s="121">
        <f>[29]Junho!$C$13</f>
        <v>30.6</v>
      </c>
      <c r="K32" s="121">
        <f>[29]Junho!$C$14</f>
        <v>31.6</v>
      </c>
      <c r="L32" s="121">
        <f>[29]Junho!$C$15</f>
        <v>31.7</v>
      </c>
      <c r="M32" s="121">
        <f>[29]Junho!$C$16</f>
        <v>24.9</v>
      </c>
      <c r="N32" s="121">
        <f>[29]Junho!$C$17</f>
        <v>12.8</v>
      </c>
      <c r="O32" s="121">
        <f>[29]Junho!$C$18</f>
        <v>10</v>
      </c>
      <c r="P32" s="121">
        <f>[29]Junho!$C$19</f>
        <v>18.3</v>
      </c>
      <c r="Q32" s="121">
        <f>[29]Junho!$C$20</f>
        <v>17.399999999999999</v>
      </c>
      <c r="R32" s="121">
        <f>[29]Junho!$C$21</f>
        <v>19.399999999999999</v>
      </c>
      <c r="S32" s="121">
        <f>[29]Junho!$C$22</f>
        <v>20.6</v>
      </c>
      <c r="T32" s="121">
        <f>[29]Junho!$C$23</f>
        <v>25.2</v>
      </c>
      <c r="U32" s="121">
        <f>[29]Junho!$C$24</f>
        <v>27.3</v>
      </c>
      <c r="V32" s="121">
        <f>[29]Junho!$C$25</f>
        <v>25.9</v>
      </c>
      <c r="W32" s="121">
        <f>[29]Junho!$C$26</f>
        <v>31.6</v>
      </c>
      <c r="X32" s="121">
        <f>[29]Junho!$C$27</f>
        <v>31</v>
      </c>
      <c r="Y32" s="121">
        <f>[29]Junho!$C$28</f>
        <v>30.9</v>
      </c>
      <c r="Z32" s="121">
        <f>[29]Junho!$C$29</f>
        <v>30.6</v>
      </c>
      <c r="AA32" s="121">
        <f>[29]Junho!$C$30</f>
        <v>29.6</v>
      </c>
      <c r="AB32" s="121">
        <f>[29]Junho!$C$31</f>
        <v>29.5</v>
      </c>
      <c r="AC32" s="121">
        <f>[29]Junho!$C$32</f>
        <v>29.5</v>
      </c>
      <c r="AD32" s="121">
        <f>[29]Junho!$C$33</f>
        <v>29</v>
      </c>
      <c r="AE32" s="121">
        <f>[29]Junho!$C$34</f>
        <v>27.8</v>
      </c>
      <c r="AF32" s="106">
        <f t="shared" si="1"/>
        <v>31.7</v>
      </c>
      <c r="AG32" s="107">
        <f t="shared" si="2"/>
        <v>26.20333333333333</v>
      </c>
      <c r="AL32" t="s">
        <v>35</v>
      </c>
    </row>
    <row r="33" spans="1:38" s="5" customFormat="1" x14ac:dyDescent="0.2">
      <c r="A33" s="53" t="s">
        <v>12</v>
      </c>
      <c r="B33" s="121">
        <f>[30]Junho!$C$5</f>
        <v>27.4</v>
      </c>
      <c r="C33" s="121">
        <f>[30]Junho!$C$6</f>
        <v>28.6</v>
      </c>
      <c r="D33" s="121">
        <f>[30]Junho!$C$7</f>
        <v>29.2</v>
      </c>
      <c r="E33" s="121">
        <f>[30]Junho!$C$8</f>
        <v>30</v>
      </c>
      <c r="F33" s="121">
        <f>[30]Junho!$C$9</f>
        <v>30.8</v>
      </c>
      <c r="G33" s="121">
        <f>[30]Junho!$C$10</f>
        <v>29.1</v>
      </c>
      <c r="H33" s="121">
        <f>[30]Junho!$C$11</f>
        <v>29.4</v>
      </c>
      <c r="I33" s="121">
        <f>[30]Junho!$C$12</f>
        <v>30.1</v>
      </c>
      <c r="J33" s="121">
        <f>[30]Junho!$C$13</f>
        <v>31.1</v>
      </c>
      <c r="K33" s="121">
        <f>[30]Junho!$C$14</f>
        <v>31.3</v>
      </c>
      <c r="L33" s="121">
        <f>[30]Junho!$C$15</f>
        <v>31.4</v>
      </c>
      <c r="M33" s="121">
        <f>[30]Junho!$C$16</f>
        <v>23</v>
      </c>
      <c r="N33" s="121">
        <f>[30]Junho!$C$17</f>
        <v>14.5</v>
      </c>
      <c r="O33" s="121">
        <f>[30]Junho!$C$18</f>
        <v>11.2</v>
      </c>
      <c r="P33" s="121">
        <f>[30]Junho!$C$19</f>
        <v>18.7</v>
      </c>
      <c r="Q33" s="121">
        <f>[30]Junho!$C$20</f>
        <v>19.600000000000001</v>
      </c>
      <c r="R33" s="121">
        <f>[30]Junho!$C$21</f>
        <v>21</v>
      </c>
      <c r="S33" s="121">
        <f>[30]Junho!$C$22</f>
        <v>22.1</v>
      </c>
      <c r="T33" s="121">
        <f>[30]Junho!$C$23</f>
        <v>27.1</v>
      </c>
      <c r="U33" s="121">
        <f>[30]Junho!$C$24</f>
        <v>28.7</v>
      </c>
      <c r="V33" s="121">
        <f>[30]Junho!$C$25</f>
        <v>28.9</v>
      </c>
      <c r="W33" s="121">
        <f>[30]Junho!$C$26</f>
        <v>31</v>
      </c>
      <c r="X33" s="121">
        <f>[30]Junho!$C$27</f>
        <v>30.8</v>
      </c>
      <c r="Y33" s="121">
        <f>[30]Junho!$C$28</f>
        <v>31.6</v>
      </c>
      <c r="Z33" s="121">
        <f>[30]Junho!$C$29</f>
        <v>31.7</v>
      </c>
      <c r="AA33" s="121">
        <f>[30]Junho!$C$30</f>
        <v>30.4</v>
      </c>
      <c r="AB33" s="121">
        <f>[30]Junho!$C$31</f>
        <v>30.4</v>
      </c>
      <c r="AC33" s="121">
        <f>[30]Junho!$C$32</f>
        <v>31.1</v>
      </c>
      <c r="AD33" s="121">
        <f>[30]Junho!$C$33</f>
        <v>30.2</v>
      </c>
      <c r="AE33" s="121">
        <f>[30]Junho!$C$34</f>
        <v>29.9</v>
      </c>
      <c r="AF33" s="106">
        <f t="shared" si="1"/>
        <v>31.7</v>
      </c>
      <c r="AG33" s="107">
        <f t="shared" si="2"/>
        <v>27.343333333333337</v>
      </c>
      <c r="AK33" s="5" t="s">
        <v>35</v>
      </c>
      <c r="AL33" s="5" t="s">
        <v>35</v>
      </c>
    </row>
    <row r="34" spans="1:38" x14ac:dyDescent="0.2">
      <c r="A34" s="53" t="s">
        <v>13</v>
      </c>
      <c r="B34" s="121">
        <f>[31]Junho!$C$5</f>
        <v>29</v>
      </c>
      <c r="C34" s="121">
        <f>[31]Junho!$C$6</f>
        <v>30.5</v>
      </c>
      <c r="D34" s="121">
        <f>[31]Junho!$C$7</f>
        <v>31.9</v>
      </c>
      <c r="E34" s="121">
        <f>[31]Junho!$C$8</f>
        <v>32.6</v>
      </c>
      <c r="F34" s="121">
        <f>[31]Junho!$C$9</f>
        <v>32.9</v>
      </c>
      <c r="G34" s="121">
        <f>[31]Junho!$C$10</f>
        <v>30.5</v>
      </c>
      <c r="H34" s="121">
        <f>[31]Junho!$C$11</f>
        <v>31.1</v>
      </c>
      <c r="I34" s="121">
        <f>[31]Junho!$C$12</f>
        <v>32.799999999999997</v>
      </c>
      <c r="J34" s="121">
        <f>[31]Junho!$C$13</f>
        <v>33.5</v>
      </c>
      <c r="K34" s="121">
        <f>[31]Junho!$C$14</f>
        <v>33.4</v>
      </c>
      <c r="L34" s="121">
        <f>[31]Junho!$C$15</f>
        <v>34.200000000000003</v>
      </c>
      <c r="M34" s="121">
        <f>[31]Junho!$C$16</f>
        <v>20.9</v>
      </c>
      <c r="N34" s="121">
        <f>[31]Junho!$C$17</f>
        <v>13</v>
      </c>
      <c r="O34" s="121">
        <f>[31]Junho!$C$18</f>
        <v>11.7</v>
      </c>
      <c r="P34" s="121">
        <f>[31]Junho!$C$19</f>
        <v>17.7</v>
      </c>
      <c r="Q34" s="121">
        <f>[31]Junho!$C$20</f>
        <v>18.399999999999999</v>
      </c>
      <c r="R34" s="121">
        <f>[31]Junho!$C$21</f>
        <v>22.7</v>
      </c>
      <c r="S34" s="121">
        <f>[31]Junho!$C$22</f>
        <v>24.3</v>
      </c>
      <c r="T34" s="121">
        <f>[31]Junho!$C$23</f>
        <v>29.3</v>
      </c>
      <c r="U34" s="121">
        <f>[31]Junho!$C$24</f>
        <v>31.4</v>
      </c>
      <c r="V34" s="121">
        <f>[31]Junho!$C$25</f>
        <v>32.4</v>
      </c>
      <c r="W34" s="121">
        <f>[31]Junho!$C$26</f>
        <v>32.700000000000003</v>
      </c>
      <c r="X34" s="121">
        <f>[31]Junho!$C$27</f>
        <v>32.700000000000003</v>
      </c>
      <c r="Y34" s="121">
        <f>[31]Junho!$C$28</f>
        <v>32.299999999999997</v>
      </c>
      <c r="Z34" s="121">
        <f>[31]Junho!$C$29</f>
        <v>33.299999999999997</v>
      </c>
      <c r="AA34" s="121">
        <f>[31]Junho!$C$30</f>
        <v>32.6</v>
      </c>
      <c r="AB34" s="121">
        <f>[31]Junho!$C$31</f>
        <v>32</v>
      </c>
      <c r="AC34" s="121">
        <f>[31]Junho!$C$32</f>
        <v>33.9</v>
      </c>
      <c r="AD34" s="121">
        <f>[31]Junho!$C$33</f>
        <v>30.5</v>
      </c>
      <c r="AE34" s="121">
        <f>[31]Junho!$C$34</f>
        <v>31</v>
      </c>
      <c r="AF34" s="106">
        <f t="shared" si="1"/>
        <v>34.200000000000003</v>
      </c>
      <c r="AG34" s="107">
        <f t="shared" si="2"/>
        <v>28.839999999999996</v>
      </c>
    </row>
    <row r="35" spans="1:38" x14ac:dyDescent="0.2">
      <c r="A35" s="53" t="s">
        <v>157</v>
      </c>
      <c r="B35" s="121">
        <f>[32]Junho!$C$5</f>
        <v>25.4</v>
      </c>
      <c r="C35" s="121">
        <f>[32]Junho!$C$6</f>
        <v>27.3</v>
      </c>
      <c r="D35" s="121">
        <f>[32]Junho!$C$7</f>
        <v>28</v>
      </c>
      <c r="E35" s="121">
        <f>[32]Junho!$C$8</f>
        <v>30.6</v>
      </c>
      <c r="F35" s="121">
        <f>[32]Junho!$C$9</f>
        <v>29</v>
      </c>
      <c r="G35" s="121">
        <f>[32]Junho!$C$10</f>
        <v>30.3</v>
      </c>
      <c r="H35" s="121">
        <f>[32]Junho!$C$11</f>
        <v>29.2</v>
      </c>
      <c r="I35" s="121">
        <f>[32]Junho!$C$12</f>
        <v>29.9</v>
      </c>
      <c r="J35" s="121">
        <f>[32]Junho!$C$13</f>
        <v>31.3</v>
      </c>
      <c r="K35" s="121">
        <f>[32]Junho!$C$14</f>
        <v>32.4</v>
      </c>
      <c r="L35" s="121">
        <f>[32]Junho!$C$15</f>
        <v>32.6</v>
      </c>
      <c r="M35" s="121">
        <f>[32]Junho!$C$16</f>
        <v>22.5</v>
      </c>
      <c r="N35" s="121">
        <f>[32]Junho!$C$17</f>
        <v>14.4</v>
      </c>
      <c r="O35" s="121">
        <f>[32]Junho!$C$18</f>
        <v>9.8000000000000007</v>
      </c>
      <c r="P35" s="121">
        <f>[32]Junho!$C$19</f>
        <v>16.8</v>
      </c>
      <c r="Q35" s="121">
        <f>[32]Junho!$C$20</f>
        <v>17.5</v>
      </c>
      <c r="R35" s="121">
        <f>[32]Junho!$C$21</f>
        <v>19.399999999999999</v>
      </c>
      <c r="S35" s="121">
        <f>[32]Junho!$C$22</f>
        <v>22.9</v>
      </c>
      <c r="T35" s="121">
        <f>[32]Junho!$C$23</f>
        <v>25.7</v>
      </c>
      <c r="U35" s="121">
        <f>[32]Junho!$C$24</f>
        <v>28.5</v>
      </c>
      <c r="V35" s="121">
        <f>[32]Junho!$C$25</f>
        <v>30.9</v>
      </c>
      <c r="W35" s="121">
        <f>[32]Junho!$C$26</f>
        <v>32.1</v>
      </c>
      <c r="X35" s="121">
        <f>[32]Junho!$C$27</f>
        <v>31.9</v>
      </c>
      <c r="Y35" s="121">
        <f>[32]Junho!$C$28</f>
        <v>31.2</v>
      </c>
      <c r="Z35" s="121">
        <f>[32]Junho!$C$29</f>
        <v>31.1</v>
      </c>
      <c r="AA35" s="121">
        <f>[32]Junho!$C$30</f>
        <v>29.7</v>
      </c>
      <c r="AB35" s="121">
        <f>[32]Junho!$C$31</f>
        <v>30</v>
      </c>
      <c r="AC35" s="121">
        <f>[32]Junho!$C$32</f>
        <v>31</v>
      </c>
      <c r="AD35" s="121">
        <f>[32]Junho!$C$33</f>
        <v>29.7</v>
      </c>
      <c r="AE35" s="121">
        <f>[32]Junho!$C$34</f>
        <v>28.2</v>
      </c>
      <c r="AF35" s="106">
        <f t="shared" si="1"/>
        <v>32.6</v>
      </c>
      <c r="AG35" s="107">
        <f t="shared" si="2"/>
        <v>26.976666666666674</v>
      </c>
    </row>
    <row r="36" spans="1:38" hidden="1" x14ac:dyDescent="0.2">
      <c r="A36" s="53" t="s">
        <v>128</v>
      </c>
      <c r="B36" s="121" t="str">
        <f>[33]Junho!$C$5</f>
        <v>*</v>
      </c>
      <c r="C36" s="121" t="str">
        <f>[33]Junho!$C$6</f>
        <v>*</v>
      </c>
      <c r="D36" s="121" t="str">
        <f>[33]Junho!$C$7</f>
        <v>*</v>
      </c>
      <c r="E36" s="121" t="str">
        <f>[33]Junho!$C$8</f>
        <v>*</v>
      </c>
      <c r="F36" s="121" t="str">
        <f>[33]Junho!$C$9</f>
        <v>*</v>
      </c>
      <c r="G36" s="121" t="str">
        <f>[33]Junho!$C$10</f>
        <v>*</v>
      </c>
      <c r="H36" s="121" t="str">
        <f>[33]Junho!$C$11</f>
        <v>*</v>
      </c>
      <c r="I36" s="121" t="str">
        <f>[33]Junho!$C$12</f>
        <v>*</v>
      </c>
      <c r="J36" s="121" t="str">
        <f>[33]Junho!$C$13</f>
        <v>*</v>
      </c>
      <c r="K36" s="121" t="str">
        <f>[33]Junho!$C$14</f>
        <v>*</v>
      </c>
      <c r="L36" s="121" t="str">
        <f>[33]Junho!$C$15</f>
        <v>*</v>
      </c>
      <c r="M36" s="121" t="str">
        <f>[33]Junho!$C$16</f>
        <v>*</v>
      </c>
      <c r="N36" s="121" t="str">
        <f>[33]Junho!$C$17</f>
        <v>*</v>
      </c>
      <c r="O36" s="121" t="str">
        <f>[33]Junho!$C$18</f>
        <v>*</v>
      </c>
      <c r="P36" s="121" t="str">
        <f>[33]Junho!$C$19</f>
        <v>*</v>
      </c>
      <c r="Q36" s="121" t="str">
        <f>[33]Junho!$C$20</f>
        <v>*</v>
      </c>
      <c r="R36" s="121" t="str">
        <f>[33]Junho!$C$21</f>
        <v>*</v>
      </c>
      <c r="S36" s="121" t="str">
        <f>[33]Junho!$C$22</f>
        <v>*</v>
      </c>
      <c r="T36" s="121" t="str">
        <f>[33]Junho!$C$23</f>
        <v>*</v>
      </c>
      <c r="U36" s="121" t="str">
        <f>[33]Junho!$C$24</f>
        <v>*</v>
      </c>
      <c r="V36" s="121" t="str">
        <f>[33]Junho!$C$25</f>
        <v>*</v>
      </c>
      <c r="W36" s="121" t="str">
        <f>[33]Junho!$C$26</f>
        <v>*</v>
      </c>
      <c r="X36" s="121" t="str">
        <f>[33]Junho!$C$27</f>
        <v>*</v>
      </c>
      <c r="Y36" s="121" t="str">
        <f>[33]Junho!$C$28</f>
        <v>*</v>
      </c>
      <c r="Z36" s="121" t="str">
        <f>[33]Junho!$C$29</f>
        <v>*</v>
      </c>
      <c r="AA36" s="121" t="str">
        <f>[33]Junho!$C$30</f>
        <v>*</v>
      </c>
      <c r="AB36" s="121" t="str">
        <f>[33]Junho!$C$31</f>
        <v>*</v>
      </c>
      <c r="AC36" s="121" t="str">
        <f>[33]Junho!$C$32</f>
        <v>*</v>
      </c>
      <c r="AD36" s="121" t="str">
        <f>[33]Junho!$C$33</f>
        <v>*</v>
      </c>
      <c r="AE36" s="121" t="str">
        <f>[33]Junho!$C$34</f>
        <v>*</v>
      </c>
      <c r="AF36" s="106">
        <f t="shared" si="1"/>
        <v>0</v>
      </c>
      <c r="AG36" s="107" t="e">
        <f t="shared" si="2"/>
        <v>#DIV/0!</v>
      </c>
      <c r="AK36" t="s">
        <v>35</v>
      </c>
    </row>
    <row r="37" spans="1:38" x14ac:dyDescent="0.2">
      <c r="A37" s="53" t="s">
        <v>14</v>
      </c>
      <c r="B37" s="121">
        <f>[34]Junho!$C$5</f>
        <v>28.6</v>
      </c>
      <c r="C37" s="121">
        <f>[34]Junho!$C$6</f>
        <v>27.5</v>
      </c>
      <c r="D37" s="121">
        <f>[34]Junho!$C$7</f>
        <v>29.6</v>
      </c>
      <c r="E37" s="121">
        <f>[34]Junho!$C$8</f>
        <v>30.6</v>
      </c>
      <c r="F37" s="121">
        <f>[34]Junho!$C$9</f>
        <v>29.3</v>
      </c>
      <c r="G37" s="121">
        <f>[34]Junho!$C$10</f>
        <v>28.5</v>
      </c>
      <c r="H37" s="121">
        <f>[34]Junho!$C$11</f>
        <v>30</v>
      </c>
      <c r="I37" s="121">
        <f>[34]Junho!$C$12</f>
        <v>30.7</v>
      </c>
      <c r="J37" s="121">
        <f>[34]Junho!$C$13</f>
        <v>31.5</v>
      </c>
      <c r="K37" s="121">
        <f>[34]Junho!$C$14</f>
        <v>32.299999999999997</v>
      </c>
      <c r="L37" s="121">
        <f>[34]Junho!$C$15</f>
        <v>32.9</v>
      </c>
      <c r="M37" s="121">
        <f>[34]Junho!$C$16</f>
        <v>31</v>
      </c>
      <c r="N37" s="121">
        <f>[34]Junho!$C$17</f>
        <v>27.9</v>
      </c>
      <c r="O37" s="121">
        <f>[34]Junho!$C$18</f>
        <v>16.8</v>
      </c>
      <c r="P37" s="121">
        <f>[34]Junho!$C$19</f>
        <v>13.7</v>
      </c>
      <c r="Q37" s="121">
        <f>[34]Junho!$C$20</f>
        <v>18</v>
      </c>
      <c r="R37" s="121">
        <f>[34]Junho!$C$21</f>
        <v>22.1</v>
      </c>
      <c r="S37" s="121">
        <f>[34]Junho!$C$22</f>
        <v>24.3</v>
      </c>
      <c r="T37" s="121">
        <f>[34]Junho!$C$23</f>
        <v>26.7</v>
      </c>
      <c r="U37" s="121">
        <f>[34]Junho!$C$24</f>
        <v>29.9</v>
      </c>
      <c r="V37" s="121">
        <f>[34]Junho!$C$25</f>
        <v>30.6</v>
      </c>
      <c r="W37" s="121">
        <f>[34]Junho!$C$26</f>
        <v>29.9</v>
      </c>
      <c r="X37" s="121">
        <f>[34]Junho!$C$27</f>
        <v>30.8</v>
      </c>
      <c r="Y37" s="121">
        <f>[34]Junho!$C$28</f>
        <v>29.2</v>
      </c>
      <c r="Z37" s="121">
        <f>[34]Junho!$C$29</f>
        <v>30.2</v>
      </c>
      <c r="AA37" s="121">
        <f>[34]Junho!$C$30</f>
        <v>28.7</v>
      </c>
      <c r="AB37" s="121">
        <f>[34]Junho!$C$31</f>
        <v>30.9</v>
      </c>
      <c r="AC37" s="121">
        <f>[34]Junho!$C$32</f>
        <v>31.2</v>
      </c>
      <c r="AD37" s="121">
        <f>[34]Junho!$C$33</f>
        <v>29.7</v>
      </c>
      <c r="AE37" s="121">
        <f>[34]Junho!$C$34</f>
        <v>29.8</v>
      </c>
      <c r="AF37" s="106">
        <f t="shared" si="1"/>
        <v>32.9</v>
      </c>
      <c r="AG37" s="107">
        <f t="shared" si="2"/>
        <v>28.096666666666671</v>
      </c>
      <c r="AI37" t="s">
        <v>35</v>
      </c>
      <c r="AK37" t="s">
        <v>35</v>
      </c>
    </row>
    <row r="38" spans="1:38" hidden="1" x14ac:dyDescent="0.2">
      <c r="A38" s="53" t="s">
        <v>158</v>
      </c>
      <c r="B38" s="121" t="str">
        <f>[35]Junho!$C$5</f>
        <v>*</v>
      </c>
      <c r="C38" s="121" t="str">
        <f>[35]Junho!$C$6</f>
        <v>*</v>
      </c>
      <c r="D38" s="121" t="str">
        <f>[35]Junho!$C$7</f>
        <v>*</v>
      </c>
      <c r="E38" s="121" t="str">
        <f>[35]Junho!$C$8</f>
        <v>*</v>
      </c>
      <c r="F38" s="121" t="str">
        <f>[35]Junho!$C$9</f>
        <v>*</v>
      </c>
      <c r="G38" s="121" t="str">
        <f>[35]Junho!$C$10</f>
        <v>*</v>
      </c>
      <c r="H38" s="121" t="str">
        <f>[35]Junho!$C$11</f>
        <v>*</v>
      </c>
      <c r="I38" s="121" t="str">
        <f>[35]Junho!$C$12</f>
        <v>*</v>
      </c>
      <c r="J38" s="121" t="str">
        <f>[35]Junho!$C$13</f>
        <v>*</v>
      </c>
      <c r="K38" s="121" t="str">
        <f>[35]Junho!$C$14</f>
        <v>*</v>
      </c>
      <c r="L38" s="121" t="str">
        <f>[35]Junho!$C$15</f>
        <v>*</v>
      </c>
      <c r="M38" s="121" t="str">
        <f>[35]Junho!$C$16</f>
        <v>*</v>
      </c>
      <c r="N38" s="121" t="str">
        <f>[35]Junho!$C$17</f>
        <v>*</v>
      </c>
      <c r="O38" s="121" t="str">
        <f>[35]Junho!$C$18</f>
        <v>*</v>
      </c>
      <c r="P38" s="121" t="str">
        <f>[35]Junho!$C$19</f>
        <v>*</v>
      </c>
      <c r="Q38" s="121" t="str">
        <f>[35]Junho!$C$20</f>
        <v>*</v>
      </c>
      <c r="R38" s="121" t="str">
        <f>[35]Junho!$C$21</f>
        <v>*</v>
      </c>
      <c r="S38" s="121" t="str">
        <f>[35]Junho!$C$22</f>
        <v>*</v>
      </c>
      <c r="T38" s="121" t="str">
        <f>[35]Junho!$C$23</f>
        <v>*</v>
      </c>
      <c r="U38" s="121" t="str">
        <f>[35]Junho!$C$24</f>
        <v>*</v>
      </c>
      <c r="V38" s="121" t="str">
        <f>[35]Junho!$C$25</f>
        <v>*</v>
      </c>
      <c r="W38" s="121" t="str">
        <f>[35]Junho!$C$26</f>
        <v>*</v>
      </c>
      <c r="X38" s="121" t="str">
        <f>[35]Junho!$C$27</f>
        <v>*</v>
      </c>
      <c r="Y38" s="121" t="str">
        <f>[35]Junho!$C$28</f>
        <v>*</v>
      </c>
      <c r="Z38" s="121" t="str">
        <f>[35]Junho!$C$29</f>
        <v>*</v>
      </c>
      <c r="AA38" s="121" t="str">
        <f>[35]Junho!$C$30</f>
        <v>*</v>
      </c>
      <c r="AB38" s="121" t="str">
        <f>[35]Junho!$C$31</f>
        <v>*</v>
      </c>
      <c r="AC38" s="121" t="str">
        <f>[35]Junho!$C$32</f>
        <v>*</v>
      </c>
      <c r="AD38" s="121" t="str">
        <f>[35]Junho!$C$33</f>
        <v>*</v>
      </c>
      <c r="AE38" s="121" t="str">
        <f>[35]Junho!$C$34</f>
        <v>*</v>
      </c>
      <c r="AF38" s="106">
        <f t="shared" si="1"/>
        <v>0</v>
      </c>
      <c r="AG38" s="107" t="e">
        <f t="shared" si="2"/>
        <v>#DIV/0!</v>
      </c>
    </row>
    <row r="39" spans="1:38" x14ac:dyDescent="0.2">
      <c r="A39" s="53" t="s">
        <v>15</v>
      </c>
      <c r="B39" s="121">
        <f>[36]Junho!$C$5</f>
        <v>23.2</v>
      </c>
      <c r="C39" s="121">
        <f>[36]Junho!$C$6</f>
        <v>23.5</v>
      </c>
      <c r="D39" s="121">
        <f>[36]Junho!$C$7</f>
        <v>25</v>
      </c>
      <c r="E39" s="121">
        <f>[36]Junho!$C$8</f>
        <v>26.9</v>
      </c>
      <c r="F39" s="121">
        <f>[36]Junho!$C$9</f>
        <v>26</v>
      </c>
      <c r="G39" s="121">
        <f>[36]Junho!$C$10</f>
        <v>24.2</v>
      </c>
      <c r="H39" s="121">
        <f>[36]Junho!$C$11</f>
        <v>24.8</v>
      </c>
      <c r="I39" s="121">
        <f>[36]Junho!$C$12</f>
        <v>25.4</v>
      </c>
      <c r="J39" s="121">
        <f>[36]Junho!$C$13</f>
        <v>26.5</v>
      </c>
      <c r="K39" s="121">
        <f>[36]Junho!$C$14</f>
        <v>28.4</v>
      </c>
      <c r="L39" s="121">
        <f>[36]Junho!$C$15</f>
        <v>27.5</v>
      </c>
      <c r="M39" s="121">
        <f>[36]Junho!$C$16</f>
        <v>15.4</v>
      </c>
      <c r="N39" s="121">
        <f>[36]Junho!$C$17</f>
        <v>8.5</v>
      </c>
      <c r="O39" s="121">
        <f>[36]Junho!$C$18</f>
        <v>7</v>
      </c>
      <c r="P39" s="121">
        <f>[36]Junho!$C$19</f>
        <v>11.2</v>
      </c>
      <c r="Q39" s="121">
        <f>[36]Junho!$C$20</f>
        <v>17.100000000000001</v>
      </c>
      <c r="R39" s="121">
        <f>[36]Junho!$C$21</f>
        <v>17.899999999999999</v>
      </c>
      <c r="S39" s="121">
        <f>[36]Junho!$C$22</f>
        <v>18.600000000000001</v>
      </c>
      <c r="T39" s="121">
        <f>[36]Junho!$C$23</f>
        <v>21.3</v>
      </c>
      <c r="U39" s="121">
        <f>[36]Junho!$C$24</f>
        <v>24.2</v>
      </c>
      <c r="V39" s="121">
        <f>[36]Junho!$C$25</f>
        <v>23.2</v>
      </c>
      <c r="W39" s="121">
        <f>[36]Junho!$C$26</f>
        <v>27.9</v>
      </c>
      <c r="X39" s="121">
        <f>[36]Junho!$C$27</f>
        <v>28.6</v>
      </c>
      <c r="Y39" s="121">
        <f>[36]Junho!$C$28</f>
        <v>28</v>
      </c>
      <c r="Z39" s="121">
        <f>[36]Junho!$C$29</f>
        <v>28.1</v>
      </c>
      <c r="AA39" s="121">
        <f>[36]Junho!$C$30</f>
        <v>26</v>
      </c>
      <c r="AB39" s="121">
        <f>[36]Junho!$C$31</f>
        <v>26.9</v>
      </c>
      <c r="AC39" s="121">
        <f>[36]Junho!$C$32</f>
        <v>28</v>
      </c>
      <c r="AD39" s="121">
        <f>[36]Junho!$C$33</f>
        <v>26</v>
      </c>
      <c r="AE39" s="121">
        <f>[36]Junho!$C$34</f>
        <v>24.9</v>
      </c>
      <c r="AF39" s="106">
        <f t="shared" si="1"/>
        <v>28.6</v>
      </c>
      <c r="AG39" s="107">
        <f t="shared" si="2"/>
        <v>23.006666666666664</v>
      </c>
      <c r="AH39" s="12" t="s">
        <v>35</v>
      </c>
      <c r="AK39" t="s">
        <v>35</v>
      </c>
    </row>
    <row r="40" spans="1:38" x14ac:dyDescent="0.2">
      <c r="A40" s="53" t="s">
        <v>16</v>
      </c>
      <c r="B40" s="121">
        <f>[37]Junho!$C$5</f>
        <v>28.1</v>
      </c>
      <c r="C40" s="121">
        <f>[37]Junho!$C$6</f>
        <v>29.3</v>
      </c>
      <c r="D40" s="121">
        <f>[37]Junho!$C$7</f>
        <v>30.8</v>
      </c>
      <c r="E40" s="121">
        <f>[37]Junho!$C$8</f>
        <v>32.200000000000003</v>
      </c>
      <c r="F40" s="121">
        <f>[37]Junho!$C$9</f>
        <v>30.5</v>
      </c>
      <c r="G40" s="121">
        <f>[37]Junho!$C$10</f>
        <v>30.7</v>
      </c>
      <c r="H40" s="121">
        <f>[37]Junho!$C$11</f>
        <v>30.8</v>
      </c>
      <c r="I40" s="121">
        <f>[37]Junho!$C$12</f>
        <v>30.8</v>
      </c>
      <c r="J40" s="121">
        <f>[37]Junho!$C$13</f>
        <v>31.6</v>
      </c>
      <c r="K40" s="121">
        <f>[37]Junho!$C$14</f>
        <v>32.299999999999997</v>
      </c>
      <c r="L40" s="121">
        <f>[37]Junho!$C$15</f>
        <v>26.8</v>
      </c>
      <c r="M40" s="121">
        <f>[37]Junho!$C$16</f>
        <v>14.1</v>
      </c>
      <c r="N40" s="121">
        <f>[37]Junho!$C$17</f>
        <v>13.4</v>
      </c>
      <c r="O40" s="121">
        <f>[37]Junho!$C$18</f>
        <v>15.9</v>
      </c>
      <c r="P40" s="121">
        <f>[37]Junho!$C$19</f>
        <v>20.3</v>
      </c>
      <c r="Q40" s="121">
        <f>[37]Junho!$C$20</f>
        <v>21.1</v>
      </c>
      <c r="R40" s="121">
        <f>[37]Junho!$C$21</f>
        <v>20.3</v>
      </c>
      <c r="S40" s="121">
        <f>[37]Junho!$C$22</f>
        <v>23.8</v>
      </c>
      <c r="T40" s="121">
        <f>[37]Junho!$C$23</f>
        <v>27.9</v>
      </c>
      <c r="U40" s="121">
        <f>[37]Junho!$C$24</f>
        <v>29.9</v>
      </c>
      <c r="V40" s="121">
        <f>[37]Junho!$C$25</f>
        <v>30.3</v>
      </c>
      <c r="W40" s="121">
        <f>[37]Junho!$C$26</f>
        <v>31.7</v>
      </c>
      <c r="X40" s="121">
        <f>[37]Junho!$C$27</f>
        <v>32.6</v>
      </c>
      <c r="Y40" s="121">
        <f>[37]Junho!$C$28</f>
        <v>32.6</v>
      </c>
      <c r="Z40" s="121">
        <f>[37]Junho!$C$29</f>
        <v>33.299999999999997</v>
      </c>
      <c r="AA40" s="121">
        <f>[37]Junho!$C$30</f>
        <v>32.4</v>
      </c>
      <c r="AB40" s="121">
        <f>[37]Junho!$C$31</f>
        <v>31.8</v>
      </c>
      <c r="AC40" s="121">
        <f>[37]Junho!$C$32</f>
        <v>33.5</v>
      </c>
      <c r="AD40" s="121">
        <f>[37]Junho!$C$33</f>
        <v>30.1</v>
      </c>
      <c r="AE40" s="121">
        <f>[37]Junho!$C$34</f>
        <v>31.2</v>
      </c>
      <c r="AF40" s="106">
        <f t="shared" si="1"/>
        <v>33.5</v>
      </c>
      <c r="AG40" s="107">
        <f t="shared" si="2"/>
        <v>28.003333333333334</v>
      </c>
      <c r="AJ40" t="s">
        <v>35</v>
      </c>
      <c r="AK40" t="s">
        <v>35</v>
      </c>
      <c r="AL40" t="s">
        <v>35</v>
      </c>
    </row>
    <row r="41" spans="1:38" x14ac:dyDescent="0.2">
      <c r="A41" s="53" t="s">
        <v>159</v>
      </c>
      <c r="B41" s="121">
        <f>[38]Junho!$C$5</f>
        <v>26.5</v>
      </c>
      <c r="C41" s="121">
        <f>[38]Junho!$C$6</f>
        <v>27</v>
      </c>
      <c r="D41" s="121">
        <f>[38]Junho!$C$7</f>
        <v>28.2</v>
      </c>
      <c r="E41" s="121">
        <f>[38]Junho!$C$8</f>
        <v>30.1</v>
      </c>
      <c r="F41" s="121">
        <f>[38]Junho!$C$9</f>
        <v>29.3</v>
      </c>
      <c r="G41" s="121">
        <f>[38]Junho!$C$10</f>
        <v>27.5</v>
      </c>
      <c r="H41" s="121">
        <f>[38]Junho!$C$11</f>
        <v>29.4</v>
      </c>
      <c r="I41" s="121">
        <f>[38]Junho!$C$12</f>
        <v>29.8</v>
      </c>
      <c r="J41" s="121">
        <f>[38]Junho!$C$13</f>
        <v>31.8</v>
      </c>
      <c r="K41" s="121">
        <f>[38]Junho!$C$14</f>
        <v>32.799999999999997</v>
      </c>
      <c r="L41" s="121">
        <f>[38]Junho!$C$15</f>
        <v>33.1</v>
      </c>
      <c r="M41" s="121">
        <f>[38]Junho!$C$16</f>
        <v>26.1</v>
      </c>
      <c r="N41" s="121">
        <f>[38]Junho!$C$17</f>
        <v>18.100000000000001</v>
      </c>
      <c r="O41" s="121">
        <f>[38]Junho!$C$18</f>
        <v>11.8</v>
      </c>
      <c r="P41" s="121">
        <f>[38]Junho!$C$19</f>
        <v>15.6</v>
      </c>
      <c r="Q41" s="121">
        <f>[38]Junho!$C$20</f>
        <v>18</v>
      </c>
      <c r="R41" s="121">
        <f>[38]Junho!$C$21</f>
        <v>20.399999999999999</v>
      </c>
      <c r="S41" s="121">
        <f>[38]Junho!$C$22</f>
        <v>23</v>
      </c>
      <c r="T41" s="121">
        <f>[38]Junho!$C$23</f>
        <v>25.1</v>
      </c>
      <c r="U41" s="121">
        <f>[38]Junho!$C$24</f>
        <v>28.8</v>
      </c>
      <c r="V41" s="121">
        <f>[38]Junho!$C$25</f>
        <v>30.8</v>
      </c>
      <c r="W41" s="121">
        <f>[38]Junho!$C$26</f>
        <v>32</v>
      </c>
      <c r="X41" s="121">
        <f>[38]Junho!$C$27</f>
        <v>31.8</v>
      </c>
      <c r="Y41" s="121">
        <f>[38]Junho!$C$28</f>
        <v>31.2</v>
      </c>
      <c r="Z41" s="121">
        <f>[38]Junho!$C$29</f>
        <v>31.1</v>
      </c>
      <c r="AA41" s="121">
        <f>[38]Junho!$C$30</f>
        <v>29.2</v>
      </c>
      <c r="AB41" s="121">
        <f>[38]Junho!$C$31</f>
        <v>31.2</v>
      </c>
      <c r="AC41" s="121">
        <f>[38]Junho!$C$32</f>
        <v>31.4</v>
      </c>
      <c r="AD41" s="121">
        <f>[38]Junho!$C$33</f>
        <v>29.4</v>
      </c>
      <c r="AE41" s="121">
        <f>[38]Junho!$C$34</f>
        <v>28.5</v>
      </c>
      <c r="AF41" s="106">
        <f t="shared" si="1"/>
        <v>33.1</v>
      </c>
      <c r="AG41" s="107">
        <f t="shared" si="2"/>
        <v>27.300000000000004</v>
      </c>
      <c r="AI41" t="s">
        <v>35</v>
      </c>
      <c r="AK41" t="s">
        <v>35</v>
      </c>
    </row>
    <row r="42" spans="1:38" x14ac:dyDescent="0.2">
      <c r="A42" s="53" t="s">
        <v>17</v>
      </c>
      <c r="B42" s="121">
        <f>[39]Junho!$C$5</f>
        <v>25.5</v>
      </c>
      <c r="C42" s="121">
        <f>[39]Junho!$C$6</f>
        <v>26.2</v>
      </c>
      <c r="D42" s="121">
        <f>[39]Junho!$C$7</f>
        <v>27.1</v>
      </c>
      <c r="E42" s="121">
        <f>[39]Junho!$C$8</f>
        <v>30</v>
      </c>
      <c r="F42" s="121">
        <f>[39]Junho!$C$9</f>
        <v>27.5</v>
      </c>
      <c r="G42" s="121">
        <f>[39]Junho!$C$10</f>
        <v>26.7</v>
      </c>
      <c r="H42" s="121">
        <f>[39]Junho!$C$11</f>
        <v>28.8</v>
      </c>
      <c r="I42" s="121">
        <f>[39]Junho!$C$12</f>
        <v>29.2</v>
      </c>
      <c r="J42" s="121">
        <f>[39]Junho!$C$13</f>
        <v>30.5</v>
      </c>
      <c r="K42" s="121">
        <f>[39]Junho!$C$14</f>
        <v>31.8</v>
      </c>
      <c r="L42" s="121">
        <f>[39]Junho!$C$15</f>
        <v>31.9</v>
      </c>
      <c r="M42" s="121">
        <f>[39]Junho!$C$16</f>
        <v>22.6</v>
      </c>
      <c r="N42" s="121">
        <f>[39]Junho!$C$17</f>
        <v>14</v>
      </c>
      <c r="O42" s="121">
        <f>[39]Junho!$C$18</f>
        <v>9.8000000000000007</v>
      </c>
      <c r="P42" s="121">
        <f>[39]Junho!$C$19</f>
        <v>17.2</v>
      </c>
      <c r="Q42" s="121">
        <f>[39]Junho!$C$20</f>
        <v>17.5</v>
      </c>
      <c r="R42" s="121">
        <f>[39]Junho!$C$21</f>
        <v>17.7</v>
      </c>
      <c r="S42" s="121">
        <f>[39]Junho!$C$22</f>
        <v>21.2</v>
      </c>
      <c r="T42" s="121">
        <f>[39]Junho!$C$23</f>
        <v>24.8</v>
      </c>
      <c r="U42" s="121">
        <f>[39]Junho!$C$24</f>
        <v>27.2</v>
      </c>
      <c r="V42" s="121">
        <f>[39]Junho!$C$25</f>
        <v>27.4</v>
      </c>
      <c r="W42" s="121">
        <f>[39]Junho!$C$26</f>
        <v>31.6</v>
      </c>
      <c r="X42" s="121">
        <f>[39]Junho!$C$27</f>
        <v>30.6</v>
      </c>
      <c r="Y42" s="121">
        <f>[39]Junho!$C$28</f>
        <v>30.7</v>
      </c>
      <c r="Z42" s="121">
        <f>[39]Junho!$C$29</f>
        <v>30.8</v>
      </c>
      <c r="AA42" s="121">
        <f>[39]Junho!$C$30</f>
        <v>29.3</v>
      </c>
      <c r="AB42" s="121">
        <f>[39]Junho!$C$31</f>
        <v>29.7</v>
      </c>
      <c r="AC42" s="121">
        <f>[39]Junho!$C$32</f>
        <v>29.3</v>
      </c>
      <c r="AD42" s="121">
        <f>[39]Junho!$C$33</f>
        <v>29.3</v>
      </c>
      <c r="AE42" s="121">
        <f>[39]Junho!$C$34</f>
        <v>27.6</v>
      </c>
      <c r="AF42" s="106">
        <f t="shared" si="1"/>
        <v>31.9</v>
      </c>
      <c r="AG42" s="107">
        <f t="shared" si="2"/>
        <v>26.116666666666667</v>
      </c>
      <c r="AL42" t="s">
        <v>35</v>
      </c>
    </row>
    <row r="43" spans="1:38" x14ac:dyDescent="0.2">
      <c r="A43" s="53" t="s">
        <v>141</v>
      </c>
      <c r="B43" s="121">
        <f>[40]Junho!$C$5</f>
        <v>26.4</v>
      </c>
      <c r="C43" s="121">
        <f>[40]Junho!$C$6</f>
        <v>26.2</v>
      </c>
      <c r="D43" s="121">
        <f>[40]Junho!$C$7</f>
        <v>27.7</v>
      </c>
      <c r="E43" s="121">
        <f>[40]Junho!$C$8</f>
        <v>29.7</v>
      </c>
      <c r="F43" s="121">
        <f>[40]Junho!$C$9</f>
        <v>29.1</v>
      </c>
      <c r="G43" s="121">
        <f>[40]Junho!$C$10</f>
        <v>26.7</v>
      </c>
      <c r="H43" s="121">
        <f>[40]Junho!$C$11</f>
        <v>28.6</v>
      </c>
      <c r="I43" s="121">
        <f>[40]Junho!$C$12</f>
        <v>29</v>
      </c>
      <c r="J43" s="121">
        <f>[40]Junho!$C$13</f>
        <v>30.2</v>
      </c>
      <c r="K43" s="121">
        <f>[40]Junho!$C$14</f>
        <v>31.3</v>
      </c>
      <c r="L43" s="121">
        <f>[40]Junho!$C$15</f>
        <v>32.700000000000003</v>
      </c>
      <c r="M43" s="121">
        <f>[40]Junho!$C$16</f>
        <v>20.8</v>
      </c>
      <c r="N43" s="121">
        <f>[40]Junho!$C$17</f>
        <v>18.100000000000001</v>
      </c>
      <c r="O43" s="121">
        <f>[40]Junho!$C$18</f>
        <v>11.1</v>
      </c>
      <c r="P43" s="121">
        <f>[40]Junho!$C$19</f>
        <v>12.6</v>
      </c>
      <c r="Q43" s="121">
        <f>[40]Junho!$C$20</f>
        <v>18.7</v>
      </c>
      <c r="R43" s="121">
        <f>[40]Junho!$C$21</f>
        <v>20.9</v>
      </c>
      <c r="S43" s="121">
        <f>[40]Junho!$C$22</f>
        <v>23.2</v>
      </c>
      <c r="T43" s="121">
        <f>[40]Junho!$C$23</f>
        <v>24.1</v>
      </c>
      <c r="U43" s="121">
        <f>[40]Junho!$C$24</f>
        <v>27.4</v>
      </c>
      <c r="V43" s="121">
        <f>[40]Junho!$C$25</f>
        <v>29</v>
      </c>
      <c r="W43" s="121">
        <f>[40]Junho!$C$26</f>
        <v>31</v>
      </c>
      <c r="X43" s="121">
        <f>[40]Junho!$C$27</f>
        <v>30.9</v>
      </c>
      <c r="Y43" s="121">
        <f>[40]Junho!$C$28</f>
        <v>29.6</v>
      </c>
      <c r="Z43" s="121">
        <f>[40]Junho!$C$29</f>
        <v>29.7</v>
      </c>
      <c r="AA43" s="121">
        <f>[40]Junho!$C$30</f>
        <v>28.6</v>
      </c>
      <c r="AB43" s="121">
        <f>[40]Junho!$C$31</f>
        <v>29.5</v>
      </c>
      <c r="AC43" s="121">
        <f>[40]Junho!$C$32</f>
        <v>30.7</v>
      </c>
      <c r="AD43" s="121">
        <f>[40]Junho!$C$33</f>
        <v>29</v>
      </c>
      <c r="AE43" s="121">
        <f>[40]Junho!$C$34</f>
        <v>27.7</v>
      </c>
      <c r="AF43" s="106">
        <f t="shared" si="1"/>
        <v>32.700000000000003</v>
      </c>
      <c r="AG43" s="107">
        <f t="shared" si="2"/>
        <v>26.340000000000007</v>
      </c>
      <c r="AI43" s="12" t="s">
        <v>35</v>
      </c>
      <c r="AK43" t="s">
        <v>35</v>
      </c>
    </row>
    <row r="44" spans="1:38" x14ac:dyDescent="0.2">
      <c r="A44" s="53" t="s">
        <v>18</v>
      </c>
      <c r="B44" s="121">
        <f>[41]Junho!$C$5</f>
        <v>26.3</v>
      </c>
      <c r="C44" s="121">
        <f>[41]Junho!$C$6</f>
        <v>25.9</v>
      </c>
      <c r="D44" s="121">
        <f>[41]Junho!$C$7</f>
        <v>27.8</v>
      </c>
      <c r="E44" s="121">
        <f>[41]Junho!$C$8</f>
        <v>28.9</v>
      </c>
      <c r="F44" s="121">
        <f>[41]Junho!$C$9</f>
        <v>28.4</v>
      </c>
      <c r="G44" s="121">
        <f>[41]Junho!$C$10</f>
        <v>26.1</v>
      </c>
      <c r="H44" s="121">
        <f>[41]Junho!$C$11</f>
        <v>28.1</v>
      </c>
      <c r="I44" s="121">
        <f>[41]Junho!$C$12</f>
        <v>27.9</v>
      </c>
      <c r="J44" s="121">
        <f>[41]Junho!$C$13</f>
        <v>29</v>
      </c>
      <c r="K44" s="121">
        <f>[41]Junho!$C$14</f>
        <v>29.3</v>
      </c>
      <c r="L44" s="121">
        <f>[41]Junho!$C$15</f>
        <v>29.8</v>
      </c>
      <c r="M44" s="121">
        <f>[41]Junho!$C$16</f>
        <v>21.6</v>
      </c>
      <c r="N44" s="121">
        <f>[41]Junho!$C$17</f>
        <v>15.5</v>
      </c>
      <c r="O44" s="121">
        <f>[41]Junho!$C$18</f>
        <v>9.6</v>
      </c>
      <c r="P44" s="121">
        <f>[41]Junho!$C$19</f>
        <v>11.5</v>
      </c>
      <c r="Q44" s="121">
        <f>[41]Junho!$C$20</f>
        <v>20.100000000000001</v>
      </c>
      <c r="R44" s="121">
        <f>[41]Junho!$C$21</f>
        <v>21</v>
      </c>
      <c r="S44" s="121">
        <f>[41]Junho!$C$22</f>
        <v>23.1</v>
      </c>
      <c r="T44" s="121">
        <f>[41]Junho!$C$23</f>
        <v>24.8</v>
      </c>
      <c r="U44" s="121">
        <f>[41]Junho!$C$24</f>
        <v>28.4</v>
      </c>
      <c r="V44" s="121">
        <f>[41]Junho!$C$25</f>
        <v>28.4</v>
      </c>
      <c r="W44" s="121">
        <f>[41]Junho!$C$26</f>
        <v>29</v>
      </c>
      <c r="X44" s="121">
        <f>[41]Junho!$C$27</f>
        <v>28.6</v>
      </c>
      <c r="Y44" s="121">
        <f>[41]Junho!$C$28</f>
        <v>28</v>
      </c>
      <c r="Z44" s="121">
        <f>[41]Junho!$C$29</f>
        <v>28.9</v>
      </c>
      <c r="AA44" s="121">
        <f>[41]Junho!$C$30</f>
        <v>27.6</v>
      </c>
      <c r="AB44" s="121">
        <f>[41]Junho!$C$31</f>
        <v>27.9</v>
      </c>
      <c r="AC44" s="121">
        <f>[41]Junho!$C$32</f>
        <v>29.6</v>
      </c>
      <c r="AD44" s="121">
        <f>[41]Junho!$C$33</f>
        <v>27.8</v>
      </c>
      <c r="AE44" s="121">
        <f>[41]Junho!$C$34</f>
        <v>27.2</v>
      </c>
      <c r="AF44" s="106">
        <f t="shared" si="1"/>
        <v>29.8</v>
      </c>
      <c r="AG44" s="107">
        <f t="shared" si="2"/>
        <v>25.536666666666669</v>
      </c>
      <c r="AI44" s="12" t="s">
        <v>35</v>
      </c>
      <c r="AK44" t="s">
        <v>35</v>
      </c>
    </row>
    <row r="45" spans="1:38" hidden="1" x14ac:dyDescent="0.2">
      <c r="A45" s="53" t="s">
        <v>146</v>
      </c>
      <c r="B45" s="121" t="str">
        <f>[42]Junho!$C$5</f>
        <v>*</v>
      </c>
      <c r="C45" s="121" t="str">
        <f>[42]Junho!$C$6</f>
        <v>*</v>
      </c>
      <c r="D45" s="121" t="str">
        <f>[42]Junho!$C$7</f>
        <v>*</v>
      </c>
      <c r="E45" s="121" t="str">
        <f>[42]Junho!$C$8</f>
        <v>*</v>
      </c>
      <c r="F45" s="121" t="str">
        <f>[42]Junho!$C$9</f>
        <v>*</v>
      </c>
      <c r="G45" s="121" t="str">
        <f>[42]Junho!$C$10</f>
        <v>*</v>
      </c>
      <c r="H45" s="121" t="str">
        <f>[42]Junho!$C$11</f>
        <v>*</v>
      </c>
      <c r="I45" s="121" t="str">
        <f>[42]Junho!$C$12</f>
        <v>*</v>
      </c>
      <c r="J45" s="121" t="str">
        <f>[42]Junho!$C$13</f>
        <v>*</v>
      </c>
      <c r="K45" s="121" t="str">
        <f>[42]Junho!$C$14</f>
        <v>*</v>
      </c>
      <c r="L45" s="121" t="str">
        <f>[42]Junho!$C$15</f>
        <v>*</v>
      </c>
      <c r="M45" s="121" t="str">
        <f>[42]Junho!$C$16</f>
        <v>*</v>
      </c>
      <c r="N45" s="121" t="str">
        <f>[42]Junho!$C$17</f>
        <v>*</v>
      </c>
      <c r="O45" s="121" t="str">
        <f>[42]Junho!$C$18</f>
        <v>*</v>
      </c>
      <c r="P45" s="121" t="str">
        <f>[42]Junho!$C$19</f>
        <v>*</v>
      </c>
      <c r="Q45" s="121" t="str">
        <f>[42]Junho!$C$20</f>
        <v>*</v>
      </c>
      <c r="R45" s="121" t="str">
        <f>[42]Junho!$C$21</f>
        <v>*</v>
      </c>
      <c r="S45" s="121" t="str">
        <f>[42]Junho!$C$22</f>
        <v>*</v>
      </c>
      <c r="T45" s="121" t="str">
        <f>[42]Junho!$C$23</f>
        <v>*</v>
      </c>
      <c r="U45" s="121" t="str">
        <f>[42]Junho!$C$24</f>
        <v>*</v>
      </c>
      <c r="V45" s="121" t="str">
        <f>[42]Junho!$C$25</f>
        <v>*</v>
      </c>
      <c r="W45" s="121" t="str">
        <f>[42]Junho!$C$26</f>
        <v>*</v>
      </c>
      <c r="X45" s="121" t="str">
        <f>[42]Junho!$C$27</f>
        <v>*</v>
      </c>
      <c r="Y45" s="121" t="str">
        <f>[42]Junho!$C$28</f>
        <v>*</v>
      </c>
      <c r="Z45" s="121" t="str">
        <f>[42]Junho!$C$29</f>
        <v>*</v>
      </c>
      <c r="AA45" s="121" t="str">
        <f>[42]Junho!$C$30</f>
        <v>*</v>
      </c>
      <c r="AB45" s="121" t="str">
        <f>[42]Junho!$C$31</f>
        <v>*</v>
      </c>
      <c r="AC45" s="121" t="str">
        <f>[42]Junho!$C$32</f>
        <v>*</v>
      </c>
      <c r="AD45" s="121" t="str">
        <f>[42]Junho!$C$33</f>
        <v>*</v>
      </c>
      <c r="AE45" s="121" t="str">
        <f>[42]Junho!$C$34</f>
        <v>*</v>
      </c>
      <c r="AF45" s="106">
        <f t="shared" si="1"/>
        <v>0</v>
      </c>
      <c r="AG45" s="107" t="e">
        <f t="shared" si="2"/>
        <v>#DIV/0!</v>
      </c>
      <c r="AK45" t="s">
        <v>35</v>
      </c>
    </row>
    <row r="46" spans="1:38" x14ac:dyDescent="0.2">
      <c r="A46" s="53" t="s">
        <v>19</v>
      </c>
      <c r="B46" s="121">
        <f>[43]Junho!$C$5</f>
        <v>25.5</v>
      </c>
      <c r="C46" s="121">
        <f>[43]Junho!$C$6</f>
        <v>25.4</v>
      </c>
      <c r="D46" s="121">
        <f>[43]Junho!$C$7</f>
        <v>26.5</v>
      </c>
      <c r="E46" s="121">
        <f>[43]Junho!$C$8</f>
        <v>27.9</v>
      </c>
      <c r="F46" s="121">
        <f>[43]Junho!$C$9</f>
        <v>26.7</v>
      </c>
      <c r="G46" s="121">
        <f>[43]Junho!$C$10</f>
        <v>26.1</v>
      </c>
      <c r="H46" s="121">
        <f>[43]Junho!$C$11</f>
        <v>26.4</v>
      </c>
      <c r="I46" s="121">
        <f>[43]Junho!$C$12</f>
        <v>27.1</v>
      </c>
      <c r="J46" s="121">
        <f>[43]Junho!$C$13</f>
        <v>29.1</v>
      </c>
      <c r="K46" s="121">
        <f>[43]Junho!$C$14</f>
        <v>26.6</v>
      </c>
      <c r="L46" s="121">
        <f>[43]Junho!$C$15</f>
        <v>23.1</v>
      </c>
      <c r="M46" s="121">
        <f>[43]Junho!$C$16</f>
        <v>14.2</v>
      </c>
      <c r="N46" s="121">
        <f>[43]Junho!$C$17</f>
        <v>10.4</v>
      </c>
      <c r="O46" s="121">
        <f>[43]Junho!$C$18</f>
        <v>9.4</v>
      </c>
      <c r="P46" s="121">
        <f>[43]Junho!$C$19</f>
        <v>12</v>
      </c>
      <c r="Q46" s="121">
        <f>[43]Junho!$C$20</f>
        <v>14.4</v>
      </c>
      <c r="R46" s="121">
        <f>[43]Junho!$C$21</f>
        <v>16.7</v>
      </c>
      <c r="S46" s="121">
        <f>[43]Junho!$C$22</f>
        <v>19.8</v>
      </c>
      <c r="T46" s="121">
        <f>[43]Junho!$C$23</f>
        <v>22.8</v>
      </c>
      <c r="U46" s="121">
        <f>[43]Junho!$C$24</f>
        <v>25.3</v>
      </c>
      <c r="V46" s="121">
        <f>[43]Junho!$C$25</f>
        <v>21.7</v>
      </c>
      <c r="W46" s="121">
        <f>[43]Junho!$C$26</f>
        <v>23.7</v>
      </c>
      <c r="X46" s="121">
        <f>[43]Junho!$C$27</f>
        <v>26.2</v>
      </c>
      <c r="Y46" s="121">
        <f>[43]Junho!$C$28</f>
        <v>29.2</v>
      </c>
      <c r="Z46" s="121">
        <f>[43]Junho!$C$29</f>
        <v>29.3</v>
      </c>
      <c r="AA46" s="121">
        <f>[43]Junho!$C$30</f>
        <v>27.9</v>
      </c>
      <c r="AB46" s="121">
        <f>[43]Junho!$C$31</f>
        <v>27.3</v>
      </c>
      <c r="AC46" s="121">
        <f>[43]Junho!$C$32</f>
        <v>29.3</v>
      </c>
      <c r="AD46" s="121">
        <f>[43]Junho!$C$33</f>
        <v>27.8</v>
      </c>
      <c r="AE46" s="121">
        <f>[43]Junho!$C$34</f>
        <v>26.9</v>
      </c>
      <c r="AF46" s="106">
        <f t="shared" si="1"/>
        <v>29.3</v>
      </c>
      <c r="AG46" s="107">
        <f t="shared" si="2"/>
        <v>23.489999999999991</v>
      </c>
      <c r="AH46" s="12" t="s">
        <v>35</v>
      </c>
      <c r="AI46" s="12" t="s">
        <v>35</v>
      </c>
      <c r="AK46" t="s">
        <v>35</v>
      </c>
      <c r="AL46" t="s">
        <v>35</v>
      </c>
    </row>
    <row r="47" spans="1:38" x14ac:dyDescent="0.2">
      <c r="A47" s="53" t="s">
        <v>23</v>
      </c>
      <c r="B47" s="121">
        <f>[44]Junho!$C$5</f>
        <v>25.6</v>
      </c>
      <c r="C47" s="121">
        <f>[44]Junho!$C$6</f>
        <v>26.4</v>
      </c>
      <c r="D47" s="121">
        <f>[44]Junho!$C$7</f>
        <v>27.2</v>
      </c>
      <c r="E47" s="121">
        <f>[44]Junho!$C$8</f>
        <v>29.3</v>
      </c>
      <c r="F47" s="121">
        <f>[44]Junho!$C$9</f>
        <v>28.7</v>
      </c>
      <c r="G47" s="121">
        <f>[44]Junho!$C$10</f>
        <v>26.5</v>
      </c>
      <c r="H47" s="121">
        <f>[44]Junho!$C$11</f>
        <v>28.6</v>
      </c>
      <c r="I47" s="121">
        <f>[44]Junho!$C$12</f>
        <v>29</v>
      </c>
      <c r="J47" s="121">
        <f>[44]Junho!$C$13</f>
        <v>30.1</v>
      </c>
      <c r="K47" s="121">
        <f>[44]Junho!$C$14</f>
        <v>31.6</v>
      </c>
      <c r="L47" s="121">
        <f>[44]Junho!$C$15</f>
        <v>30.8</v>
      </c>
      <c r="M47" s="121">
        <f>[44]Junho!$C$16</f>
        <v>24.3</v>
      </c>
      <c r="N47" s="121">
        <f>[44]Junho!$C$17</f>
        <v>14.2</v>
      </c>
      <c r="O47" s="121">
        <f>[44]Junho!$C$18</f>
        <v>9.4</v>
      </c>
      <c r="P47" s="121">
        <f>[44]Junho!$C$19</f>
        <v>16.899999999999999</v>
      </c>
      <c r="Q47" s="121">
        <f>[44]Junho!$C$20</f>
        <v>17.600000000000001</v>
      </c>
      <c r="R47" s="121">
        <f>[44]Junho!$C$21</f>
        <v>18.8</v>
      </c>
      <c r="S47" s="121">
        <f>[44]Junho!$C$22</f>
        <v>21.7</v>
      </c>
      <c r="T47" s="121">
        <f>[44]Junho!$C$23</f>
        <v>24.9</v>
      </c>
      <c r="U47" s="121">
        <f>[44]Junho!$C$24</f>
        <v>28.4</v>
      </c>
      <c r="V47" s="121">
        <f>[44]Junho!$C$25</f>
        <v>29</v>
      </c>
      <c r="W47" s="121">
        <f>[44]Junho!$C$26</f>
        <v>30.5</v>
      </c>
      <c r="X47" s="121">
        <f>[44]Junho!$C$27</f>
        <v>30.4</v>
      </c>
      <c r="Y47" s="121">
        <f>[44]Junho!$C$28</f>
        <v>30</v>
      </c>
      <c r="Z47" s="121">
        <f>[44]Junho!$C$29</f>
        <v>30.3</v>
      </c>
      <c r="AA47" s="121">
        <f>[44]Junho!$C$30</f>
        <v>29.2</v>
      </c>
      <c r="AB47" s="121">
        <f>[44]Junho!$C$31</f>
        <v>29.2</v>
      </c>
      <c r="AC47" s="121">
        <f>[44]Junho!$C$32</f>
        <v>30.1</v>
      </c>
      <c r="AD47" s="121">
        <f>[44]Junho!$C$33</f>
        <v>28.6</v>
      </c>
      <c r="AE47" s="121">
        <f>[44]Junho!$C$34</f>
        <v>27.9</v>
      </c>
      <c r="AF47" s="106">
        <f t="shared" si="1"/>
        <v>31.6</v>
      </c>
      <c r="AG47" s="107">
        <f t="shared" si="2"/>
        <v>26.173333333333336</v>
      </c>
      <c r="AI47" s="12" t="s">
        <v>35</v>
      </c>
      <c r="AJ47" t="s">
        <v>35</v>
      </c>
      <c r="AK47" t="s">
        <v>35</v>
      </c>
    </row>
    <row r="48" spans="1:38" x14ac:dyDescent="0.2">
      <c r="A48" s="53" t="s">
        <v>34</v>
      </c>
      <c r="B48" s="121">
        <f>[45]Junho!$C$5</f>
        <v>28.4</v>
      </c>
      <c r="C48" s="121">
        <f>[45]Junho!$C$6</f>
        <v>29.8</v>
      </c>
      <c r="D48" s="121">
        <f>[45]Junho!$C$7</f>
        <v>31.4</v>
      </c>
      <c r="E48" s="121">
        <f>[45]Junho!$C$8</f>
        <v>30.6</v>
      </c>
      <c r="F48" s="121">
        <f>[45]Junho!$C$9</f>
        <v>30.6</v>
      </c>
      <c r="G48" s="121">
        <f>[45]Junho!$C$10</f>
        <v>29.5</v>
      </c>
      <c r="H48" s="121">
        <f>[45]Junho!$C$11</f>
        <v>30.5</v>
      </c>
      <c r="I48" s="121">
        <f>[45]Junho!$C$12</f>
        <v>31.2</v>
      </c>
      <c r="J48" s="121">
        <f>[45]Junho!$C$13</f>
        <v>31.4</v>
      </c>
      <c r="K48" s="121">
        <f>[45]Junho!$C$14</f>
        <v>32</v>
      </c>
      <c r="L48" s="121">
        <f>[45]Junho!$C$15</f>
        <v>31.7</v>
      </c>
      <c r="M48" s="121">
        <f>[45]Junho!$C$16</f>
        <v>24.3</v>
      </c>
      <c r="N48" s="121">
        <f>[45]Junho!$C$17</f>
        <v>15.3</v>
      </c>
      <c r="O48" s="121">
        <f>[45]Junho!$C$18</f>
        <v>9.5</v>
      </c>
      <c r="P48" s="121">
        <f>[45]Junho!$C$19</f>
        <v>13.2</v>
      </c>
      <c r="Q48" s="121">
        <f>[45]Junho!$C$20</f>
        <v>19.3</v>
      </c>
      <c r="R48" s="121">
        <f>[45]Junho!$C$21</f>
        <v>22.2</v>
      </c>
      <c r="S48" s="121">
        <f>[45]Junho!$C$22</f>
        <v>25.5</v>
      </c>
      <c r="T48" s="121">
        <f>[45]Junho!$C$23</f>
        <v>29.4</v>
      </c>
      <c r="U48" s="121">
        <f>[45]Junho!$C$24</f>
        <v>31.2</v>
      </c>
      <c r="V48" s="121">
        <f>[45]Junho!$C$25</f>
        <v>31</v>
      </c>
      <c r="W48" s="121">
        <f>[45]Junho!$C$26</f>
        <v>31.2</v>
      </c>
      <c r="X48" s="121">
        <f>[45]Junho!$C$27</f>
        <v>30.8</v>
      </c>
      <c r="Y48" s="121">
        <f>[45]Junho!$C$28</f>
        <v>30.4</v>
      </c>
      <c r="Z48" s="121">
        <f>[45]Junho!$C$29</f>
        <v>31.2</v>
      </c>
      <c r="AA48" s="121">
        <f>[45]Junho!$C$30</f>
        <v>30.4</v>
      </c>
      <c r="AB48" s="121">
        <f>[45]Junho!$C$31</f>
        <v>30.5</v>
      </c>
      <c r="AC48" s="121">
        <f>[45]Junho!$C$32</f>
        <v>30.8</v>
      </c>
      <c r="AD48" s="121">
        <f>[45]Junho!$C$33</f>
        <v>29.5</v>
      </c>
      <c r="AE48" s="121">
        <f>[45]Junho!$C$34</f>
        <v>30.1</v>
      </c>
      <c r="AF48" s="106">
        <f t="shared" si="1"/>
        <v>32</v>
      </c>
      <c r="AG48" s="107">
        <f t="shared" si="2"/>
        <v>27.763333333333332</v>
      </c>
      <c r="AH48" s="12" t="s">
        <v>35</v>
      </c>
      <c r="AI48" s="12" t="s">
        <v>35</v>
      </c>
      <c r="AJ48" t="s">
        <v>35</v>
      </c>
      <c r="AL48" t="s">
        <v>35</v>
      </c>
    </row>
    <row r="49" spans="1:38" x14ac:dyDescent="0.2">
      <c r="A49" s="53" t="s">
        <v>20</v>
      </c>
      <c r="B49" s="121">
        <f>[46]Junho!$C$5</f>
        <v>28.9</v>
      </c>
      <c r="C49" s="121">
        <f>[46]Junho!$C$6</f>
        <v>29.4</v>
      </c>
      <c r="D49" s="121">
        <f>[46]Junho!$C$7</f>
        <v>30.3</v>
      </c>
      <c r="E49" s="121">
        <f>[46]Junho!$C$8</f>
        <v>32.4</v>
      </c>
      <c r="F49" s="121">
        <f>[46]Junho!$C$9</f>
        <v>30.7</v>
      </c>
      <c r="G49" s="121">
        <f>[46]Junho!$C$10</f>
        <v>29.3</v>
      </c>
      <c r="H49" s="121">
        <f>[46]Junho!$C$11</f>
        <v>30.7</v>
      </c>
      <c r="I49" s="121">
        <f>[46]Junho!$C$12</f>
        <v>30.1</v>
      </c>
      <c r="J49" s="121">
        <f>[46]Junho!$C$13</f>
        <v>31.3</v>
      </c>
      <c r="K49" s="121">
        <f>[46]Junho!$C$14</f>
        <v>32.1</v>
      </c>
      <c r="L49" s="121">
        <f>[46]Junho!$C$15</f>
        <v>33</v>
      </c>
      <c r="M49" s="121">
        <f>[46]Junho!$C$16</f>
        <v>26</v>
      </c>
      <c r="N49" s="121">
        <f>[46]Junho!$C$17</f>
        <v>20.399999999999999</v>
      </c>
      <c r="O49" s="121">
        <f>[46]Junho!$C$18</f>
        <v>13.6</v>
      </c>
      <c r="P49" s="121">
        <f>[46]Junho!$C$19</f>
        <v>13.1</v>
      </c>
      <c r="Q49" s="121">
        <f>[46]Junho!$C$20</f>
        <v>20.8</v>
      </c>
      <c r="R49" s="121">
        <f>[46]Junho!$C$21</f>
        <v>22.3</v>
      </c>
      <c r="S49" s="121">
        <f>[46]Junho!$C$22</f>
        <v>24.8</v>
      </c>
      <c r="T49" s="121">
        <f>[46]Junho!$C$23</f>
        <v>26.9</v>
      </c>
      <c r="U49" s="121">
        <f>[46]Junho!$C$24</f>
        <v>29.3</v>
      </c>
      <c r="V49" s="121">
        <f>[46]Junho!$C$25</f>
        <v>30</v>
      </c>
      <c r="W49" s="121">
        <f>[46]Junho!$C$26</f>
        <v>30.8</v>
      </c>
      <c r="X49" s="121">
        <f>[46]Junho!$C$27</f>
        <v>30.9</v>
      </c>
      <c r="Y49" s="121">
        <f>[46]Junho!$C$28</f>
        <v>30.1</v>
      </c>
      <c r="Z49" s="121">
        <f>[46]Junho!$C$29</f>
        <v>31.4</v>
      </c>
      <c r="AA49" s="121">
        <f>[46]Junho!$C$30</f>
        <v>29.1</v>
      </c>
      <c r="AB49" s="121">
        <f>[46]Junho!$C$31</f>
        <v>30.1</v>
      </c>
      <c r="AC49" s="121">
        <f>[46]Junho!$C$32</f>
        <v>32.200000000000003</v>
      </c>
      <c r="AD49" s="121">
        <f>[46]Junho!$C$33</f>
        <v>30.8</v>
      </c>
      <c r="AE49" s="121">
        <f>[46]Junho!$C$34</f>
        <v>29.2</v>
      </c>
      <c r="AF49" s="106">
        <f t="shared" si="1"/>
        <v>33</v>
      </c>
      <c r="AG49" s="107">
        <f t="shared" si="2"/>
        <v>28</v>
      </c>
      <c r="AK49" t="s">
        <v>35</v>
      </c>
    </row>
    <row r="50" spans="1:38" s="5" customFormat="1" ht="17.100000000000001" customHeight="1" x14ac:dyDescent="0.2">
      <c r="A50" s="54" t="s">
        <v>24</v>
      </c>
      <c r="B50" s="122">
        <f t="shared" ref="B50:AE50" si="3">MAX(B5:B49)</f>
        <v>29.3</v>
      </c>
      <c r="C50" s="122">
        <f t="shared" si="3"/>
        <v>30.5</v>
      </c>
      <c r="D50" s="122">
        <f t="shared" si="3"/>
        <v>31.9</v>
      </c>
      <c r="E50" s="122">
        <f t="shared" si="3"/>
        <v>32.6</v>
      </c>
      <c r="F50" s="122">
        <f t="shared" si="3"/>
        <v>32.9</v>
      </c>
      <c r="G50" s="122">
        <f t="shared" si="3"/>
        <v>30.7</v>
      </c>
      <c r="H50" s="122">
        <f t="shared" si="3"/>
        <v>31.2</v>
      </c>
      <c r="I50" s="122">
        <f t="shared" si="3"/>
        <v>32.799999999999997</v>
      </c>
      <c r="J50" s="122">
        <f t="shared" si="3"/>
        <v>33.5</v>
      </c>
      <c r="K50" s="122">
        <f t="shared" si="3"/>
        <v>33.4</v>
      </c>
      <c r="L50" s="122">
        <f t="shared" si="3"/>
        <v>34.200000000000003</v>
      </c>
      <c r="M50" s="122">
        <f t="shared" si="3"/>
        <v>31</v>
      </c>
      <c r="N50" s="122">
        <f t="shared" si="3"/>
        <v>27.9</v>
      </c>
      <c r="O50" s="122">
        <f t="shared" si="3"/>
        <v>16.8</v>
      </c>
      <c r="P50" s="122">
        <f t="shared" si="3"/>
        <v>20.3</v>
      </c>
      <c r="Q50" s="122">
        <f t="shared" si="3"/>
        <v>23.2</v>
      </c>
      <c r="R50" s="122">
        <f t="shared" si="3"/>
        <v>23.3</v>
      </c>
      <c r="S50" s="122">
        <f t="shared" si="3"/>
        <v>25.5</v>
      </c>
      <c r="T50" s="122">
        <f t="shared" si="3"/>
        <v>29.4</v>
      </c>
      <c r="U50" s="122">
        <f t="shared" si="3"/>
        <v>31.4</v>
      </c>
      <c r="V50" s="122">
        <f t="shared" si="3"/>
        <v>32.4</v>
      </c>
      <c r="W50" s="122">
        <f t="shared" si="3"/>
        <v>32.700000000000003</v>
      </c>
      <c r="X50" s="122">
        <f t="shared" si="3"/>
        <v>32.700000000000003</v>
      </c>
      <c r="Y50" s="122">
        <f t="shared" si="3"/>
        <v>32.6</v>
      </c>
      <c r="Z50" s="122">
        <f t="shared" si="3"/>
        <v>33.299999999999997</v>
      </c>
      <c r="AA50" s="122">
        <f t="shared" si="3"/>
        <v>32.6</v>
      </c>
      <c r="AB50" s="122">
        <f t="shared" si="3"/>
        <v>32</v>
      </c>
      <c r="AC50" s="122">
        <f t="shared" si="3"/>
        <v>33.9</v>
      </c>
      <c r="AD50" s="122">
        <f t="shared" si="3"/>
        <v>31.2</v>
      </c>
      <c r="AE50" s="122">
        <f t="shared" si="3"/>
        <v>31.2</v>
      </c>
      <c r="AF50" s="108">
        <f>MAX(AF5:AF49)</f>
        <v>34.200000000000003</v>
      </c>
      <c r="AG50" s="109"/>
      <c r="AK50" s="5" t="s">
        <v>35</v>
      </c>
    </row>
    <row r="51" spans="1:38" x14ac:dyDescent="0.2">
      <c r="A51" s="99" t="s">
        <v>224</v>
      </c>
      <c r="B51" s="44"/>
      <c r="C51" s="44"/>
      <c r="D51" s="44"/>
      <c r="E51" s="44"/>
      <c r="F51" s="44"/>
      <c r="G51" s="44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50"/>
      <c r="AE51" s="50"/>
      <c r="AF51" s="48"/>
      <c r="AG51" s="49"/>
      <c r="AJ51" t="s">
        <v>35</v>
      </c>
      <c r="AK51" t="s">
        <v>35</v>
      </c>
    </row>
    <row r="52" spans="1:38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1"/>
      <c r="U52" s="91"/>
      <c r="V52" s="91"/>
      <c r="W52" s="91"/>
      <c r="X52" s="91"/>
      <c r="Y52" s="95"/>
      <c r="Z52" s="95"/>
      <c r="AA52" s="95"/>
      <c r="AB52" s="95"/>
      <c r="AC52" s="95"/>
      <c r="AD52" s="95"/>
      <c r="AE52" s="95"/>
      <c r="AF52" s="48"/>
      <c r="AG52" s="47"/>
      <c r="AL52" t="s">
        <v>35</v>
      </c>
    </row>
    <row r="53" spans="1:38" x14ac:dyDescent="0.2">
      <c r="A53" s="46"/>
      <c r="B53" s="95"/>
      <c r="C53" s="95"/>
      <c r="D53" s="95"/>
      <c r="E53" s="95"/>
      <c r="F53" s="95"/>
      <c r="G53" s="95"/>
      <c r="H53" s="95"/>
      <c r="I53" s="95"/>
      <c r="J53" s="96"/>
      <c r="K53" s="96"/>
      <c r="L53" s="96"/>
      <c r="M53" s="96"/>
      <c r="N53" s="96"/>
      <c r="O53" s="96"/>
      <c r="P53" s="96"/>
      <c r="Q53" s="95"/>
      <c r="R53" s="95"/>
      <c r="S53" s="95"/>
      <c r="T53" s="92"/>
      <c r="U53" s="92"/>
      <c r="V53" s="92"/>
      <c r="W53" s="92"/>
      <c r="X53" s="92"/>
      <c r="Y53" s="95"/>
      <c r="Z53" s="95"/>
      <c r="AA53" s="95"/>
      <c r="AB53" s="95"/>
      <c r="AC53" s="95"/>
      <c r="AD53" s="50"/>
      <c r="AE53" s="50"/>
      <c r="AF53" s="48"/>
      <c r="AG53" s="47"/>
    </row>
    <row r="54" spans="1:38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50"/>
      <c r="AE54" s="50"/>
      <c r="AF54" s="48"/>
      <c r="AG54" s="79"/>
    </row>
    <row r="55" spans="1:38" x14ac:dyDescent="0.2">
      <c r="A55" s="46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48"/>
      <c r="AG55" s="49"/>
      <c r="AI55" s="12" t="s">
        <v>35</v>
      </c>
    </row>
    <row r="56" spans="1:38" x14ac:dyDescent="0.2">
      <c r="A56" s="46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48"/>
      <c r="AG56" s="49"/>
    </row>
    <row r="57" spans="1:38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</row>
    <row r="58" spans="1:38" x14ac:dyDescent="0.2">
      <c r="AG58" s="1"/>
    </row>
    <row r="59" spans="1:38" x14ac:dyDescent="0.2">
      <c r="Z59" s="2" t="s">
        <v>35</v>
      </c>
      <c r="AG59" s="1"/>
      <c r="AI59" t="s">
        <v>35</v>
      </c>
    </row>
    <row r="62" spans="1:38" x14ac:dyDescent="0.2">
      <c r="X62" s="2" t="s">
        <v>35</v>
      </c>
      <c r="Z62" s="2" t="s">
        <v>35</v>
      </c>
    </row>
    <row r="63" spans="1:38" x14ac:dyDescent="0.2">
      <c r="L63" s="2" t="s">
        <v>35</v>
      </c>
      <c r="S63" s="2" t="s">
        <v>35</v>
      </c>
    </row>
    <row r="64" spans="1:38" x14ac:dyDescent="0.2">
      <c r="V64" s="2" t="s">
        <v>35</v>
      </c>
      <c r="AH64" t="s">
        <v>35</v>
      </c>
    </row>
    <row r="66" spans="19:39" x14ac:dyDescent="0.2">
      <c r="S66" s="2" t="s">
        <v>35</v>
      </c>
    </row>
    <row r="67" spans="19:39" x14ac:dyDescent="0.2">
      <c r="U67" s="2" t="s">
        <v>35</v>
      </c>
      <c r="AF67" s="7" t="s">
        <v>35</v>
      </c>
    </row>
    <row r="71" spans="19:39" x14ac:dyDescent="0.2">
      <c r="AM71" s="12" t="s">
        <v>35</v>
      </c>
    </row>
  </sheetData>
  <mergeCells count="33"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G3:G4"/>
    <mergeCell ref="U3:U4"/>
    <mergeCell ref="H3:H4"/>
    <mergeCell ref="N3:N4"/>
    <mergeCell ref="C3:C4"/>
    <mergeCell ref="E3:E4"/>
    <mergeCell ref="M3:M4"/>
    <mergeCell ref="B3:B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J3:J4"/>
    <mergeCell ref="K3:K4"/>
    <mergeCell ref="T3:T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B5" sqref="B5:AG5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8" t="s">
        <v>216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5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5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28</v>
      </c>
      <c r="AG3" s="105" t="s">
        <v>26</v>
      </c>
    </row>
    <row r="4" spans="1:35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05" t="s">
        <v>25</v>
      </c>
    </row>
    <row r="5" spans="1:35" s="5" customFormat="1" x14ac:dyDescent="0.2">
      <c r="A5" s="53" t="s">
        <v>30</v>
      </c>
      <c r="B5" s="120">
        <f>[2]Junho!$D$5</f>
        <v>15.8</v>
      </c>
      <c r="C5" s="120">
        <f>[2]Junho!$D$6</f>
        <v>14.1</v>
      </c>
      <c r="D5" s="120">
        <f>[2]Junho!$D$7</f>
        <v>12</v>
      </c>
      <c r="E5" s="120">
        <f>[2]Junho!$D$8</f>
        <v>12.5</v>
      </c>
      <c r="F5" s="120">
        <f>[2]Junho!$D$9</f>
        <v>12.2</v>
      </c>
      <c r="G5" s="120">
        <f>[2]Junho!$D$10</f>
        <v>11.5</v>
      </c>
      <c r="H5" s="120">
        <f>[2]Junho!$D$11</f>
        <v>11.1</v>
      </c>
      <c r="I5" s="120">
        <f>[2]Junho!$D$12</f>
        <v>10.3</v>
      </c>
      <c r="J5" s="120">
        <f>[2]Junho!$D$13</f>
        <v>11.2</v>
      </c>
      <c r="K5" s="120">
        <f>[2]Junho!$D$14</f>
        <v>14.8</v>
      </c>
      <c r="L5" s="120">
        <f>[2]Junho!$D$15</f>
        <v>15.1</v>
      </c>
      <c r="M5" s="120">
        <f>[2]Junho!$D$16</f>
        <v>16.5</v>
      </c>
      <c r="N5" s="120">
        <f>[2]Junho!$D$17</f>
        <v>11.7</v>
      </c>
      <c r="O5" s="120">
        <f>[2]Junho!$D$18</f>
        <v>10.3</v>
      </c>
      <c r="P5" s="120">
        <f>[2]Junho!$D$19</f>
        <v>10.5</v>
      </c>
      <c r="Q5" s="120">
        <f>[2]Junho!$D$20</f>
        <v>6.3</v>
      </c>
      <c r="R5" s="120">
        <f>[2]Junho!$D$21</f>
        <v>10</v>
      </c>
      <c r="S5" s="120">
        <f>[2]Junho!$D$22</f>
        <v>5.9</v>
      </c>
      <c r="T5" s="120">
        <f>[2]Junho!$D$23</f>
        <v>7.2</v>
      </c>
      <c r="U5" s="120">
        <f>[2]Junho!$D$24</f>
        <v>8.4</v>
      </c>
      <c r="V5" s="120">
        <f>[2]Junho!$D$25</f>
        <v>11.8</v>
      </c>
      <c r="W5" s="120">
        <f>[2]Junho!$D$26</f>
        <v>12.5</v>
      </c>
      <c r="X5" s="120">
        <f>[2]Junho!$D$27</f>
        <v>12.6</v>
      </c>
      <c r="Y5" s="120">
        <f>[2]Junho!$D$28</f>
        <v>11.7</v>
      </c>
      <c r="Z5" s="120">
        <f>[2]Junho!$D$29</f>
        <v>11.6</v>
      </c>
      <c r="AA5" s="120">
        <f>[2]Junho!$D$30</f>
        <v>10.5</v>
      </c>
      <c r="AB5" s="120">
        <f>[2]Junho!$D$31</f>
        <v>10.6</v>
      </c>
      <c r="AC5" s="120">
        <f>[2]Junho!$D$32</f>
        <v>12.6</v>
      </c>
      <c r="AD5" s="120">
        <f>[2]Junho!$D$33</f>
        <v>12.3</v>
      </c>
      <c r="AE5" s="120">
        <f>[2]Junho!$D$34</f>
        <v>13.3</v>
      </c>
      <c r="AF5" s="108">
        <f>MIN(B5:AE5)</f>
        <v>5.9</v>
      </c>
      <c r="AG5" s="107">
        <f>AVERAGE(B5:AE5)</f>
        <v>11.563333333333336</v>
      </c>
    </row>
    <row r="6" spans="1:35" x14ac:dyDescent="0.2">
      <c r="A6" s="53" t="s">
        <v>0</v>
      </c>
      <c r="B6" s="121">
        <f>[3]Junho!$D$5</f>
        <v>12.2</v>
      </c>
      <c r="C6" s="121">
        <f>[3]Junho!$D$6</f>
        <v>12.1</v>
      </c>
      <c r="D6" s="121">
        <f>[3]Junho!$D$7</f>
        <v>11.4</v>
      </c>
      <c r="E6" s="121">
        <f>[3]Junho!$D$8</f>
        <v>9.8000000000000007</v>
      </c>
      <c r="F6" s="121">
        <f>[3]Junho!$D$9</f>
        <v>11.4</v>
      </c>
      <c r="G6" s="121">
        <f>[3]Junho!$D$10</f>
        <v>11</v>
      </c>
      <c r="H6" s="121">
        <f>[3]Junho!$D$11</f>
        <v>10.5</v>
      </c>
      <c r="I6" s="121">
        <f>[3]Junho!$D$12</f>
        <v>9</v>
      </c>
      <c r="J6" s="121">
        <f>[3]Junho!$D$13</f>
        <v>8.9</v>
      </c>
      <c r="K6" s="121">
        <f>[3]Junho!$D$14</f>
        <v>12.9</v>
      </c>
      <c r="L6" s="121">
        <f>[3]Junho!$D$15</f>
        <v>16</v>
      </c>
      <c r="M6" s="121">
        <f>[3]Junho!$D$16</f>
        <v>9.9</v>
      </c>
      <c r="N6" s="121">
        <f>[3]Junho!$D$17</f>
        <v>6.9</v>
      </c>
      <c r="O6" s="121">
        <f>[3]Junho!$D$18</f>
        <v>6.6</v>
      </c>
      <c r="P6" s="121">
        <f>[3]Junho!$D$19</f>
        <v>8.1999999999999993</v>
      </c>
      <c r="Q6" s="121">
        <f>[3]Junho!$D$20</f>
        <v>9.4</v>
      </c>
      <c r="R6" s="121">
        <f>[3]Junho!$D$21</f>
        <v>9.1999999999999993</v>
      </c>
      <c r="S6" s="121">
        <f>[3]Junho!$D$22</f>
        <v>8.1</v>
      </c>
      <c r="T6" s="121">
        <f>[3]Junho!$D$23</f>
        <v>5.3</v>
      </c>
      <c r="U6" s="121">
        <f>[3]Junho!$D$24</f>
        <v>6.3</v>
      </c>
      <c r="V6" s="121">
        <f>[3]Junho!$D$25</f>
        <v>12.4</v>
      </c>
      <c r="W6" s="121">
        <f>[3]Junho!$D$26</f>
        <v>14</v>
      </c>
      <c r="X6" s="121">
        <f>[3]Junho!$D$27</f>
        <v>16.7</v>
      </c>
      <c r="Y6" s="121">
        <f>[3]Junho!$D$28</f>
        <v>13.9</v>
      </c>
      <c r="Z6" s="121">
        <f>[3]Junho!$D$29</f>
        <v>12.1</v>
      </c>
      <c r="AA6" s="121">
        <f>[3]Junho!$D$30</f>
        <v>10.7</v>
      </c>
      <c r="AB6" s="121">
        <f>[3]Junho!$D$31</f>
        <v>11</v>
      </c>
      <c r="AC6" s="121">
        <f>[3]Junho!$D$32</f>
        <v>9.9</v>
      </c>
      <c r="AD6" s="121">
        <f>[3]Junho!$D$33</f>
        <v>11.7</v>
      </c>
      <c r="AE6" s="121">
        <f>[3]Junho!$D$34</f>
        <v>11.2</v>
      </c>
      <c r="AF6" s="108">
        <f t="shared" ref="AF6:AF49" si="1">MIN(B6:AE6)</f>
        <v>5.3</v>
      </c>
      <c r="AG6" s="107">
        <f t="shared" ref="AG6:AG49" si="2">AVERAGE(B6:AE6)</f>
        <v>10.623333333333333</v>
      </c>
    </row>
    <row r="7" spans="1:35" x14ac:dyDescent="0.2">
      <c r="A7" s="53" t="s">
        <v>88</v>
      </c>
      <c r="B7" s="121">
        <f>[4]Junho!$D$5</f>
        <v>16.600000000000001</v>
      </c>
      <c r="C7" s="121">
        <f>[4]Junho!$D$6</f>
        <v>14.9</v>
      </c>
      <c r="D7" s="121">
        <f>[4]Junho!$D$7</f>
        <v>14.7</v>
      </c>
      <c r="E7" s="121">
        <f>[4]Junho!$D$8</f>
        <v>15.5</v>
      </c>
      <c r="F7" s="121">
        <f>[4]Junho!$D$9</f>
        <v>14.1</v>
      </c>
      <c r="G7" s="121">
        <f>[4]Junho!$D$10</f>
        <v>15.6</v>
      </c>
      <c r="H7" s="121">
        <f>[4]Junho!$D$11</f>
        <v>15.1</v>
      </c>
      <c r="I7" s="121">
        <f>[4]Junho!$D$12</f>
        <v>13.6</v>
      </c>
      <c r="J7" s="121">
        <f>[4]Junho!$D$13</f>
        <v>13.5</v>
      </c>
      <c r="K7" s="121">
        <f>[4]Junho!$D$14</f>
        <v>16.3</v>
      </c>
      <c r="L7" s="121">
        <f>[4]Junho!$D$15</f>
        <v>18.2</v>
      </c>
      <c r="M7" s="121">
        <f>[4]Junho!$D$16</f>
        <v>14.5</v>
      </c>
      <c r="N7" s="121">
        <f>[4]Junho!$D$17</f>
        <v>9.6999999999999993</v>
      </c>
      <c r="O7" s="121">
        <f>[4]Junho!$D$18</f>
        <v>8.9</v>
      </c>
      <c r="P7" s="121">
        <f>[4]Junho!$D$19</f>
        <v>9.5</v>
      </c>
      <c r="Q7" s="121">
        <f>[4]Junho!$D$20</f>
        <v>6.5</v>
      </c>
      <c r="R7" s="121">
        <f>[4]Junho!$D$21</f>
        <v>9.6999999999999993</v>
      </c>
      <c r="S7" s="121">
        <f>[4]Junho!$D$22</f>
        <v>8.1</v>
      </c>
      <c r="T7" s="121">
        <f>[4]Junho!$D$23</f>
        <v>10.3</v>
      </c>
      <c r="U7" s="121" t="str">
        <f>[4]Junho!$D$24</f>
        <v>*</v>
      </c>
      <c r="V7" s="121" t="str">
        <f>[4]Junho!$D$25</f>
        <v>*</v>
      </c>
      <c r="W7" s="121" t="str">
        <f>[4]Junho!$D$26</f>
        <v>*</v>
      </c>
      <c r="X7" s="121" t="str">
        <f>[4]Junho!$D$27</f>
        <v>*</v>
      </c>
      <c r="Y7" s="121" t="str">
        <f>[4]Junho!$D$28</f>
        <v>*</v>
      </c>
      <c r="Z7" s="121" t="str">
        <f>[4]Junho!$D$29</f>
        <v>*</v>
      </c>
      <c r="AA7" s="121" t="str">
        <f>[4]Junho!$D$30</f>
        <v>*</v>
      </c>
      <c r="AB7" s="121" t="str">
        <f>[4]Junho!$D$31</f>
        <v>*</v>
      </c>
      <c r="AC7" s="121" t="str">
        <f>[4]Junho!$D$32</f>
        <v>*</v>
      </c>
      <c r="AD7" s="121" t="str">
        <f>[4]Junho!$D$33</f>
        <v>*</v>
      </c>
      <c r="AE7" s="121" t="str">
        <f>[4]Junho!$D$34</f>
        <v>*</v>
      </c>
      <c r="AF7" s="108">
        <f t="shared" si="1"/>
        <v>6.5</v>
      </c>
      <c r="AG7" s="107">
        <f t="shared" si="2"/>
        <v>12.910526315789472</v>
      </c>
    </row>
    <row r="8" spans="1:35" x14ac:dyDescent="0.2">
      <c r="A8" s="53" t="s">
        <v>1</v>
      </c>
      <c r="B8" s="121">
        <f>[5]Junho!$D$5</f>
        <v>16.100000000000001</v>
      </c>
      <c r="C8" s="121">
        <f>[5]Junho!$D$6</f>
        <v>16</v>
      </c>
      <c r="D8" s="121">
        <f>[5]Junho!$D$7</f>
        <v>15.1</v>
      </c>
      <c r="E8" s="121">
        <f>[5]Junho!$D$8</f>
        <v>16.5</v>
      </c>
      <c r="F8" s="121">
        <f>[5]Junho!$D$9</f>
        <v>15.8</v>
      </c>
      <c r="G8" s="121">
        <f>[5]Junho!$D$10</f>
        <v>15.6</v>
      </c>
      <c r="H8" s="121">
        <f>[5]Junho!$D$11</f>
        <v>14.2</v>
      </c>
      <c r="I8" s="121">
        <f>[5]Junho!$D$12</f>
        <v>13.5</v>
      </c>
      <c r="J8" s="121">
        <f>[5]Junho!$D$13</f>
        <v>15.5</v>
      </c>
      <c r="K8" s="121">
        <f>[5]Junho!$D$14</f>
        <v>16.3</v>
      </c>
      <c r="L8" s="121">
        <f>[5]Junho!$D$15</f>
        <v>17.399999999999999</v>
      </c>
      <c r="M8" s="121">
        <f>[5]Junho!$D$16</f>
        <v>13.8</v>
      </c>
      <c r="N8" s="121">
        <f>[5]Junho!$D$17</f>
        <v>9.3000000000000007</v>
      </c>
      <c r="O8" s="121">
        <f>[5]Junho!$D$18</f>
        <v>8.4</v>
      </c>
      <c r="P8" s="121">
        <f>[5]Junho!$D$19</f>
        <v>10.1</v>
      </c>
      <c r="Q8" s="121">
        <f>[5]Junho!$D$20</f>
        <v>6.7</v>
      </c>
      <c r="R8" s="121">
        <f>[5]Junho!$D$21</f>
        <v>9.9</v>
      </c>
      <c r="S8" s="121">
        <f>[5]Junho!$D$22</f>
        <v>10.199999999999999</v>
      </c>
      <c r="T8" s="121">
        <f>[5]Junho!$D$23</f>
        <v>9.1999999999999993</v>
      </c>
      <c r="U8" s="121">
        <f>[5]Junho!$D$24</f>
        <v>11.6</v>
      </c>
      <c r="V8" s="121">
        <f>[5]Junho!$D$25</f>
        <v>14</v>
      </c>
      <c r="W8" s="121">
        <f>[5]Junho!$D$26</f>
        <v>17.8</v>
      </c>
      <c r="X8" s="121">
        <f>[5]Junho!$D$27</f>
        <v>16.2</v>
      </c>
      <c r="Y8" s="121">
        <f>[5]Junho!$D$28</f>
        <v>15.6</v>
      </c>
      <c r="Z8" s="121">
        <f>[5]Junho!$D$29</f>
        <v>15.9</v>
      </c>
      <c r="AA8" s="121">
        <f>[5]Junho!$D$30</f>
        <v>15.3</v>
      </c>
      <c r="AB8" s="121">
        <f>[5]Junho!$D$31</f>
        <v>14.6</v>
      </c>
      <c r="AC8" s="121">
        <f>[5]Junho!$D$32</f>
        <v>14.6</v>
      </c>
      <c r="AD8" s="121">
        <f>[5]Junho!$D$33</f>
        <v>13.9</v>
      </c>
      <c r="AE8" s="121">
        <f>[5]Junho!$D$34</f>
        <v>14.7</v>
      </c>
      <c r="AF8" s="108">
        <f t="shared" si="1"/>
        <v>6.7</v>
      </c>
      <c r="AG8" s="107">
        <f t="shared" si="2"/>
        <v>13.793333333333335</v>
      </c>
    </row>
    <row r="9" spans="1:35" hidden="1" x14ac:dyDescent="0.2">
      <c r="A9" s="53" t="s">
        <v>151</v>
      </c>
      <c r="B9" s="121" t="str">
        <f>[6]Junho!$D$5</f>
        <v>*</v>
      </c>
      <c r="C9" s="121" t="str">
        <f>[6]Junho!$D$6</f>
        <v>*</v>
      </c>
      <c r="D9" s="121" t="str">
        <f>[6]Junho!$D$7</f>
        <v>*</v>
      </c>
      <c r="E9" s="121" t="str">
        <f>[6]Junho!$D$8</f>
        <v>*</v>
      </c>
      <c r="F9" s="121" t="str">
        <f>[6]Junho!$D$9</f>
        <v>*</v>
      </c>
      <c r="G9" s="121" t="str">
        <f>[6]Junho!$D$10</f>
        <v>*</v>
      </c>
      <c r="H9" s="121" t="str">
        <f>[6]Junho!$D$11</f>
        <v>*</v>
      </c>
      <c r="I9" s="121" t="str">
        <f>[6]Junho!$D$12</f>
        <v>*</v>
      </c>
      <c r="J9" s="121" t="str">
        <f>[6]Junho!$D$13</f>
        <v>*</v>
      </c>
      <c r="K9" s="121" t="str">
        <f>[6]Junho!$D$14</f>
        <v>*</v>
      </c>
      <c r="L9" s="121" t="str">
        <f>[6]Junho!$D$15</f>
        <v>*</v>
      </c>
      <c r="M9" s="121" t="str">
        <f>[6]Junho!$D$16</f>
        <v>*</v>
      </c>
      <c r="N9" s="121" t="str">
        <f>[6]Junho!$D$17</f>
        <v>*</v>
      </c>
      <c r="O9" s="121" t="str">
        <f>[6]Junho!$D$18</f>
        <v>*</v>
      </c>
      <c r="P9" s="121" t="str">
        <f>[6]Junho!$D$19</f>
        <v>*</v>
      </c>
      <c r="Q9" s="121" t="str">
        <f>[6]Junho!$D$20</f>
        <v>*</v>
      </c>
      <c r="R9" s="121" t="str">
        <f>[6]Junho!$D$21</f>
        <v>*</v>
      </c>
      <c r="S9" s="121" t="str">
        <f>[6]Junho!$D$22</f>
        <v>*</v>
      </c>
      <c r="T9" s="121" t="str">
        <f>[6]Junho!$D$23</f>
        <v>*</v>
      </c>
      <c r="U9" s="121" t="str">
        <f>[6]Junho!$D$24</f>
        <v>*</v>
      </c>
      <c r="V9" s="121" t="str">
        <f>[6]Junho!$D$25</f>
        <v>*</v>
      </c>
      <c r="W9" s="121" t="str">
        <f>[6]Junho!$D$26</f>
        <v>*</v>
      </c>
      <c r="X9" s="121" t="str">
        <f>[6]Junho!$D$27</f>
        <v>*</v>
      </c>
      <c r="Y9" s="121" t="str">
        <f>[6]Junho!$D$28</f>
        <v>*</v>
      </c>
      <c r="Z9" s="121" t="str">
        <f>[6]Junho!$D$29</f>
        <v>*</v>
      </c>
      <c r="AA9" s="121" t="str">
        <f>[6]Junho!$D$30</f>
        <v>*</v>
      </c>
      <c r="AB9" s="121" t="str">
        <f>[6]Junho!$D$31</f>
        <v>*</v>
      </c>
      <c r="AC9" s="121" t="str">
        <f>[6]Junho!$D$32</f>
        <v>*</v>
      </c>
      <c r="AD9" s="121" t="str">
        <f>[6]Junho!$D$33</f>
        <v>*</v>
      </c>
      <c r="AE9" s="121" t="str">
        <f>[6]Junho!$D$34</f>
        <v>*</v>
      </c>
      <c r="AF9" s="108" t="s">
        <v>209</v>
      </c>
      <c r="AG9" s="107" t="s">
        <v>209</v>
      </c>
    </row>
    <row r="10" spans="1:35" x14ac:dyDescent="0.2">
      <c r="A10" s="53" t="s">
        <v>95</v>
      </c>
      <c r="B10" s="121">
        <f>[7]Junho!$D$5</f>
        <v>14.8</v>
      </c>
      <c r="C10" s="121">
        <f>[7]Junho!$D$6</f>
        <v>13.5</v>
      </c>
      <c r="D10" s="121">
        <f>[7]Junho!$D$7</f>
        <v>11.7</v>
      </c>
      <c r="E10" s="121">
        <f>[7]Junho!$D$8</f>
        <v>12.2</v>
      </c>
      <c r="F10" s="121">
        <f>[7]Junho!$D$9</f>
        <v>11.3</v>
      </c>
      <c r="G10" s="121">
        <f>[7]Junho!$D$10</f>
        <v>10.199999999999999</v>
      </c>
      <c r="H10" s="121">
        <f>[7]Junho!$D$11</f>
        <v>10.1</v>
      </c>
      <c r="I10" s="121">
        <f>[7]Junho!$D$12</f>
        <v>11.2</v>
      </c>
      <c r="J10" s="121">
        <f>[7]Junho!$D$13</f>
        <v>11.4</v>
      </c>
      <c r="K10" s="121">
        <f>[7]Junho!$D$14</f>
        <v>15</v>
      </c>
      <c r="L10" s="121">
        <f>[7]Junho!$D$15</f>
        <v>15.9</v>
      </c>
      <c r="M10" s="121">
        <f>[7]Junho!$D$16</f>
        <v>15.4</v>
      </c>
      <c r="N10" s="121">
        <f>[7]Junho!$D$17</f>
        <v>8.4</v>
      </c>
      <c r="O10" s="121">
        <f>[7]Junho!$D$18</f>
        <v>7.7</v>
      </c>
      <c r="P10" s="121">
        <f>[7]Junho!$D$19</f>
        <v>5.2</v>
      </c>
      <c r="Q10" s="121">
        <f>[7]Junho!$D$20</f>
        <v>3.8</v>
      </c>
      <c r="R10" s="121">
        <f>[7]Junho!$D$21</f>
        <v>8.4</v>
      </c>
      <c r="S10" s="121">
        <f>[7]Junho!$D$22</f>
        <v>6.2</v>
      </c>
      <c r="T10" s="121">
        <f>[7]Junho!$D$23</f>
        <v>7.1</v>
      </c>
      <c r="U10" s="121">
        <f>[7]Junho!$D$24</f>
        <v>8.5</v>
      </c>
      <c r="V10" s="121">
        <f>[7]Junho!$D$25</f>
        <v>11</v>
      </c>
      <c r="W10" s="121">
        <f>[7]Junho!$D$26</f>
        <v>14</v>
      </c>
      <c r="X10" s="121">
        <f>[7]Junho!$D$27</f>
        <v>14.8</v>
      </c>
      <c r="Y10" s="121">
        <f>[7]Junho!$D$28</f>
        <v>14.2</v>
      </c>
      <c r="Z10" s="121">
        <f>[7]Junho!$D$29</f>
        <v>12.4</v>
      </c>
      <c r="AA10" s="121">
        <f>[7]Junho!$D$30</f>
        <v>10.7</v>
      </c>
      <c r="AB10" s="121">
        <f>[7]Junho!$D$31</f>
        <v>9.9</v>
      </c>
      <c r="AC10" s="121">
        <f>[7]Junho!$D$32</f>
        <v>12.9</v>
      </c>
      <c r="AD10" s="121">
        <f>[7]Junho!$D$33</f>
        <v>12.9</v>
      </c>
      <c r="AE10" s="121">
        <f>[7]Junho!$D$34</f>
        <v>11.2</v>
      </c>
      <c r="AF10" s="108">
        <f t="shared" si="1"/>
        <v>3.8</v>
      </c>
      <c r="AG10" s="107">
        <f t="shared" si="2"/>
        <v>11.066666666666663</v>
      </c>
    </row>
    <row r="11" spans="1:35" x14ac:dyDescent="0.2">
      <c r="A11" s="53" t="s">
        <v>52</v>
      </c>
      <c r="B11" s="121">
        <f>[8]Junho!$D$5</f>
        <v>17</v>
      </c>
      <c r="C11" s="121">
        <f>[8]Junho!$D$6</f>
        <v>16</v>
      </c>
      <c r="D11" s="121">
        <f>[8]Junho!$D$7</f>
        <v>16.399999999999999</v>
      </c>
      <c r="E11" s="121">
        <f>[8]Junho!$D$8</f>
        <v>17.100000000000001</v>
      </c>
      <c r="F11" s="121">
        <f>[8]Junho!$D$9</f>
        <v>17.100000000000001</v>
      </c>
      <c r="G11" s="121">
        <f>[8]Junho!$D$10</f>
        <v>15.7</v>
      </c>
      <c r="H11" s="121">
        <f>[8]Junho!$D$11</f>
        <v>16.3</v>
      </c>
      <c r="I11" s="121">
        <f>[8]Junho!$D$12</f>
        <v>16.600000000000001</v>
      </c>
      <c r="J11" s="121">
        <f>[8]Junho!$D$13</f>
        <v>14.9</v>
      </c>
      <c r="K11" s="121">
        <f>[8]Junho!$D$14</f>
        <v>18.3</v>
      </c>
      <c r="L11" s="121">
        <f>[8]Junho!$D$15</f>
        <v>17.899999999999999</v>
      </c>
      <c r="M11" s="121">
        <f>[8]Junho!$D$16</f>
        <v>17</v>
      </c>
      <c r="N11" s="121">
        <f>[8]Junho!$D$17</f>
        <v>11.7</v>
      </c>
      <c r="O11" s="121">
        <f>[8]Junho!$D$18</f>
        <v>9.6999999999999993</v>
      </c>
      <c r="P11" s="121">
        <f>[8]Junho!$D$19</f>
        <v>9.4</v>
      </c>
      <c r="Q11" s="121">
        <f>[8]Junho!$D$20</f>
        <v>8.4</v>
      </c>
      <c r="R11" s="121">
        <f>[8]Junho!$D$21</f>
        <v>9.8000000000000007</v>
      </c>
      <c r="S11" s="121">
        <f>[8]Junho!$D$22</f>
        <v>10.1</v>
      </c>
      <c r="T11" s="121">
        <f>[8]Junho!$D$23</f>
        <v>12</v>
      </c>
      <c r="U11" s="121">
        <f>[8]Junho!$D$24</f>
        <v>13</v>
      </c>
      <c r="V11" s="121">
        <f>[8]Junho!$D$25</f>
        <v>15.5</v>
      </c>
      <c r="W11" s="121">
        <f>[8]Junho!$D$26</f>
        <v>16.8</v>
      </c>
      <c r="X11" s="121">
        <f>[8]Junho!$D$27</f>
        <v>16.8</v>
      </c>
      <c r="Y11" s="121">
        <f>[8]Junho!$D$28</f>
        <v>16.600000000000001</v>
      </c>
      <c r="Z11" s="121">
        <f>[8]Junho!$D$29</f>
        <v>16.7</v>
      </c>
      <c r="AA11" s="121">
        <f>[8]Junho!$D$30</f>
        <v>16.3</v>
      </c>
      <c r="AB11" s="121">
        <f>[8]Junho!$D$31</f>
        <v>15.9</v>
      </c>
      <c r="AC11" s="121">
        <f>[8]Junho!$D$32</f>
        <v>13.8</v>
      </c>
      <c r="AD11" s="121">
        <f>[8]Junho!$D$33</f>
        <v>17.899999999999999</v>
      </c>
      <c r="AE11" s="121">
        <f>[8]Junho!$D$34</f>
        <v>15</v>
      </c>
      <c r="AF11" s="108">
        <f t="shared" si="1"/>
        <v>8.4</v>
      </c>
      <c r="AG11" s="107">
        <f t="shared" si="2"/>
        <v>14.856666666666667</v>
      </c>
    </row>
    <row r="12" spans="1:35" hidden="1" x14ac:dyDescent="0.2">
      <c r="A12" s="53" t="s">
        <v>31</v>
      </c>
      <c r="B12" s="121" t="str">
        <f>[9]Junho!$D$5</f>
        <v>*</v>
      </c>
      <c r="C12" s="121" t="str">
        <f>[9]Junho!$D$6</f>
        <v>*</v>
      </c>
      <c r="D12" s="121" t="str">
        <f>[9]Junho!$D$7</f>
        <v>*</v>
      </c>
      <c r="E12" s="121" t="str">
        <f>[9]Junho!$D$8</f>
        <v>*</v>
      </c>
      <c r="F12" s="121" t="str">
        <f>[9]Junho!$D$9</f>
        <v>*</v>
      </c>
      <c r="G12" s="121" t="str">
        <f>[9]Junho!$D$10</f>
        <v>*</v>
      </c>
      <c r="H12" s="121" t="str">
        <f>[9]Junho!$D$11</f>
        <v>*</v>
      </c>
      <c r="I12" s="121" t="str">
        <f>[9]Junho!$D$12</f>
        <v>*</v>
      </c>
      <c r="J12" s="121" t="str">
        <f>[9]Junho!$D$13</f>
        <v>*</v>
      </c>
      <c r="K12" s="121" t="str">
        <f>[9]Junho!$D$14</f>
        <v>*</v>
      </c>
      <c r="L12" s="121" t="str">
        <f>[9]Junho!$D$15</f>
        <v>*</v>
      </c>
      <c r="M12" s="121" t="str">
        <f>[9]Junho!$D$16</f>
        <v>*</v>
      </c>
      <c r="N12" s="121" t="str">
        <f>[9]Junho!$D$17</f>
        <v>*</v>
      </c>
      <c r="O12" s="121" t="str">
        <f>[9]Junho!$D$18</f>
        <v>*</v>
      </c>
      <c r="P12" s="121" t="str">
        <f>[9]Junho!$D$19</f>
        <v>*</v>
      </c>
      <c r="Q12" s="121" t="str">
        <f>[9]Junho!$D$20</f>
        <v>*</v>
      </c>
      <c r="R12" s="121" t="str">
        <f>[9]Junho!$D$21</f>
        <v>*</v>
      </c>
      <c r="S12" s="121" t="str">
        <f>[9]Junho!$D$22</f>
        <v>*</v>
      </c>
      <c r="T12" s="121" t="str">
        <f>[9]Junho!$D$23</f>
        <v>*</v>
      </c>
      <c r="U12" s="121" t="str">
        <f>[9]Junho!$D$24</f>
        <v>*</v>
      </c>
      <c r="V12" s="121" t="str">
        <f>[9]Junho!$D$25</f>
        <v>*</v>
      </c>
      <c r="W12" s="121" t="str">
        <f>[9]Junho!$D$26</f>
        <v>*</v>
      </c>
      <c r="X12" s="121" t="str">
        <f>[9]Junho!$D$27</f>
        <v>*</v>
      </c>
      <c r="Y12" s="121" t="str">
        <f>[9]Junho!$D$28</f>
        <v>*</v>
      </c>
      <c r="Z12" s="121" t="str">
        <f>[9]Junho!$D$29</f>
        <v>*</v>
      </c>
      <c r="AA12" s="121" t="str">
        <f>[9]Junho!$D$30</f>
        <v>*</v>
      </c>
      <c r="AB12" s="121" t="str">
        <f>[9]Junho!$D$31</f>
        <v>*</v>
      </c>
      <c r="AC12" s="121" t="str">
        <f>[9]Junho!$D$32</f>
        <v>*</v>
      </c>
      <c r="AD12" s="121" t="str">
        <f>[9]Junho!$D$33</f>
        <v>*</v>
      </c>
      <c r="AE12" s="121" t="str">
        <f>[9]Junho!$D$34</f>
        <v>*</v>
      </c>
      <c r="AF12" s="108" t="s">
        <v>209</v>
      </c>
      <c r="AG12" s="107" t="s">
        <v>209</v>
      </c>
    </row>
    <row r="13" spans="1:35" x14ac:dyDescent="0.2">
      <c r="A13" s="53" t="s">
        <v>98</v>
      </c>
      <c r="B13" s="121">
        <f>[10]Junho!$D$5</f>
        <v>13.1</v>
      </c>
      <c r="C13" s="121">
        <f>[10]Junho!$D$6</f>
        <v>13.8</v>
      </c>
      <c r="D13" s="121">
        <f>[10]Junho!$D$7</f>
        <v>14.6</v>
      </c>
      <c r="E13" s="121">
        <f>[10]Junho!$D$8</f>
        <v>15</v>
      </c>
      <c r="F13" s="121">
        <f>[10]Junho!$D$9</f>
        <v>15.7</v>
      </c>
      <c r="G13" s="121">
        <f>[10]Junho!$D$10</f>
        <v>14.9</v>
      </c>
      <c r="H13" s="121">
        <f>[10]Junho!$D$11</f>
        <v>12.2</v>
      </c>
      <c r="I13" s="121">
        <f>[10]Junho!$D$12</f>
        <v>11.4</v>
      </c>
      <c r="J13" s="121">
        <f>[10]Junho!$D$13</f>
        <v>14.8</v>
      </c>
      <c r="K13" s="121">
        <f>[10]Junho!$D$14</f>
        <v>18.399999999999999</v>
      </c>
      <c r="L13" s="121">
        <f>[10]Junho!$D$15</f>
        <v>19.399999999999999</v>
      </c>
      <c r="M13" s="121">
        <f>[10]Junho!$D$16</f>
        <v>10.7</v>
      </c>
      <c r="N13" s="121">
        <f>[10]Junho!$D$17</f>
        <v>8</v>
      </c>
      <c r="O13" s="121">
        <f>[10]Junho!$D$18</f>
        <v>6.7</v>
      </c>
      <c r="P13" s="121">
        <f>[10]Junho!$D$19</f>
        <v>7.7</v>
      </c>
      <c r="Q13" s="121">
        <f>[10]Junho!$D$20</f>
        <v>4.5999999999999996</v>
      </c>
      <c r="R13" s="121">
        <f>[10]Junho!$D$21</f>
        <v>7.8</v>
      </c>
      <c r="S13" s="121">
        <f>[10]Junho!$D$22</f>
        <v>6.9</v>
      </c>
      <c r="T13" s="121">
        <f>[10]Junho!$D$23</f>
        <v>8.1999999999999993</v>
      </c>
      <c r="U13" s="121">
        <f>[10]Junho!$D$24</f>
        <v>10.4</v>
      </c>
      <c r="V13" s="121">
        <f>[10]Junho!$D$25</f>
        <v>13.2</v>
      </c>
      <c r="W13" s="121">
        <f>[10]Junho!$D$26</f>
        <v>17.7</v>
      </c>
      <c r="X13" s="121">
        <f>[10]Junho!$D$27</f>
        <v>17.399999999999999</v>
      </c>
      <c r="Y13" s="121">
        <f>[10]Junho!$D$28</f>
        <v>14.8</v>
      </c>
      <c r="Z13" s="121">
        <f>[10]Junho!$D$29</f>
        <v>15.6</v>
      </c>
      <c r="AA13" s="121">
        <f>[10]Junho!$D$30</f>
        <v>13.3</v>
      </c>
      <c r="AB13" s="121">
        <f>[10]Junho!$D$31</f>
        <v>12</v>
      </c>
      <c r="AC13" s="121">
        <f>[10]Junho!$D$32</f>
        <v>12.1</v>
      </c>
      <c r="AD13" s="121">
        <f>[10]Junho!$D$33</f>
        <v>13.6</v>
      </c>
      <c r="AE13" s="121">
        <f>[10]Junho!$D$34</f>
        <v>14.6</v>
      </c>
      <c r="AF13" s="108">
        <f t="shared" si="1"/>
        <v>4.5999999999999996</v>
      </c>
      <c r="AG13" s="107">
        <f t="shared" si="2"/>
        <v>12.620000000000003</v>
      </c>
    </row>
    <row r="14" spans="1:35" hidden="1" x14ac:dyDescent="0.2">
      <c r="A14" s="53" t="s">
        <v>102</v>
      </c>
      <c r="B14" s="121" t="str">
        <f>[11]Junho!$D$5</f>
        <v>*</v>
      </c>
      <c r="C14" s="121" t="str">
        <f>[11]Junho!$D$6</f>
        <v>*</v>
      </c>
      <c r="D14" s="121" t="str">
        <f>[11]Junho!$D$7</f>
        <v>*</v>
      </c>
      <c r="E14" s="121" t="str">
        <f>[11]Junho!$D$8</f>
        <v>*</v>
      </c>
      <c r="F14" s="121" t="str">
        <f>[11]Junho!$D$9</f>
        <v>*</v>
      </c>
      <c r="G14" s="121" t="str">
        <f>[11]Junho!$D$10</f>
        <v>*</v>
      </c>
      <c r="H14" s="121" t="str">
        <f>[11]Junho!$D$11</f>
        <v>*</v>
      </c>
      <c r="I14" s="121" t="str">
        <f>[11]Junho!$D$12</f>
        <v>*</v>
      </c>
      <c r="J14" s="121" t="str">
        <f>[11]Junho!$D$13</f>
        <v>*</v>
      </c>
      <c r="K14" s="121" t="str">
        <f>[11]Junho!$D$14</f>
        <v>*</v>
      </c>
      <c r="L14" s="121" t="str">
        <f>[11]Junho!$D$15</f>
        <v>*</v>
      </c>
      <c r="M14" s="121" t="str">
        <f>[11]Junho!$D$16</f>
        <v>*</v>
      </c>
      <c r="N14" s="121" t="str">
        <f>[11]Junho!$D$17</f>
        <v>*</v>
      </c>
      <c r="O14" s="121" t="str">
        <f>[11]Junho!$D$18</f>
        <v>*</v>
      </c>
      <c r="P14" s="121" t="str">
        <f>[11]Junho!$D$19</f>
        <v>*</v>
      </c>
      <c r="Q14" s="121" t="str">
        <f>[11]Junho!$D$20</f>
        <v>*</v>
      </c>
      <c r="R14" s="121" t="str">
        <f>[11]Junho!$D$21</f>
        <v>*</v>
      </c>
      <c r="S14" s="121" t="str">
        <f>[11]Junho!$D$22</f>
        <v>*</v>
      </c>
      <c r="T14" s="121" t="str">
        <f>[11]Junho!$D$23</f>
        <v>*</v>
      </c>
      <c r="U14" s="121" t="str">
        <f>[11]Junho!$D$24</f>
        <v>*</v>
      </c>
      <c r="V14" s="121" t="str">
        <f>[11]Junho!$D$25</f>
        <v>*</v>
      </c>
      <c r="W14" s="121" t="str">
        <f>[11]Junho!$D$26</f>
        <v>*</v>
      </c>
      <c r="X14" s="121" t="str">
        <f>[11]Junho!$D$27</f>
        <v>*</v>
      </c>
      <c r="Y14" s="121" t="str">
        <f>[11]Junho!$D$28</f>
        <v>*</v>
      </c>
      <c r="Z14" s="121" t="str">
        <f>[11]Junho!$D$29</f>
        <v>*</v>
      </c>
      <c r="AA14" s="121" t="str">
        <f>[11]Junho!$D$30</f>
        <v>*</v>
      </c>
      <c r="AB14" s="121" t="str">
        <f>[11]Junho!$D$31</f>
        <v>*</v>
      </c>
      <c r="AC14" s="121" t="str">
        <f>[11]Junho!$D$32</f>
        <v>*</v>
      </c>
      <c r="AD14" s="121" t="str">
        <f>[11]Junho!$D$33</f>
        <v>*</v>
      </c>
      <c r="AE14" s="121" t="str">
        <f>[11]Junho!$D$34</f>
        <v>*</v>
      </c>
      <c r="AF14" s="108" t="s">
        <v>209</v>
      </c>
      <c r="AG14" s="107" t="s">
        <v>209</v>
      </c>
      <c r="AI14" t="s">
        <v>35</v>
      </c>
    </row>
    <row r="15" spans="1:35" x14ac:dyDescent="0.2">
      <c r="A15" s="53" t="s">
        <v>105</v>
      </c>
      <c r="B15" s="121">
        <f>[12]Junho!$D$5</f>
        <v>13.8</v>
      </c>
      <c r="C15" s="121">
        <f>[12]Junho!$D$6</f>
        <v>15.6</v>
      </c>
      <c r="D15" s="121">
        <f>[12]Junho!$D$7</f>
        <v>14.6</v>
      </c>
      <c r="E15" s="121">
        <f>[12]Junho!$D$8</f>
        <v>14.2</v>
      </c>
      <c r="F15" s="121">
        <f>[12]Junho!$D$9</f>
        <v>13.8</v>
      </c>
      <c r="G15" s="121">
        <f>[12]Junho!$D$10</f>
        <v>13.6</v>
      </c>
      <c r="H15" s="121">
        <f>[12]Junho!$D$11</f>
        <v>14.6</v>
      </c>
      <c r="I15" s="121">
        <f>[12]Junho!$D$12</f>
        <v>14.3</v>
      </c>
      <c r="J15" s="121">
        <f>[12]Junho!$D$13</f>
        <v>14.8</v>
      </c>
      <c r="K15" s="121">
        <f>[12]Junho!$D$14</f>
        <v>18.5</v>
      </c>
      <c r="L15" s="121">
        <f>[12]Junho!$D$15</f>
        <v>19.8</v>
      </c>
      <c r="M15" s="121">
        <f>[12]Junho!$D$16</f>
        <v>10.9</v>
      </c>
      <c r="N15" s="121">
        <f>[12]Junho!$D$17</f>
        <v>8.1</v>
      </c>
      <c r="O15" s="121">
        <f>[12]Junho!$D$18</f>
        <v>7.5</v>
      </c>
      <c r="P15" s="121">
        <f>[12]Junho!$D$19</f>
        <v>8.6999999999999993</v>
      </c>
      <c r="Q15" s="121">
        <f>[12]Junho!$D$20</f>
        <v>10.6</v>
      </c>
      <c r="R15" s="121">
        <f>[12]Junho!$D$21</f>
        <v>8.9</v>
      </c>
      <c r="S15" s="121">
        <f>[12]Junho!$D$22</f>
        <v>8.1999999999999993</v>
      </c>
      <c r="T15" s="121">
        <f>[12]Junho!$D$23</f>
        <v>10.4</v>
      </c>
      <c r="U15" s="121">
        <f>[12]Junho!$D$24</f>
        <v>9.1</v>
      </c>
      <c r="V15" s="121">
        <f>[12]Junho!$D$25</f>
        <v>14.2</v>
      </c>
      <c r="W15" s="121">
        <f>[12]Junho!$D$26</f>
        <v>18.8</v>
      </c>
      <c r="X15" s="121">
        <f>[12]Junho!$D$27</f>
        <v>17.600000000000001</v>
      </c>
      <c r="Y15" s="121">
        <f>[12]Junho!$D$28</f>
        <v>16.5</v>
      </c>
      <c r="Z15" s="121">
        <f>[12]Junho!$D$29</f>
        <v>15.9</v>
      </c>
      <c r="AA15" s="121">
        <f>[12]Junho!$D$30</f>
        <v>17.7</v>
      </c>
      <c r="AB15" s="121">
        <f>[12]Junho!$D$31</f>
        <v>15.6</v>
      </c>
      <c r="AC15" s="121">
        <f>[12]Junho!$D$32</f>
        <v>11.9</v>
      </c>
      <c r="AD15" s="121">
        <f>[12]Junho!$D$33</f>
        <v>12.8</v>
      </c>
      <c r="AE15" s="121">
        <f>[12]Junho!$D$34</f>
        <v>15.1</v>
      </c>
      <c r="AF15" s="108">
        <f t="shared" si="1"/>
        <v>7.5</v>
      </c>
      <c r="AG15" s="107">
        <f t="shared" si="2"/>
        <v>13.536666666666667</v>
      </c>
    </row>
    <row r="16" spans="1:35" x14ac:dyDescent="0.2">
      <c r="A16" s="53" t="s">
        <v>152</v>
      </c>
      <c r="B16" s="121">
        <f>[13]Junho!$D$5</f>
        <v>16</v>
      </c>
      <c r="C16" s="121">
        <f>[13]Junho!$D$6</f>
        <v>15.5</v>
      </c>
      <c r="D16" s="121">
        <f>[13]Junho!$D$7</f>
        <v>15.7</v>
      </c>
      <c r="E16" s="121">
        <f>[13]Junho!$D$8</f>
        <v>11.8</v>
      </c>
      <c r="F16" s="121">
        <f>[13]Junho!$D$9</f>
        <v>12.5</v>
      </c>
      <c r="G16" s="121">
        <f>[13]Junho!$D$10</f>
        <v>12.2</v>
      </c>
      <c r="H16" s="121">
        <f>[13]Junho!$D$11</f>
        <v>11</v>
      </c>
      <c r="I16" s="121">
        <f>[13]Junho!$D$12</f>
        <v>11.3</v>
      </c>
      <c r="J16" s="121">
        <f>[13]Junho!$D$13</f>
        <v>11.3</v>
      </c>
      <c r="K16" s="121">
        <f>[13]Junho!$D$14</f>
        <v>13</v>
      </c>
      <c r="L16" s="121">
        <f>[13]Junho!$D$15</f>
        <v>13.1</v>
      </c>
      <c r="M16" s="121">
        <f>[13]Junho!$D$16</f>
        <v>17.399999999999999</v>
      </c>
      <c r="N16" s="121">
        <f>[13]Junho!$D$17</f>
        <v>10.7</v>
      </c>
      <c r="O16" s="121">
        <f>[13]Junho!$D$18</f>
        <v>9.6</v>
      </c>
      <c r="P16" s="121">
        <f>[13]Junho!$D$19</f>
        <v>7.8</v>
      </c>
      <c r="Q16" s="121">
        <f>[13]Junho!$D$20</f>
        <v>4.2</v>
      </c>
      <c r="R16" s="121">
        <f>[13]Junho!$D$21</f>
        <v>9.1</v>
      </c>
      <c r="S16" s="121">
        <f>[13]Junho!$D$22</f>
        <v>6.6</v>
      </c>
      <c r="T16" s="121">
        <f>[13]Junho!$D$23</f>
        <v>10.5</v>
      </c>
      <c r="U16" s="121">
        <f>[13]Junho!$D$24</f>
        <v>8.9</v>
      </c>
      <c r="V16" s="121">
        <f>[13]Junho!$D$25</f>
        <v>9.8000000000000007</v>
      </c>
      <c r="W16" s="121">
        <f>[13]Junho!$D$26</f>
        <v>11.5</v>
      </c>
      <c r="X16" s="121">
        <f>[13]Junho!$D$27</f>
        <v>11.5</v>
      </c>
      <c r="Y16" s="121">
        <f>[13]Junho!$D$28</f>
        <v>10.7</v>
      </c>
      <c r="Z16" s="121">
        <f>[13]Junho!$D$29</f>
        <v>11.1</v>
      </c>
      <c r="AA16" s="121">
        <f>[13]Junho!$D$30</f>
        <v>15.3</v>
      </c>
      <c r="AB16" s="121">
        <f>[13]Junho!$D$31</f>
        <v>10.8</v>
      </c>
      <c r="AC16" s="121">
        <f>[13]Junho!$D$32</f>
        <v>12.7</v>
      </c>
      <c r="AD16" s="121">
        <f>[13]Junho!$D$33</f>
        <v>13.7</v>
      </c>
      <c r="AE16" s="121">
        <f>[13]Junho!$D$34</f>
        <v>14.3</v>
      </c>
      <c r="AF16" s="108">
        <f t="shared" si="1"/>
        <v>4.2</v>
      </c>
      <c r="AG16" s="107">
        <f t="shared" si="2"/>
        <v>11.653333333333334</v>
      </c>
      <c r="AI16" s="12" t="s">
        <v>35</v>
      </c>
    </row>
    <row r="17" spans="1:38" x14ac:dyDescent="0.2">
      <c r="A17" s="53" t="s">
        <v>2</v>
      </c>
      <c r="B17" s="121">
        <f>[14]Junho!$D$5</f>
        <v>16.3</v>
      </c>
      <c r="C17" s="121">
        <f>[14]Junho!$D$6</f>
        <v>16.8</v>
      </c>
      <c r="D17" s="121">
        <f>[14]Junho!$D$7</f>
        <v>16.899999999999999</v>
      </c>
      <c r="E17" s="121">
        <f>[14]Junho!$D$8</f>
        <v>16.899999999999999</v>
      </c>
      <c r="F17" s="121">
        <f>[14]Junho!$D$9</f>
        <v>15.5</v>
      </c>
      <c r="G17" s="121">
        <f>[14]Junho!$D$10</f>
        <v>12.8</v>
      </c>
      <c r="H17" s="121">
        <f>[14]Junho!$D$11</f>
        <v>15.9</v>
      </c>
      <c r="I17" s="121">
        <f>[14]Junho!$D$12</f>
        <v>16.399999999999999</v>
      </c>
      <c r="J17" s="121">
        <f>[14]Junho!$D$13</f>
        <v>15.5</v>
      </c>
      <c r="K17" s="121">
        <f>[14]Junho!$D$14</f>
        <v>19</v>
      </c>
      <c r="L17" s="121">
        <f>[14]Junho!$D$15</f>
        <v>16.100000000000001</v>
      </c>
      <c r="M17" s="121">
        <f>[14]Junho!$D$16</f>
        <v>14.1</v>
      </c>
      <c r="N17" s="121">
        <f>[14]Junho!$D$17</f>
        <v>8.3000000000000007</v>
      </c>
      <c r="O17" s="121">
        <f>[14]Junho!$D$18</f>
        <v>7.2</v>
      </c>
      <c r="P17" s="121">
        <f>[14]Junho!$D$19</f>
        <v>7.5</v>
      </c>
      <c r="Q17" s="121">
        <f>[14]Junho!$D$20</f>
        <v>5.6</v>
      </c>
      <c r="R17" s="121">
        <f>[14]Junho!$D$21</f>
        <v>10.1</v>
      </c>
      <c r="S17" s="121">
        <f>[14]Junho!$D$22</f>
        <v>8.6999999999999993</v>
      </c>
      <c r="T17" s="121">
        <f>[14]Junho!$D$23</f>
        <v>12.2</v>
      </c>
      <c r="U17" s="121">
        <f>[14]Junho!$D$24</f>
        <v>11.2</v>
      </c>
      <c r="V17" s="121">
        <f>[14]Junho!$D$25</f>
        <v>16.5</v>
      </c>
      <c r="W17" s="121">
        <f>[14]Junho!$D$26</f>
        <v>19</v>
      </c>
      <c r="X17" s="121">
        <f>[14]Junho!$D$27</f>
        <v>17.8</v>
      </c>
      <c r="Y17" s="121">
        <f>[14]Junho!$D$28</f>
        <v>17</v>
      </c>
      <c r="Z17" s="121">
        <f>[14]Junho!$D$29</f>
        <v>16.100000000000001</v>
      </c>
      <c r="AA17" s="121">
        <f>[14]Junho!$D$30</f>
        <v>19.3</v>
      </c>
      <c r="AB17" s="121">
        <f>[14]Junho!$D$31</f>
        <v>16.8</v>
      </c>
      <c r="AC17" s="121">
        <f>[14]Junho!$D$32</f>
        <v>16</v>
      </c>
      <c r="AD17" s="121">
        <f>[14]Junho!$D$33</f>
        <v>14.9</v>
      </c>
      <c r="AE17" s="121">
        <f>[14]Junho!$D$34</f>
        <v>16.399999999999999</v>
      </c>
      <c r="AF17" s="108">
        <f t="shared" si="1"/>
        <v>5.6</v>
      </c>
      <c r="AG17" s="107">
        <f t="shared" si="2"/>
        <v>14.426666666666666</v>
      </c>
      <c r="AI17" s="12" t="s">
        <v>35</v>
      </c>
    </row>
    <row r="18" spans="1:38" hidden="1" x14ac:dyDescent="0.2">
      <c r="A18" s="53" t="s">
        <v>3</v>
      </c>
      <c r="B18" s="121" t="str">
        <f>[15]Junho!$D$5</f>
        <v>*</v>
      </c>
      <c r="C18" s="121" t="str">
        <f>[15]Junho!$D$6</f>
        <v>*</v>
      </c>
      <c r="D18" s="121" t="str">
        <f>[15]Junho!$D$7</f>
        <v>*</v>
      </c>
      <c r="E18" s="121" t="str">
        <f>[15]Junho!$D$8</f>
        <v>*</v>
      </c>
      <c r="F18" s="121" t="str">
        <f>[15]Junho!$D$9</f>
        <v>*</v>
      </c>
      <c r="G18" s="121" t="str">
        <f>[15]Junho!$D$10</f>
        <v>*</v>
      </c>
      <c r="H18" s="121" t="str">
        <f>[15]Junho!$D$11</f>
        <v>*</v>
      </c>
      <c r="I18" s="121" t="str">
        <f>[15]Junho!$D$12</f>
        <v>*</v>
      </c>
      <c r="J18" s="121" t="str">
        <f>[15]Junho!$D$13</f>
        <v>*</v>
      </c>
      <c r="K18" s="121" t="str">
        <f>[15]Junho!$D$14</f>
        <v>*</v>
      </c>
      <c r="L18" s="121" t="str">
        <f>[15]Junho!$D$15</f>
        <v>*</v>
      </c>
      <c r="M18" s="121" t="str">
        <f>[15]Junho!$D$16</f>
        <v>*</v>
      </c>
      <c r="N18" s="121" t="str">
        <f>[15]Junho!$D$17</f>
        <v>*</v>
      </c>
      <c r="O18" s="121" t="str">
        <f>[15]Junho!$D$18</f>
        <v>*</v>
      </c>
      <c r="P18" s="121" t="str">
        <f>[15]Junho!$D$19</f>
        <v>*</v>
      </c>
      <c r="Q18" s="121" t="str">
        <f>[15]Junho!$D$20</f>
        <v>*</v>
      </c>
      <c r="R18" s="121" t="str">
        <f>[15]Junho!$D$21</f>
        <v>*</v>
      </c>
      <c r="S18" s="121" t="str">
        <f>[15]Junho!$D$22</f>
        <v>*</v>
      </c>
      <c r="T18" s="121" t="str">
        <f>[15]Junho!$D$23</f>
        <v>*</v>
      </c>
      <c r="U18" s="121" t="str">
        <f>[15]Junho!$D$24</f>
        <v>*</v>
      </c>
      <c r="V18" s="121" t="str">
        <f>[15]Junho!$D$25</f>
        <v>*</v>
      </c>
      <c r="W18" s="121" t="str">
        <f>[15]Junho!$D$26</f>
        <v>*</v>
      </c>
      <c r="X18" s="121" t="str">
        <f>[15]Junho!$D$27</f>
        <v>*</v>
      </c>
      <c r="Y18" s="121" t="str">
        <f>[15]Junho!$D$28</f>
        <v>*</v>
      </c>
      <c r="Z18" s="121" t="str">
        <f>[15]Junho!$D$29</f>
        <v>*</v>
      </c>
      <c r="AA18" s="121" t="str">
        <f>[15]Junho!$D$30</f>
        <v>*</v>
      </c>
      <c r="AB18" s="121" t="str">
        <f>[15]Junho!$D$31</f>
        <v>*</v>
      </c>
      <c r="AC18" s="121" t="str">
        <f>[15]Junho!$D$32</f>
        <v>*</v>
      </c>
      <c r="AD18" s="121" t="str">
        <f>[15]Junho!$D$33</f>
        <v>*</v>
      </c>
      <c r="AE18" s="121" t="str">
        <f>[15]Junho!$D$34</f>
        <v>*</v>
      </c>
      <c r="AF18" s="108" t="s">
        <v>209</v>
      </c>
      <c r="AG18" s="107" t="s">
        <v>209</v>
      </c>
      <c r="AH18" s="12" t="s">
        <v>35</v>
      </c>
      <c r="AI18" s="12" t="s">
        <v>35</v>
      </c>
    </row>
    <row r="19" spans="1:38" x14ac:dyDescent="0.2">
      <c r="A19" s="53" t="s">
        <v>4</v>
      </c>
      <c r="B19" s="121">
        <f>[16]Junho!$D$5</f>
        <v>14.9</v>
      </c>
      <c r="C19" s="121">
        <f>[16]Junho!$D$6</f>
        <v>14.4</v>
      </c>
      <c r="D19" s="121">
        <f>[16]Junho!$D$7</f>
        <v>14</v>
      </c>
      <c r="E19" s="121">
        <f>[16]Junho!$D$8</f>
        <v>14.8</v>
      </c>
      <c r="F19" s="121">
        <f>[16]Junho!$D$9</f>
        <v>16.899999999999999</v>
      </c>
      <c r="G19" s="121">
        <f>[16]Junho!$D$10</f>
        <v>14.4</v>
      </c>
      <c r="H19" s="121">
        <f>[16]Junho!$D$11</f>
        <v>14.7</v>
      </c>
      <c r="I19" s="121">
        <f>[16]Junho!$D$12</f>
        <v>14.7</v>
      </c>
      <c r="J19" s="121">
        <f>[16]Junho!$D$13</f>
        <v>16.600000000000001</v>
      </c>
      <c r="K19" s="121">
        <f>[16]Junho!$D$14</f>
        <v>17</v>
      </c>
      <c r="L19" s="121">
        <f>[16]Junho!$D$15</f>
        <v>16.899999999999999</v>
      </c>
      <c r="M19" s="121">
        <f>[16]Junho!$D$16</f>
        <v>18.2</v>
      </c>
      <c r="N19" s="121">
        <f>[16]Junho!$D$17</f>
        <v>12.5</v>
      </c>
      <c r="O19" s="121">
        <f>[16]Junho!$D$18</f>
        <v>11</v>
      </c>
      <c r="P19" s="121">
        <f>[16]Junho!$D$19</f>
        <v>10</v>
      </c>
      <c r="Q19" s="121">
        <f>[16]Junho!$D$20</f>
        <v>9.8000000000000007</v>
      </c>
      <c r="R19" s="121">
        <f>[16]Junho!$D$21</f>
        <v>10.6</v>
      </c>
      <c r="S19" s="121">
        <f>[16]Junho!$D$22</f>
        <v>8.3000000000000007</v>
      </c>
      <c r="T19" s="121">
        <f>[16]Junho!$D$23</f>
        <v>11.8</v>
      </c>
      <c r="U19" s="121">
        <f>[16]Junho!$D$24</f>
        <v>12.6</v>
      </c>
      <c r="V19" s="121">
        <f>[16]Junho!$D$25</f>
        <v>14.2</v>
      </c>
      <c r="W19" s="121">
        <f>[16]Junho!$D$26</f>
        <v>15.9</v>
      </c>
      <c r="X19" s="121">
        <f>[16]Junho!$D$27</f>
        <v>15</v>
      </c>
      <c r="Y19" s="121">
        <f>[16]Junho!$D$28</f>
        <v>16</v>
      </c>
      <c r="Z19" s="121">
        <f>[16]Junho!$D$29</f>
        <v>14.7</v>
      </c>
      <c r="AA19" s="121">
        <f>[16]Junho!$D$30</f>
        <v>13.9</v>
      </c>
      <c r="AB19" s="121">
        <f>[16]Junho!$D$31</f>
        <v>13.8</v>
      </c>
      <c r="AC19" s="121">
        <f>[16]Junho!$D$32</f>
        <v>15.3</v>
      </c>
      <c r="AD19" s="121">
        <f>[16]Junho!$D$33</f>
        <v>16.100000000000001</v>
      </c>
      <c r="AE19" s="121">
        <f>[16]Junho!$D$34</f>
        <v>15</v>
      </c>
      <c r="AF19" s="108">
        <f t="shared" si="1"/>
        <v>8.3000000000000007</v>
      </c>
      <c r="AG19" s="107">
        <f t="shared" si="2"/>
        <v>14.133333333333333</v>
      </c>
    </row>
    <row r="20" spans="1:38" x14ac:dyDescent="0.2">
      <c r="A20" s="53" t="s">
        <v>5</v>
      </c>
      <c r="B20" s="121">
        <f>[17]Junho!$D$5</f>
        <v>18.600000000000001</v>
      </c>
      <c r="C20" s="121">
        <f>[17]Junho!$D$6</f>
        <v>19.899999999999999</v>
      </c>
      <c r="D20" s="121">
        <f>[17]Junho!$D$7</f>
        <v>21.3</v>
      </c>
      <c r="E20" s="121">
        <f>[17]Junho!$D$8</f>
        <v>23</v>
      </c>
      <c r="F20" s="121">
        <f>[17]Junho!$D$9</f>
        <v>22</v>
      </c>
      <c r="G20" s="121">
        <f>[17]Junho!$D$10</f>
        <v>21</v>
      </c>
      <c r="H20" s="121">
        <f>[17]Junho!$D$11</f>
        <v>19.3</v>
      </c>
      <c r="I20" s="121">
        <f>[17]Junho!$D$12</f>
        <v>20.399999999999999</v>
      </c>
      <c r="J20" s="121">
        <f>[17]Junho!$D$13</f>
        <v>23.1</v>
      </c>
      <c r="K20" s="121">
        <f>[17]Junho!$D$14</f>
        <v>24.5</v>
      </c>
      <c r="L20" s="121">
        <f>[17]Junho!$D$15</f>
        <v>18</v>
      </c>
      <c r="M20" s="121">
        <f>[17]Junho!$D$16</f>
        <v>11.7</v>
      </c>
      <c r="N20" s="121">
        <f>[17]Junho!$D$17</f>
        <v>8.3000000000000007</v>
      </c>
      <c r="O20" s="121">
        <f>[17]Junho!$D$18</f>
        <v>8.1</v>
      </c>
      <c r="P20" s="121">
        <f>[17]Junho!$D$19</f>
        <v>9</v>
      </c>
      <c r="Q20" s="121">
        <f>[17]Junho!$D$20</f>
        <v>10.7</v>
      </c>
      <c r="R20" s="121">
        <f>[17]Junho!$D$21</f>
        <v>12.3</v>
      </c>
      <c r="S20" s="121">
        <f>[17]Junho!$D$22</f>
        <v>13.2</v>
      </c>
      <c r="T20" s="121">
        <f>[17]Junho!$D$23</f>
        <v>16.3</v>
      </c>
      <c r="U20" s="121">
        <f>[17]Junho!$D$24</f>
        <v>19.7</v>
      </c>
      <c r="V20" s="121">
        <f>[17]Junho!$D$25</f>
        <v>18.8</v>
      </c>
      <c r="W20" s="121">
        <f>[17]Junho!$D$26</f>
        <v>21.3</v>
      </c>
      <c r="X20" s="121">
        <f>[17]Junho!$D$27</f>
        <v>22.9</v>
      </c>
      <c r="Y20" s="121">
        <f>[17]Junho!$D$28</f>
        <v>23.3</v>
      </c>
      <c r="Z20" s="121">
        <f>[17]Junho!$D$29</f>
        <v>22.4</v>
      </c>
      <c r="AA20" s="121">
        <f>[17]Junho!$D$30</f>
        <v>22.3</v>
      </c>
      <c r="AB20" s="121">
        <f>[17]Junho!$D$31</f>
        <v>22</v>
      </c>
      <c r="AC20" s="121">
        <f>[17]Junho!$D$32</f>
        <v>22.3</v>
      </c>
      <c r="AD20" s="121">
        <f>[17]Junho!$D$33</f>
        <v>20.5</v>
      </c>
      <c r="AE20" s="121">
        <f>[17]Junho!$D$34</f>
        <v>16.7</v>
      </c>
      <c r="AF20" s="108">
        <f t="shared" si="1"/>
        <v>8.1</v>
      </c>
      <c r="AG20" s="107">
        <f t="shared" si="2"/>
        <v>18.43</v>
      </c>
      <c r="AH20" s="12" t="s">
        <v>35</v>
      </c>
      <c r="AK20" t="s">
        <v>35</v>
      </c>
    </row>
    <row r="21" spans="1:38" x14ac:dyDescent="0.2">
      <c r="A21" s="53" t="s">
        <v>33</v>
      </c>
      <c r="B21" s="121">
        <f>[18]Junho!$D$5</f>
        <v>16.399999999999999</v>
      </c>
      <c r="C21" s="121">
        <f>[18]Junho!$D$6</f>
        <v>14.2</v>
      </c>
      <c r="D21" s="121">
        <f>[18]Junho!$D$7</f>
        <v>13.7</v>
      </c>
      <c r="E21" s="121">
        <f>[18]Junho!$D$8</f>
        <v>14.2</v>
      </c>
      <c r="F21" s="121">
        <f>[18]Junho!$D$9</f>
        <v>14.3</v>
      </c>
      <c r="G21" s="121">
        <f>[18]Junho!$D$10</f>
        <v>12</v>
      </c>
      <c r="H21" s="121">
        <f>[18]Junho!$D$11</f>
        <v>13</v>
      </c>
      <c r="I21" s="121">
        <f>[18]Junho!$D$12</f>
        <v>13.2</v>
      </c>
      <c r="J21" s="121">
        <f>[18]Junho!$D$13</f>
        <v>14.9</v>
      </c>
      <c r="K21" s="121">
        <f>[18]Junho!$D$14</f>
        <v>14.7</v>
      </c>
      <c r="L21" s="121">
        <f>[18]Junho!$D$15</f>
        <v>15.7</v>
      </c>
      <c r="M21" s="121">
        <f>[18]Junho!$D$16</f>
        <v>17.8</v>
      </c>
      <c r="N21" s="121">
        <f>[18]Junho!$D$17</f>
        <v>11.6</v>
      </c>
      <c r="O21" s="121">
        <f>[18]Junho!$D$18</f>
        <v>10.1</v>
      </c>
      <c r="P21" s="121">
        <f>[18]Junho!$D$19</f>
        <v>9.6999999999999993</v>
      </c>
      <c r="Q21" s="121">
        <f>[18]Junho!$D$20</f>
        <v>10.7</v>
      </c>
      <c r="R21" s="121">
        <f>[18]Junho!$D$21</f>
        <v>11.6</v>
      </c>
      <c r="S21" s="121">
        <f>[18]Junho!$D$22</f>
        <v>8.6999999999999993</v>
      </c>
      <c r="T21" s="121">
        <f>[18]Junho!$D$23</f>
        <v>10.5</v>
      </c>
      <c r="U21" s="121">
        <f>[18]Junho!$D$24</f>
        <v>11.4</v>
      </c>
      <c r="V21" s="121">
        <f>[18]Junho!$D$25</f>
        <v>12.8</v>
      </c>
      <c r="W21" s="121">
        <f>[18]Junho!$D$26</f>
        <v>13.6</v>
      </c>
      <c r="X21" s="121">
        <f>[18]Junho!$D$27</f>
        <v>14.5</v>
      </c>
      <c r="Y21" s="121">
        <f>[18]Junho!$D$28</f>
        <v>13.8</v>
      </c>
      <c r="Z21" s="121">
        <f>[18]Junho!$D$29</f>
        <v>13.8</v>
      </c>
      <c r="AA21" s="121">
        <f>[18]Junho!$D$30</f>
        <v>12.8</v>
      </c>
      <c r="AB21" s="121">
        <f>[18]Junho!$D$31</f>
        <v>11.8</v>
      </c>
      <c r="AC21" s="121">
        <f>[18]Junho!$D$32</f>
        <v>14.4</v>
      </c>
      <c r="AD21" s="121">
        <f>[18]Junho!$D$33</f>
        <v>14.9</v>
      </c>
      <c r="AE21" s="121">
        <f>[18]Junho!$D$34</f>
        <v>14.5</v>
      </c>
      <c r="AF21" s="108">
        <f t="shared" si="1"/>
        <v>8.6999999999999993</v>
      </c>
      <c r="AG21" s="107">
        <f t="shared" si="2"/>
        <v>13.176666666666666</v>
      </c>
      <c r="AI21" t="s">
        <v>35</v>
      </c>
    </row>
    <row r="22" spans="1:38" x14ac:dyDescent="0.2">
      <c r="A22" s="53" t="s">
        <v>6</v>
      </c>
      <c r="B22" s="121">
        <f>[19]Junho!$D$5</f>
        <v>17</v>
      </c>
      <c r="C22" s="121">
        <f>[19]Junho!$D$6</f>
        <v>16.7</v>
      </c>
      <c r="D22" s="121">
        <f>[19]Junho!$D$7</f>
        <v>13.9</v>
      </c>
      <c r="E22" s="121">
        <f>[19]Junho!$D$8</f>
        <v>13.6</v>
      </c>
      <c r="F22" s="121">
        <f>[19]Junho!$D$9</f>
        <v>14.1</v>
      </c>
      <c r="G22" s="121">
        <f>[19]Junho!$D$10</f>
        <v>13.3</v>
      </c>
      <c r="H22" s="121">
        <f>[19]Junho!$D$11</f>
        <v>12</v>
      </c>
      <c r="I22" s="121">
        <f>[19]Junho!$D$12</f>
        <v>13.3</v>
      </c>
      <c r="J22" s="121">
        <f>[19]Junho!$D$13</f>
        <v>13.6</v>
      </c>
      <c r="K22" s="121">
        <f>[19]Junho!$D$14</f>
        <v>14.8</v>
      </c>
      <c r="L22" s="121">
        <f>[19]Junho!$D$15</f>
        <v>15</v>
      </c>
      <c r="M22" s="121">
        <f>[19]Junho!$D$16</f>
        <v>17</v>
      </c>
      <c r="N22" s="121">
        <f>[19]Junho!$D$17</f>
        <v>10.5</v>
      </c>
      <c r="O22" s="121">
        <f>[19]Junho!$D$18</f>
        <v>9.5</v>
      </c>
      <c r="P22" s="121">
        <f>[19]Junho!$D$19</f>
        <v>10.4</v>
      </c>
      <c r="Q22" s="121">
        <f>[19]Junho!$D$20</f>
        <v>8.6</v>
      </c>
      <c r="R22" s="121">
        <f>[19]Junho!$D$21</f>
        <v>12.4</v>
      </c>
      <c r="S22" s="121">
        <f>[19]Junho!$D$22</f>
        <v>9.8000000000000007</v>
      </c>
      <c r="T22" s="121">
        <f>[19]Junho!$D$23</f>
        <v>10.9</v>
      </c>
      <c r="U22" s="121">
        <f>[19]Junho!$D$24</f>
        <v>10.5</v>
      </c>
      <c r="V22" s="121">
        <f>[19]Junho!$D$25</f>
        <v>11.6</v>
      </c>
      <c r="W22" s="121">
        <f>[19]Junho!$D$26</f>
        <v>13.2</v>
      </c>
      <c r="X22" s="121">
        <f>[19]Junho!$D$27</f>
        <v>14</v>
      </c>
      <c r="Y22" s="121">
        <f>[19]Junho!$D$28</f>
        <v>13.3</v>
      </c>
      <c r="Z22" s="121">
        <f>[19]Junho!$D$29</f>
        <v>13.9</v>
      </c>
      <c r="AA22" s="121">
        <f>[19]Junho!$D$30</f>
        <v>13.1</v>
      </c>
      <c r="AB22" s="121">
        <f>[19]Junho!$D$31</f>
        <v>12.1</v>
      </c>
      <c r="AC22" s="121">
        <f>[19]Junho!$D$32</f>
        <v>13.5</v>
      </c>
      <c r="AD22" s="121">
        <f>[19]Junho!$D$33</f>
        <v>14</v>
      </c>
      <c r="AE22" s="121">
        <f>[19]Junho!$D$34</f>
        <v>13.7</v>
      </c>
      <c r="AF22" s="108">
        <f t="shared" si="1"/>
        <v>8.6</v>
      </c>
      <c r="AG22" s="107">
        <f t="shared" si="2"/>
        <v>12.976666666666667</v>
      </c>
      <c r="AI22" t="s">
        <v>35</v>
      </c>
      <c r="AK22" t="s">
        <v>35</v>
      </c>
    </row>
    <row r="23" spans="1:38" x14ac:dyDescent="0.2">
      <c r="A23" s="53" t="s">
        <v>7</v>
      </c>
      <c r="B23" s="121">
        <f>[20]Junho!$D$5</f>
        <v>15.9</v>
      </c>
      <c r="C23" s="121">
        <f>[20]Junho!$D$6</f>
        <v>14.9</v>
      </c>
      <c r="D23" s="121">
        <f>[20]Junho!$D$7</f>
        <v>14.4</v>
      </c>
      <c r="E23" s="121">
        <f>[20]Junho!$D$8</f>
        <v>13.1</v>
      </c>
      <c r="F23" s="121">
        <f>[20]Junho!$D$9</f>
        <v>14.5</v>
      </c>
      <c r="G23" s="121">
        <f>[20]Junho!$D$10</f>
        <v>14</v>
      </c>
      <c r="H23" s="121">
        <f>[20]Junho!$D$11</f>
        <v>14.8</v>
      </c>
      <c r="I23" s="121">
        <f>[20]Junho!$D$12</f>
        <v>15.5</v>
      </c>
      <c r="J23" s="121">
        <f>[20]Junho!$D$13</f>
        <v>15.5</v>
      </c>
      <c r="K23" s="121">
        <f>[20]Junho!$D$14</f>
        <v>16.8</v>
      </c>
      <c r="L23" s="121">
        <f>[20]Junho!$D$15</f>
        <v>17.899999999999999</v>
      </c>
      <c r="M23" s="121">
        <f>[20]Junho!$D$16</f>
        <v>11.3</v>
      </c>
      <c r="N23" s="121">
        <f>[20]Junho!$D$17</f>
        <v>7.4</v>
      </c>
      <c r="O23" s="121">
        <f>[20]Junho!$D$18</f>
        <v>6.9</v>
      </c>
      <c r="P23" s="121">
        <f>[20]Junho!$D$19</f>
        <v>8.3000000000000007</v>
      </c>
      <c r="Q23" s="121">
        <f>[20]Junho!$D$20</f>
        <v>5.9</v>
      </c>
      <c r="R23" s="121">
        <f>[20]Junho!$D$21</f>
        <v>7.7</v>
      </c>
      <c r="S23" s="121">
        <f>[20]Junho!$D$22</f>
        <v>9.6</v>
      </c>
      <c r="T23" s="121">
        <f>[20]Junho!$D$23</f>
        <v>10.199999999999999</v>
      </c>
      <c r="U23" s="121">
        <f>[20]Junho!$D$24</f>
        <v>11.9</v>
      </c>
      <c r="V23" s="121">
        <f>[20]Junho!$D$25</f>
        <v>13.9</v>
      </c>
      <c r="W23" s="121">
        <f>[20]Junho!$D$26</f>
        <v>17.7</v>
      </c>
      <c r="X23" s="121">
        <f>[20]Junho!$D$27</f>
        <v>15</v>
      </c>
      <c r="Y23" s="121">
        <f>[20]Junho!$D$28</f>
        <v>16.7</v>
      </c>
      <c r="Z23" s="121">
        <f>[20]Junho!$D$29</f>
        <v>15.5</v>
      </c>
      <c r="AA23" s="121">
        <f>[20]Junho!$D$30</f>
        <v>16</v>
      </c>
      <c r="AB23" s="121">
        <f>[20]Junho!$D$31</f>
        <v>14.1</v>
      </c>
      <c r="AC23" s="121">
        <f>[20]Junho!$D$32</f>
        <v>12.8</v>
      </c>
      <c r="AD23" s="121">
        <f>[20]Junho!$D$33</f>
        <v>15.8</v>
      </c>
      <c r="AE23" s="121">
        <f>[20]Junho!$D$34</f>
        <v>15.8</v>
      </c>
      <c r="AF23" s="108">
        <f t="shared" si="1"/>
        <v>5.9</v>
      </c>
      <c r="AG23" s="107">
        <f t="shared" si="2"/>
        <v>13.32666666666667</v>
      </c>
      <c r="AI23" t="s">
        <v>35</v>
      </c>
      <c r="AJ23" t="s">
        <v>35</v>
      </c>
      <c r="AK23" t="s">
        <v>35</v>
      </c>
    </row>
    <row r="24" spans="1:38" hidden="1" x14ac:dyDescent="0.2">
      <c r="A24" s="53" t="s">
        <v>153</v>
      </c>
      <c r="B24" s="121" t="str">
        <f>[21]Junho!$D$5</f>
        <v>*</v>
      </c>
      <c r="C24" s="121" t="str">
        <f>[21]Junho!$D$6</f>
        <v>*</v>
      </c>
      <c r="D24" s="121" t="str">
        <f>[21]Junho!$D$7</f>
        <v>*</v>
      </c>
      <c r="E24" s="121" t="str">
        <f>[21]Junho!$D$8</f>
        <v>*</v>
      </c>
      <c r="F24" s="121" t="str">
        <f>[21]Junho!$D$9</f>
        <v>*</v>
      </c>
      <c r="G24" s="121" t="str">
        <f>[21]Junho!$D$10</f>
        <v>*</v>
      </c>
      <c r="H24" s="121" t="str">
        <f>[21]Junho!$D$11</f>
        <v>*</v>
      </c>
      <c r="I24" s="121" t="str">
        <f>[21]Junho!$D$12</f>
        <v>*</v>
      </c>
      <c r="J24" s="121" t="str">
        <f>[21]Junho!$D$13</f>
        <v>*</v>
      </c>
      <c r="K24" s="121" t="str">
        <f>[21]Junho!$D$14</f>
        <v>*</v>
      </c>
      <c r="L24" s="121" t="str">
        <f>[21]Junho!$D$15</f>
        <v>*</v>
      </c>
      <c r="M24" s="121" t="str">
        <f>[21]Junho!$D$16</f>
        <v>*</v>
      </c>
      <c r="N24" s="121" t="str">
        <f>[21]Junho!$D$17</f>
        <v>*</v>
      </c>
      <c r="O24" s="121" t="str">
        <f>[21]Junho!$D$18</f>
        <v>*</v>
      </c>
      <c r="P24" s="121" t="str">
        <f>[21]Junho!$D$19</f>
        <v>*</v>
      </c>
      <c r="Q24" s="121" t="str">
        <f>[21]Junho!$D$20</f>
        <v>*</v>
      </c>
      <c r="R24" s="121" t="str">
        <f>[21]Junho!$D$21</f>
        <v>*</v>
      </c>
      <c r="S24" s="121" t="str">
        <f>[21]Junho!$D$22</f>
        <v>*</v>
      </c>
      <c r="T24" s="121" t="str">
        <f>[21]Junho!$D$23</f>
        <v>*</v>
      </c>
      <c r="U24" s="121" t="str">
        <f>[21]Junho!$D$24</f>
        <v>*</v>
      </c>
      <c r="V24" s="121" t="str">
        <f>[21]Junho!$D$25</f>
        <v>*</v>
      </c>
      <c r="W24" s="121" t="str">
        <f>[21]Junho!$D$26</f>
        <v>*</v>
      </c>
      <c r="X24" s="121" t="str">
        <f>[21]Junho!$D$27</f>
        <v>*</v>
      </c>
      <c r="Y24" s="121" t="str">
        <f>[21]Junho!$D$28</f>
        <v>*</v>
      </c>
      <c r="Z24" s="121" t="str">
        <f>[21]Junho!$D$29</f>
        <v>*</v>
      </c>
      <c r="AA24" s="121" t="str">
        <f>[21]Junho!$D$30</f>
        <v>*</v>
      </c>
      <c r="AB24" s="121" t="str">
        <f>[21]Junho!$D$31</f>
        <v>*</v>
      </c>
      <c r="AC24" s="121" t="str">
        <f>[21]Junho!$D$32</f>
        <v>*</v>
      </c>
      <c r="AD24" s="121" t="str">
        <f>[21]Junho!$D$33</f>
        <v>*</v>
      </c>
      <c r="AE24" s="121" t="str">
        <f>[21]Junho!$D$34</f>
        <v>*</v>
      </c>
      <c r="AF24" s="108" t="s">
        <v>209</v>
      </c>
      <c r="AG24" s="107" t="s">
        <v>209</v>
      </c>
      <c r="AI24" t="s">
        <v>35</v>
      </c>
      <c r="AL24" t="s">
        <v>35</v>
      </c>
    </row>
    <row r="25" spans="1:38" x14ac:dyDescent="0.2">
      <c r="A25" s="53" t="s">
        <v>154</v>
      </c>
      <c r="B25" s="121">
        <f>[22]Junho!$D$5</f>
        <v>12.5</v>
      </c>
      <c r="C25" s="121">
        <f>[22]Junho!$D$6</f>
        <v>14.2</v>
      </c>
      <c r="D25" s="121">
        <f>[22]Junho!$D$7</f>
        <v>12.3</v>
      </c>
      <c r="E25" s="121">
        <f>[22]Junho!$D$8</f>
        <v>12.1</v>
      </c>
      <c r="F25" s="121">
        <f>[22]Junho!$D$9</f>
        <v>10.4</v>
      </c>
      <c r="G25" s="121">
        <f>[22]Junho!$D$10</f>
        <v>12.1</v>
      </c>
      <c r="H25" s="121">
        <f>[22]Junho!$D$11</f>
        <v>12</v>
      </c>
      <c r="I25" s="121">
        <f>[22]Junho!$D$12</f>
        <v>10.8</v>
      </c>
      <c r="J25" s="121">
        <f>[22]Junho!$D$13</f>
        <v>11.3</v>
      </c>
      <c r="K25" s="121">
        <f>[22]Junho!$D$14</f>
        <v>13.1</v>
      </c>
      <c r="L25" s="121">
        <f>[22]Junho!$D$15</f>
        <v>16.7</v>
      </c>
      <c r="M25" s="121">
        <f>[22]Junho!$D$16</f>
        <v>11.7</v>
      </c>
      <c r="N25" s="121">
        <f>[22]Junho!$D$17</f>
        <v>8.1</v>
      </c>
      <c r="O25" s="121">
        <f>[22]Junho!$D$18</f>
        <v>7.7</v>
      </c>
      <c r="P25" s="121">
        <f>[22]Junho!$D$19</f>
        <v>9.6</v>
      </c>
      <c r="Q25" s="121">
        <f>[22]Junho!$D$20</f>
        <v>11.4</v>
      </c>
      <c r="R25" s="121">
        <f>[22]Junho!$D$21</f>
        <v>12</v>
      </c>
      <c r="S25" s="121">
        <f>[22]Junho!$D$22</f>
        <v>5.3</v>
      </c>
      <c r="T25" s="121">
        <f>[22]Junho!$D$23</f>
        <v>6.1</v>
      </c>
      <c r="U25" s="121">
        <f>[22]Junho!$D$24</f>
        <v>8.5</v>
      </c>
      <c r="V25" s="121">
        <f>[22]Junho!$D$25</f>
        <v>12.3</v>
      </c>
      <c r="W25" s="121">
        <f>[22]Junho!$D$26</f>
        <v>15.7</v>
      </c>
      <c r="X25" s="121">
        <f>[22]Junho!$D$27</f>
        <v>16.399999999999999</v>
      </c>
      <c r="Y25" s="121">
        <f>[22]Junho!$D$28</f>
        <v>15.8</v>
      </c>
      <c r="Z25" s="121">
        <f>[22]Junho!$D$29</f>
        <v>13.4</v>
      </c>
      <c r="AA25" s="121">
        <f>[22]Junho!$D$30</f>
        <v>11.3</v>
      </c>
      <c r="AB25" s="121">
        <f>[22]Junho!$D$31</f>
        <v>9.1999999999999993</v>
      </c>
      <c r="AC25" s="121">
        <f>[22]Junho!$D$32</f>
        <v>9.6999999999999993</v>
      </c>
      <c r="AD25" s="121">
        <f>[22]Junho!$D$33</f>
        <v>11.4</v>
      </c>
      <c r="AE25" s="121">
        <f>[22]Junho!$D$34</f>
        <v>11.9</v>
      </c>
      <c r="AF25" s="108">
        <f t="shared" si="1"/>
        <v>5.3</v>
      </c>
      <c r="AG25" s="107">
        <f t="shared" si="2"/>
        <v>11.499999999999996</v>
      </c>
      <c r="AH25" s="12" t="s">
        <v>35</v>
      </c>
      <c r="AI25" t="s">
        <v>35</v>
      </c>
      <c r="AK25" t="s">
        <v>35</v>
      </c>
      <c r="AL25" t="s">
        <v>35</v>
      </c>
    </row>
    <row r="26" spans="1:38" x14ac:dyDescent="0.2">
      <c r="A26" s="53" t="s">
        <v>155</v>
      </c>
      <c r="B26" s="121">
        <f>[23]Junho!$D$5</f>
        <v>15.5</v>
      </c>
      <c r="C26" s="121">
        <f>[23]Junho!$D$6</f>
        <v>14.7</v>
      </c>
      <c r="D26" s="121">
        <f>[23]Junho!$D$7</f>
        <v>14.5</v>
      </c>
      <c r="E26" s="121">
        <f>[23]Junho!$D$8</f>
        <v>12.5</v>
      </c>
      <c r="F26" s="121">
        <f>[23]Junho!$D$9</f>
        <v>13.5</v>
      </c>
      <c r="G26" s="121">
        <f>[23]Junho!$D$10</f>
        <v>13.9</v>
      </c>
      <c r="H26" s="121">
        <f>[23]Junho!$D$11</f>
        <v>13.3</v>
      </c>
      <c r="I26" s="121">
        <f>[23]Junho!$D$12</f>
        <v>12.3</v>
      </c>
      <c r="J26" s="121">
        <f>[23]Junho!$D$13</f>
        <v>10.6</v>
      </c>
      <c r="K26" s="121">
        <f>[23]Junho!$D$14</f>
        <v>14.2</v>
      </c>
      <c r="L26" s="121">
        <f>[23]Junho!$D$15</f>
        <v>17.399999999999999</v>
      </c>
      <c r="M26" s="121">
        <f>[23]Junho!$D$16</f>
        <v>12.9</v>
      </c>
      <c r="N26" s="121">
        <f>[23]Junho!$D$17</f>
        <v>8.6999999999999993</v>
      </c>
      <c r="O26" s="121">
        <f>[23]Junho!$D$18</f>
        <v>7.9</v>
      </c>
      <c r="P26" s="121">
        <f>[23]Junho!$D$19</f>
        <v>9.1</v>
      </c>
      <c r="Q26" s="121">
        <f>[23]Junho!$D$20</f>
        <v>5</v>
      </c>
      <c r="R26" s="121">
        <f>[23]Junho!$D$21</f>
        <v>6.2</v>
      </c>
      <c r="S26" s="121">
        <f>[23]Junho!$D$22</f>
        <v>6.7</v>
      </c>
      <c r="T26" s="121">
        <f>[23]Junho!$D$23</f>
        <v>9.3000000000000007</v>
      </c>
      <c r="U26" s="121">
        <f>[23]Junho!$D$24</f>
        <v>9.3000000000000007</v>
      </c>
      <c r="V26" s="121">
        <f>[23]Junho!$D$25</f>
        <v>13.9</v>
      </c>
      <c r="W26" s="121">
        <f>[23]Junho!$D$26</f>
        <v>17.8</v>
      </c>
      <c r="X26" s="121">
        <f>[23]Junho!$D$27</f>
        <v>14.6</v>
      </c>
      <c r="Y26" s="121">
        <f>[23]Junho!$D$28</f>
        <v>14.8</v>
      </c>
      <c r="Z26" s="121">
        <f>[23]Junho!$D$29</f>
        <v>14.4</v>
      </c>
      <c r="AA26" s="121">
        <f>[23]Junho!$D$30</f>
        <v>14.1</v>
      </c>
      <c r="AB26" s="121">
        <f>[23]Junho!$D$31</f>
        <v>12.3</v>
      </c>
      <c r="AC26" s="121">
        <f>[23]Junho!$D$32</f>
        <v>12.7</v>
      </c>
      <c r="AD26" s="121">
        <f>[23]Junho!$D$33</f>
        <v>14.8</v>
      </c>
      <c r="AE26" s="121">
        <f>[23]Junho!$D$34</f>
        <v>16</v>
      </c>
      <c r="AF26" s="108">
        <f t="shared" si="1"/>
        <v>5</v>
      </c>
      <c r="AG26" s="107">
        <f t="shared" si="2"/>
        <v>12.430000000000001</v>
      </c>
      <c r="AI26" t="s">
        <v>35</v>
      </c>
      <c r="AL26" t="s">
        <v>35</v>
      </c>
    </row>
    <row r="27" spans="1:38" x14ac:dyDescent="0.2">
      <c r="A27" s="53" t="s">
        <v>8</v>
      </c>
      <c r="B27" s="121">
        <f>[24]Junho!$D$5</f>
        <v>16.100000000000001</v>
      </c>
      <c r="C27" s="121">
        <f>[24]Junho!$D$6</f>
        <v>14.8</v>
      </c>
      <c r="D27" s="121">
        <f>[24]Junho!$D$7</f>
        <v>14.5</v>
      </c>
      <c r="E27" s="121">
        <f>[24]Junho!$D$8</f>
        <v>14.9</v>
      </c>
      <c r="F27" s="121">
        <f>[24]Junho!$D$9</f>
        <v>13.1</v>
      </c>
      <c r="G27" s="121">
        <f>[24]Junho!$D$10</f>
        <v>12.6</v>
      </c>
      <c r="H27" s="121">
        <f>[24]Junho!$D$11</f>
        <v>14</v>
      </c>
      <c r="I27" s="121">
        <f>[24]Junho!$D$12</f>
        <v>14</v>
      </c>
      <c r="J27" s="121">
        <f>[24]Junho!$D$13</f>
        <v>14.2</v>
      </c>
      <c r="K27" s="121">
        <f>[24]Junho!$D$14</f>
        <v>16.3</v>
      </c>
      <c r="L27" s="121">
        <f>[24]Junho!$D$15</f>
        <v>17.5</v>
      </c>
      <c r="M27" s="121">
        <f>[24]Junho!$D$16</f>
        <v>11.6</v>
      </c>
      <c r="N27" s="121">
        <f>[24]Junho!$D$17</f>
        <v>8.5</v>
      </c>
      <c r="O27" s="121">
        <f>[24]Junho!$D$18</f>
        <v>8.1</v>
      </c>
      <c r="P27" s="121">
        <f>[24]Junho!$D$19</f>
        <v>9.3000000000000007</v>
      </c>
      <c r="Q27" s="121">
        <f>[24]Junho!$D$20</f>
        <v>11.1</v>
      </c>
      <c r="R27" s="121">
        <f>[24]Junho!$D$21</f>
        <v>12.1</v>
      </c>
      <c r="S27" s="121">
        <f>[24]Junho!$D$22</f>
        <v>7.4</v>
      </c>
      <c r="T27" s="121">
        <f>[24]Junho!$D$23</f>
        <v>9.4</v>
      </c>
      <c r="U27" s="121">
        <f>[24]Junho!$D$24</f>
        <v>10.1</v>
      </c>
      <c r="V27" s="121">
        <f>[24]Junho!$D$25</f>
        <v>14</v>
      </c>
      <c r="W27" s="121">
        <f>[24]Junho!$D$26</f>
        <v>17</v>
      </c>
      <c r="X27" s="121">
        <f>[24]Junho!$D$27</f>
        <v>17.2</v>
      </c>
      <c r="Y27" s="121">
        <f>[24]Junho!$D$28</f>
        <v>16.3</v>
      </c>
      <c r="Z27" s="121">
        <f>[24]Junho!$D$29</f>
        <v>15.2</v>
      </c>
      <c r="AA27" s="121">
        <f>[24]Junho!$D$30</f>
        <v>14.5</v>
      </c>
      <c r="AB27" s="121">
        <f>[24]Junho!$D$31</f>
        <v>13.9</v>
      </c>
      <c r="AC27" s="121">
        <f>[24]Junho!$D$32</f>
        <v>13</v>
      </c>
      <c r="AD27" s="121">
        <f>[24]Junho!$D$33</f>
        <v>12.6</v>
      </c>
      <c r="AE27" s="121">
        <f>[24]Junho!$D$34</f>
        <v>14.6</v>
      </c>
      <c r="AF27" s="108">
        <f t="shared" si="1"/>
        <v>7.4</v>
      </c>
      <c r="AG27" s="107">
        <f t="shared" si="2"/>
        <v>13.263333333333334</v>
      </c>
      <c r="AI27" t="s">
        <v>35</v>
      </c>
      <c r="AK27" t="s">
        <v>35</v>
      </c>
    </row>
    <row r="28" spans="1:38" x14ac:dyDescent="0.2">
      <c r="A28" s="53" t="s">
        <v>9</v>
      </c>
      <c r="B28" s="121">
        <f>[25]Junho!$D$5</f>
        <v>16.5</v>
      </c>
      <c r="C28" s="121">
        <f>[25]Junho!$D$6</f>
        <v>15.5</v>
      </c>
      <c r="D28" s="121">
        <f>[25]Junho!$D$7</f>
        <v>15.4</v>
      </c>
      <c r="E28" s="121">
        <f>[25]Junho!$D$8</f>
        <v>16.2</v>
      </c>
      <c r="F28" s="121">
        <f>[25]Junho!$D$9</f>
        <v>16.399999999999999</v>
      </c>
      <c r="G28" s="121">
        <f>[25]Junho!$D$10</f>
        <v>15.4</v>
      </c>
      <c r="H28" s="121">
        <f>[25]Junho!$D$11</f>
        <v>16.2</v>
      </c>
      <c r="I28" s="121">
        <f>[25]Junho!$D$12</f>
        <v>15.6</v>
      </c>
      <c r="J28" s="121">
        <f>[25]Junho!$D$13</f>
        <v>15.1</v>
      </c>
      <c r="K28" s="121">
        <f>[25]Junho!$D$14</f>
        <v>17.3</v>
      </c>
      <c r="L28" s="121">
        <f>[25]Junho!$D$15</f>
        <v>19</v>
      </c>
      <c r="M28" s="121">
        <f>[25]Junho!$D$16</f>
        <v>13.8</v>
      </c>
      <c r="N28" s="121">
        <f>[25]Junho!$D$17</f>
        <v>9.1999999999999993</v>
      </c>
      <c r="O28" s="121">
        <f>[25]Junho!$D$18</f>
        <v>8.5</v>
      </c>
      <c r="P28" s="121">
        <f>[25]Junho!$D$19</f>
        <v>9.1999999999999993</v>
      </c>
      <c r="Q28" s="121">
        <f>[25]Junho!$D$20</f>
        <v>7.1</v>
      </c>
      <c r="R28" s="121">
        <f>[25]Junho!$D$21</f>
        <v>9.1999999999999993</v>
      </c>
      <c r="S28" s="121">
        <f>[25]Junho!$D$22</f>
        <v>9.6999999999999993</v>
      </c>
      <c r="T28" s="121">
        <f>[25]Junho!$D$23</f>
        <v>10.8</v>
      </c>
      <c r="U28" s="121">
        <f>[25]Junho!$D$24</f>
        <v>12.5</v>
      </c>
      <c r="V28" s="121">
        <f>[25]Junho!$D$25</f>
        <v>14.3</v>
      </c>
      <c r="W28" s="121">
        <f>[25]Junho!$D$26</f>
        <v>17.8</v>
      </c>
      <c r="X28" s="121">
        <f>[25]Junho!$D$27</f>
        <v>17.3</v>
      </c>
      <c r="Y28" s="121">
        <f>[25]Junho!$D$28</f>
        <v>16.8</v>
      </c>
      <c r="Z28" s="121">
        <f>[25]Junho!$D$29</f>
        <v>15.6</v>
      </c>
      <c r="AA28" s="121">
        <f>[25]Junho!$D$30</f>
        <v>17.100000000000001</v>
      </c>
      <c r="AB28" s="121">
        <f>[25]Junho!$D$31</f>
        <v>15.9</v>
      </c>
      <c r="AC28" s="121">
        <f>[25]Junho!$D$32</f>
        <v>17</v>
      </c>
      <c r="AD28" s="121">
        <f>[25]Junho!$D$33</f>
        <v>16.8</v>
      </c>
      <c r="AE28" s="121">
        <f>[25]Junho!$D$34</f>
        <v>16.100000000000001</v>
      </c>
      <c r="AF28" s="108">
        <f t="shared" si="1"/>
        <v>7.1</v>
      </c>
      <c r="AG28" s="107">
        <f t="shared" si="2"/>
        <v>14.443333333333335</v>
      </c>
      <c r="AK28" t="s">
        <v>35</v>
      </c>
      <c r="AL28" t="s">
        <v>35</v>
      </c>
    </row>
    <row r="29" spans="1:38" hidden="1" x14ac:dyDescent="0.2">
      <c r="A29" s="53" t="s">
        <v>32</v>
      </c>
      <c r="B29" s="121" t="str">
        <f>[26]Junho!$D$5</f>
        <v>*</v>
      </c>
      <c r="C29" s="121" t="str">
        <f>[26]Junho!$D$6</f>
        <v>*</v>
      </c>
      <c r="D29" s="121" t="str">
        <f>[26]Junho!$D$7</f>
        <v>*</v>
      </c>
      <c r="E29" s="121" t="str">
        <f>[26]Junho!$D$8</f>
        <v>*</v>
      </c>
      <c r="F29" s="121" t="str">
        <f>[26]Junho!$D$9</f>
        <v>*</v>
      </c>
      <c r="G29" s="121" t="str">
        <f>[26]Junho!$D$10</f>
        <v>*</v>
      </c>
      <c r="H29" s="121" t="str">
        <f>[26]Junho!$D$11</f>
        <v>*</v>
      </c>
      <c r="I29" s="121" t="str">
        <f>[26]Junho!$D$12</f>
        <v>*</v>
      </c>
      <c r="J29" s="121" t="str">
        <f>[26]Junho!$D$13</f>
        <v>*</v>
      </c>
      <c r="K29" s="121" t="str">
        <f>[26]Junho!$D$14</f>
        <v>*</v>
      </c>
      <c r="L29" s="121" t="str">
        <f>[26]Junho!$D$15</f>
        <v>*</v>
      </c>
      <c r="M29" s="121" t="str">
        <f>[26]Junho!$D$16</f>
        <v>*</v>
      </c>
      <c r="N29" s="121" t="str">
        <f>[26]Junho!$D$17</f>
        <v>*</v>
      </c>
      <c r="O29" s="121" t="str">
        <f>[26]Junho!$D$18</f>
        <v>*</v>
      </c>
      <c r="P29" s="121" t="str">
        <f>[26]Junho!$D$19</f>
        <v>*</v>
      </c>
      <c r="Q29" s="121" t="str">
        <f>[26]Junho!$D$20</f>
        <v>*</v>
      </c>
      <c r="R29" s="121" t="str">
        <f>[26]Junho!$D$21</f>
        <v>*</v>
      </c>
      <c r="S29" s="121" t="str">
        <f>[26]Junho!$D$22</f>
        <v>*</v>
      </c>
      <c r="T29" s="121" t="str">
        <f>[26]Junho!$D$23</f>
        <v>*</v>
      </c>
      <c r="U29" s="121" t="str">
        <f>[26]Junho!$D$24</f>
        <v>*</v>
      </c>
      <c r="V29" s="121" t="str">
        <f>[26]Junho!$D$25</f>
        <v>*</v>
      </c>
      <c r="W29" s="121" t="str">
        <f>[26]Junho!$D$26</f>
        <v>*</v>
      </c>
      <c r="X29" s="121" t="str">
        <f>[26]Junho!$D$27</f>
        <v>*</v>
      </c>
      <c r="Y29" s="121" t="str">
        <f>[26]Junho!$D$28</f>
        <v>*</v>
      </c>
      <c r="Z29" s="121" t="str">
        <f>[26]Junho!$D$29</f>
        <v>*</v>
      </c>
      <c r="AA29" s="121" t="str">
        <f>[26]Junho!$D$30</f>
        <v>*</v>
      </c>
      <c r="AB29" s="121" t="str">
        <f>[26]Junho!$D$31</f>
        <v>*</v>
      </c>
      <c r="AC29" s="121" t="str">
        <f>[26]Junho!$D$32</f>
        <v>*</v>
      </c>
      <c r="AD29" s="121" t="str">
        <f>[26]Junho!$D$33</f>
        <v>*</v>
      </c>
      <c r="AE29" s="121" t="str">
        <f>[26]Junho!$D$34</f>
        <v>*</v>
      </c>
      <c r="AF29" s="108" t="s">
        <v>209</v>
      </c>
      <c r="AG29" s="107" t="s">
        <v>209</v>
      </c>
      <c r="AL29" t="s">
        <v>35</v>
      </c>
    </row>
    <row r="30" spans="1:38" x14ac:dyDescent="0.2">
      <c r="A30" s="53" t="s">
        <v>10</v>
      </c>
      <c r="B30" s="121">
        <f>[27]Junho!$D$5</f>
        <v>15.2</v>
      </c>
      <c r="C30" s="121">
        <f>[27]Junho!$D$6</f>
        <v>15.4</v>
      </c>
      <c r="D30" s="121">
        <f>[27]Junho!$D$7</f>
        <v>15.3</v>
      </c>
      <c r="E30" s="121">
        <f>[27]Junho!$D$8</f>
        <v>13.1</v>
      </c>
      <c r="F30" s="121">
        <f>[27]Junho!$D$9</f>
        <v>13.6</v>
      </c>
      <c r="G30" s="121">
        <f>[27]Junho!$D$10</f>
        <v>12.9</v>
      </c>
      <c r="H30" s="121">
        <f>[27]Junho!$D$11</f>
        <v>13.6</v>
      </c>
      <c r="I30" s="121">
        <f>[27]Junho!$D$12</f>
        <v>13</v>
      </c>
      <c r="J30" s="121">
        <f>[27]Junho!$D$13</f>
        <v>12.6</v>
      </c>
      <c r="K30" s="121">
        <f>[27]Junho!$D$14</f>
        <v>15.1</v>
      </c>
      <c r="L30" s="121">
        <f>[27]Junho!$D$15</f>
        <v>19</v>
      </c>
      <c r="M30" s="121">
        <f>[27]Junho!$D$16</f>
        <v>11.4</v>
      </c>
      <c r="N30" s="121">
        <f>[27]Junho!$D$17</f>
        <v>8.1</v>
      </c>
      <c r="O30" s="121">
        <f>[27]Junho!$D$18</f>
        <v>7.7</v>
      </c>
      <c r="P30" s="121">
        <f>[27]Junho!$D$19</f>
        <v>8.9</v>
      </c>
      <c r="Q30" s="121">
        <f>[27]Junho!$D$20</f>
        <v>11.2</v>
      </c>
      <c r="R30" s="121">
        <f>[27]Junho!$D$21</f>
        <v>9.5</v>
      </c>
      <c r="S30" s="121">
        <f>[27]Junho!$D$22</f>
        <v>6.9</v>
      </c>
      <c r="T30" s="121">
        <f>[27]Junho!$D$23</f>
        <v>8.8000000000000007</v>
      </c>
      <c r="U30" s="121">
        <f>[27]Junho!$D$24</f>
        <v>10</v>
      </c>
      <c r="V30" s="121">
        <f>[27]Junho!$D$25</f>
        <v>13.2</v>
      </c>
      <c r="W30" s="121">
        <f>[27]Junho!$D$26</f>
        <v>16.8</v>
      </c>
      <c r="X30" s="121">
        <f>[27]Junho!$D$27</f>
        <v>17.8</v>
      </c>
      <c r="Y30" s="121">
        <f>[27]Junho!$D$28</f>
        <v>16.3</v>
      </c>
      <c r="Z30" s="121">
        <f>[27]Junho!$D$29</f>
        <v>14.9</v>
      </c>
      <c r="AA30" s="121">
        <f>[27]Junho!$D$30</f>
        <v>13.5</v>
      </c>
      <c r="AB30" s="121">
        <f>[27]Junho!$D$31</f>
        <v>15.4</v>
      </c>
      <c r="AC30" s="121">
        <f>[27]Junho!$D$32</f>
        <v>12.4</v>
      </c>
      <c r="AD30" s="121">
        <f>[27]Junho!$D$33</f>
        <v>12.6</v>
      </c>
      <c r="AE30" s="121">
        <f>[27]Junho!$D$34</f>
        <v>14.8</v>
      </c>
      <c r="AF30" s="108">
        <f t="shared" si="1"/>
        <v>6.9</v>
      </c>
      <c r="AG30" s="107">
        <f t="shared" si="2"/>
        <v>12.966666666666667</v>
      </c>
      <c r="AK30" t="s">
        <v>35</v>
      </c>
    </row>
    <row r="31" spans="1:38" hidden="1" x14ac:dyDescent="0.2">
      <c r="A31" s="53" t="s">
        <v>156</v>
      </c>
      <c r="B31" s="121" t="str">
        <f>[28]Junho!$D$5</f>
        <v>*</v>
      </c>
      <c r="C31" s="121" t="str">
        <f>[28]Junho!$D$6</f>
        <v>*</v>
      </c>
      <c r="D31" s="121" t="str">
        <f>[28]Junho!$D$7</f>
        <v>*</v>
      </c>
      <c r="E31" s="121" t="str">
        <f>[28]Junho!$D$8</f>
        <v>*</v>
      </c>
      <c r="F31" s="121" t="str">
        <f>[28]Junho!$D$9</f>
        <v>*</v>
      </c>
      <c r="G31" s="121" t="str">
        <f>[28]Junho!$D$10</f>
        <v>*</v>
      </c>
      <c r="H31" s="121" t="str">
        <f>[28]Junho!$D$11</f>
        <v>*</v>
      </c>
      <c r="I31" s="121" t="str">
        <f>[28]Junho!$D$12</f>
        <v>*</v>
      </c>
      <c r="J31" s="121" t="str">
        <f>[28]Junho!$D$13</f>
        <v>*</v>
      </c>
      <c r="K31" s="121" t="str">
        <f>[28]Junho!$D$14</f>
        <v>*</v>
      </c>
      <c r="L31" s="121" t="str">
        <f>[28]Junho!$D$15</f>
        <v>*</v>
      </c>
      <c r="M31" s="121" t="str">
        <f>[28]Junho!$D$16</f>
        <v>*</v>
      </c>
      <c r="N31" s="121" t="str">
        <f>[28]Junho!$D$17</f>
        <v>*</v>
      </c>
      <c r="O31" s="121" t="str">
        <f>[28]Junho!$D$18</f>
        <v>*</v>
      </c>
      <c r="P31" s="121" t="str">
        <f>[28]Junho!$D$19</f>
        <v>*</v>
      </c>
      <c r="Q31" s="121" t="str">
        <f>[28]Junho!$D$20</f>
        <v>*</v>
      </c>
      <c r="R31" s="121" t="str">
        <f>[28]Junho!$D$21</f>
        <v>*</v>
      </c>
      <c r="S31" s="121" t="str">
        <f>[28]Junho!$D$22</f>
        <v>*</v>
      </c>
      <c r="T31" s="121" t="str">
        <f>[28]Junho!$D$23</f>
        <v>*</v>
      </c>
      <c r="U31" s="121" t="str">
        <f>[28]Junho!$D$24</f>
        <v>*</v>
      </c>
      <c r="V31" s="121" t="str">
        <f>[28]Junho!$D$25</f>
        <v>*</v>
      </c>
      <c r="W31" s="121" t="str">
        <f>[28]Junho!$D$26</f>
        <v>*</v>
      </c>
      <c r="X31" s="121" t="str">
        <f>[28]Junho!$D$27</f>
        <v>*</v>
      </c>
      <c r="Y31" s="121" t="str">
        <f>[28]Junho!$D$28</f>
        <v>*</v>
      </c>
      <c r="Z31" s="121" t="str">
        <f>[28]Junho!$D$29</f>
        <v>*</v>
      </c>
      <c r="AA31" s="121" t="str">
        <f>[28]Junho!$D$30</f>
        <v>*</v>
      </c>
      <c r="AB31" s="121" t="str">
        <f>[28]Junho!$D$31</f>
        <v>*</v>
      </c>
      <c r="AC31" s="121" t="str">
        <f>[28]Junho!$D$32</f>
        <v>*</v>
      </c>
      <c r="AD31" s="121" t="str">
        <f>[28]Junho!$D$33</f>
        <v>*</v>
      </c>
      <c r="AE31" s="121" t="str">
        <f>[28]Junho!$D$34</f>
        <v>*</v>
      </c>
      <c r="AF31" s="108" t="s">
        <v>209</v>
      </c>
      <c r="AG31" s="107" t="s">
        <v>209</v>
      </c>
      <c r="AH31" s="12" t="s">
        <v>35</v>
      </c>
      <c r="AI31" t="s">
        <v>35</v>
      </c>
      <c r="AK31" t="s">
        <v>35</v>
      </c>
      <c r="AL31" t="s">
        <v>35</v>
      </c>
    </row>
    <row r="32" spans="1:38" x14ac:dyDescent="0.2">
      <c r="A32" s="53" t="s">
        <v>11</v>
      </c>
      <c r="B32" s="121">
        <f>[29]Junho!$D$5</f>
        <v>13.7</v>
      </c>
      <c r="C32" s="121">
        <f>[29]Junho!$D$6</f>
        <v>11.5</v>
      </c>
      <c r="D32" s="121">
        <f>[29]Junho!$D$7</f>
        <v>10.4</v>
      </c>
      <c r="E32" s="121">
        <f>[29]Junho!$D$8</f>
        <v>10.9</v>
      </c>
      <c r="F32" s="121">
        <f>[29]Junho!$D$9</f>
        <v>11.9</v>
      </c>
      <c r="G32" s="121">
        <f>[29]Junho!$D$10</f>
        <v>10.6</v>
      </c>
      <c r="H32" s="121">
        <f>[29]Junho!$D$11</f>
        <v>9.8000000000000007</v>
      </c>
      <c r="I32" s="121">
        <f>[29]Junho!$D$12</f>
        <v>9.6</v>
      </c>
      <c r="J32" s="121">
        <f>[29]Junho!$D$13</f>
        <v>9.1999999999999993</v>
      </c>
      <c r="K32" s="121">
        <f>[29]Junho!$D$14</f>
        <v>12.5</v>
      </c>
      <c r="L32" s="121">
        <f>[29]Junho!$D$15</f>
        <v>15.4</v>
      </c>
      <c r="M32" s="121">
        <f>[29]Junho!$D$16</f>
        <v>12.8</v>
      </c>
      <c r="N32" s="121">
        <f>[29]Junho!$D$17</f>
        <v>8.5</v>
      </c>
      <c r="O32" s="121">
        <f>[29]Junho!$D$18</f>
        <v>7.5</v>
      </c>
      <c r="P32" s="121">
        <f>[29]Junho!$D$19</f>
        <v>9</v>
      </c>
      <c r="Q32" s="121">
        <f>[29]Junho!$D$20</f>
        <v>2.9</v>
      </c>
      <c r="R32" s="121">
        <f>[29]Junho!$D$21</f>
        <v>6.8</v>
      </c>
      <c r="S32" s="121">
        <f>[29]Junho!$D$22</f>
        <v>4.8</v>
      </c>
      <c r="T32" s="121">
        <f>[29]Junho!$D$23</f>
        <v>3.9</v>
      </c>
      <c r="U32" s="121">
        <f>[29]Junho!$D$24</f>
        <v>6.5</v>
      </c>
      <c r="V32" s="121">
        <f>[29]Junho!$D$25</f>
        <v>10.8</v>
      </c>
      <c r="W32" s="121">
        <f>[29]Junho!$D$26</f>
        <v>16.2</v>
      </c>
      <c r="X32" s="121">
        <f>[29]Junho!$D$27</f>
        <v>12.8</v>
      </c>
      <c r="Y32" s="121">
        <f>[29]Junho!$D$28</f>
        <v>11.4</v>
      </c>
      <c r="Z32" s="121">
        <f>[29]Junho!$D$29</f>
        <v>10.4</v>
      </c>
      <c r="AA32" s="121">
        <f>[29]Junho!$D$30</f>
        <v>10.4</v>
      </c>
      <c r="AB32" s="121">
        <f>[29]Junho!$D$31</f>
        <v>9</v>
      </c>
      <c r="AC32" s="121">
        <f>[29]Junho!$D$32</f>
        <v>9.8000000000000007</v>
      </c>
      <c r="AD32" s="121">
        <f>[29]Junho!$D$33</f>
        <v>11.6</v>
      </c>
      <c r="AE32" s="121">
        <f>[29]Junho!$D$34</f>
        <v>11</v>
      </c>
      <c r="AF32" s="108">
        <f t="shared" si="1"/>
        <v>2.9</v>
      </c>
      <c r="AG32" s="107">
        <f t="shared" si="2"/>
        <v>10.053333333333336</v>
      </c>
    </row>
    <row r="33" spans="1:38" s="5" customFormat="1" x14ac:dyDescent="0.2">
      <c r="A33" s="53" t="s">
        <v>12</v>
      </c>
      <c r="B33" s="121">
        <f>[30]Junho!$D$5</f>
        <v>15.9</v>
      </c>
      <c r="C33" s="121">
        <f>[30]Junho!$D$6</f>
        <v>16.8</v>
      </c>
      <c r="D33" s="121">
        <f>[30]Junho!$D$7</f>
        <v>15.9</v>
      </c>
      <c r="E33" s="121">
        <f>[30]Junho!$D$8</f>
        <v>16.600000000000001</v>
      </c>
      <c r="F33" s="121">
        <f>[30]Junho!$D$9</f>
        <v>18</v>
      </c>
      <c r="G33" s="121">
        <f>[30]Junho!$D$10</f>
        <v>17.5</v>
      </c>
      <c r="H33" s="121">
        <f>[30]Junho!$D$11</f>
        <v>14.9</v>
      </c>
      <c r="I33" s="121">
        <f>[30]Junho!$D$12</f>
        <v>14.4</v>
      </c>
      <c r="J33" s="121">
        <f>[30]Junho!$D$13</f>
        <v>14.4</v>
      </c>
      <c r="K33" s="121">
        <f>[30]Junho!$D$14</f>
        <v>18.100000000000001</v>
      </c>
      <c r="L33" s="121">
        <f>[30]Junho!$D$15</f>
        <v>18.2</v>
      </c>
      <c r="M33" s="121">
        <f>[30]Junho!$D$16</f>
        <v>14.5</v>
      </c>
      <c r="N33" s="121">
        <f>[30]Junho!$D$17</f>
        <v>9.4</v>
      </c>
      <c r="O33" s="121">
        <f>[30]Junho!$D$18</f>
        <v>8.4</v>
      </c>
      <c r="P33" s="121">
        <f>[30]Junho!$D$19</f>
        <v>9.4</v>
      </c>
      <c r="Q33" s="121">
        <f>[30]Junho!$D$20</f>
        <v>7.3</v>
      </c>
      <c r="R33" s="121">
        <f>[30]Junho!$D$21</f>
        <v>10.7</v>
      </c>
      <c r="S33" s="121">
        <f>[30]Junho!$D$22</f>
        <v>9.9</v>
      </c>
      <c r="T33" s="121">
        <f>[30]Junho!$D$23</f>
        <v>11.2</v>
      </c>
      <c r="U33" s="121">
        <f>[30]Junho!$D$24</f>
        <v>13.5</v>
      </c>
      <c r="V33" s="121">
        <f>[30]Junho!$D$25</f>
        <v>15.2</v>
      </c>
      <c r="W33" s="121">
        <f>[30]Junho!$D$26</f>
        <v>18.7</v>
      </c>
      <c r="X33" s="121">
        <f>[30]Junho!$D$27</f>
        <v>16.600000000000001</v>
      </c>
      <c r="Y33" s="121">
        <f>[30]Junho!$D$28</f>
        <v>15.9</v>
      </c>
      <c r="Z33" s="121">
        <f>[30]Junho!$D$29</f>
        <v>15.9</v>
      </c>
      <c r="AA33" s="121">
        <f>[30]Junho!$D$30</f>
        <v>15.1</v>
      </c>
      <c r="AB33" s="121">
        <f>[30]Junho!$D$31</f>
        <v>15.9</v>
      </c>
      <c r="AC33" s="121">
        <f>[30]Junho!$D$32</f>
        <v>15</v>
      </c>
      <c r="AD33" s="121">
        <f>[30]Junho!$D$33</f>
        <v>16.399999999999999</v>
      </c>
      <c r="AE33" s="121">
        <f>[30]Junho!$D$34</f>
        <v>16.5</v>
      </c>
      <c r="AF33" s="108">
        <f t="shared" si="1"/>
        <v>7.3</v>
      </c>
      <c r="AG33" s="107">
        <f t="shared" si="2"/>
        <v>14.539999999999997</v>
      </c>
      <c r="AK33" s="5" t="s">
        <v>35</v>
      </c>
    </row>
    <row r="34" spans="1:38" x14ac:dyDescent="0.2">
      <c r="A34" s="53" t="s">
        <v>13</v>
      </c>
      <c r="B34" s="121">
        <f>[31]Junho!$D$5</f>
        <v>16.100000000000001</v>
      </c>
      <c r="C34" s="121">
        <f>[31]Junho!$D$6</f>
        <v>16.5</v>
      </c>
      <c r="D34" s="121">
        <f>[31]Junho!$D$7</f>
        <v>16.2</v>
      </c>
      <c r="E34" s="121">
        <f>[31]Junho!$D$8</f>
        <v>16.2</v>
      </c>
      <c r="F34" s="121">
        <f>[31]Junho!$D$9</f>
        <v>17.7</v>
      </c>
      <c r="G34" s="121">
        <f>[31]Junho!$D$10</f>
        <v>15.7</v>
      </c>
      <c r="H34" s="121">
        <f>[31]Junho!$D$11</f>
        <v>13.2</v>
      </c>
      <c r="I34" s="121">
        <f>[31]Junho!$D$12</f>
        <v>14.1</v>
      </c>
      <c r="J34" s="121">
        <f>[31]Junho!$D$13</f>
        <v>15.1</v>
      </c>
      <c r="K34" s="121">
        <f>[31]Junho!$D$14</f>
        <v>18.600000000000001</v>
      </c>
      <c r="L34" s="121">
        <f>[31]Junho!$D$15</f>
        <v>17.899999999999999</v>
      </c>
      <c r="M34" s="121">
        <f>[31]Junho!$D$16</f>
        <v>12.4</v>
      </c>
      <c r="N34" s="121">
        <f>[31]Junho!$D$17</f>
        <v>9.4</v>
      </c>
      <c r="O34" s="121">
        <f>[31]Junho!$D$18</f>
        <v>8.6</v>
      </c>
      <c r="P34" s="121">
        <f>[31]Junho!$D$19</f>
        <v>7</v>
      </c>
      <c r="Q34" s="121">
        <f>[31]Junho!$D$20</f>
        <v>6.2</v>
      </c>
      <c r="R34" s="121">
        <f>[31]Junho!$D$21</f>
        <v>10</v>
      </c>
      <c r="S34" s="121">
        <f>[31]Junho!$D$22</f>
        <v>9.4</v>
      </c>
      <c r="T34" s="121">
        <f>[31]Junho!$D$23</f>
        <v>9.5</v>
      </c>
      <c r="U34" s="121">
        <f>[31]Junho!$D$24</f>
        <v>12.2</v>
      </c>
      <c r="V34" s="121">
        <f>[31]Junho!$D$25</f>
        <v>15.4</v>
      </c>
      <c r="W34" s="121">
        <f>[31]Junho!$D$26</f>
        <v>17.600000000000001</v>
      </c>
      <c r="X34" s="121">
        <f>[31]Junho!$D$27</f>
        <v>16.100000000000001</v>
      </c>
      <c r="Y34" s="121">
        <f>[31]Junho!$D$28</f>
        <v>14.9</v>
      </c>
      <c r="Z34" s="121">
        <f>[31]Junho!$D$29</f>
        <v>16.899999999999999</v>
      </c>
      <c r="AA34" s="121">
        <f>[31]Junho!$D$30</f>
        <v>15</v>
      </c>
      <c r="AB34" s="121">
        <f>[31]Junho!$D$31</f>
        <v>14.3</v>
      </c>
      <c r="AC34" s="121">
        <f>[31]Junho!$D$32</f>
        <v>15.2</v>
      </c>
      <c r="AD34" s="121">
        <f>[31]Junho!$D$33</f>
        <v>14.9</v>
      </c>
      <c r="AE34" s="121">
        <f>[31]Junho!$D$34</f>
        <v>14.7</v>
      </c>
      <c r="AF34" s="108">
        <f t="shared" si="1"/>
        <v>6.2</v>
      </c>
      <c r="AG34" s="107">
        <f t="shared" si="2"/>
        <v>13.899999999999999</v>
      </c>
      <c r="AI34" t="s">
        <v>35</v>
      </c>
      <c r="AJ34" t="s">
        <v>35</v>
      </c>
    </row>
    <row r="35" spans="1:38" x14ac:dyDescent="0.2">
      <c r="A35" s="53" t="s">
        <v>157</v>
      </c>
      <c r="B35" s="121">
        <f>[32]Junho!$D$5</f>
        <v>15</v>
      </c>
      <c r="C35" s="121">
        <f>[32]Junho!$D$6</f>
        <v>14</v>
      </c>
      <c r="D35" s="121">
        <f>[32]Junho!$D$7</f>
        <v>11.1</v>
      </c>
      <c r="E35" s="121">
        <f>[32]Junho!$D$8</f>
        <v>13.4</v>
      </c>
      <c r="F35" s="121">
        <f>[32]Junho!$D$9</f>
        <v>13.2</v>
      </c>
      <c r="G35" s="121">
        <f>[32]Junho!$D$10</f>
        <v>13.8</v>
      </c>
      <c r="H35" s="121">
        <f>[32]Junho!$D$11</f>
        <v>11.7</v>
      </c>
      <c r="I35" s="121">
        <f>[32]Junho!$D$12</f>
        <v>11.7</v>
      </c>
      <c r="J35" s="121">
        <f>[32]Junho!$D$13</f>
        <v>12.6</v>
      </c>
      <c r="K35" s="121">
        <f>[32]Junho!$D$14</f>
        <v>15.4</v>
      </c>
      <c r="L35" s="121">
        <f>[32]Junho!$D$15</f>
        <v>16.8</v>
      </c>
      <c r="M35" s="121">
        <f>[32]Junho!$D$16</f>
        <v>14.4</v>
      </c>
      <c r="N35" s="121">
        <f>[32]Junho!$D$17</f>
        <v>9.1</v>
      </c>
      <c r="O35" s="121">
        <f>[32]Junho!$D$18</f>
        <v>7.7</v>
      </c>
      <c r="P35" s="121">
        <f>[32]Junho!$D$19</f>
        <v>7.5</v>
      </c>
      <c r="Q35" s="121">
        <f>[32]Junho!$D$20</f>
        <v>3.8</v>
      </c>
      <c r="R35" s="121">
        <f>[32]Junho!$D$21</f>
        <v>4.9000000000000004</v>
      </c>
      <c r="S35" s="121">
        <f>[32]Junho!$D$22</f>
        <v>5.0999999999999996</v>
      </c>
      <c r="T35" s="121">
        <f>[32]Junho!$D$23</f>
        <v>5.0999999999999996</v>
      </c>
      <c r="U35" s="121">
        <f>[32]Junho!$D$24</f>
        <v>8.1999999999999993</v>
      </c>
      <c r="V35" s="121">
        <f>[32]Junho!$D$25</f>
        <v>10.5</v>
      </c>
      <c r="W35" s="121">
        <f>[32]Junho!$D$26</f>
        <v>16.8</v>
      </c>
      <c r="X35" s="121">
        <f>[32]Junho!$D$27</f>
        <v>14.3</v>
      </c>
      <c r="Y35" s="121">
        <f>[32]Junho!$D$28</f>
        <v>13.7</v>
      </c>
      <c r="Z35" s="121">
        <f>[32]Junho!$D$29</f>
        <v>13.9</v>
      </c>
      <c r="AA35" s="121">
        <f>[32]Junho!$D$30</f>
        <v>14.7</v>
      </c>
      <c r="AB35" s="121">
        <f>[32]Junho!$D$31</f>
        <v>12.6</v>
      </c>
      <c r="AC35" s="121">
        <f>[32]Junho!$D$32</f>
        <v>13.5</v>
      </c>
      <c r="AD35" s="121">
        <f>[32]Junho!$D$33</f>
        <v>11.6</v>
      </c>
      <c r="AE35" s="121">
        <f>[32]Junho!$D$34</f>
        <v>14.5</v>
      </c>
      <c r="AF35" s="108">
        <f t="shared" si="1"/>
        <v>3.8</v>
      </c>
      <c r="AG35" s="107">
        <f t="shared" si="2"/>
        <v>11.686666666666667</v>
      </c>
      <c r="AJ35" t="s">
        <v>35</v>
      </c>
    </row>
    <row r="36" spans="1:38" hidden="1" x14ac:dyDescent="0.2">
      <c r="A36" s="53" t="s">
        <v>128</v>
      </c>
      <c r="B36" s="121" t="str">
        <f>[33]Junho!$D$5</f>
        <v>*</v>
      </c>
      <c r="C36" s="121" t="str">
        <f>[33]Junho!$D$6</f>
        <v>*</v>
      </c>
      <c r="D36" s="121" t="str">
        <f>[33]Junho!$D$7</f>
        <v>*</v>
      </c>
      <c r="E36" s="121" t="str">
        <f>[33]Junho!$D$8</f>
        <v>*</v>
      </c>
      <c r="F36" s="121" t="str">
        <f>[33]Junho!$D$9</f>
        <v>*</v>
      </c>
      <c r="G36" s="121" t="str">
        <f>[33]Junho!$D$10</f>
        <v>*</v>
      </c>
      <c r="H36" s="121" t="str">
        <f>[33]Junho!$D$11</f>
        <v>*</v>
      </c>
      <c r="I36" s="121" t="str">
        <f>[33]Junho!$D$12</f>
        <v>*</v>
      </c>
      <c r="J36" s="121" t="str">
        <f>[33]Junho!$D$13</f>
        <v>*</v>
      </c>
      <c r="K36" s="121" t="str">
        <f>[33]Junho!$D$14</f>
        <v>*</v>
      </c>
      <c r="L36" s="121" t="str">
        <f>[33]Junho!$D$15</f>
        <v>*</v>
      </c>
      <c r="M36" s="121" t="str">
        <f>[33]Junho!$D$16</f>
        <v>*</v>
      </c>
      <c r="N36" s="121" t="str">
        <f>[33]Junho!$D$17</f>
        <v>*</v>
      </c>
      <c r="O36" s="121" t="str">
        <f>[33]Junho!$D$18</f>
        <v>*</v>
      </c>
      <c r="P36" s="121" t="str">
        <f>[33]Junho!$D$19</f>
        <v>*</v>
      </c>
      <c r="Q36" s="121" t="str">
        <f>[33]Junho!$D$20</f>
        <v>*</v>
      </c>
      <c r="R36" s="121" t="str">
        <f>[33]Junho!$D$21</f>
        <v>*</v>
      </c>
      <c r="S36" s="121" t="str">
        <f>[33]Junho!$D$22</f>
        <v>*</v>
      </c>
      <c r="T36" s="121" t="str">
        <f>[33]Junho!$D$23</f>
        <v>*</v>
      </c>
      <c r="U36" s="121" t="str">
        <f>[33]Junho!$D$24</f>
        <v>*</v>
      </c>
      <c r="V36" s="121" t="str">
        <f>[33]Junho!$D$25</f>
        <v>*</v>
      </c>
      <c r="W36" s="121" t="str">
        <f>[33]Junho!$D$26</f>
        <v>*</v>
      </c>
      <c r="X36" s="121" t="str">
        <f>[33]Junho!$D$27</f>
        <v>*</v>
      </c>
      <c r="Y36" s="121" t="str">
        <f>[33]Junho!$D$28</f>
        <v>*</v>
      </c>
      <c r="Z36" s="121" t="str">
        <f>[33]Junho!$D$29</f>
        <v>*</v>
      </c>
      <c r="AA36" s="121" t="str">
        <f>[33]Junho!$D$30</f>
        <v>*</v>
      </c>
      <c r="AB36" s="121" t="str">
        <f>[33]Junho!$D$31</f>
        <v>*</v>
      </c>
      <c r="AC36" s="121" t="str">
        <f>[33]Junho!$D$32</f>
        <v>*</v>
      </c>
      <c r="AD36" s="121" t="str">
        <f>[33]Junho!$D$33</f>
        <v>*</v>
      </c>
      <c r="AE36" s="121" t="str">
        <f>[33]Junho!$D$34</f>
        <v>*</v>
      </c>
      <c r="AF36" s="108" t="s">
        <v>209</v>
      </c>
      <c r="AG36" s="107" t="s">
        <v>209</v>
      </c>
      <c r="AI36" t="s">
        <v>35</v>
      </c>
    </row>
    <row r="37" spans="1:38" x14ac:dyDescent="0.2">
      <c r="A37" s="53" t="s">
        <v>14</v>
      </c>
      <c r="B37" s="121">
        <f>[34]Junho!$D$5</f>
        <v>16.5</v>
      </c>
      <c r="C37" s="121">
        <f>[34]Junho!$D$6</f>
        <v>13.7</v>
      </c>
      <c r="D37" s="121">
        <f>[34]Junho!$D$7</f>
        <v>11.7</v>
      </c>
      <c r="E37" s="121">
        <f>[34]Junho!$D$8</f>
        <v>12.4</v>
      </c>
      <c r="F37" s="121">
        <f>[34]Junho!$D$9</f>
        <v>12.2</v>
      </c>
      <c r="G37" s="121">
        <f>[34]Junho!$D$10</f>
        <v>12.1</v>
      </c>
      <c r="H37" s="121">
        <f>[34]Junho!$D$11</f>
        <v>11.2</v>
      </c>
      <c r="I37" s="121">
        <f>[34]Junho!$D$12</f>
        <v>12.7</v>
      </c>
      <c r="J37" s="121">
        <f>[34]Junho!$D$13</f>
        <v>11.7</v>
      </c>
      <c r="K37" s="121">
        <f>[34]Junho!$D$14</f>
        <v>12.7</v>
      </c>
      <c r="L37" s="121">
        <f>[34]Junho!$D$15</f>
        <v>14.9</v>
      </c>
      <c r="M37" s="121">
        <f>[34]Junho!$D$16</f>
        <v>13.4</v>
      </c>
      <c r="N37" s="121">
        <f>[34]Junho!$D$17</f>
        <v>16.7</v>
      </c>
      <c r="O37" s="121">
        <f>[34]Junho!$D$18</f>
        <v>13</v>
      </c>
      <c r="P37" s="121">
        <f>[34]Junho!$D$19</f>
        <v>10.9</v>
      </c>
      <c r="Q37" s="121">
        <f>[34]Junho!$D$20</f>
        <v>10.9</v>
      </c>
      <c r="R37" s="121">
        <f>[34]Junho!$D$21</f>
        <v>11.1</v>
      </c>
      <c r="S37" s="121">
        <f>[34]Junho!$D$22</f>
        <v>7.9</v>
      </c>
      <c r="T37" s="121">
        <f>[34]Junho!$D$23</f>
        <v>7.8</v>
      </c>
      <c r="U37" s="121">
        <f>[34]Junho!$D$24</f>
        <v>9.6999999999999993</v>
      </c>
      <c r="V37" s="121">
        <f>[34]Junho!$D$25</f>
        <v>10.5</v>
      </c>
      <c r="W37" s="121">
        <f>[34]Junho!$D$26</f>
        <v>10.9</v>
      </c>
      <c r="X37" s="121">
        <f>[34]Junho!$D$27</f>
        <v>11.3</v>
      </c>
      <c r="Y37" s="121">
        <f>[34]Junho!$D$28</f>
        <v>11.7</v>
      </c>
      <c r="Z37" s="121">
        <f>[34]Junho!$D$29</f>
        <v>11.5</v>
      </c>
      <c r="AA37" s="121">
        <f>[34]Junho!$D$30</f>
        <v>9.8000000000000007</v>
      </c>
      <c r="AB37" s="121">
        <f>[34]Junho!$D$31</f>
        <v>10.4</v>
      </c>
      <c r="AC37" s="121">
        <f>[34]Junho!$D$32</f>
        <v>12</v>
      </c>
      <c r="AD37" s="121">
        <f>[34]Junho!$D$33</f>
        <v>12.1</v>
      </c>
      <c r="AE37" s="121">
        <f>[34]Junho!$D$34</f>
        <v>12</v>
      </c>
      <c r="AF37" s="108">
        <f t="shared" si="1"/>
        <v>7.8</v>
      </c>
      <c r="AG37" s="107">
        <f t="shared" si="2"/>
        <v>11.846666666666668</v>
      </c>
    </row>
    <row r="38" spans="1:38" hidden="1" x14ac:dyDescent="0.2">
      <c r="A38" s="53" t="s">
        <v>158</v>
      </c>
      <c r="B38" s="121" t="str">
        <f>[35]Junho!$D$5</f>
        <v>*</v>
      </c>
      <c r="C38" s="121" t="str">
        <f>[35]Junho!$D$6</f>
        <v>*</v>
      </c>
      <c r="D38" s="121" t="str">
        <f>[35]Junho!$D$7</f>
        <v>*</v>
      </c>
      <c r="E38" s="121" t="str">
        <f>[35]Junho!$D$8</f>
        <v>*</v>
      </c>
      <c r="F38" s="121" t="str">
        <f>[35]Junho!$D$9</f>
        <v>*</v>
      </c>
      <c r="G38" s="121" t="str">
        <f>[35]Junho!$D$10</f>
        <v>*</v>
      </c>
      <c r="H38" s="121" t="str">
        <f>[35]Junho!$D$11</f>
        <v>*</v>
      </c>
      <c r="I38" s="121" t="str">
        <f>[35]Junho!$D$12</f>
        <v>*</v>
      </c>
      <c r="J38" s="121" t="str">
        <f>[35]Junho!$D$13</f>
        <v>*</v>
      </c>
      <c r="K38" s="121" t="str">
        <f>[35]Junho!$D$14</f>
        <v>*</v>
      </c>
      <c r="L38" s="121" t="str">
        <f>[35]Junho!$D$15</f>
        <v>*</v>
      </c>
      <c r="M38" s="121" t="str">
        <f>[35]Junho!$D$16</f>
        <v>*</v>
      </c>
      <c r="N38" s="121" t="str">
        <f>[35]Junho!$D$17</f>
        <v>*</v>
      </c>
      <c r="O38" s="121" t="str">
        <f>[35]Junho!$D$18</f>
        <v>*</v>
      </c>
      <c r="P38" s="121" t="str">
        <f>[35]Junho!$D$19</f>
        <v>*</v>
      </c>
      <c r="Q38" s="121" t="str">
        <f>[35]Junho!$D$20</f>
        <v>*</v>
      </c>
      <c r="R38" s="121" t="str">
        <f>[35]Junho!$D$21</f>
        <v>*</v>
      </c>
      <c r="S38" s="121" t="str">
        <f>[35]Junho!$D$22</f>
        <v>*</v>
      </c>
      <c r="T38" s="121" t="str">
        <f>[35]Junho!$D$23</f>
        <v>*</v>
      </c>
      <c r="U38" s="121" t="str">
        <f>[35]Junho!$D$24</f>
        <v>*</v>
      </c>
      <c r="V38" s="121" t="str">
        <f>[35]Junho!$D$25</f>
        <v>*</v>
      </c>
      <c r="W38" s="121" t="str">
        <f>[35]Junho!$D$26</f>
        <v>*</v>
      </c>
      <c r="X38" s="121" t="str">
        <f>[35]Junho!$D$27</f>
        <v>*</v>
      </c>
      <c r="Y38" s="121" t="str">
        <f>[35]Junho!$D$28</f>
        <v>*</v>
      </c>
      <c r="Z38" s="121" t="str">
        <f>[35]Junho!$D$29</f>
        <v>*</v>
      </c>
      <c r="AA38" s="121" t="str">
        <f>[35]Junho!$D$30</f>
        <v>*</v>
      </c>
      <c r="AB38" s="121" t="str">
        <f>[35]Junho!$D$31</f>
        <v>*</v>
      </c>
      <c r="AC38" s="121" t="str">
        <f>[35]Junho!$D$32</f>
        <v>*</v>
      </c>
      <c r="AD38" s="121" t="str">
        <f>[35]Junho!$D$33</f>
        <v>*</v>
      </c>
      <c r="AE38" s="121" t="str">
        <f>[35]Junho!$D$34</f>
        <v>*</v>
      </c>
      <c r="AF38" s="108" t="s">
        <v>209</v>
      </c>
      <c r="AG38" s="107" t="s">
        <v>209</v>
      </c>
      <c r="AI38" t="s">
        <v>35</v>
      </c>
      <c r="AK38" t="s">
        <v>35</v>
      </c>
    </row>
    <row r="39" spans="1:38" x14ac:dyDescent="0.2">
      <c r="A39" s="53" t="s">
        <v>15</v>
      </c>
      <c r="B39" s="121">
        <f>[36]Junho!$D$5</f>
        <v>13.1</v>
      </c>
      <c r="C39" s="121">
        <f>[36]Junho!$D$6</f>
        <v>13.1</v>
      </c>
      <c r="D39" s="121">
        <f>[36]Junho!$D$7</f>
        <v>13.7</v>
      </c>
      <c r="E39" s="121">
        <f>[36]Junho!$D$8</f>
        <v>14.5</v>
      </c>
      <c r="F39" s="121">
        <f>[36]Junho!$D$9</f>
        <v>15.2</v>
      </c>
      <c r="G39" s="121">
        <f>[36]Junho!$D$10</f>
        <v>13</v>
      </c>
      <c r="H39" s="121">
        <f>[36]Junho!$D$11</f>
        <v>12.4</v>
      </c>
      <c r="I39" s="121">
        <f>[36]Junho!$D$12</f>
        <v>12.6</v>
      </c>
      <c r="J39" s="121">
        <f>[36]Junho!$D$13</f>
        <v>14.1</v>
      </c>
      <c r="K39" s="121">
        <f>[36]Junho!$D$14</f>
        <v>16.7</v>
      </c>
      <c r="L39" s="121">
        <f>[36]Junho!$D$15</f>
        <v>15.4</v>
      </c>
      <c r="M39" s="121">
        <f>[36]Junho!$D$16</f>
        <v>8.4</v>
      </c>
      <c r="N39" s="121">
        <f>[36]Junho!$D$17</f>
        <v>5.0999999999999996</v>
      </c>
      <c r="O39" s="121">
        <f>[36]Junho!$D$18</f>
        <v>4.5999999999999996</v>
      </c>
      <c r="P39" s="121">
        <f>[36]Junho!$D$19</f>
        <v>6.7</v>
      </c>
      <c r="Q39" s="121">
        <f>[36]Junho!$D$20</f>
        <v>6.3</v>
      </c>
      <c r="R39" s="121">
        <f>[36]Junho!$D$21</f>
        <v>6.5</v>
      </c>
      <c r="S39" s="121">
        <f>[36]Junho!$D$22</f>
        <v>9</v>
      </c>
      <c r="T39" s="121">
        <f>[36]Junho!$D$23</f>
        <v>8.1</v>
      </c>
      <c r="U39" s="121">
        <f>[36]Junho!$D$24</f>
        <v>10.8</v>
      </c>
      <c r="V39" s="121">
        <f>[36]Junho!$D$25</f>
        <v>14</v>
      </c>
      <c r="W39" s="121">
        <f>[36]Junho!$D$26</f>
        <v>17.5</v>
      </c>
      <c r="X39" s="121">
        <f>[36]Junho!$D$27</f>
        <v>19.100000000000001</v>
      </c>
      <c r="Y39" s="121">
        <f>[36]Junho!$D$28</f>
        <v>15.9</v>
      </c>
      <c r="Z39" s="121">
        <f>[36]Junho!$D$29</f>
        <v>16.3</v>
      </c>
      <c r="AA39" s="121">
        <f>[36]Junho!$D$30</f>
        <v>14.9</v>
      </c>
      <c r="AB39" s="121">
        <f>[36]Junho!$D$31</f>
        <v>12.5</v>
      </c>
      <c r="AC39" s="121">
        <f>[36]Junho!$D$32</f>
        <v>16.2</v>
      </c>
      <c r="AD39" s="121">
        <f>[36]Junho!$D$33</f>
        <v>14.4</v>
      </c>
      <c r="AE39" s="121">
        <f>[36]Junho!$D$34</f>
        <v>14</v>
      </c>
      <c r="AF39" s="108">
        <f t="shared" si="1"/>
        <v>4.5999999999999996</v>
      </c>
      <c r="AG39" s="107">
        <f t="shared" si="2"/>
        <v>12.469999999999997</v>
      </c>
      <c r="AH39" s="12" t="s">
        <v>35</v>
      </c>
      <c r="AI39" t="s">
        <v>35</v>
      </c>
      <c r="AK39" t="s">
        <v>35</v>
      </c>
    </row>
    <row r="40" spans="1:38" x14ac:dyDescent="0.2">
      <c r="A40" s="53" t="s">
        <v>16</v>
      </c>
      <c r="B40" s="121">
        <f>[37]Junho!$D$5</f>
        <v>14.9</v>
      </c>
      <c r="C40" s="121">
        <f>[37]Junho!$D$6</f>
        <v>15.3</v>
      </c>
      <c r="D40" s="121">
        <f>[37]Junho!$D$7</f>
        <v>17.899999999999999</v>
      </c>
      <c r="E40" s="121">
        <f>[37]Junho!$D$8</f>
        <v>16.8</v>
      </c>
      <c r="F40" s="121">
        <f>[37]Junho!$D$9</f>
        <v>19.100000000000001</v>
      </c>
      <c r="G40" s="121">
        <f>[37]Junho!$D$10</f>
        <v>17.2</v>
      </c>
      <c r="H40" s="121">
        <f>[37]Junho!$D$11</f>
        <v>15.1</v>
      </c>
      <c r="I40" s="121">
        <f>[37]Junho!$D$12</f>
        <v>12.8</v>
      </c>
      <c r="J40" s="121">
        <f>[37]Junho!$D$13</f>
        <v>19</v>
      </c>
      <c r="K40" s="121">
        <f>[37]Junho!$D$14</f>
        <v>21.6</v>
      </c>
      <c r="L40" s="121">
        <f>[37]Junho!$D$15</f>
        <v>13.9</v>
      </c>
      <c r="M40" s="121">
        <f>[37]Junho!$D$16</f>
        <v>11.2</v>
      </c>
      <c r="N40" s="121">
        <f>[37]Junho!$D$17</f>
        <v>9.3000000000000007</v>
      </c>
      <c r="O40" s="121">
        <f>[37]Junho!$D$18</f>
        <v>8.9</v>
      </c>
      <c r="P40" s="121">
        <f>[37]Junho!$D$19</f>
        <v>9</v>
      </c>
      <c r="Q40" s="121">
        <f>[37]Junho!$D$20</f>
        <v>8.1</v>
      </c>
      <c r="R40" s="121">
        <f>[37]Junho!$D$21</f>
        <v>8.8000000000000007</v>
      </c>
      <c r="S40" s="121">
        <f>[37]Junho!$D$22</f>
        <v>8.3000000000000007</v>
      </c>
      <c r="T40" s="121">
        <f>[37]Junho!$D$23</f>
        <v>9.5</v>
      </c>
      <c r="U40" s="121">
        <f>[37]Junho!$D$24</f>
        <v>11.6</v>
      </c>
      <c r="V40" s="121">
        <f>[37]Junho!$D$25</f>
        <v>17.100000000000001</v>
      </c>
      <c r="W40" s="121">
        <f>[37]Junho!$D$26</f>
        <v>20.8</v>
      </c>
      <c r="X40" s="121">
        <f>[37]Junho!$D$27</f>
        <v>21.5</v>
      </c>
      <c r="Y40" s="121">
        <f>[37]Junho!$D$28</f>
        <v>20.9</v>
      </c>
      <c r="Z40" s="121">
        <f>[37]Junho!$D$29</f>
        <v>20.8</v>
      </c>
      <c r="AA40" s="121">
        <f>[37]Junho!$D$30</f>
        <v>17.5</v>
      </c>
      <c r="AB40" s="121">
        <f>[37]Junho!$D$31</f>
        <v>14.5</v>
      </c>
      <c r="AC40" s="121">
        <f>[37]Junho!$D$32</f>
        <v>14.9</v>
      </c>
      <c r="AD40" s="121">
        <f>[37]Junho!$D$33</f>
        <v>18.7</v>
      </c>
      <c r="AE40" s="121">
        <f>[37]Junho!$D$34</f>
        <v>15.1</v>
      </c>
      <c r="AF40" s="108">
        <f t="shared" si="1"/>
        <v>8.1</v>
      </c>
      <c r="AG40" s="107">
        <f t="shared" si="2"/>
        <v>15.003333333333336</v>
      </c>
      <c r="AI40" t="s">
        <v>35</v>
      </c>
      <c r="AJ40" t="s">
        <v>35</v>
      </c>
    </row>
    <row r="41" spans="1:38" x14ac:dyDescent="0.2">
      <c r="A41" s="53" t="s">
        <v>159</v>
      </c>
      <c r="B41" s="121">
        <f>[38]Junho!$D$5</f>
        <v>14.9</v>
      </c>
      <c r="C41" s="121">
        <f>[38]Junho!$D$6</f>
        <v>14</v>
      </c>
      <c r="D41" s="121">
        <f>[38]Junho!$D$7</f>
        <v>12.8</v>
      </c>
      <c r="E41" s="121">
        <f>[38]Junho!$D$8</f>
        <v>12.7</v>
      </c>
      <c r="F41" s="121">
        <f>[38]Junho!$D$9</f>
        <v>12.3</v>
      </c>
      <c r="G41" s="121">
        <f>[38]Junho!$D$10</f>
        <v>12.3</v>
      </c>
      <c r="H41" s="121">
        <f>[38]Junho!$D$11</f>
        <v>11.3</v>
      </c>
      <c r="I41" s="121">
        <f>[38]Junho!$D$12</f>
        <v>10.9</v>
      </c>
      <c r="J41" s="121">
        <f>[38]Junho!$D$13</f>
        <v>11.4</v>
      </c>
      <c r="K41" s="121">
        <f>[38]Junho!$D$14</f>
        <v>14</v>
      </c>
      <c r="L41" s="121">
        <f>[38]Junho!$D$15</f>
        <v>14.2</v>
      </c>
      <c r="M41" s="121">
        <f>[38]Junho!$D$16</f>
        <v>18.100000000000001</v>
      </c>
      <c r="N41" s="121">
        <f>[38]Junho!$D$17</f>
        <v>10.5</v>
      </c>
      <c r="O41" s="121">
        <f>[38]Junho!$D$18</f>
        <v>9.1</v>
      </c>
      <c r="P41" s="121">
        <f>[38]Junho!$D$19</f>
        <v>9.5</v>
      </c>
      <c r="Q41" s="121">
        <f>[38]Junho!$D$20</f>
        <v>5.3</v>
      </c>
      <c r="R41" s="121">
        <f>[38]Junho!$D$21</f>
        <v>9.1999999999999993</v>
      </c>
      <c r="S41" s="121">
        <f>[38]Junho!$D$22</f>
        <v>6.2</v>
      </c>
      <c r="T41" s="121">
        <f>[38]Junho!$D$23</f>
        <v>6.3</v>
      </c>
      <c r="U41" s="121">
        <f>[38]Junho!$D$24</f>
        <v>8.6999999999999993</v>
      </c>
      <c r="V41" s="121">
        <f>[38]Junho!$D$25</f>
        <v>9.8000000000000007</v>
      </c>
      <c r="W41" s="121">
        <f>[38]Junho!$D$26</f>
        <v>12.9</v>
      </c>
      <c r="X41" s="121">
        <f>[38]Junho!$D$27</f>
        <v>13.8</v>
      </c>
      <c r="Y41" s="121">
        <f>[38]Junho!$D$28</f>
        <v>11.8</v>
      </c>
      <c r="Z41" s="121">
        <f>[38]Junho!$D$29</f>
        <v>12.4</v>
      </c>
      <c r="AA41" s="121">
        <f>[38]Junho!$D$30</f>
        <v>12.7</v>
      </c>
      <c r="AB41" s="121">
        <f>[38]Junho!$D$31</f>
        <v>11.2</v>
      </c>
      <c r="AC41" s="121">
        <f>[38]Junho!$D$32</f>
        <v>13</v>
      </c>
      <c r="AD41" s="121">
        <f>[38]Junho!$D$33</f>
        <v>13.2</v>
      </c>
      <c r="AE41" s="121">
        <f>[38]Junho!$D$34</f>
        <v>13.5</v>
      </c>
      <c r="AF41" s="108">
        <f t="shared" si="1"/>
        <v>5.3</v>
      </c>
      <c r="AG41" s="107">
        <f t="shared" si="2"/>
        <v>11.599999999999998</v>
      </c>
      <c r="AK41" t="s">
        <v>35</v>
      </c>
    </row>
    <row r="42" spans="1:38" x14ac:dyDescent="0.2">
      <c r="A42" s="53" t="s">
        <v>17</v>
      </c>
      <c r="B42" s="121">
        <f>[39]Junho!$D$5</f>
        <v>13.2</v>
      </c>
      <c r="C42" s="121">
        <f>[39]Junho!$D$6</f>
        <v>12.9</v>
      </c>
      <c r="D42" s="121">
        <f>[39]Junho!$D$7</f>
        <v>12.1</v>
      </c>
      <c r="E42" s="121">
        <f>[39]Junho!$D$8</f>
        <v>10.3</v>
      </c>
      <c r="F42" s="121">
        <f>[39]Junho!$D$9</f>
        <v>10.8</v>
      </c>
      <c r="G42" s="121">
        <f>[39]Junho!$D$10</f>
        <v>9.6</v>
      </c>
      <c r="H42" s="121">
        <f>[39]Junho!$D$11</f>
        <v>10.199999999999999</v>
      </c>
      <c r="I42" s="121">
        <f>[39]Junho!$D$12</f>
        <v>9.1</v>
      </c>
      <c r="J42" s="121">
        <f>[39]Junho!$D$13</f>
        <v>9.9</v>
      </c>
      <c r="K42" s="121">
        <f>[39]Junho!$D$14</f>
        <v>11.6</v>
      </c>
      <c r="L42" s="121">
        <f>[39]Junho!$D$15</f>
        <v>15.8</v>
      </c>
      <c r="M42" s="121">
        <f>[39]Junho!$D$16</f>
        <v>14</v>
      </c>
      <c r="N42" s="121">
        <f>[39]Junho!$D$17</f>
        <v>9.1999999999999993</v>
      </c>
      <c r="O42" s="121">
        <f>[39]Junho!$D$18</f>
        <v>7.9</v>
      </c>
      <c r="P42" s="121">
        <f>[39]Junho!$D$19</f>
        <v>9.3000000000000007</v>
      </c>
      <c r="Q42" s="121">
        <f>[39]Junho!$D$20</f>
        <v>3.2</v>
      </c>
      <c r="R42" s="121">
        <f>[39]Junho!$D$21</f>
        <v>5.0999999999999996</v>
      </c>
      <c r="S42" s="121">
        <f>[39]Junho!$D$22</f>
        <v>5.2</v>
      </c>
      <c r="T42" s="121">
        <f>[39]Junho!$D$23</f>
        <v>3.6</v>
      </c>
      <c r="U42" s="121">
        <f>[39]Junho!$D$24</f>
        <v>6.3</v>
      </c>
      <c r="V42" s="121">
        <f>[39]Junho!$D$25</f>
        <v>9.6999999999999993</v>
      </c>
      <c r="W42" s="121">
        <f>[39]Junho!$D$26</f>
        <v>17.2</v>
      </c>
      <c r="X42" s="121">
        <f>[39]Junho!$D$27</f>
        <v>13.6</v>
      </c>
      <c r="Y42" s="121">
        <f>[39]Junho!$D$28</f>
        <v>12</v>
      </c>
      <c r="Z42" s="121">
        <f>[39]Junho!$D$29</f>
        <v>11.8</v>
      </c>
      <c r="AA42" s="121">
        <f>[39]Junho!$D$30</f>
        <v>11.1</v>
      </c>
      <c r="AB42" s="121">
        <f>[39]Junho!$D$31</f>
        <v>9.8000000000000007</v>
      </c>
      <c r="AC42" s="121">
        <f>[39]Junho!$D$32</f>
        <v>10.7</v>
      </c>
      <c r="AD42" s="121">
        <f>[39]Junho!$D$33</f>
        <v>9.6999999999999993</v>
      </c>
      <c r="AE42" s="121">
        <f>[39]Junho!$D$34</f>
        <v>12.7</v>
      </c>
      <c r="AF42" s="108">
        <f t="shared" si="1"/>
        <v>3.2</v>
      </c>
      <c r="AG42" s="107">
        <f t="shared" si="2"/>
        <v>10.253333333333332</v>
      </c>
      <c r="AI42" t="s">
        <v>35</v>
      </c>
      <c r="AJ42" t="s">
        <v>35</v>
      </c>
      <c r="AK42" t="s">
        <v>35</v>
      </c>
    </row>
    <row r="43" spans="1:38" x14ac:dyDescent="0.2">
      <c r="A43" s="53" t="s">
        <v>141</v>
      </c>
      <c r="B43" s="121">
        <f>[40]Junho!$D$5</f>
        <v>13.5</v>
      </c>
      <c r="C43" s="121">
        <f>[40]Junho!$D$6</f>
        <v>14.9</v>
      </c>
      <c r="D43" s="121">
        <f>[40]Junho!$D$7</f>
        <v>11.6</v>
      </c>
      <c r="E43" s="121">
        <f>[40]Junho!$D$8</f>
        <v>13.7</v>
      </c>
      <c r="F43" s="121">
        <f>[40]Junho!$D$9</f>
        <v>11.8</v>
      </c>
      <c r="G43" s="121">
        <f>[40]Junho!$D$10</f>
        <v>12.8</v>
      </c>
      <c r="H43" s="121">
        <f>[40]Junho!$D$11</f>
        <v>12</v>
      </c>
      <c r="I43" s="121">
        <f>[40]Junho!$D$12</f>
        <v>12.5</v>
      </c>
      <c r="J43" s="121">
        <f>[40]Junho!$D$13</f>
        <v>10.199999999999999</v>
      </c>
      <c r="K43" s="121">
        <f>[40]Junho!$D$14</f>
        <v>15.9</v>
      </c>
      <c r="L43" s="121">
        <f>[40]Junho!$D$15</f>
        <v>13.2</v>
      </c>
      <c r="M43" s="121">
        <f>[40]Junho!$D$16</f>
        <v>15.7</v>
      </c>
      <c r="N43" s="121">
        <f>[40]Junho!$D$17</f>
        <v>11</v>
      </c>
      <c r="O43" s="121">
        <f>[40]Junho!$D$18</f>
        <v>9.3000000000000007</v>
      </c>
      <c r="P43" s="121">
        <f>[40]Junho!$D$19</f>
        <v>9.4</v>
      </c>
      <c r="Q43" s="121">
        <f>[40]Junho!$D$20</f>
        <v>4.5999999999999996</v>
      </c>
      <c r="R43" s="121">
        <f>[40]Junho!$D$21</f>
        <v>5.9</v>
      </c>
      <c r="S43" s="121">
        <f>[40]Junho!$D$22</f>
        <v>4.5999999999999996</v>
      </c>
      <c r="T43" s="121">
        <f>[40]Junho!$D$23</f>
        <v>7.2</v>
      </c>
      <c r="U43" s="121">
        <f>[40]Junho!$D$24</f>
        <v>9.6</v>
      </c>
      <c r="V43" s="121">
        <f>[40]Junho!$D$25</f>
        <v>11.4</v>
      </c>
      <c r="W43" s="121">
        <f>[40]Junho!$D$26</f>
        <v>13</v>
      </c>
      <c r="X43" s="121">
        <f>[40]Junho!$D$27</f>
        <v>14.4</v>
      </c>
      <c r="Y43" s="121">
        <f>[40]Junho!$D$28</f>
        <v>14.9</v>
      </c>
      <c r="Z43" s="121">
        <f>[40]Junho!$D$29</f>
        <v>12.9</v>
      </c>
      <c r="AA43" s="121">
        <f>[40]Junho!$D$30</f>
        <v>12.5</v>
      </c>
      <c r="AB43" s="121">
        <f>[40]Junho!$D$31</f>
        <v>11.3</v>
      </c>
      <c r="AC43" s="121">
        <f>[40]Junho!$D$32</f>
        <v>12.1</v>
      </c>
      <c r="AD43" s="121">
        <f>[40]Junho!$D$33</f>
        <v>12.4</v>
      </c>
      <c r="AE43" s="121">
        <f>[40]Junho!$D$34</f>
        <v>14.6</v>
      </c>
      <c r="AF43" s="108">
        <f t="shared" si="1"/>
        <v>4.5999999999999996</v>
      </c>
      <c r="AG43" s="107">
        <f t="shared" si="2"/>
        <v>11.629999999999999</v>
      </c>
      <c r="AI43" t="s">
        <v>35</v>
      </c>
    </row>
    <row r="44" spans="1:38" x14ac:dyDescent="0.2">
      <c r="A44" s="53" t="s">
        <v>18</v>
      </c>
      <c r="B44" s="121">
        <f>[41]Junho!$D$5</f>
        <v>15.2</v>
      </c>
      <c r="C44" s="121">
        <f>[41]Junho!$D$6</f>
        <v>15</v>
      </c>
      <c r="D44" s="121">
        <f>[41]Junho!$D$7</f>
        <v>12.9</v>
      </c>
      <c r="E44" s="121">
        <f>[41]Junho!$D$8</f>
        <v>13.5</v>
      </c>
      <c r="F44" s="121">
        <f>[41]Junho!$D$9</f>
        <v>14.7</v>
      </c>
      <c r="G44" s="121">
        <f>[41]Junho!$D$10</f>
        <v>13</v>
      </c>
      <c r="H44" s="121">
        <f>[41]Junho!$D$11</f>
        <v>13.3</v>
      </c>
      <c r="I44" s="121">
        <f>[41]Junho!$D$12</f>
        <v>11.4</v>
      </c>
      <c r="J44" s="121">
        <f>[41]Junho!$D$13</f>
        <v>13.3</v>
      </c>
      <c r="K44" s="121">
        <f>[41]Junho!$D$14</f>
        <v>14.8</v>
      </c>
      <c r="L44" s="121">
        <f>[41]Junho!$D$15</f>
        <v>15.2</v>
      </c>
      <c r="M44" s="121">
        <f>[41]Junho!$D$16</f>
        <v>15.1</v>
      </c>
      <c r="N44" s="121">
        <f>[41]Junho!$D$17</f>
        <v>8.9</v>
      </c>
      <c r="O44" s="121">
        <f>[41]Junho!$D$18</f>
        <v>7.6</v>
      </c>
      <c r="P44" s="121">
        <f>[41]Junho!$D$19</f>
        <v>6.9</v>
      </c>
      <c r="Q44" s="121">
        <f>[41]Junho!$D$20</f>
        <v>4.4000000000000004</v>
      </c>
      <c r="R44" s="121">
        <f>[41]Junho!$D$21</f>
        <v>9.1</v>
      </c>
      <c r="S44" s="121">
        <f>[41]Junho!$D$22</f>
        <v>7.5</v>
      </c>
      <c r="T44" s="121">
        <f>[41]Junho!$D$23</f>
        <v>9.6</v>
      </c>
      <c r="U44" s="121">
        <f>[41]Junho!$D$24</f>
        <v>10.199999999999999</v>
      </c>
      <c r="V44" s="121">
        <f>[41]Junho!$D$25</f>
        <v>12.5</v>
      </c>
      <c r="W44" s="121">
        <f>[41]Junho!$D$26</f>
        <v>14</v>
      </c>
      <c r="X44" s="121">
        <f>[41]Junho!$D$27</f>
        <v>14.3</v>
      </c>
      <c r="Y44" s="121">
        <f>[41]Junho!$D$28</f>
        <v>13.6</v>
      </c>
      <c r="Z44" s="121">
        <f>[41]Junho!$D$29</f>
        <v>14.3</v>
      </c>
      <c r="AA44" s="121">
        <f>[41]Junho!$D$30</f>
        <v>12.9</v>
      </c>
      <c r="AB44" s="121">
        <f>[41]Junho!$D$31</f>
        <v>12.6</v>
      </c>
      <c r="AC44" s="121">
        <f>[41]Junho!$D$32</f>
        <v>13.9</v>
      </c>
      <c r="AD44" s="121">
        <f>[41]Junho!$D$33</f>
        <v>13.7</v>
      </c>
      <c r="AE44" s="121">
        <f>[41]Junho!$D$34</f>
        <v>13.6</v>
      </c>
      <c r="AF44" s="108">
        <f t="shared" si="1"/>
        <v>4.4000000000000004</v>
      </c>
      <c r="AG44" s="107">
        <f t="shared" si="2"/>
        <v>12.233333333333333</v>
      </c>
      <c r="AI44" t="s">
        <v>35</v>
      </c>
      <c r="AK44" t="s">
        <v>35</v>
      </c>
    </row>
    <row r="45" spans="1:38" hidden="1" x14ac:dyDescent="0.2">
      <c r="A45" s="53" t="s">
        <v>146</v>
      </c>
      <c r="B45" s="121" t="str">
        <f>[42]Junho!$D$5</f>
        <v>*</v>
      </c>
      <c r="C45" s="121" t="str">
        <f>[42]Junho!$D$6</f>
        <v>*</v>
      </c>
      <c r="D45" s="121" t="str">
        <f>[42]Junho!$D$7</f>
        <v>*</v>
      </c>
      <c r="E45" s="121" t="str">
        <f>[42]Junho!$D$8</f>
        <v>*</v>
      </c>
      <c r="F45" s="121" t="str">
        <f>[42]Junho!$D$9</f>
        <v>*</v>
      </c>
      <c r="G45" s="121" t="str">
        <f>[42]Junho!$D$10</f>
        <v>*</v>
      </c>
      <c r="H45" s="121" t="str">
        <f>[42]Junho!$D$11</f>
        <v>*</v>
      </c>
      <c r="I45" s="121" t="str">
        <f>[42]Junho!$D$12</f>
        <v>*</v>
      </c>
      <c r="J45" s="121" t="str">
        <f>[42]Junho!$D$13</f>
        <v>*</v>
      </c>
      <c r="K45" s="121" t="str">
        <f>[42]Junho!$D$14</f>
        <v>*</v>
      </c>
      <c r="L45" s="121" t="str">
        <f>[42]Junho!$D$15</f>
        <v>*</v>
      </c>
      <c r="M45" s="121" t="str">
        <f>[42]Junho!$D$16</f>
        <v>*</v>
      </c>
      <c r="N45" s="121" t="str">
        <f>[42]Junho!$D$17</f>
        <v>*</v>
      </c>
      <c r="O45" s="121" t="str">
        <f>[42]Junho!$D$18</f>
        <v>*</v>
      </c>
      <c r="P45" s="121" t="str">
        <f>[42]Junho!$D$19</f>
        <v>*</v>
      </c>
      <c r="Q45" s="121" t="str">
        <f>[42]Junho!$D$20</f>
        <v>*</v>
      </c>
      <c r="R45" s="121" t="str">
        <f>[42]Junho!$D$21</f>
        <v>*</v>
      </c>
      <c r="S45" s="121" t="str">
        <f>[42]Junho!$D$22</f>
        <v>*</v>
      </c>
      <c r="T45" s="121" t="str">
        <f>[42]Junho!$D$23</f>
        <v>*</v>
      </c>
      <c r="U45" s="121" t="str">
        <f>[42]Junho!$D$24</f>
        <v>*</v>
      </c>
      <c r="V45" s="121" t="str">
        <f>[42]Junho!$D$25</f>
        <v>*</v>
      </c>
      <c r="W45" s="121" t="str">
        <f>[42]Junho!$D$26</f>
        <v>*</v>
      </c>
      <c r="X45" s="121" t="str">
        <f>[42]Junho!$D$27</f>
        <v>*</v>
      </c>
      <c r="Y45" s="121" t="str">
        <f>[42]Junho!$D$28</f>
        <v>*</v>
      </c>
      <c r="Z45" s="121" t="str">
        <f>[42]Junho!$D$29</f>
        <v>*</v>
      </c>
      <c r="AA45" s="121" t="str">
        <f>[42]Junho!$D$30</f>
        <v>*</v>
      </c>
      <c r="AB45" s="121" t="str">
        <f>[42]Junho!$D$31</f>
        <v>*</v>
      </c>
      <c r="AC45" s="121" t="str">
        <f>[42]Junho!$D$32</f>
        <v>*</v>
      </c>
      <c r="AD45" s="121" t="str">
        <f>[42]Junho!$D$33</f>
        <v>*</v>
      </c>
      <c r="AE45" s="121" t="str">
        <f>[42]Junho!$D$34</f>
        <v>*</v>
      </c>
      <c r="AF45" s="108" t="s">
        <v>209</v>
      </c>
      <c r="AG45" s="107" t="s">
        <v>209</v>
      </c>
      <c r="AK45" t="s">
        <v>35</v>
      </c>
      <c r="AL45" t="s">
        <v>35</v>
      </c>
    </row>
    <row r="46" spans="1:38" x14ac:dyDescent="0.2">
      <c r="A46" s="53" t="s">
        <v>19</v>
      </c>
      <c r="B46" s="121">
        <f>[43]Junho!$D$5</f>
        <v>15.2</v>
      </c>
      <c r="C46" s="121">
        <f>[43]Junho!$D$6</f>
        <v>15.2</v>
      </c>
      <c r="D46" s="121">
        <f>[43]Junho!$D$7</f>
        <v>13.8</v>
      </c>
      <c r="E46" s="121">
        <f>[43]Junho!$D$8</f>
        <v>14.4</v>
      </c>
      <c r="F46" s="121">
        <f>[43]Junho!$D$9</f>
        <v>14.6</v>
      </c>
      <c r="G46" s="121">
        <f>[43]Junho!$D$10</f>
        <v>14.2</v>
      </c>
      <c r="H46" s="121">
        <f>[43]Junho!$D$11</f>
        <v>13.9</v>
      </c>
      <c r="I46" s="121">
        <f>[43]Junho!$D$12</f>
        <v>13.9</v>
      </c>
      <c r="J46" s="121">
        <f>[43]Junho!$D$13</f>
        <v>12.7</v>
      </c>
      <c r="K46" s="121">
        <f>[43]Junho!$D$14</f>
        <v>15.6</v>
      </c>
      <c r="L46" s="121">
        <f>[43]Junho!$D$15</f>
        <v>14.2</v>
      </c>
      <c r="M46" s="121">
        <f>[43]Junho!$D$16</f>
        <v>10.3</v>
      </c>
      <c r="N46" s="121">
        <f>[43]Junho!$D$17</f>
        <v>7.4</v>
      </c>
      <c r="O46" s="121">
        <f>[43]Junho!$D$18</f>
        <v>6.4</v>
      </c>
      <c r="P46" s="121">
        <f>[43]Junho!$D$19</f>
        <v>8.5</v>
      </c>
      <c r="Q46" s="121">
        <f>[43]Junho!$D$20</f>
        <v>10</v>
      </c>
      <c r="R46" s="121">
        <f>[43]Junho!$D$21</f>
        <v>10.4</v>
      </c>
      <c r="S46" s="121">
        <f>[43]Junho!$D$22</f>
        <v>8.4</v>
      </c>
      <c r="T46" s="121">
        <f>[43]Junho!$D$23</f>
        <v>10</v>
      </c>
      <c r="U46" s="121">
        <f>[43]Junho!$D$24</f>
        <v>9.8000000000000007</v>
      </c>
      <c r="V46" s="121">
        <f>[43]Junho!$D$25</f>
        <v>14.4</v>
      </c>
      <c r="W46" s="121">
        <f>[43]Junho!$D$26</f>
        <v>15.9</v>
      </c>
      <c r="X46" s="121">
        <f>[43]Junho!$D$27</f>
        <v>16.100000000000001</v>
      </c>
      <c r="Y46" s="121">
        <f>[43]Junho!$D$28</f>
        <v>15.5</v>
      </c>
      <c r="Z46" s="121">
        <f>[43]Junho!$D$29</f>
        <v>14.4</v>
      </c>
      <c r="AA46" s="121">
        <f>[43]Junho!$D$30</f>
        <v>14.9</v>
      </c>
      <c r="AB46" s="121">
        <f>[43]Junho!$D$31</f>
        <v>13.2</v>
      </c>
      <c r="AC46" s="121">
        <f>[43]Junho!$D$32</f>
        <v>13.4</v>
      </c>
      <c r="AD46" s="121">
        <f>[43]Junho!$D$33</f>
        <v>15</v>
      </c>
      <c r="AE46" s="121">
        <f>[43]Junho!$D$34</f>
        <v>14.7</v>
      </c>
      <c r="AF46" s="108">
        <f t="shared" si="1"/>
        <v>6.4</v>
      </c>
      <c r="AG46" s="107">
        <f t="shared" si="2"/>
        <v>12.879999999999999</v>
      </c>
      <c r="AH46" s="12" t="s">
        <v>35</v>
      </c>
      <c r="AI46" t="s">
        <v>35</v>
      </c>
    </row>
    <row r="47" spans="1:38" x14ac:dyDescent="0.2">
      <c r="A47" s="53" t="s">
        <v>23</v>
      </c>
      <c r="B47" s="121">
        <f>[44]Junho!$D$5</f>
        <v>14.2</v>
      </c>
      <c r="C47" s="121">
        <f>[44]Junho!$D$6</f>
        <v>14.4</v>
      </c>
      <c r="D47" s="121">
        <f>[44]Junho!$D$7</f>
        <v>16.3</v>
      </c>
      <c r="E47" s="121">
        <f>[44]Junho!$D$8</f>
        <v>13.8</v>
      </c>
      <c r="F47" s="121">
        <f>[44]Junho!$D$9</f>
        <v>14.8</v>
      </c>
      <c r="G47" s="121">
        <f>[44]Junho!$D$10</f>
        <v>13.7</v>
      </c>
      <c r="H47" s="121">
        <f>[44]Junho!$D$11</f>
        <v>14.6</v>
      </c>
      <c r="I47" s="121">
        <f>[44]Junho!$D$12</f>
        <v>12.5</v>
      </c>
      <c r="J47" s="121">
        <f>[44]Junho!$D$13</f>
        <v>15.6</v>
      </c>
      <c r="K47" s="121">
        <f>[44]Junho!$D$14</f>
        <v>16.100000000000001</v>
      </c>
      <c r="L47" s="121">
        <f>[44]Junho!$D$15</f>
        <v>18.899999999999999</v>
      </c>
      <c r="M47" s="121">
        <f>[44]Junho!$D$16</f>
        <v>14.2</v>
      </c>
      <c r="N47" s="121">
        <f>[44]Junho!$D$17</f>
        <v>8.9</v>
      </c>
      <c r="O47" s="121">
        <f>[44]Junho!$D$18</f>
        <v>7.2</v>
      </c>
      <c r="P47" s="121">
        <f>[44]Junho!$D$19</f>
        <v>8.3000000000000007</v>
      </c>
      <c r="Q47" s="121">
        <f>[44]Junho!$D$20</f>
        <v>3.7</v>
      </c>
      <c r="R47" s="121">
        <f>[44]Junho!$D$21</f>
        <v>6.8</v>
      </c>
      <c r="S47" s="121">
        <f>[44]Junho!$D$22</f>
        <v>5.4</v>
      </c>
      <c r="T47" s="121">
        <f>[44]Junho!$D$23</f>
        <v>7.6</v>
      </c>
      <c r="U47" s="121">
        <f>[44]Junho!$D$24</f>
        <v>9.6999999999999993</v>
      </c>
      <c r="V47" s="121">
        <f>[44]Junho!$D$25</f>
        <v>16.3</v>
      </c>
      <c r="W47" s="121">
        <f>[44]Junho!$D$26</f>
        <v>17.5</v>
      </c>
      <c r="X47" s="121">
        <f>[44]Junho!$D$27</f>
        <v>18.600000000000001</v>
      </c>
      <c r="Y47" s="121">
        <f>[44]Junho!$D$28</f>
        <v>15.5</v>
      </c>
      <c r="Z47" s="121">
        <f>[44]Junho!$D$29</f>
        <v>14.5</v>
      </c>
      <c r="AA47" s="121">
        <f>[44]Junho!$D$30</f>
        <v>18.100000000000001</v>
      </c>
      <c r="AB47" s="121">
        <f>[44]Junho!$D$31</f>
        <v>16.3</v>
      </c>
      <c r="AC47" s="121">
        <f>[44]Junho!$D$32</f>
        <v>13.8</v>
      </c>
      <c r="AD47" s="121">
        <f>[44]Junho!$D$33</f>
        <v>12</v>
      </c>
      <c r="AE47" s="121">
        <f>[44]Junho!$D$34</f>
        <v>14.1</v>
      </c>
      <c r="AF47" s="108">
        <f t="shared" si="1"/>
        <v>3.7</v>
      </c>
      <c r="AG47" s="107">
        <f t="shared" si="2"/>
        <v>13.113333333333337</v>
      </c>
    </row>
    <row r="48" spans="1:38" x14ac:dyDescent="0.2">
      <c r="A48" s="53" t="s">
        <v>34</v>
      </c>
      <c r="B48" s="121">
        <f>[45]Junho!$D$5</f>
        <v>17.5</v>
      </c>
      <c r="C48" s="121">
        <f>[45]Junho!$D$6</f>
        <v>16.899999999999999</v>
      </c>
      <c r="D48" s="121">
        <f>[45]Junho!$D$7</f>
        <v>15.3</v>
      </c>
      <c r="E48" s="121">
        <f>[45]Junho!$D$8</f>
        <v>16.100000000000001</v>
      </c>
      <c r="F48" s="121">
        <f>[45]Junho!$D$9</f>
        <v>16</v>
      </c>
      <c r="G48" s="121">
        <f>[45]Junho!$D$10</f>
        <v>13.9</v>
      </c>
      <c r="H48" s="121">
        <f>[45]Junho!$D$11</f>
        <v>14.9</v>
      </c>
      <c r="I48" s="121">
        <f>[45]Junho!$D$12</f>
        <v>17.2</v>
      </c>
      <c r="J48" s="121">
        <f>[45]Junho!$D$13</f>
        <v>17.100000000000001</v>
      </c>
      <c r="K48" s="121">
        <f>[45]Junho!$D$14</f>
        <v>18.3</v>
      </c>
      <c r="L48" s="121">
        <f>[45]Junho!$D$15</f>
        <v>19.3</v>
      </c>
      <c r="M48" s="121">
        <f>[45]Junho!$D$16</f>
        <v>15.2</v>
      </c>
      <c r="N48" s="121">
        <f>[45]Junho!$D$17</f>
        <v>9.1</v>
      </c>
      <c r="O48" s="121">
        <f>[45]Junho!$D$18</f>
        <v>8.1</v>
      </c>
      <c r="P48" s="121">
        <f>[45]Junho!$D$19</f>
        <v>8.5</v>
      </c>
      <c r="Q48" s="121">
        <f>[45]Junho!$D$20</f>
        <v>11.2</v>
      </c>
      <c r="R48" s="121">
        <f>[45]Junho!$D$21</f>
        <v>11.6</v>
      </c>
      <c r="S48" s="121">
        <f>[45]Junho!$D$22</f>
        <v>11.4</v>
      </c>
      <c r="T48" s="121">
        <f>[45]Junho!$D$23</f>
        <v>13.2</v>
      </c>
      <c r="U48" s="121">
        <f>[45]Junho!$D$24</f>
        <v>13.4</v>
      </c>
      <c r="V48" s="121">
        <f>[45]Junho!$D$25</f>
        <v>15.8</v>
      </c>
      <c r="W48" s="121">
        <f>[45]Junho!$D$26</f>
        <v>16.8</v>
      </c>
      <c r="X48" s="121">
        <f>[45]Junho!$D$27</f>
        <v>16.5</v>
      </c>
      <c r="Y48" s="121">
        <f>[45]Junho!$D$28</f>
        <v>16.8</v>
      </c>
      <c r="Z48" s="121">
        <f>[45]Junho!$D$29</f>
        <v>17.7</v>
      </c>
      <c r="AA48" s="121">
        <f>[45]Junho!$D$30</f>
        <v>16.600000000000001</v>
      </c>
      <c r="AB48" s="121">
        <f>[45]Junho!$D$31</f>
        <v>15.2</v>
      </c>
      <c r="AC48" s="121">
        <f>[45]Junho!$D$32</f>
        <v>17.100000000000001</v>
      </c>
      <c r="AD48" s="121">
        <f>[45]Junho!$D$33</f>
        <v>16.7</v>
      </c>
      <c r="AE48" s="121">
        <f>[45]Junho!$D$34</f>
        <v>14.6</v>
      </c>
      <c r="AF48" s="108">
        <f t="shared" si="1"/>
        <v>8.1</v>
      </c>
      <c r="AG48" s="107">
        <f t="shared" si="2"/>
        <v>14.933333333333335</v>
      </c>
      <c r="AH48" s="12" t="s">
        <v>35</v>
      </c>
      <c r="AI48" t="s">
        <v>35</v>
      </c>
      <c r="AK48" t="s">
        <v>35</v>
      </c>
    </row>
    <row r="49" spans="1:38" x14ac:dyDescent="0.2">
      <c r="A49" s="53" t="s">
        <v>20</v>
      </c>
      <c r="B49" s="121">
        <f>[46]Junho!$D$5</f>
        <v>17.7</v>
      </c>
      <c r="C49" s="121">
        <f>[46]Junho!$D$6</f>
        <v>14.8</v>
      </c>
      <c r="D49" s="121">
        <f>[46]Junho!$D$7</f>
        <v>14.8</v>
      </c>
      <c r="E49" s="121">
        <f>[46]Junho!$D$8</f>
        <v>15</v>
      </c>
      <c r="F49" s="121">
        <f>[46]Junho!$D$9</f>
        <v>14.7</v>
      </c>
      <c r="G49" s="121">
        <f>[46]Junho!$D$10</f>
        <v>14</v>
      </c>
      <c r="H49" s="121">
        <f>[46]Junho!$D$11</f>
        <v>13.9</v>
      </c>
      <c r="I49" s="121">
        <f>[46]Junho!$D$12</f>
        <v>14.7</v>
      </c>
      <c r="J49" s="121">
        <f>[46]Junho!$D$13</f>
        <v>14.7</v>
      </c>
      <c r="K49" s="121">
        <f>[46]Junho!$D$14</f>
        <v>17</v>
      </c>
      <c r="L49" s="121">
        <f>[46]Junho!$D$15</f>
        <v>18.3</v>
      </c>
      <c r="M49" s="121">
        <f>[46]Junho!$D$16</f>
        <v>17.7</v>
      </c>
      <c r="N49" s="121">
        <f>[46]Junho!$D$17</f>
        <v>13.6</v>
      </c>
      <c r="O49" s="121">
        <f>[46]Junho!$D$18</f>
        <v>10.9</v>
      </c>
      <c r="P49" s="121">
        <f>[46]Junho!$D$19</f>
        <v>10.199999999999999</v>
      </c>
      <c r="Q49" s="121">
        <f>[46]Junho!$D$20</f>
        <v>10.8</v>
      </c>
      <c r="R49" s="121">
        <f>[46]Junho!$D$21</f>
        <v>10.1</v>
      </c>
      <c r="S49" s="121">
        <f>[46]Junho!$D$22</f>
        <v>9.6</v>
      </c>
      <c r="T49" s="121">
        <f>[46]Junho!$D$23</f>
        <v>9.1999999999999993</v>
      </c>
      <c r="U49" s="121">
        <f>[46]Junho!$D$24</f>
        <v>10.8</v>
      </c>
      <c r="V49" s="121">
        <f>[46]Junho!$D$25</f>
        <v>12.7</v>
      </c>
      <c r="W49" s="121">
        <f>[46]Junho!$D$26</f>
        <v>15</v>
      </c>
      <c r="X49" s="121">
        <f>[46]Junho!$D$27</f>
        <v>15.5</v>
      </c>
      <c r="Y49" s="121">
        <f>[46]Junho!$D$28</f>
        <v>15.6</v>
      </c>
      <c r="Z49" s="121">
        <f>[46]Junho!$D$29</f>
        <v>14.4</v>
      </c>
      <c r="AA49" s="121">
        <f>[46]Junho!$D$30</f>
        <v>13.7</v>
      </c>
      <c r="AB49" s="121">
        <f>[46]Junho!$D$31</f>
        <v>13.4</v>
      </c>
      <c r="AC49" s="121">
        <f>[46]Junho!$D$32</f>
        <v>15.4</v>
      </c>
      <c r="AD49" s="121">
        <f>[46]Junho!$D$33</f>
        <v>16.3</v>
      </c>
      <c r="AE49" s="121">
        <f>[46]Junho!$D$34</f>
        <v>15.5</v>
      </c>
      <c r="AF49" s="108">
        <f t="shared" si="1"/>
        <v>9.1999999999999993</v>
      </c>
      <c r="AG49" s="107">
        <f t="shared" si="2"/>
        <v>13.999999999999998</v>
      </c>
    </row>
    <row r="50" spans="1:38" s="5" customFormat="1" ht="17.100000000000001" customHeight="1" x14ac:dyDescent="0.2">
      <c r="A50" s="54" t="s">
        <v>211</v>
      </c>
      <c r="B50" s="122">
        <f t="shared" ref="B50:AE50" si="3">MIN(B5:B49)</f>
        <v>12.2</v>
      </c>
      <c r="C50" s="122">
        <f t="shared" si="3"/>
        <v>11.5</v>
      </c>
      <c r="D50" s="122">
        <f t="shared" si="3"/>
        <v>10.4</v>
      </c>
      <c r="E50" s="122">
        <f t="shared" si="3"/>
        <v>9.8000000000000007</v>
      </c>
      <c r="F50" s="122">
        <f t="shared" si="3"/>
        <v>10.4</v>
      </c>
      <c r="G50" s="122">
        <f t="shared" si="3"/>
        <v>9.6</v>
      </c>
      <c r="H50" s="122">
        <f t="shared" si="3"/>
        <v>9.8000000000000007</v>
      </c>
      <c r="I50" s="122">
        <f t="shared" si="3"/>
        <v>9</v>
      </c>
      <c r="J50" s="122">
        <f t="shared" si="3"/>
        <v>8.9</v>
      </c>
      <c r="K50" s="122">
        <f t="shared" si="3"/>
        <v>11.6</v>
      </c>
      <c r="L50" s="122">
        <f t="shared" si="3"/>
        <v>13.1</v>
      </c>
      <c r="M50" s="122">
        <f t="shared" si="3"/>
        <v>8.4</v>
      </c>
      <c r="N50" s="122">
        <f t="shared" si="3"/>
        <v>5.0999999999999996</v>
      </c>
      <c r="O50" s="122">
        <f t="shared" si="3"/>
        <v>4.5999999999999996</v>
      </c>
      <c r="P50" s="122">
        <f t="shared" si="3"/>
        <v>5.2</v>
      </c>
      <c r="Q50" s="122">
        <f t="shared" si="3"/>
        <v>2.9</v>
      </c>
      <c r="R50" s="122">
        <f t="shared" si="3"/>
        <v>4.9000000000000004</v>
      </c>
      <c r="S50" s="122">
        <f t="shared" si="3"/>
        <v>4.5999999999999996</v>
      </c>
      <c r="T50" s="122">
        <f t="shared" si="3"/>
        <v>3.6</v>
      </c>
      <c r="U50" s="122">
        <f t="shared" si="3"/>
        <v>6.3</v>
      </c>
      <c r="V50" s="122">
        <f t="shared" si="3"/>
        <v>9.6999999999999993</v>
      </c>
      <c r="W50" s="122">
        <f t="shared" si="3"/>
        <v>10.9</v>
      </c>
      <c r="X50" s="122">
        <f t="shared" si="3"/>
        <v>11.3</v>
      </c>
      <c r="Y50" s="122">
        <f t="shared" si="3"/>
        <v>10.7</v>
      </c>
      <c r="Z50" s="122">
        <f t="shared" si="3"/>
        <v>10.4</v>
      </c>
      <c r="AA50" s="122">
        <f t="shared" si="3"/>
        <v>9.8000000000000007</v>
      </c>
      <c r="AB50" s="122">
        <f t="shared" si="3"/>
        <v>9</v>
      </c>
      <c r="AC50" s="122">
        <f t="shared" si="3"/>
        <v>9.6999999999999993</v>
      </c>
      <c r="AD50" s="122">
        <f t="shared" si="3"/>
        <v>9.6999999999999993</v>
      </c>
      <c r="AE50" s="122">
        <f t="shared" si="3"/>
        <v>11</v>
      </c>
      <c r="AF50" s="108">
        <f>MIN(AF5:AF49)</f>
        <v>2.9</v>
      </c>
      <c r="AG50" s="123"/>
      <c r="AK50" s="5" t="s">
        <v>35</v>
      </c>
    </row>
    <row r="51" spans="1:38" x14ac:dyDescent="0.2">
      <c r="A51" s="99" t="s">
        <v>224</v>
      </c>
      <c r="B51" s="44"/>
      <c r="C51" s="44"/>
      <c r="D51" s="44"/>
      <c r="E51" s="44"/>
      <c r="F51" s="44"/>
      <c r="G51" s="44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50"/>
      <c r="AE51" s="50"/>
      <c r="AF51" s="48"/>
      <c r="AG51" s="49"/>
    </row>
    <row r="52" spans="1:38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1"/>
      <c r="U52" s="91"/>
      <c r="V52" s="91"/>
      <c r="W52" s="91"/>
      <c r="X52" s="91"/>
      <c r="Y52" s="95"/>
      <c r="Z52" s="95"/>
      <c r="AA52" s="95"/>
      <c r="AB52" s="95"/>
      <c r="AC52" s="95"/>
      <c r="AD52" s="95"/>
      <c r="AE52" s="95"/>
      <c r="AF52" s="48"/>
      <c r="AG52" s="47"/>
      <c r="AK52" t="s">
        <v>35</v>
      </c>
      <c r="AL52" t="s">
        <v>35</v>
      </c>
    </row>
    <row r="53" spans="1:38" x14ac:dyDescent="0.2">
      <c r="A53" s="46"/>
      <c r="B53" s="95"/>
      <c r="C53" s="95"/>
      <c r="D53" s="95"/>
      <c r="E53" s="95"/>
      <c r="F53" s="95"/>
      <c r="G53" s="95"/>
      <c r="H53" s="95"/>
      <c r="I53" s="95"/>
      <c r="J53" s="96"/>
      <c r="K53" s="96"/>
      <c r="L53" s="96"/>
      <c r="M53" s="96"/>
      <c r="N53" s="96"/>
      <c r="O53" s="96"/>
      <c r="P53" s="96"/>
      <c r="Q53" s="95"/>
      <c r="R53" s="95"/>
      <c r="S53" s="95"/>
      <c r="T53" s="92"/>
      <c r="U53" s="92"/>
      <c r="V53" s="92"/>
      <c r="W53" s="92"/>
      <c r="X53" s="92"/>
      <c r="Y53" s="95"/>
      <c r="Z53" s="95"/>
      <c r="AA53" s="95"/>
      <c r="AB53" s="95"/>
      <c r="AC53" s="95"/>
      <c r="AD53" s="50"/>
      <c r="AE53" s="50"/>
      <c r="AF53" s="48"/>
      <c r="AG53" s="47"/>
    </row>
    <row r="54" spans="1:38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50"/>
      <c r="AE54" s="50"/>
      <c r="AF54" s="48"/>
      <c r="AG54" s="79"/>
    </row>
    <row r="55" spans="1:38" x14ac:dyDescent="0.2">
      <c r="A55" s="46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48"/>
      <c r="AG55" s="49"/>
      <c r="AJ55" t="s">
        <v>35</v>
      </c>
      <c r="AK55" t="s">
        <v>35</v>
      </c>
    </row>
    <row r="56" spans="1:38" x14ac:dyDescent="0.2">
      <c r="A56" s="46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48"/>
      <c r="AG56" s="49"/>
      <c r="AK56" t="s">
        <v>35</v>
      </c>
    </row>
    <row r="57" spans="1:38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  <c r="AK57" t="s">
        <v>35</v>
      </c>
    </row>
    <row r="58" spans="1:38" x14ac:dyDescent="0.2">
      <c r="AI58" t="s">
        <v>35</v>
      </c>
    </row>
    <row r="60" spans="1:38" x14ac:dyDescent="0.2">
      <c r="AD60" s="2" t="s">
        <v>35</v>
      </c>
    </row>
    <row r="62" spans="1:38" x14ac:dyDescent="0.2">
      <c r="AH62" s="12" t="s">
        <v>35</v>
      </c>
      <c r="AI62" t="s">
        <v>35</v>
      </c>
    </row>
    <row r="65" spans="9:39" x14ac:dyDescent="0.2">
      <c r="I65" s="2" t="s">
        <v>35</v>
      </c>
      <c r="Y65" s="2" t="s">
        <v>35</v>
      </c>
      <c r="AB65" s="2" t="s">
        <v>35</v>
      </c>
      <c r="AH65" t="s">
        <v>35</v>
      </c>
    </row>
    <row r="68" spans="9:39" x14ac:dyDescent="0.2">
      <c r="AM68" s="12" t="s">
        <v>35</v>
      </c>
    </row>
    <row r="72" spans="9:39" x14ac:dyDescent="0.2">
      <c r="AH72" s="12" t="s">
        <v>35</v>
      </c>
    </row>
  </sheetData>
  <mergeCells count="33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B5" sqref="B5:AF50"/>
    </sheetView>
  </sheetViews>
  <sheetFormatPr defaultRowHeight="12.75" x14ac:dyDescent="0.2"/>
  <cols>
    <col min="1" max="1" width="19.140625" style="2" bestFit="1" customWidth="1"/>
    <col min="2" max="13" width="5.42578125" style="2" bestFit="1" customWidth="1"/>
    <col min="14" max="16" width="6.42578125" style="2" bestFit="1" customWidth="1"/>
    <col min="17" max="19" width="5.42578125" style="2" bestFit="1" customWidth="1"/>
    <col min="20" max="20" width="6.85546875" style="2" bestFit="1" customWidth="1"/>
    <col min="21" max="25" width="5.42578125" style="2" bestFit="1" customWidth="1"/>
    <col min="26" max="26" width="6" style="2" customWidth="1"/>
    <col min="27" max="30" width="5.42578125" style="2" bestFit="1" customWidth="1"/>
    <col min="31" max="31" width="5.85546875" style="2" customWidth="1"/>
    <col min="32" max="32" width="6.5703125" style="7" bestFit="1" customWidth="1"/>
  </cols>
  <sheetData>
    <row r="1" spans="1:36" ht="20.100000000000001" customHeight="1" x14ac:dyDescent="0.2">
      <c r="A1" s="135" t="s">
        <v>221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6" s="4" customFormat="1" ht="20.100000000000001" customHeight="1" x14ac:dyDescent="0.2">
      <c r="A2" s="137" t="s">
        <v>21</v>
      </c>
      <c r="B2" s="149" t="s">
        <v>213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</row>
    <row r="3" spans="1:36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30" t="s">
        <v>26</v>
      </c>
    </row>
    <row r="4" spans="1:36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0"/>
    </row>
    <row r="5" spans="1:36" s="5" customFormat="1" x14ac:dyDescent="0.2">
      <c r="A5" s="53" t="s">
        <v>30</v>
      </c>
      <c r="B5" s="120">
        <f>[2]Junho!$E$5</f>
        <v>79</v>
      </c>
      <c r="C5" s="120">
        <f>[2]Junho!$E$6</f>
        <v>76.266666666666666</v>
      </c>
      <c r="D5" s="120">
        <f>[2]Junho!$E$7</f>
        <v>70.285714285714292</v>
      </c>
      <c r="E5" s="120">
        <f>[2]Junho!$E$8</f>
        <v>68.466666666666669</v>
      </c>
      <c r="F5" s="120">
        <f>[2]Junho!$E$9</f>
        <v>69.294117647058826</v>
      </c>
      <c r="G5" s="120">
        <f>[2]Junho!$E$10</f>
        <v>74</v>
      </c>
      <c r="H5" s="120">
        <f>[2]Junho!$E$11</f>
        <v>74.476190476190482</v>
      </c>
      <c r="I5" s="120">
        <f>[2]Junho!$E$12</f>
        <v>73.25</v>
      </c>
      <c r="J5" s="120">
        <f>[2]Junho!$E$13</f>
        <v>74.217391304347828</v>
      </c>
      <c r="K5" s="120">
        <f>[2]Junho!$E$14</f>
        <v>70.38095238095238</v>
      </c>
      <c r="L5" s="120">
        <f>[2]Junho!$E$15</f>
        <v>67.818181818181813</v>
      </c>
      <c r="M5" s="120">
        <f>[2]Junho!$E$16</f>
        <v>92.666666666666671</v>
      </c>
      <c r="N5" s="120">
        <f>[2]Junho!$E$17</f>
        <v>99.227272727272734</v>
      </c>
      <c r="O5" s="120">
        <f>[2]Junho!$E$18</f>
        <v>99.458333333333329</v>
      </c>
      <c r="P5" s="120">
        <f>[2]Junho!$E$19</f>
        <v>93.714285714285708</v>
      </c>
      <c r="Q5" s="120">
        <f>[2]Junho!$E$20</f>
        <v>75.9375</v>
      </c>
      <c r="R5" s="120">
        <f>[2]Junho!$E$21</f>
        <v>83.478260869565219</v>
      </c>
      <c r="S5" s="120">
        <f>[2]Junho!$E$22</f>
        <v>79.352941176470594</v>
      </c>
      <c r="T5" s="120">
        <f>[2]Junho!$E$23</f>
        <v>71.599999999999994</v>
      </c>
      <c r="U5" s="120">
        <f>[2]Junho!$E$24</f>
        <v>78.285714285714292</v>
      </c>
      <c r="V5" s="120">
        <f>[2]Junho!$E$25</f>
        <v>69.2</v>
      </c>
      <c r="W5" s="120">
        <f>[2]Junho!$E$26</f>
        <v>74.583333333333329</v>
      </c>
      <c r="X5" s="120">
        <f>[2]Junho!$E$27</f>
        <v>72.454545454545453</v>
      </c>
      <c r="Y5" s="120">
        <f>[2]Junho!$E$28</f>
        <v>71.349999999999994</v>
      </c>
      <c r="Z5" s="120">
        <f>[2]Junho!$E$29</f>
        <v>76.041666666666671</v>
      </c>
      <c r="AA5" s="120">
        <f>[2]Junho!$E$30</f>
        <v>75.608695652173907</v>
      </c>
      <c r="AB5" s="120">
        <f>[2]Junho!$E$31</f>
        <v>74.318181818181813</v>
      </c>
      <c r="AC5" s="120">
        <f>[2]Junho!$E$32</f>
        <v>73.761904761904759</v>
      </c>
      <c r="AD5" s="120">
        <f>[2]Junho!$E$33</f>
        <v>76.521739130434781</v>
      </c>
      <c r="AE5" s="120">
        <f>[2]Junho!$E$34</f>
        <v>78.5</v>
      </c>
      <c r="AF5" s="125">
        <f>AVERAGE(B5:AE5)</f>
        <v>77.117230761210948</v>
      </c>
    </row>
    <row r="6" spans="1:36" x14ac:dyDescent="0.2">
      <c r="A6" s="53" t="s">
        <v>0</v>
      </c>
      <c r="B6" s="121">
        <f>[3]Junho!$E$5</f>
        <v>85.083333333333329</v>
      </c>
      <c r="C6" s="121">
        <f>[3]Junho!$E$6</f>
        <v>82.833333333333329</v>
      </c>
      <c r="D6" s="121">
        <f>[3]Junho!$E$7</f>
        <v>80.625</v>
      </c>
      <c r="E6" s="121">
        <f>[3]Junho!$E$8</f>
        <v>80.625</v>
      </c>
      <c r="F6" s="121">
        <f>[3]Junho!$E$9</f>
        <v>79.125</v>
      </c>
      <c r="G6" s="121">
        <f>[3]Junho!$E$10</f>
        <v>77.583333333333329</v>
      </c>
      <c r="H6" s="121">
        <f>[3]Junho!$E$11</f>
        <v>75.916666666666671</v>
      </c>
      <c r="I6" s="121">
        <f>[3]Junho!$E$12</f>
        <v>75.958333333333329</v>
      </c>
      <c r="J6" s="121">
        <f>[3]Junho!$E$13</f>
        <v>70.166666666666671</v>
      </c>
      <c r="K6" s="121">
        <f>[3]Junho!$E$14</f>
        <v>74.833333333333329</v>
      </c>
      <c r="L6" s="121">
        <f>[3]Junho!$E$15</f>
        <v>73.5</v>
      </c>
      <c r="M6" s="121">
        <f>[3]Junho!$E$16</f>
        <v>95.833333333333329</v>
      </c>
      <c r="N6" s="121">
        <f>[3]Junho!$E$17</f>
        <v>89.25</v>
      </c>
      <c r="O6" s="121">
        <f>[3]Junho!$E$18</f>
        <v>93.333333333333329</v>
      </c>
      <c r="P6" s="121">
        <f>[3]Junho!$E$19</f>
        <v>92.208333333333329</v>
      </c>
      <c r="Q6" s="121">
        <f>[3]Junho!$E$20</f>
        <v>82.916666666666671</v>
      </c>
      <c r="R6" s="121">
        <f>[3]Junho!$E$21</f>
        <v>79.791666666666671</v>
      </c>
      <c r="S6" s="121">
        <f>[3]Junho!$E$22</f>
        <v>75.583333333333329</v>
      </c>
      <c r="T6" s="121">
        <f>[3]Junho!$E$23</f>
        <v>78</v>
      </c>
      <c r="U6" s="121">
        <f>[3]Junho!$E$24</f>
        <v>78.458333333333329</v>
      </c>
      <c r="V6" s="121">
        <f>[3]Junho!$E$25</f>
        <v>84.041666666666671</v>
      </c>
      <c r="W6" s="121">
        <f>[3]Junho!$E$26</f>
        <v>78.958333333333329</v>
      </c>
      <c r="X6" s="121">
        <f>[3]Junho!$E$27</f>
        <v>71.166666666666671</v>
      </c>
      <c r="Y6" s="121">
        <f>[3]Junho!$E$28</f>
        <v>74.75</v>
      </c>
      <c r="Z6" s="121">
        <f>[3]Junho!$E$29</f>
        <v>74.5</v>
      </c>
      <c r="AA6" s="121">
        <f>[3]Junho!$E$30</f>
        <v>74.416666666666671</v>
      </c>
      <c r="AB6" s="121">
        <f>[3]Junho!$E$31</f>
        <v>72.708333333333329</v>
      </c>
      <c r="AC6" s="121">
        <f>[3]Junho!$E$32</f>
        <v>71.916666666666671</v>
      </c>
      <c r="AD6" s="121">
        <f>[3]Junho!$E$33</f>
        <v>73.958333333333329</v>
      </c>
      <c r="AE6" s="121">
        <f>[3]Junho!$E$34</f>
        <v>76.625</v>
      </c>
      <c r="AF6" s="125">
        <f t="shared" ref="AF6:AF49" si="1">AVERAGE(B6:AE6)</f>
        <v>79.155555555555566</v>
      </c>
    </row>
    <row r="7" spans="1:36" x14ac:dyDescent="0.2">
      <c r="A7" s="53" t="s">
        <v>88</v>
      </c>
      <c r="B7" s="121">
        <f>[4]Junho!$E$5</f>
        <v>80</v>
      </c>
      <c r="C7" s="121">
        <f>[4]Junho!$E$6</f>
        <v>78.125</v>
      </c>
      <c r="D7" s="121">
        <f>[4]Junho!$E$7</f>
        <v>76.083333333333329</v>
      </c>
      <c r="E7" s="121">
        <f>[4]Junho!$E$8</f>
        <v>71.666666666666671</v>
      </c>
      <c r="F7" s="121">
        <f>[4]Junho!$E$9</f>
        <v>66.75</v>
      </c>
      <c r="G7" s="121">
        <f>[4]Junho!$E$10</f>
        <v>65.041666666666671</v>
      </c>
      <c r="H7" s="121">
        <f>[4]Junho!$E$11</f>
        <v>65.458333333333329</v>
      </c>
      <c r="I7" s="121">
        <f>[4]Junho!$E$12</f>
        <v>60.791666666666664</v>
      </c>
      <c r="J7" s="121">
        <f>[4]Junho!$E$13</f>
        <v>64.166666666666671</v>
      </c>
      <c r="K7" s="121">
        <f>[4]Junho!$E$14</f>
        <v>61.913043478260867</v>
      </c>
      <c r="L7" s="121">
        <f>[4]Junho!$E$15</f>
        <v>55.416666666666664</v>
      </c>
      <c r="M7" s="121">
        <f>[4]Junho!$E$16</f>
        <v>92.166666666666671</v>
      </c>
      <c r="N7" s="121">
        <f>[4]Junho!$E$17</f>
        <v>95.958333333333329</v>
      </c>
      <c r="O7" s="121">
        <f>[4]Junho!$E$18</f>
        <v>97.25</v>
      </c>
      <c r="P7" s="121">
        <f>[4]Junho!$E$19</f>
        <v>87.75</v>
      </c>
      <c r="Q7" s="121">
        <f>[4]Junho!$E$20</f>
        <v>89.083333333333329</v>
      </c>
      <c r="R7" s="121">
        <f>[4]Junho!$E$21</f>
        <v>82.041666666666671</v>
      </c>
      <c r="S7" s="121">
        <f>[4]Junho!$E$22</f>
        <v>77.25</v>
      </c>
      <c r="T7" s="121">
        <f>[4]Junho!$E$23</f>
        <v>77</v>
      </c>
      <c r="U7" s="121" t="str">
        <f>[4]Junho!$E$24</f>
        <v>*</v>
      </c>
      <c r="V7" s="121" t="str">
        <f>[4]Junho!$E$25</f>
        <v>*</v>
      </c>
      <c r="W7" s="121" t="str">
        <f>[4]Junho!$E$26</f>
        <v>*</v>
      </c>
      <c r="X7" s="121" t="str">
        <f>[4]Junho!$E$27</f>
        <v>*</v>
      </c>
      <c r="Y7" s="121" t="str">
        <f>[4]Junho!$E$28</f>
        <v>*</v>
      </c>
      <c r="Z7" s="121" t="str">
        <f>[4]Junho!$E$29</f>
        <v>*</v>
      </c>
      <c r="AA7" s="121" t="str">
        <f>[4]Junho!$E$30</f>
        <v>*</v>
      </c>
      <c r="AB7" s="121" t="str">
        <f>[4]Junho!$E$31</f>
        <v>*</v>
      </c>
      <c r="AC7" s="121" t="str">
        <f>[4]Junho!$E$32</f>
        <v>*</v>
      </c>
      <c r="AD7" s="121" t="str">
        <f>[4]Junho!$E$33</f>
        <v>*</v>
      </c>
      <c r="AE7" s="121" t="str">
        <f>[4]Junho!$E$34</f>
        <v>*</v>
      </c>
      <c r="AF7" s="125">
        <f t="shared" si="1"/>
        <v>75.995423340961096</v>
      </c>
    </row>
    <row r="8" spans="1:36" x14ac:dyDescent="0.2">
      <c r="A8" s="53" t="s">
        <v>1</v>
      </c>
      <c r="B8" s="121">
        <f>[5]Junho!$E$5</f>
        <v>81.291666666666671</v>
      </c>
      <c r="C8" s="121">
        <f>[5]Junho!$E$6</f>
        <v>77</v>
      </c>
      <c r="D8" s="121">
        <f>[5]Junho!$E$7</f>
        <v>75.291666666666671</v>
      </c>
      <c r="E8" s="121">
        <f>[5]Junho!$E$8</f>
        <v>72.583333333333329</v>
      </c>
      <c r="F8" s="121">
        <f>[5]Junho!$E$9</f>
        <v>72.25</v>
      </c>
      <c r="G8" s="121">
        <f>[5]Junho!$E$10</f>
        <v>66.25</v>
      </c>
      <c r="H8" s="121">
        <f>[5]Junho!$E$11</f>
        <v>71.916666666666671</v>
      </c>
      <c r="I8" s="121">
        <f>[5]Junho!$E$12</f>
        <v>72.083333333333329</v>
      </c>
      <c r="J8" s="121">
        <f>[5]Junho!$E$13</f>
        <v>69.333333333333329</v>
      </c>
      <c r="K8" s="121">
        <f>[5]Junho!$E$14</f>
        <v>73.083333333333329</v>
      </c>
      <c r="L8" s="121">
        <f>[5]Junho!$E$15</f>
        <v>72.208333333333329</v>
      </c>
      <c r="M8" s="121">
        <f>[5]Junho!$E$16</f>
        <v>88.083333333333329</v>
      </c>
      <c r="N8" s="121">
        <f>[5]Junho!$E$17</f>
        <v>92</v>
      </c>
      <c r="O8" s="121">
        <f>[5]Junho!$E$18</f>
        <v>92.916666666666671</v>
      </c>
      <c r="P8" s="121">
        <f>[5]Junho!$E$19</f>
        <v>82.625</v>
      </c>
      <c r="Q8" s="121">
        <f>[5]Junho!$E$20</f>
        <v>82.333333333333329</v>
      </c>
      <c r="R8" s="121">
        <f>[5]Junho!$E$21</f>
        <v>79.5</v>
      </c>
      <c r="S8" s="121">
        <f>[5]Junho!$E$22</f>
        <v>74.208333333333329</v>
      </c>
      <c r="T8" s="121">
        <f>[5]Junho!$E$23</f>
        <v>75.333333333333329</v>
      </c>
      <c r="U8" s="121">
        <f>[5]Junho!$E$24</f>
        <v>74.916666666666671</v>
      </c>
      <c r="V8" s="121">
        <f>[5]Junho!$E$25</f>
        <v>77.375</v>
      </c>
      <c r="W8" s="121">
        <f>[5]Junho!$E$26</f>
        <v>70.291666666666671</v>
      </c>
      <c r="X8" s="121">
        <f>[5]Junho!$E$27</f>
        <v>70.708333333333329</v>
      </c>
      <c r="Y8" s="121">
        <f>[5]Junho!$E$28</f>
        <v>69.208333333333329</v>
      </c>
      <c r="Z8" s="121">
        <f>[5]Junho!$E$29</f>
        <v>68.333333333333329</v>
      </c>
      <c r="AA8" s="121">
        <f>[5]Junho!$E$30</f>
        <v>70.25</v>
      </c>
      <c r="AB8" s="121">
        <f>[5]Junho!$E$31</f>
        <v>68.333333333333329</v>
      </c>
      <c r="AC8" s="121">
        <f>[5]Junho!$E$32</f>
        <v>71.541666666666671</v>
      </c>
      <c r="AD8" s="121">
        <f>[5]Junho!$E$33</f>
        <v>73.166666666666671</v>
      </c>
      <c r="AE8" s="121">
        <f>[5]Junho!$E$34</f>
        <v>73.291666666666671</v>
      </c>
      <c r="AF8" s="125">
        <f t="shared" si="1"/>
        <v>75.256944444444429</v>
      </c>
    </row>
    <row r="9" spans="1:36" hidden="1" x14ac:dyDescent="0.2">
      <c r="A9" s="53" t="s">
        <v>151</v>
      </c>
      <c r="B9" s="121" t="str">
        <f>[6]Junho!$E$5</f>
        <v>*</v>
      </c>
      <c r="C9" s="121" t="str">
        <f>[6]Junho!$E$6</f>
        <v>*</v>
      </c>
      <c r="D9" s="121" t="str">
        <f>[6]Junho!$E$7</f>
        <v>*</v>
      </c>
      <c r="E9" s="121" t="str">
        <f>[6]Junho!$E$8</f>
        <v>*</v>
      </c>
      <c r="F9" s="121" t="str">
        <f>[6]Junho!$E$9</f>
        <v>*</v>
      </c>
      <c r="G9" s="121" t="str">
        <f>[6]Junho!$E$10</f>
        <v>*</v>
      </c>
      <c r="H9" s="121" t="str">
        <f>[6]Junho!$E$11</f>
        <v>*</v>
      </c>
      <c r="I9" s="121" t="str">
        <f>[6]Junho!$E$12</f>
        <v>*</v>
      </c>
      <c r="J9" s="121" t="str">
        <f>[6]Junho!$E$13</f>
        <v>*</v>
      </c>
      <c r="K9" s="121" t="str">
        <f>[6]Junho!$E$14</f>
        <v>*</v>
      </c>
      <c r="L9" s="121" t="str">
        <f>[6]Junho!$E$15</f>
        <v>*</v>
      </c>
      <c r="M9" s="121" t="str">
        <f>[6]Junho!$E$16</f>
        <v>*</v>
      </c>
      <c r="N9" s="121" t="str">
        <f>[6]Junho!$E$17</f>
        <v>*</v>
      </c>
      <c r="O9" s="121" t="str">
        <f>[6]Junho!$E$18</f>
        <v>*</v>
      </c>
      <c r="P9" s="121" t="str">
        <f>[6]Junho!$E$19</f>
        <v>*</v>
      </c>
      <c r="Q9" s="121" t="str">
        <f>[6]Junho!$E$20</f>
        <v>*</v>
      </c>
      <c r="R9" s="121" t="str">
        <f>[6]Junho!$E$21</f>
        <v>*</v>
      </c>
      <c r="S9" s="121" t="str">
        <f>[6]Junho!$E$22</f>
        <v>*</v>
      </c>
      <c r="T9" s="121" t="str">
        <f>[6]Junho!$E$23</f>
        <v>*</v>
      </c>
      <c r="U9" s="121" t="str">
        <f>[6]Junho!$E$24</f>
        <v>*</v>
      </c>
      <c r="V9" s="121" t="str">
        <f>[6]Junho!$E$25</f>
        <v>*</v>
      </c>
      <c r="W9" s="121" t="str">
        <f>[6]Junho!$E$26</f>
        <v>*</v>
      </c>
      <c r="X9" s="121" t="str">
        <f>[6]Junho!$E$27</f>
        <v>*</v>
      </c>
      <c r="Y9" s="121" t="str">
        <f>[6]Junho!$E$28</f>
        <v>*</v>
      </c>
      <c r="Z9" s="121" t="str">
        <f>[6]Junho!$E$29</f>
        <v>*</v>
      </c>
      <c r="AA9" s="121" t="str">
        <f>[6]Junho!$E$30</f>
        <v>*</v>
      </c>
      <c r="AB9" s="121" t="str">
        <f>[6]Junho!$E$31</f>
        <v>*</v>
      </c>
      <c r="AC9" s="121" t="str">
        <f>[6]Junho!$E$32</f>
        <v>*</v>
      </c>
      <c r="AD9" s="121" t="str">
        <f>[6]Junho!$E$33</f>
        <v>*</v>
      </c>
      <c r="AE9" s="121" t="str">
        <f>[6]Junho!$E$34</f>
        <v>*</v>
      </c>
      <c r="AF9" s="125" t="s">
        <v>209</v>
      </c>
    </row>
    <row r="10" spans="1:36" x14ac:dyDescent="0.2">
      <c r="A10" s="53" t="s">
        <v>95</v>
      </c>
      <c r="B10" s="121">
        <f>[7]Junho!$E$5</f>
        <v>87.208333333333329</v>
      </c>
      <c r="C10" s="121">
        <f>[7]Junho!$E$6</f>
        <v>85.041666666666671</v>
      </c>
      <c r="D10" s="121">
        <f>[7]Junho!$E$7</f>
        <v>78.75</v>
      </c>
      <c r="E10" s="121">
        <f>[7]Junho!$E$8</f>
        <v>75.291666666666671</v>
      </c>
      <c r="F10" s="121">
        <f>[7]Junho!$E$9</f>
        <v>71.375</v>
      </c>
      <c r="G10" s="121">
        <f>[7]Junho!$E$10</f>
        <v>73.791666666666671</v>
      </c>
      <c r="H10" s="121">
        <f>[7]Junho!$E$11</f>
        <v>73.125</v>
      </c>
      <c r="I10" s="121">
        <f>[7]Junho!$E$12</f>
        <v>66.375</v>
      </c>
      <c r="J10" s="121">
        <f>[7]Junho!$E$13</f>
        <v>63.5</v>
      </c>
      <c r="K10" s="121">
        <f>[7]Junho!$E$14</f>
        <v>61.041666666666664</v>
      </c>
      <c r="L10" s="121">
        <f>[7]Junho!$E$15</f>
        <v>59.791666666666664</v>
      </c>
      <c r="M10" s="121">
        <f>[7]Junho!$E$16</f>
        <v>96.041666666666671</v>
      </c>
      <c r="N10" s="121">
        <f>[7]Junho!$E$17</f>
        <v>100</v>
      </c>
      <c r="O10" s="121">
        <f>[7]Junho!$E$18</f>
        <v>100</v>
      </c>
      <c r="P10" s="121">
        <f>[7]Junho!$E$19</f>
        <v>98.958333333333329</v>
      </c>
      <c r="Q10" s="121">
        <f>[7]Junho!$E$20</f>
        <v>88.5</v>
      </c>
      <c r="R10" s="121">
        <f>[7]Junho!$E$21</f>
        <v>84.833333333333329</v>
      </c>
      <c r="S10" s="121">
        <f>[7]Junho!$E$22</f>
        <v>82.416666666666671</v>
      </c>
      <c r="T10" s="121">
        <f>[7]Junho!$E$23</f>
        <v>79.25</v>
      </c>
      <c r="U10" s="121">
        <f>[7]Junho!$E$24</f>
        <v>74.125</v>
      </c>
      <c r="V10" s="121">
        <f>[7]Junho!$E$25</f>
        <v>63</v>
      </c>
      <c r="W10" s="121">
        <f>[7]Junho!$E$26</f>
        <v>54.25</v>
      </c>
      <c r="X10" s="121">
        <f>[7]Junho!$E$27</f>
        <v>58.25</v>
      </c>
      <c r="Y10" s="121">
        <f>[7]Junho!$E$28</f>
        <v>59.5</v>
      </c>
      <c r="Z10" s="121">
        <f>[7]Junho!$E$29</f>
        <v>62.166666666666664</v>
      </c>
      <c r="AA10" s="121">
        <f>[7]Junho!$E$30</f>
        <v>67.583333333333329</v>
      </c>
      <c r="AB10" s="121">
        <f>[7]Junho!$E$31</f>
        <v>69.541666666666671</v>
      </c>
      <c r="AC10" s="121">
        <f>[7]Junho!$E$32</f>
        <v>61.958333333333336</v>
      </c>
      <c r="AD10" s="121">
        <f>[7]Junho!$E$33</f>
        <v>69.25</v>
      </c>
      <c r="AE10" s="121">
        <f>[7]Junho!$E$34</f>
        <v>72.166666666666671</v>
      </c>
      <c r="AF10" s="125">
        <f t="shared" si="1"/>
        <v>74.569444444444429</v>
      </c>
    </row>
    <row r="11" spans="1:36" x14ac:dyDescent="0.2">
      <c r="A11" s="53" t="s">
        <v>52</v>
      </c>
      <c r="B11" s="121">
        <f>[8]Junho!$E$5</f>
        <v>68.384615384615387</v>
      </c>
      <c r="C11" s="121">
        <f>[8]Junho!$E$6</f>
        <v>68.214285714285708</v>
      </c>
      <c r="D11" s="121">
        <f>[8]Junho!$E$7</f>
        <v>61.142857142857146</v>
      </c>
      <c r="E11" s="121">
        <f>[8]Junho!$E$8</f>
        <v>63.521739130434781</v>
      </c>
      <c r="F11" s="121">
        <f>[8]Junho!$E$9</f>
        <v>57.875</v>
      </c>
      <c r="G11" s="121">
        <f>[8]Junho!$E$10</f>
        <v>63.458333333333336</v>
      </c>
      <c r="H11" s="121">
        <f>[8]Junho!$E$11</f>
        <v>62.125</v>
      </c>
      <c r="I11" s="121">
        <f>[8]Junho!$E$12</f>
        <v>60.5</v>
      </c>
      <c r="J11" s="121">
        <f>[8]Junho!$E$13</f>
        <v>60.375</v>
      </c>
      <c r="K11" s="121">
        <f>[8]Junho!$E$14</f>
        <v>57.708333333333336</v>
      </c>
      <c r="L11" s="121">
        <f>[8]Junho!$E$15</f>
        <v>51.5</v>
      </c>
      <c r="M11" s="121">
        <f>[8]Junho!$E$16</f>
        <v>64</v>
      </c>
      <c r="N11" s="121" t="str">
        <f>[8]Junho!$E$17</f>
        <v>*</v>
      </c>
      <c r="O11" s="121" t="str">
        <f>[8]Junho!$E$18</f>
        <v>*</v>
      </c>
      <c r="P11" s="121">
        <f>[8]Junho!$E$19</f>
        <v>88.75</v>
      </c>
      <c r="Q11" s="121">
        <f>[8]Junho!$E$20</f>
        <v>70.538461538461533</v>
      </c>
      <c r="R11" s="121">
        <f>[8]Junho!$E$21</f>
        <v>73.217391304347828</v>
      </c>
      <c r="S11" s="121">
        <f>[8]Junho!$E$22</f>
        <v>68.277777777777771</v>
      </c>
      <c r="T11" s="121">
        <f>[8]Junho!$E$23</f>
        <v>72.333333333333329</v>
      </c>
      <c r="U11" s="121">
        <f>[8]Junho!$E$24</f>
        <v>67.086956521739125</v>
      </c>
      <c r="V11" s="121">
        <f>[8]Junho!$E$25</f>
        <v>63.45</v>
      </c>
      <c r="W11" s="121">
        <f>[8]Junho!$E$26</f>
        <v>55.291666666666664</v>
      </c>
      <c r="X11" s="121">
        <f>[8]Junho!$E$27</f>
        <v>55.666666666666664</v>
      </c>
      <c r="Y11" s="121">
        <f>[8]Junho!$E$28</f>
        <v>60.916666666666664</v>
      </c>
      <c r="Z11" s="121">
        <f>[8]Junho!$E$29</f>
        <v>60.913043478260867</v>
      </c>
      <c r="AA11" s="121">
        <f>[8]Junho!$E$30</f>
        <v>57.875</v>
      </c>
      <c r="AB11" s="121">
        <f>[8]Junho!$E$31</f>
        <v>58.142857142857146</v>
      </c>
      <c r="AC11" s="121">
        <f>[8]Junho!$E$32</f>
        <v>57.045454545454547</v>
      </c>
      <c r="AD11" s="121">
        <f>[8]Junho!$E$33</f>
        <v>56.625</v>
      </c>
      <c r="AE11" s="121">
        <f>[8]Junho!$E$34</f>
        <v>66.454545454545453</v>
      </c>
      <c r="AF11" s="125">
        <f t="shared" si="1"/>
        <v>63.263928040558476</v>
      </c>
    </row>
    <row r="12" spans="1:36" hidden="1" x14ac:dyDescent="0.2">
      <c r="A12" s="53" t="s">
        <v>31</v>
      </c>
      <c r="B12" s="121" t="str">
        <f>[9]Junho!$E$5</f>
        <v>*</v>
      </c>
      <c r="C12" s="121" t="str">
        <f>[9]Junho!$E$6</f>
        <v>*</v>
      </c>
      <c r="D12" s="121" t="str">
        <f>[9]Junho!$E$7</f>
        <v>*</v>
      </c>
      <c r="E12" s="121" t="str">
        <f>[9]Junho!$E$8</f>
        <v>*</v>
      </c>
      <c r="F12" s="121" t="str">
        <f>[9]Junho!$E$9</f>
        <v>*</v>
      </c>
      <c r="G12" s="121" t="str">
        <f>[9]Junho!$E$10</f>
        <v>*</v>
      </c>
      <c r="H12" s="121" t="str">
        <f>[9]Junho!$E$11</f>
        <v>*</v>
      </c>
      <c r="I12" s="121" t="str">
        <f>[9]Junho!$E$12</f>
        <v>*</v>
      </c>
      <c r="J12" s="121" t="str">
        <f>[9]Junho!$E$13</f>
        <v>*</v>
      </c>
      <c r="K12" s="121" t="str">
        <f>[9]Junho!$E$14</f>
        <v>*</v>
      </c>
      <c r="L12" s="121" t="str">
        <f>[9]Junho!$E$15</f>
        <v>*</v>
      </c>
      <c r="M12" s="121" t="str">
        <f>[9]Junho!$E$16</f>
        <v>*</v>
      </c>
      <c r="N12" s="121" t="str">
        <f>[9]Junho!$E$17</f>
        <v>*</v>
      </c>
      <c r="O12" s="121" t="str">
        <f>[9]Junho!$E$18</f>
        <v>*</v>
      </c>
      <c r="P12" s="121" t="str">
        <f>[9]Junho!$E$19</f>
        <v>*</v>
      </c>
      <c r="Q12" s="121" t="str">
        <f>[9]Junho!$E$20</f>
        <v>*</v>
      </c>
      <c r="R12" s="121" t="str">
        <f>[9]Junho!$E$21</f>
        <v>*</v>
      </c>
      <c r="S12" s="121" t="str">
        <f>[9]Junho!$E$22</f>
        <v>*</v>
      </c>
      <c r="T12" s="121" t="str">
        <f>[9]Junho!$E$23</f>
        <v>*</v>
      </c>
      <c r="U12" s="121" t="str">
        <f>[9]Junho!$E$24</f>
        <v>*</v>
      </c>
      <c r="V12" s="121" t="str">
        <f>[9]Junho!$E$25</f>
        <v>*</v>
      </c>
      <c r="W12" s="121" t="str">
        <f>[9]Junho!$E$26</f>
        <v>*</v>
      </c>
      <c r="X12" s="121" t="str">
        <f>[9]Junho!$E$27</f>
        <v>*</v>
      </c>
      <c r="Y12" s="121" t="str">
        <f>[9]Junho!$E$28</f>
        <v>*</v>
      </c>
      <c r="Z12" s="121" t="str">
        <f>[9]Junho!$E$29</f>
        <v>*</v>
      </c>
      <c r="AA12" s="121" t="str">
        <f>[9]Junho!$E$30</f>
        <v>*</v>
      </c>
      <c r="AB12" s="121" t="str">
        <f>[9]Junho!$E$31</f>
        <v>*</v>
      </c>
      <c r="AC12" s="121" t="str">
        <f>[9]Junho!$E$32</f>
        <v>*</v>
      </c>
      <c r="AD12" s="121" t="str">
        <f>[9]Junho!$E$33</f>
        <v>*</v>
      </c>
      <c r="AE12" s="121" t="str">
        <f>[9]Junho!$E$34</f>
        <v>*</v>
      </c>
      <c r="AF12" s="125" t="s">
        <v>209</v>
      </c>
    </row>
    <row r="13" spans="1:36" x14ac:dyDescent="0.2">
      <c r="A13" s="53" t="s">
        <v>98</v>
      </c>
      <c r="B13" s="121">
        <f>[10]Junho!$E$5</f>
        <v>85.833333333333329</v>
      </c>
      <c r="C13" s="121">
        <f>[10]Junho!$E$6</f>
        <v>83.75</v>
      </c>
      <c r="D13" s="121">
        <f>[10]Junho!$E$7</f>
        <v>79.916666666666671</v>
      </c>
      <c r="E13" s="121">
        <f>[10]Junho!$E$8</f>
        <v>78.666666666666671</v>
      </c>
      <c r="F13" s="121">
        <f>[10]Junho!$E$9</f>
        <v>75.583333333333329</v>
      </c>
      <c r="G13" s="121">
        <f>[10]Junho!$E$10</f>
        <v>75.916666666666671</v>
      </c>
      <c r="H13" s="121">
        <f>[10]Junho!$E$11</f>
        <v>74.708333333333329</v>
      </c>
      <c r="I13" s="121">
        <f>[10]Junho!$E$12</f>
        <v>75.666666666666671</v>
      </c>
      <c r="J13" s="121">
        <f>[10]Junho!$E$13</f>
        <v>74.958333333333329</v>
      </c>
      <c r="K13" s="121">
        <f>[10]Junho!$E$14</f>
        <v>71.416666666666671</v>
      </c>
      <c r="L13" s="121">
        <f>[10]Junho!$E$15</f>
        <v>72.75</v>
      </c>
      <c r="M13" s="121">
        <f>[10]Junho!$E$16</f>
        <v>95.291666666666671</v>
      </c>
      <c r="N13" s="121">
        <f>[10]Junho!$E$17</f>
        <v>90.083333333333329</v>
      </c>
      <c r="O13" s="121">
        <f>[10]Junho!$E$18</f>
        <v>90.833333333333329</v>
      </c>
      <c r="P13" s="121">
        <f>[10]Junho!$E$19</f>
        <v>82.458333333333329</v>
      </c>
      <c r="Q13" s="121">
        <f>[10]Junho!$E$20</f>
        <v>83.208333333333329</v>
      </c>
      <c r="R13" s="121">
        <f>[10]Junho!$E$21</f>
        <v>83.291666666666671</v>
      </c>
      <c r="S13" s="121">
        <f>[10]Junho!$E$22</f>
        <v>82.875</v>
      </c>
      <c r="T13" s="121">
        <f>[10]Junho!$E$23</f>
        <v>79.5</v>
      </c>
      <c r="U13" s="121">
        <f>[10]Junho!$E$24</f>
        <v>77.416666666666671</v>
      </c>
      <c r="V13" s="121">
        <f>[10]Junho!$E$25</f>
        <v>77</v>
      </c>
      <c r="W13" s="121">
        <f>[10]Junho!$E$26</f>
        <v>67.458333333333329</v>
      </c>
      <c r="X13" s="121">
        <f>[10]Junho!$E$27</f>
        <v>70.375</v>
      </c>
      <c r="Y13" s="121">
        <f>[10]Junho!$E$28</f>
        <v>75.541666666666671</v>
      </c>
      <c r="Z13" s="121">
        <f>[10]Junho!$E$29</f>
        <v>73.708333333333329</v>
      </c>
      <c r="AA13" s="121">
        <f>[10]Junho!$E$30</f>
        <v>75.875</v>
      </c>
      <c r="AB13" s="121">
        <f>[10]Junho!$E$31</f>
        <v>74.083333333333329</v>
      </c>
      <c r="AC13" s="121">
        <f>[10]Junho!$E$32</f>
        <v>72.75</v>
      </c>
      <c r="AD13" s="121">
        <f>[10]Junho!$E$33</f>
        <v>74.208333333333329</v>
      </c>
      <c r="AE13" s="121">
        <f>[10]Junho!$E$34</f>
        <v>74.166666666666671</v>
      </c>
      <c r="AF13" s="125">
        <f t="shared" si="1"/>
        <v>78.30972222222222</v>
      </c>
    </row>
    <row r="14" spans="1:36" hidden="1" x14ac:dyDescent="0.2">
      <c r="A14" s="53" t="s">
        <v>102</v>
      </c>
      <c r="B14" s="121" t="str">
        <f>[11]Junho!$E$5</f>
        <v>*</v>
      </c>
      <c r="C14" s="121" t="str">
        <f>[11]Junho!$E$6</f>
        <v>*</v>
      </c>
      <c r="D14" s="121" t="str">
        <f>[11]Junho!$E$7</f>
        <v>*</v>
      </c>
      <c r="E14" s="121" t="str">
        <f>[11]Junho!$E$8</f>
        <v>*</v>
      </c>
      <c r="F14" s="121" t="str">
        <f>[11]Junho!$E$9</f>
        <v>*</v>
      </c>
      <c r="G14" s="121" t="str">
        <f>[11]Junho!$E$10</f>
        <v>*</v>
      </c>
      <c r="H14" s="121" t="str">
        <f>[11]Junho!$E$11</f>
        <v>*</v>
      </c>
      <c r="I14" s="121" t="str">
        <f>[11]Junho!$E$12</f>
        <v>*</v>
      </c>
      <c r="J14" s="121" t="str">
        <f>[11]Junho!$E$13</f>
        <v>*</v>
      </c>
      <c r="K14" s="121" t="str">
        <f>[11]Junho!$E$14</f>
        <v>*</v>
      </c>
      <c r="L14" s="121" t="str">
        <f>[11]Junho!$E$15</f>
        <v>*</v>
      </c>
      <c r="M14" s="121" t="str">
        <f>[11]Junho!$E$16</f>
        <v>*</v>
      </c>
      <c r="N14" s="121" t="str">
        <f>[11]Junho!$E$17</f>
        <v>*</v>
      </c>
      <c r="O14" s="121" t="str">
        <f>[11]Junho!$E$18</f>
        <v>*</v>
      </c>
      <c r="P14" s="121" t="str">
        <f>[11]Junho!$E$19</f>
        <v>*</v>
      </c>
      <c r="Q14" s="121" t="str">
        <f>[11]Junho!$E$20</f>
        <v>*</v>
      </c>
      <c r="R14" s="121" t="str">
        <f>[11]Junho!$E$21</f>
        <v>*</v>
      </c>
      <c r="S14" s="121" t="str">
        <f>[11]Junho!$E$22</f>
        <v>*</v>
      </c>
      <c r="T14" s="121" t="str">
        <f>[11]Junho!$E$23</f>
        <v>*</v>
      </c>
      <c r="U14" s="121" t="str">
        <f>[11]Junho!$E$24</f>
        <v>*</v>
      </c>
      <c r="V14" s="121" t="str">
        <f>[11]Junho!$E$25</f>
        <v>*</v>
      </c>
      <c r="W14" s="121" t="str">
        <f>[11]Junho!$E$26</f>
        <v>*</v>
      </c>
      <c r="X14" s="121" t="str">
        <f>[11]Junho!$E$27</f>
        <v>*</v>
      </c>
      <c r="Y14" s="121" t="str">
        <f>[11]Junho!$E$28</f>
        <v>*</v>
      </c>
      <c r="Z14" s="121" t="str">
        <f>[11]Junho!$E$29</f>
        <v>*</v>
      </c>
      <c r="AA14" s="121" t="str">
        <f>[11]Junho!$E$30</f>
        <v>*</v>
      </c>
      <c r="AB14" s="121" t="str">
        <f>[11]Junho!$E$31</f>
        <v>*</v>
      </c>
      <c r="AC14" s="121" t="str">
        <f>[11]Junho!$E$32</f>
        <v>*</v>
      </c>
      <c r="AD14" s="121" t="str">
        <f>[11]Junho!$E$33</f>
        <v>*</v>
      </c>
      <c r="AE14" s="121" t="str">
        <f>[11]Junho!$E$34</f>
        <v>*</v>
      </c>
      <c r="AF14" s="125" t="s">
        <v>209</v>
      </c>
      <c r="AJ14" t="s">
        <v>35</v>
      </c>
    </row>
    <row r="15" spans="1:36" x14ac:dyDescent="0.2">
      <c r="A15" s="53" t="s">
        <v>105</v>
      </c>
      <c r="B15" s="121">
        <f>[12]Junho!$E$5</f>
        <v>84.375</v>
      </c>
      <c r="C15" s="121">
        <f>[12]Junho!$E$6</f>
        <v>79.791666666666671</v>
      </c>
      <c r="D15" s="121">
        <f>[12]Junho!$E$7</f>
        <v>76.333333333333329</v>
      </c>
      <c r="E15" s="121">
        <f>[12]Junho!$E$8</f>
        <v>74.5</v>
      </c>
      <c r="F15" s="121">
        <f>[12]Junho!$E$9</f>
        <v>69.791666666666671</v>
      </c>
      <c r="G15" s="121">
        <f>[12]Junho!$E$10</f>
        <v>67.416666666666671</v>
      </c>
      <c r="H15" s="121">
        <f>[12]Junho!$E$11</f>
        <v>67.791666666666671</v>
      </c>
      <c r="I15" s="121">
        <f>[12]Junho!$E$12</f>
        <v>63.166666666666664</v>
      </c>
      <c r="J15" s="121">
        <f>[12]Junho!$E$13</f>
        <v>59.041666666666664</v>
      </c>
      <c r="K15" s="121">
        <f>[12]Junho!$E$14</f>
        <v>57.833333333333336</v>
      </c>
      <c r="L15" s="121">
        <f>[12]Junho!$E$15</f>
        <v>65.5</v>
      </c>
      <c r="M15" s="121">
        <f>[12]Junho!$E$16</f>
        <v>98.458333333333329</v>
      </c>
      <c r="N15" s="121">
        <f>[12]Junho!$E$17</f>
        <v>98</v>
      </c>
      <c r="O15" s="121">
        <f>[12]Junho!$E$18</f>
        <v>98.857142857142861</v>
      </c>
      <c r="P15" s="121">
        <f>[12]Junho!$E$19</f>
        <v>88.235294117647058</v>
      </c>
      <c r="Q15" s="121">
        <f>[12]Junho!$E$20</f>
        <v>80.833333333333329</v>
      </c>
      <c r="R15" s="121">
        <f>[12]Junho!$E$21</f>
        <v>81.36363636363636</v>
      </c>
      <c r="S15" s="121">
        <f>[12]Junho!$E$22</f>
        <v>74.86363636363636</v>
      </c>
      <c r="T15" s="121">
        <f>[12]Junho!$E$23</f>
        <v>73.333333333333329</v>
      </c>
      <c r="U15" s="121">
        <f>[12]Junho!$E$24</f>
        <v>72</v>
      </c>
      <c r="V15" s="121">
        <f>[12]Junho!$E$25</f>
        <v>76.291666666666671</v>
      </c>
      <c r="W15" s="121">
        <f>[12]Junho!$E$26</f>
        <v>66.291666666666671</v>
      </c>
      <c r="X15" s="121">
        <f>[12]Junho!$E$27</f>
        <v>65.708333333333329</v>
      </c>
      <c r="Y15" s="121">
        <f>[12]Junho!$E$28</f>
        <v>68</v>
      </c>
      <c r="Z15" s="121">
        <f>[12]Junho!$E$29</f>
        <v>62.791666666666664</v>
      </c>
      <c r="AA15" s="121">
        <f>[12]Junho!$E$30</f>
        <v>60.958333333333336</v>
      </c>
      <c r="AB15" s="121">
        <f>[12]Junho!$E$31</f>
        <v>63.458333333333336</v>
      </c>
      <c r="AC15" s="121">
        <f>[12]Junho!$E$32</f>
        <v>62.583333333333336</v>
      </c>
      <c r="AD15" s="121">
        <f>[12]Junho!$E$33</f>
        <v>70.666666666666671</v>
      </c>
      <c r="AE15" s="121">
        <f>[12]Junho!$E$34</f>
        <v>71.333333333333329</v>
      </c>
      <c r="AF15" s="125">
        <f t="shared" si="1"/>
        <v>73.318990323402076</v>
      </c>
      <c r="AJ15" t="s">
        <v>35</v>
      </c>
    </row>
    <row r="16" spans="1:36" x14ac:dyDescent="0.2">
      <c r="A16" s="53" t="s">
        <v>152</v>
      </c>
      <c r="B16" s="121">
        <f>[13]Junho!$E$5</f>
        <v>67.400000000000006</v>
      </c>
      <c r="C16" s="121">
        <f>[13]Junho!$E$6</f>
        <v>70.785714285714292</v>
      </c>
      <c r="D16" s="121">
        <f>[13]Junho!$E$7</f>
        <v>73.666666666666671</v>
      </c>
      <c r="E16" s="121">
        <f>[13]Junho!$E$8</f>
        <v>55.53846153846154</v>
      </c>
      <c r="F16" s="121">
        <f>[13]Junho!$E$9</f>
        <v>59.875</v>
      </c>
      <c r="G16" s="121">
        <f>[13]Junho!$E$10</f>
        <v>68.75</v>
      </c>
      <c r="H16" s="121">
        <f>[13]Junho!$E$11</f>
        <v>64.05263157894737</v>
      </c>
      <c r="I16" s="121">
        <f>[13]Junho!$E$12</f>
        <v>69.909090909090907</v>
      </c>
      <c r="J16" s="121">
        <f>[13]Junho!$E$13</f>
        <v>66.764705882352942</v>
      </c>
      <c r="K16" s="121">
        <f>[13]Junho!$E$14</f>
        <v>58.214285714285715</v>
      </c>
      <c r="L16" s="121">
        <f>[13]Junho!$E$15</f>
        <v>62.1875</v>
      </c>
      <c r="M16" s="121">
        <f>[13]Junho!$E$16</f>
        <v>99.666666666666671</v>
      </c>
      <c r="N16" s="121" t="str">
        <f>[13]Junho!$E$17</f>
        <v>*</v>
      </c>
      <c r="O16" s="121" t="str">
        <f>[13]Junho!$E$18</f>
        <v>*</v>
      </c>
      <c r="P16" s="121">
        <f>[13]Junho!$E$19</f>
        <v>92</v>
      </c>
      <c r="Q16" s="121">
        <f>[13]Junho!$E$20</f>
        <v>67</v>
      </c>
      <c r="R16" s="121">
        <f>[13]Junho!$E$21</f>
        <v>71.583333333333329</v>
      </c>
      <c r="S16" s="121">
        <f>[13]Junho!$E$22</f>
        <v>57.727272727272727</v>
      </c>
      <c r="T16" s="121">
        <f>[13]Junho!$E$23</f>
        <v>72.916666666666671</v>
      </c>
      <c r="U16" s="121">
        <f>[13]Junho!$E$24</f>
        <v>67.19047619047619</v>
      </c>
      <c r="V16" s="121">
        <f>[13]Junho!$E$25</f>
        <v>67.588235294117652</v>
      </c>
      <c r="W16" s="121">
        <f>[13]Junho!$E$26</f>
        <v>68</v>
      </c>
      <c r="X16" s="121">
        <f>[13]Junho!$E$27</f>
        <v>63.666666666666664</v>
      </c>
      <c r="Y16" s="121">
        <f>[13]Junho!$E$28</f>
        <v>59.92307692307692</v>
      </c>
      <c r="Z16" s="121">
        <f>[13]Junho!$E$29</f>
        <v>55.615384615384613</v>
      </c>
      <c r="AA16" s="121">
        <f>[13]Junho!$E$30</f>
        <v>59.833333333333336</v>
      </c>
      <c r="AB16" s="121">
        <f>[13]Junho!$E$31</f>
        <v>62.565217391304351</v>
      </c>
      <c r="AC16" s="121">
        <f>[13]Junho!$E$32</f>
        <v>66</v>
      </c>
      <c r="AD16" s="121">
        <f>[13]Junho!$E$33</f>
        <v>68.315789473684205</v>
      </c>
      <c r="AE16" s="121">
        <f>[13]Junho!$E$34</f>
        <v>63.916666666666664</v>
      </c>
      <c r="AF16" s="125">
        <f t="shared" si="1"/>
        <v>67.166172947291756</v>
      </c>
    </row>
    <row r="17" spans="1:36" x14ac:dyDescent="0.2">
      <c r="A17" s="53" t="s">
        <v>2</v>
      </c>
      <c r="B17" s="121">
        <f>[14]Junho!$E$5</f>
        <v>75.916666666666671</v>
      </c>
      <c r="C17" s="121">
        <f>[14]Junho!$E$6</f>
        <v>70.333333333333329</v>
      </c>
      <c r="D17" s="121">
        <f>[14]Junho!$E$7</f>
        <v>64.875</v>
      </c>
      <c r="E17" s="121">
        <f>[14]Junho!$E$8</f>
        <v>58.583333333333336</v>
      </c>
      <c r="F17" s="121">
        <f>[14]Junho!$E$9</f>
        <v>57.75</v>
      </c>
      <c r="G17" s="121">
        <f>[14]Junho!$E$10</f>
        <v>57.083333333333336</v>
      </c>
      <c r="H17" s="121">
        <f>[14]Junho!$E$11</f>
        <v>56.625</v>
      </c>
      <c r="I17" s="121">
        <f>[14]Junho!$E$12</f>
        <v>49.75</v>
      </c>
      <c r="J17" s="121">
        <f>[14]Junho!$E$13</f>
        <v>49.791666666666664</v>
      </c>
      <c r="K17" s="121">
        <f>[14]Junho!$E$14</f>
        <v>51.125</v>
      </c>
      <c r="L17" s="121">
        <f>[14]Junho!$E$15</f>
        <v>54.5</v>
      </c>
      <c r="M17" s="121">
        <f>[14]Junho!$E$16</f>
        <v>92.375</v>
      </c>
      <c r="N17" s="121">
        <f>[14]Junho!$E$17</f>
        <v>95.25</v>
      </c>
      <c r="O17" s="121">
        <f>[14]Junho!$E$18</f>
        <v>95.583333333333329</v>
      </c>
      <c r="P17" s="121">
        <f>[14]Junho!$E$19</f>
        <v>88.541666666666671</v>
      </c>
      <c r="Q17" s="121">
        <f>[14]Junho!$E$20</f>
        <v>81.375</v>
      </c>
      <c r="R17" s="121">
        <f>[14]Junho!$E$21</f>
        <v>73.375</v>
      </c>
      <c r="S17" s="121">
        <f>[14]Junho!$E$22</f>
        <v>70.208333333333329</v>
      </c>
      <c r="T17" s="121">
        <f>[14]Junho!$E$23</f>
        <v>64.083333333333329</v>
      </c>
      <c r="U17" s="121">
        <f>[14]Junho!$E$24</f>
        <v>59.375</v>
      </c>
      <c r="V17" s="121">
        <f>[14]Junho!$E$25</f>
        <v>48.125</v>
      </c>
      <c r="W17" s="121">
        <f>[14]Junho!$E$26</f>
        <v>46.875</v>
      </c>
      <c r="X17" s="121">
        <f>[14]Junho!$E$27</f>
        <v>53</v>
      </c>
      <c r="Y17" s="121">
        <f>[14]Junho!$E$28</f>
        <v>51.125</v>
      </c>
      <c r="Z17" s="121">
        <f>[14]Junho!$E$29</f>
        <v>52.833333333333336</v>
      </c>
      <c r="AA17" s="121">
        <f>[14]Junho!$E$30</f>
        <v>48.708333333333336</v>
      </c>
      <c r="AB17" s="121">
        <f>[14]Junho!$E$31</f>
        <v>50.791666666666664</v>
      </c>
      <c r="AC17" s="121">
        <f>[14]Junho!$E$32</f>
        <v>54.583333333333336</v>
      </c>
      <c r="AD17" s="121">
        <f>[14]Junho!$E$33</f>
        <v>57.916666666666664</v>
      </c>
      <c r="AE17" s="121">
        <f>[14]Junho!$E$34</f>
        <v>58.5</v>
      </c>
      <c r="AF17" s="125">
        <f t="shared" si="1"/>
        <v>62.965277777777764</v>
      </c>
      <c r="AH17" s="12" t="s">
        <v>35</v>
      </c>
    </row>
    <row r="18" spans="1:36" hidden="1" x14ac:dyDescent="0.2">
      <c r="A18" s="53" t="s">
        <v>3</v>
      </c>
      <c r="B18" s="121" t="str">
        <f>[15]Junho!$E$5</f>
        <v>*</v>
      </c>
      <c r="C18" s="121" t="str">
        <f>[15]Junho!$E$6</f>
        <v>*</v>
      </c>
      <c r="D18" s="121" t="str">
        <f>[15]Junho!$E$7</f>
        <v>*</v>
      </c>
      <c r="E18" s="121" t="str">
        <f>[15]Junho!$E$8</f>
        <v>*</v>
      </c>
      <c r="F18" s="121" t="str">
        <f>[15]Junho!$E$9</f>
        <v>*</v>
      </c>
      <c r="G18" s="121" t="str">
        <f>[15]Junho!$E$10</f>
        <v>*</v>
      </c>
      <c r="H18" s="121" t="str">
        <f>[15]Junho!$E$11</f>
        <v>*</v>
      </c>
      <c r="I18" s="121" t="str">
        <f>[15]Junho!$E$12</f>
        <v>*</v>
      </c>
      <c r="J18" s="121" t="str">
        <f>[15]Junho!$E$13</f>
        <v>*</v>
      </c>
      <c r="K18" s="121" t="str">
        <f>[15]Junho!$E$14</f>
        <v>*</v>
      </c>
      <c r="L18" s="121" t="str">
        <f>[15]Junho!$E$15</f>
        <v>*</v>
      </c>
      <c r="M18" s="121" t="str">
        <f>[15]Junho!$E$16</f>
        <v>*</v>
      </c>
      <c r="N18" s="121" t="str">
        <f>[15]Junho!$E$17</f>
        <v>*</v>
      </c>
      <c r="O18" s="121" t="str">
        <f>[15]Junho!$E$18</f>
        <v>*</v>
      </c>
      <c r="P18" s="121" t="str">
        <f>[15]Junho!$E$19</f>
        <v>*</v>
      </c>
      <c r="Q18" s="121" t="str">
        <f>[15]Junho!$E$20</f>
        <v>*</v>
      </c>
      <c r="R18" s="121" t="str">
        <f>[15]Junho!$E$21</f>
        <v>*</v>
      </c>
      <c r="S18" s="121" t="str">
        <f>[15]Junho!$E$22</f>
        <v>*</v>
      </c>
      <c r="T18" s="121" t="str">
        <f>[15]Junho!$E$23</f>
        <v>*</v>
      </c>
      <c r="U18" s="121" t="str">
        <f>[15]Junho!$E$24</f>
        <v>*</v>
      </c>
      <c r="V18" s="121" t="str">
        <f>[15]Junho!$E$25</f>
        <v>*</v>
      </c>
      <c r="W18" s="121" t="str">
        <f>[15]Junho!$E$26</f>
        <v>*</v>
      </c>
      <c r="X18" s="121" t="str">
        <f>[15]Junho!$E$27</f>
        <v>*</v>
      </c>
      <c r="Y18" s="121" t="str">
        <f>[15]Junho!$E$28</f>
        <v>*</v>
      </c>
      <c r="Z18" s="121" t="str">
        <f>[15]Junho!$E$29</f>
        <v>*</v>
      </c>
      <c r="AA18" s="121" t="str">
        <f>[15]Junho!$E$30</f>
        <v>*</v>
      </c>
      <c r="AB18" s="121" t="str">
        <f>[15]Junho!$E$31</f>
        <v>*</v>
      </c>
      <c r="AC18" s="121" t="str">
        <f>[15]Junho!$E$32</f>
        <v>*</v>
      </c>
      <c r="AD18" s="121" t="str">
        <f>[15]Junho!$E$33</f>
        <v>*</v>
      </c>
      <c r="AE18" s="121" t="str">
        <f>[15]Junho!$E$34</f>
        <v>*</v>
      </c>
      <c r="AF18" s="125" t="s">
        <v>209</v>
      </c>
      <c r="AG18" s="12" t="s">
        <v>35</v>
      </c>
      <c r="AH18" s="12" t="s">
        <v>35</v>
      </c>
    </row>
    <row r="19" spans="1:36" x14ac:dyDescent="0.2">
      <c r="A19" s="53" t="s">
        <v>4</v>
      </c>
      <c r="B19" s="121">
        <f>[16]Junho!$E$5</f>
        <v>84</v>
      </c>
      <c r="C19" s="121">
        <f>[16]Junho!$E$6</f>
        <v>76.833333333333329</v>
      </c>
      <c r="D19" s="121">
        <f>[16]Junho!$E$7</f>
        <v>64.541666666666671</v>
      </c>
      <c r="E19" s="121">
        <f>[16]Junho!$E$8</f>
        <v>55.916666666666664</v>
      </c>
      <c r="F19" s="121">
        <f>[16]Junho!$E$9</f>
        <v>53.083333333333336</v>
      </c>
      <c r="G19" s="121">
        <f>[16]Junho!$E$10</f>
        <v>56.958333333333336</v>
      </c>
      <c r="H19" s="121">
        <f>[16]Junho!$E$11</f>
        <v>50.708333333333336</v>
      </c>
      <c r="I19" s="121">
        <f>[16]Junho!$E$12</f>
        <v>50.25</v>
      </c>
      <c r="J19" s="121">
        <f>[16]Junho!$E$13</f>
        <v>51.25</v>
      </c>
      <c r="K19" s="121">
        <f>[16]Junho!$E$14</f>
        <v>52.875</v>
      </c>
      <c r="L19" s="121">
        <f>[16]Junho!$E$15</f>
        <v>51.208333333333336</v>
      </c>
      <c r="M19" s="121">
        <f>[16]Junho!$E$16</f>
        <v>64.75</v>
      </c>
      <c r="N19" s="121">
        <f>[16]Junho!$E$17</f>
        <v>93.791666666666671</v>
      </c>
      <c r="O19" s="121">
        <f>[16]Junho!$E$18</f>
        <v>95.875</v>
      </c>
      <c r="P19" s="121">
        <f>[16]Junho!$E$19</f>
        <v>96.666666666666671</v>
      </c>
      <c r="Q19" s="121">
        <f>[16]Junho!$E$20</f>
        <v>93.708333333333329</v>
      </c>
      <c r="R19" s="121">
        <f>[16]Junho!$E$21</f>
        <v>87.75</v>
      </c>
      <c r="S19" s="121">
        <f>[16]Junho!$E$22</f>
        <v>76.833333333333329</v>
      </c>
      <c r="T19" s="121">
        <f>[16]Junho!$E$23</f>
        <v>68.416666666666671</v>
      </c>
      <c r="U19" s="121">
        <f>[16]Junho!$E$24</f>
        <v>57.625</v>
      </c>
      <c r="V19" s="121">
        <f>[16]Junho!$E$25</f>
        <v>51.333333333333336</v>
      </c>
      <c r="W19" s="121">
        <f>[16]Junho!$E$26</f>
        <v>45.958333333333336</v>
      </c>
      <c r="X19" s="121">
        <f>[16]Junho!$E$27</f>
        <v>50.708333333333336</v>
      </c>
      <c r="Y19" s="121">
        <f>[16]Junho!$E$28</f>
        <v>51.083333333333336</v>
      </c>
      <c r="Z19" s="121">
        <f>[16]Junho!$E$29</f>
        <v>50.791666666666664</v>
      </c>
      <c r="AA19" s="121">
        <f>[16]Junho!$E$30</f>
        <v>50.791666666666664</v>
      </c>
      <c r="AB19" s="121">
        <f>[16]Junho!$E$31</f>
        <v>56.083333333333336</v>
      </c>
      <c r="AC19" s="121">
        <f>[16]Junho!$E$32</f>
        <v>53.458333333333336</v>
      </c>
      <c r="AD19" s="121">
        <f>[16]Junho!$E$33</f>
        <v>51.708333333333336</v>
      </c>
      <c r="AE19" s="121">
        <f>[16]Junho!$E$34</f>
        <v>53.958333333333336</v>
      </c>
      <c r="AF19" s="125">
        <f t="shared" si="1"/>
        <v>63.297222222222203</v>
      </c>
      <c r="AH19" t="s">
        <v>35</v>
      </c>
    </row>
    <row r="20" spans="1:36" x14ac:dyDescent="0.2">
      <c r="A20" s="53" t="s">
        <v>5</v>
      </c>
      <c r="B20" s="121">
        <f>[17]Junho!$E$5</f>
        <v>74.833333333333329</v>
      </c>
      <c r="C20" s="121">
        <f>[17]Junho!$E$6</f>
        <v>67.416666666666671</v>
      </c>
      <c r="D20" s="121">
        <f>[17]Junho!$E$7</f>
        <v>61.208333333333336</v>
      </c>
      <c r="E20" s="121">
        <f>[17]Junho!$E$8</f>
        <v>54.666666666666664</v>
      </c>
      <c r="F20" s="121">
        <f>[17]Junho!$E$9</f>
        <v>57.083333333333336</v>
      </c>
      <c r="G20" s="121">
        <f>[17]Junho!$E$10</f>
        <v>62.869565217391305</v>
      </c>
      <c r="H20" s="121">
        <f>[17]Junho!$E$11</f>
        <v>58</v>
      </c>
      <c r="I20" s="121">
        <f>[17]Junho!$E$12</f>
        <v>56.333333333333336</v>
      </c>
      <c r="J20" s="121">
        <f>[17]Junho!$E$13</f>
        <v>60</v>
      </c>
      <c r="K20" s="121">
        <f>[17]Junho!$E$14</f>
        <v>63.875</v>
      </c>
      <c r="L20" s="121">
        <f>[17]Junho!$E$15</f>
        <v>67.208333333333329</v>
      </c>
      <c r="M20" s="121">
        <f>[17]Junho!$E$16</f>
        <v>81.208333333333329</v>
      </c>
      <c r="N20" s="121">
        <f>[17]Junho!$E$17</f>
        <v>83.916666666666671</v>
      </c>
      <c r="O20" s="121">
        <f>[17]Junho!$E$18</f>
        <v>79.791666666666671</v>
      </c>
      <c r="P20" s="121">
        <f>[17]Junho!$E$19</f>
        <v>76.458333333333329</v>
      </c>
      <c r="Q20" s="121">
        <f>[17]Junho!$E$20</f>
        <v>77.666666666666671</v>
      </c>
      <c r="R20" s="121">
        <f>[17]Junho!$E$21</f>
        <v>73.583333333333329</v>
      </c>
      <c r="S20" s="121">
        <f>[17]Junho!$E$22</f>
        <v>67.916666666666671</v>
      </c>
      <c r="T20" s="121">
        <f>[17]Junho!$E$23</f>
        <v>64.833333333333329</v>
      </c>
      <c r="U20" s="121">
        <f>[17]Junho!$E$24</f>
        <v>57.75</v>
      </c>
      <c r="V20" s="121">
        <f>[17]Junho!$E$25</f>
        <v>61.208333333333336</v>
      </c>
      <c r="W20" s="121">
        <f>[17]Junho!$E$26</f>
        <v>58.791666666666664</v>
      </c>
      <c r="X20" s="121">
        <f>[17]Junho!$E$27</f>
        <v>59.708333333333336</v>
      </c>
      <c r="Y20" s="121">
        <f>[17]Junho!$E$28</f>
        <v>59</v>
      </c>
      <c r="Z20" s="121">
        <f>[17]Junho!$E$29</f>
        <v>60.625</v>
      </c>
      <c r="AA20" s="121">
        <f>[17]Junho!$E$30</f>
        <v>59.5</v>
      </c>
      <c r="AB20" s="121">
        <f>[17]Junho!$E$31</f>
        <v>57.833333333333336</v>
      </c>
      <c r="AC20" s="121">
        <f>[17]Junho!$E$32</f>
        <v>58.25</v>
      </c>
      <c r="AD20" s="121">
        <f>[17]Junho!$E$33</f>
        <v>70.125</v>
      </c>
      <c r="AE20" s="121">
        <f>[17]Junho!$E$34</f>
        <v>77.166666666666671</v>
      </c>
      <c r="AF20" s="125">
        <f t="shared" si="1"/>
        <v>65.627596618357487</v>
      </c>
      <c r="AG20" s="12" t="s">
        <v>35</v>
      </c>
    </row>
    <row r="21" spans="1:36" x14ac:dyDescent="0.2">
      <c r="A21" s="53" t="s">
        <v>33</v>
      </c>
      <c r="B21" s="121">
        <f>[18]Junho!$E$5</f>
        <v>80.333333333333329</v>
      </c>
      <c r="C21" s="121">
        <f>[18]Junho!$E$6</f>
        <v>75</v>
      </c>
      <c r="D21" s="121">
        <f>[18]Junho!$E$7</f>
        <v>64.458333333333329</v>
      </c>
      <c r="E21" s="121">
        <f>[18]Junho!$E$8</f>
        <v>56.625</v>
      </c>
      <c r="F21" s="121">
        <f>[18]Junho!$E$9</f>
        <v>57.291666666666664</v>
      </c>
      <c r="G21" s="121">
        <f>[18]Junho!$E$10</f>
        <v>59</v>
      </c>
      <c r="H21" s="121">
        <f>[18]Junho!$E$11</f>
        <v>56.458333333333336</v>
      </c>
      <c r="I21" s="121">
        <f>[18]Junho!$E$12</f>
        <v>54.833333333333336</v>
      </c>
      <c r="J21" s="121">
        <f>[18]Junho!$E$13</f>
        <v>57</v>
      </c>
      <c r="K21" s="121">
        <f>[18]Junho!$E$14</f>
        <v>57.666666666666664</v>
      </c>
      <c r="L21" s="121">
        <f>[18]Junho!$E$15</f>
        <v>56.958333333333336</v>
      </c>
      <c r="M21" s="121">
        <f>[18]Junho!$E$16</f>
        <v>77.791666666666671</v>
      </c>
      <c r="N21" s="121">
        <f>[18]Junho!$E$17</f>
        <v>99.521739130434781</v>
      </c>
      <c r="O21" s="121">
        <f>[18]Junho!$E$18</f>
        <v>99.541666666666671</v>
      </c>
      <c r="P21" s="121">
        <f>[18]Junho!$E$19</f>
        <v>100</v>
      </c>
      <c r="Q21" s="121">
        <f>[18]Junho!$E$20</f>
        <v>88.695652173913047</v>
      </c>
      <c r="R21" s="121">
        <f>[18]Junho!$E$21</f>
        <v>85.791666666666671</v>
      </c>
      <c r="S21" s="121">
        <f>[18]Junho!$E$22</f>
        <v>74.041666666666671</v>
      </c>
      <c r="T21" s="121">
        <f>[18]Junho!$E$23</f>
        <v>69</v>
      </c>
      <c r="U21" s="121">
        <f>[18]Junho!$E$24</f>
        <v>61.166666666666664</v>
      </c>
      <c r="V21" s="121">
        <f>[18]Junho!$E$25</f>
        <v>56.25</v>
      </c>
      <c r="W21" s="121">
        <f>[18]Junho!$E$26</f>
        <v>51.5</v>
      </c>
      <c r="X21" s="121">
        <f>[18]Junho!$E$27</f>
        <v>54.541666666666664</v>
      </c>
      <c r="Y21" s="121">
        <f>[18]Junho!$E$28</f>
        <v>56.166666666666664</v>
      </c>
      <c r="Z21" s="121">
        <f>[18]Junho!$E$29</f>
        <v>57.166666666666664</v>
      </c>
      <c r="AA21" s="121">
        <f>[18]Junho!$E$30</f>
        <v>54</v>
      </c>
      <c r="AB21" s="121">
        <f>[18]Junho!$E$31</f>
        <v>59.166666666666664</v>
      </c>
      <c r="AC21" s="121">
        <f>[18]Junho!$E$32</f>
        <v>58.791666666666664</v>
      </c>
      <c r="AD21" s="121">
        <f>[18]Junho!$E$33</f>
        <v>58.333333333333336</v>
      </c>
      <c r="AE21" s="121">
        <f>[18]Junho!$E$34</f>
        <v>54.083333333333336</v>
      </c>
      <c r="AF21" s="125">
        <f t="shared" si="1"/>
        <v>66.372524154589385</v>
      </c>
      <c r="AH21" t="s">
        <v>35</v>
      </c>
      <c r="AI21" t="s">
        <v>35</v>
      </c>
    </row>
    <row r="22" spans="1:36" x14ac:dyDescent="0.2">
      <c r="A22" s="53" t="s">
        <v>6</v>
      </c>
      <c r="B22" s="121">
        <f>[19]Junho!$E$5</f>
        <v>83.5</v>
      </c>
      <c r="C22" s="121">
        <f>[19]Junho!$E$6</f>
        <v>79.583333333333329</v>
      </c>
      <c r="D22" s="121">
        <f>[19]Junho!$E$7</f>
        <v>80.708333333333329</v>
      </c>
      <c r="E22" s="121">
        <f>[19]Junho!$E$8</f>
        <v>80.5</v>
      </c>
      <c r="F22" s="121">
        <f>[19]Junho!$E$9</f>
        <v>77.291666666666671</v>
      </c>
      <c r="G22" s="121">
        <f>[19]Junho!$E$10</f>
        <v>77.208333333333329</v>
      </c>
      <c r="H22" s="121">
        <f>[19]Junho!$E$11</f>
        <v>79.833333333333329</v>
      </c>
      <c r="I22" s="121">
        <f>[19]Junho!$E$12</f>
        <v>78.75</v>
      </c>
      <c r="J22" s="121">
        <f>[19]Junho!$E$13</f>
        <v>77.958333333333329</v>
      </c>
      <c r="K22" s="121">
        <f>[19]Junho!$E$14</f>
        <v>77.458333333333329</v>
      </c>
      <c r="L22" s="121">
        <f>[19]Junho!$E$15</f>
        <v>78.416666666666671</v>
      </c>
      <c r="M22" s="121">
        <f>[19]Junho!$E$16</f>
        <v>91.916666666666671</v>
      </c>
      <c r="N22" s="121">
        <f>[19]Junho!$E$17</f>
        <v>90.625</v>
      </c>
      <c r="O22" s="121">
        <f>[19]Junho!$E$18</f>
        <v>93.583333333333329</v>
      </c>
      <c r="P22" s="121">
        <f>[19]Junho!$E$19</f>
        <v>89.5</v>
      </c>
      <c r="Q22" s="121">
        <f>[19]Junho!$E$20</f>
        <v>79.583333333333329</v>
      </c>
      <c r="R22" s="121">
        <f>[19]Junho!$E$21</f>
        <v>80.625</v>
      </c>
      <c r="S22" s="121">
        <f>[19]Junho!$E$22</f>
        <v>79.916666666666671</v>
      </c>
      <c r="T22" s="121">
        <f>[19]Junho!$E$23</f>
        <v>78.666666666666671</v>
      </c>
      <c r="U22" s="121">
        <f>[19]Junho!$E$24</f>
        <v>79.916666666666671</v>
      </c>
      <c r="V22" s="121">
        <f>[19]Junho!$E$25</f>
        <v>79.875</v>
      </c>
      <c r="W22" s="121">
        <f>[19]Junho!$E$26</f>
        <v>78.625</v>
      </c>
      <c r="X22" s="121">
        <f>[19]Junho!$E$27</f>
        <v>79.916666666666671</v>
      </c>
      <c r="Y22" s="121">
        <f>[19]Junho!$E$28</f>
        <v>81.375</v>
      </c>
      <c r="Z22" s="121">
        <f>[19]Junho!$E$29</f>
        <v>79.333333333333329</v>
      </c>
      <c r="AA22" s="121">
        <f>[19]Junho!$E$30</f>
        <v>77.458333333333329</v>
      </c>
      <c r="AB22" s="121">
        <f>[19]Junho!$E$31</f>
        <v>77.875</v>
      </c>
      <c r="AC22" s="121">
        <f>[19]Junho!$E$32</f>
        <v>77.458333333333329</v>
      </c>
      <c r="AD22" s="121">
        <f>[19]Junho!$E$33</f>
        <v>76.208333333333329</v>
      </c>
      <c r="AE22" s="121">
        <f>[19]Junho!$E$34</f>
        <v>73.833333333333329</v>
      </c>
      <c r="AF22" s="125">
        <f t="shared" si="1"/>
        <v>80.583333333333343</v>
      </c>
      <c r="AJ22" t="s">
        <v>35</v>
      </c>
    </row>
    <row r="23" spans="1:36" x14ac:dyDescent="0.2">
      <c r="A23" s="53" t="s">
        <v>7</v>
      </c>
      <c r="B23" s="121">
        <f>[20]Junho!$E$5</f>
        <v>78.666666666666671</v>
      </c>
      <c r="C23" s="121">
        <f>[20]Junho!$E$6</f>
        <v>77.125</v>
      </c>
      <c r="D23" s="121">
        <f>[20]Junho!$E$7</f>
        <v>74.791666666666671</v>
      </c>
      <c r="E23" s="121">
        <f>[20]Junho!$E$8</f>
        <v>68.458333333333329</v>
      </c>
      <c r="F23" s="121">
        <f>[20]Junho!$E$9</f>
        <v>63.25</v>
      </c>
      <c r="G23" s="121">
        <f>[20]Junho!$E$10</f>
        <v>64</v>
      </c>
      <c r="H23" s="121">
        <f>[20]Junho!$E$11</f>
        <v>64.666666666666671</v>
      </c>
      <c r="I23" s="121">
        <f>[20]Junho!$E$12</f>
        <v>59.291666666666664</v>
      </c>
      <c r="J23" s="121">
        <f>[20]Junho!$E$13</f>
        <v>56.375</v>
      </c>
      <c r="K23" s="121">
        <f>[20]Junho!$E$14</f>
        <v>62.875</v>
      </c>
      <c r="L23" s="121">
        <f>[20]Junho!$E$15</f>
        <v>68.416666666666671</v>
      </c>
      <c r="M23" s="121">
        <f>[20]Junho!$E$16</f>
        <v>94.208333333333329</v>
      </c>
      <c r="N23" s="121">
        <f>[20]Junho!$E$17</f>
        <v>96.041666666666671</v>
      </c>
      <c r="O23" s="121">
        <f>[20]Junho!$E$18</f>
        <v>96.708333333333329</v>
      </c>
      <c r="P23" s="121">
        <f>[20]Junho!$E$19</f>
        <v>86.625</v>
      </c>
      <c r="Q23" s="121">
        <f>[20]Junho!$E$20</f>
        <v>84.333333333333329</v>
      </c>
      <c r="R23" s="121">
        <f>[20]Junho!$E$21</f>
        <v>81.208333333333329</v>
      </c>
      <c r="S23" s="121">
        <f>[20]Junho!$E$22</f>
        <v>73.916666666666671</v>
      </c>
      <c r="T23" s="121">
        <f>[20]Junho!$E$23</f>
        <v>70.625</v>
      </c>
      <c r="U23" s="121">
        <f>[20]Junho!$E$24</f>
        <v>68.833333333333329</v>
      </c>
      <c r="V23" s="121">
        <f>[20]Junho!$E$25</f>
        <v>71.916666666666671</v>
      </c>
      <c r="W23" s="121">
        <f>[20]Junho!$E$26</f>
        <v>63.25</v>
      </c>
      <c r="X23" s="121">
        <f>[20]Junho!$E$27</f>
        <v>68.5</v>
      </c>
      <c r="Y23" s="121">
        <f>[20]Junho!$E$28</f>
        <v>64.875</v>
      </c>
      <c r="Z23" s="121">
        <f>[20]Junho!$E$29</f>
        <v>62.25</v>
      </c>
      <c r="AA23" s="121">
        <f>[20]Junho!$E$30</f>
        <v>62.041666666666664</v>
      </c>
      <c r="AB23" s="121">
        <f>[20]Junho!$E$31</f>
        <v>62.25</v>
      </c>
      <c r="AC23" s="121">
        <f>[20]Junho!$E$32</f>
        <v>57.791666666666664</v>
      </c>
      <c r="AD23" s="121">
        <f>[20]Junho!$E$33</f>
        <v>60.583333333333336</v>
      </c>
      <c r="AE23" s="121">
        <f>[20]Junho!$E$34</f>
        <v>63.75</v>
      </c>
      <c r="AF23" s="125">
        <f t="shared" si="1"/>
        <v>70.920833333333334</v>
      </c>
    </row>
    <row r="24" spans="1:36" hidden="1" x14ac:dyDescent="0.2">
      <c r="A24" s="53" t="s">
        <v>153</v>
      </c>
      <c r="B24" s="121" t="str">
        <f>[21]Junho!$E$5</f>
        <v>*</v>
      </c>
      <c r="C24" s="121" t="str">
        <f>[21]Junho!$E$6</f>
        <v>*</v>
      </c>
      <c r="D24" s="121" t="str">
        <f>[21]Junho!$E$7</f>
        <v>*</v>
      </c>
      <c r="E24" s="121" t="str">
        <f>[21]Junho!$E$8</f>
        <v>*</v>
      </c>
      <c r="F24" s="121" t="str">
        <f>[21]Junho!$E$9</f>
        <v>*</v>
      </c>
      <c r="G24" s="121" t="str">
        <f>[21]Junho!$E$10</f>
        <v>*</v>
      </c>
      <c r="H24" s="121" t="str">
        <f>[21]Junho!$E$11</f>
        <v>*</v>
      </c>
      <c r="I24" s="121" t="str">
        <f>[21]Junho!$E$12</f>
        <v>*</v>
      </c>
      <c r="J24" s="121" t="str">
        <f>[21]Junho!$E$13</f>
        <v>*</v>
      </c>
      <c r="K24" s="121" t="str">
        <f>[21]Junho!$E$14</f>
        <v>*</v>
      </c>
      <c r="L24" s="121" t="str">
        <f>[21]Junho!$E$15</f>
        <v>*</v>
      </c>
      <c r="M24" s="121" t="str">
        <f>[21]Junho!$E$16</f>
        <v>*</v>
      </c>
      <c r="N24" s="121" t="str">
        <f>[21]Junho!$E$17</f>
        <v>*</v>
      </c>
      <c r="O24" s="121" t="str">
        <f>[21]Junho!$E$18</f>
        <v>*</v>
      </c>
      <c r="P24" s="121" t="str">
        <f>[21]Junho!$E$19</f>
        <v>*</v>
      </c>
      <c r="Q24" s="121" t="str">
        <f>[21]Junho!$E$20</f>
        <v>*</v>
      </c>
      <c r="R24" s="121" t="str">
        <f>[21]Junho!$E$21</f>
        <v>*</v>
      </c>
      <c r="S24" s="121" t="str">
        <f>[21]Junho!$E$22</f>
        <v>*</v>
      </c>
      <c r="T24" s="121" t="str">
        <f>[21]Junho!$E$23</f>
        <v>*</v>
      </c>
      <c r="U24" s="121" t="str">
        <f>[21]Junho!$E$24</f>
        <v>*</v>
      </c>
      <c r="V24" s="121" t="str">
        <f>[21]Junho!$E$25</f>
        <v>*</v>
      </c>
      <c r="W24" s="121" t="str">
        <f>[21]Junho!$E$26</f>
        <v>*</v>
      </c>
      <c r="X24" s="121" t="str">
        <f>[21]Junho!$E$27</f>
        <v>*</v>
      </c>
      <c r="Y24" s="121" t="str">
        <f>[21]Junho!$E$28</f>
        <v>*</v>
      </c>
      <c r="Z24" s="121" t="str">
        <f>[21]Junho!$E$29</f>
        <v>*</v>
      </c>
      <c r="AA24" s="121" t="str">
        <f>[21]Junho!$E$30</f>
        <v>*</v>
      </c>
      <c r="AB24" s="121" t="str">
        <f>[21]Junho!$E$31</f>
        <v>*</v>
      </c>
      <c r="AC24" s="121" t="str">
        <f>[21]Junho!$E$32</f>
        <v>*</v>
      </c>
      <c r="AD24" s="121" t="str">
        <f>[21]Junho!$E$33</f>
        <v>*</v>
      </c>
      <c r="AE24" s="121" t="str">
        <f>[21]Junho!$E$34</f>
        <v>*</v>
      </c>
      <c r="AF24" s="125" t="s">
        <v>209</v>
      </c>
      <c r="AH24" t="s">
        <v>35</v>
      </c>
      <c r="AJ24" t="s">
        <v>35</v>
      </c>
    </row>
    <row r="25" spans="1:36" x14ac:dyDescent="0.2">
      <c r="A25" s="53" t="s">
        <v>154</v>
      </c>
      <c r="B25" s="121">
        <f>[22]Junho!$E$5</f>
        <v>82.571428571428569</v>
      </c>
      <c r="C25" s="121">
        <f>[22]Junho!$E$6</f>
        <v>78.227272727272734</v>
      </c>
      <c r="D25" s="121">
        <f>[22]Junho!$E$7</f>
        <v>76.272727272727266</v>
      </c>
      <c r="E25" s="121">
        <f>[22]Junho!$E$8</f>
        <v>74</v>
      </c>
      <c r="F25" s="121">
        <f>[22]Junho!$E$9</f>
        <v>78.333333333333329</v>
      </c>
      <c r="G25" s="121">
        <f>[22]Junho!$E$10</f>
        <v>73.583333333333329</v>
      </c>
      <c r="H25" s="121">
        <f>[22]Junho!$E$11</f>
        <v>69.041666666666671</v>
      </c>
      <c r="I25" s="121">
        <f>[22]Junho!$E$12</f>
        <v>72.958333333333329</v>
      </c>
      <c r="J25" s="121">
        <f>[22]Junho!$E$13</f>
        <v>69.041666666666671</v>
      </c>
      <c r="K25" s="121">
        <f>[22]Junho!$E$14</f>
        <v>70.333333333333329</v>
      </c>
      <c r="L25" s="121">
        <f>[22]Junho!$E$15</f>
        <v>75.541666666666671</v>
      </c>
      <c r="M25" s="121">
        <f>[22]Junho!$E$16</f>
        <v>94.625</v>
      </c>
      <c r="N25" s="121">
        <f>[22]Junho!$E$17</f>
        <v>90.041666666666671</v>
      </c>
      <c r="O25" s="121">
        <f>[22]Junho!$E$18</f>
        <v>95.791666666666671</v>
      </c>
      <c r="P25" s="121">
        <f>[22]Junho!$E$19</f>
        <v>91.166666666666671</v>
      </c>
      <c r="Q25" s="121">
        <f>[22]Junho!$E$20</f>
        <v>84.625</v>
      </c>
      <c r="R25" s="121" t="s">
        <v>209</v>
      </c>
      <c r="S25" s="121">
        <f>[22]Junho!$E$22</f>
        <v>76.875</v>
      </c>
      <c r="T25" s="121">
        <f>[22]Junho!$E$23</f>
        <v>76.375</v>
      </c>
      <c r="U25" s="121">
        <f>[22]Junho!$E$24</f>
        <v>76.541666666666671</v>
      </c>
      <c r="V25" s="121">
        <f>[22]Junho!$E$25</f>
        <v>81.833333333333329</v>
      </c>
      <c r="W25" s="121">
        <f>[22]Junho!$E$26</f>
        <v>85.125</v>
      </c>
      <c r="X25" s="121">
        <f>[22]Junho!$E$27</f>
        <v>75</v>
      </c>
      <c r="Y25" s="121">
        <f>[22]Junho!$E$28</f>
        <v>65.583333333333329</v>
      </c>
      <c r="Z25" s="121">
        <f>[22]Junho!$E$29</f>
        <v>70.75</v>
      </c>
      <c r="AA25" s="121">
        <f>[22]Junho!$E$30</f>
        <v>70.833333333333329</v>
      </c>
      <c r="AB25" s="121">
        <f>[22]Junho!$E$31</f>
        <v>72.583333333333329</v>
      </c>
      <c r="AC25" s="121">
        <f>[22]Junho!$E$32</f>
        <v>72.166666666666671</v>
      </c>
      <c r="AD25" s="121">
        <f>[22]Junho!$E$33</f>
        <v>73.25</v>
      </c>
      <c r="AE25" s="121">
        <f>[22]Junho!$E$34</f>
        <v>75.708333333333329</v>
      </c>
      <c r="AF25" s="125">
        <f t="shared" si="1"/>
        <v>77.54412972085386</v>
      </c>
      <c r="AG25" s="12" t="s">
        <v>35</v>
      </c>
      <c r="AJ25" t="s">
        <v>35</v>
      </c>
    </row>
    <row r="26" spans="1:36" x14ac:dyDescent="0.2">
      <c r="A26" s="53" t="s">
        <v>155</v>
      </c>
      <c r="B26" s="121">
        <f>[23]Junho!$E$5</f>
        <v>82.75</v>
      </c>
      <c r="C26" s="121">
        <f>[23]Junho!$E$6</f>
        <v>82.583333333333329</v>
      </c>
      <c r="D26" s="121">
        <f>[23]Junho!$E$7</f>
        <v>80.791666666666671</v>
      </c>
      <c r="E26" s="121">
        <f>[23]Junho!$E$8</f>
        <v>76.625</v>
      </c>
      <c r="F26" s="121">
        <f>[23]Junho!$E$9</f>
        <v>69.958333333333329</v>
      </c>
      <c r="G26" s="121">
        <f>[23]Junho!$E$10</f>
        <v>69.083333333333329</v>
      </c>
      <c r="H26" s="121">
        <f>[23]Junho!$E$11</f>
        <v>70.333333333333329</v>
      </c>
      <c r="I26" s="121">
        <f>[23]Junho!$E$12</f>
        <v>68.208333333333329</v>
      </c>
      <c r="J26" s="121">
        <f>[23]Junho!$E$13</f>
        <v>64.291666666666671</v>
      </c>
      <c r="K26" s="121">
        <f>[23]Junho!$E$14</f>
        <v>69.375</v>
      </c>
      <c r="L26" s="121">
        <f>[23]Junho!$E$15</f>
        <v>72.541666666666671</v>
      </c>
      <c r="M26" s="121">
        <f>[23]Junho!$E$16</f>
        <v>94.583333333333329</v>
      </c>
      <c r="N26" s="121">
        <f>[23]Junho!$E$17</f>
        <v>96.416666666666671</v>
      </c>
      <c r="O26" s="121">
        <f>[23]Junho!$E$18</f>
        <v>98.083333333333329</v>
      </c>
      <c r="P26" s="121">
        <f>[23]Junho!$E$19</f>
        <v>85.5</v>
      </c>
      <c r="Q26" s="121">
        <f>[23]Junho!$E$20</f>
        <v>85.291666666666671</v>
      </c>
      <c r="R26" s="121">
        <f>[23]Junho!$E$21</f>
        <v>80.541666666666671</v>
      </c>
      <c r="S26" s="121">
        <f>[23]Junho!$E$22</f>
        <v>74.416666666666671</v>
      </c>
      <c r="T26" s="121">
        <f>[23]Junho!$E$23</f>
        <v>76.833333333333329</v>
      </c>
      <c r="U26" s="121">
        <f>[23]Junho!$E$24</f>
        <v>74.666666666666671</v>
      </c>
      <c r="V26" s="121">
        <f>[23]Junho!$E$25</f>
        <v>78.791666666666671</v>
      </c>
      <c r="W26" s="121">
        <f>[23]Junho!$E$26</f>
        <v>69.5</v>
      </c>
      <c r="X26" s="121">
        <f>[23]Junho!$E$27</f>
        <v>70.25</v>
      </c>
      <c r="Y26" s="121">
        <f>[23]Junho!$E$28</f>
        <v>68.75</v>
      </c>
      <c r="Z26" s="121">
        <f>[23]Junho!$E$29</f>
        <v>66.25</v>
      </c>
      <c r="AA26" s="121">
        <f>[23]Junho!$E$30</f>
        <v>66.416666666666671</v>
      </c>
      <c r="AB26" s="121">
        <f>[23]Junho!$E$31</f>
        <v>67.083333333333329</v>
      </c>
      <c r="AC26" s="121">
        <f>[23]Junho!$E$32</f>
        <v>67.125</v>
      </c>
      <c r="AD26" s="121">
        <f>[23]Junho!$E$33</f>
        <v>61.5</v>
      </c>
      <c r="AE26" s="121">
        <f>[23]Junho!$E$34</f>
        <v>67.958333333333329</v>
      </c>
      <c r="AF26" s="125">
        <f t="shared" si="1"/>
        <v>75.216666666666683</v>
      </c>
      <c r="AI26" t="s">
        <v>35</v>
      </c>
      <c r="AJ26" t="s">
        <v>35</v>
      </c>
    </row>
    <row r="27" spans="1:36" x14ac:dyDescent="0.2">
      <c r="A27" s="53" t="s">
        <v>8</v>
      </c>
      <c r="B27" s="121">
        <f>[24]Junho!$E$5</f>
        <v>77.785714285714292</v>
      </c>
      <c r="C27" s="121">
        <f>[24]Junho!$E$6</f>
        <v>79.21052631578948</v>
      </c>
      <c r="D27" s="121">
        <f>[24]Junho!$E$7</f>
        <v>78.772727272727266</v>
      </c>
      <c r="E27" s="121">
        <f>[24]Junho!$E$8</f>
        <v>73.714285714285708</v>
      </c>
      <c r="F27" s="121">
        <f>[24]Junho!$E$9</f>
        <v>73.047619047619051</v>
      </c>
      <c r="G27" s="121">
        <f>[24]Junho!$E$10</f>
        <v>71.260869565217391</v>
      </c>
      <c r="H27" s="121">
        <f>[24]Junho!$E$11</f>
        <v>71.333333333333329</v>
      </c>
      <c r="I27" s="121">
        <f>[24]Junho!$E$12</f>
        <v>71.333333333333329</v>
      </c>
      <c r="J27" s="121">
        <f>[24]Junho!$E$13</f>
        <v>68.333333333333329</v>
      </c>
      <c r="K27" s="121">
        <f>[24]Junho!$E$14</f>
        <v>69.125</v>
      </c>
      <c r="L27" s="121">
        <f>[24]Junho!$E$15</f>
        <v>70.958333333333329</v>
      </c>
      <c r="M27" s="121">
        <f>[24]Junho!$E$16</f>
        <v>96.75</v>
      </c>
      <c r="N27" s="121">
        <f>[24]Junho!$E$17</f>
        <v>98.125</v>
      </c>
      <c r="O27" s="121" t="str">
        <f>[24]Junho!$E$18</f>
        <v>*</v>
      </c>
      <c r="P27" s="121">
        <f>[24]Junho!$E$19</f>
        <v>88.4</v>
      </c>
      <c r="Q27" s="121">
        <f>[24]Junho!$E$20</f>
        <v>86.111111111111114</v>
      </c>
      <c r="R27" s="121">
        <f>[24]Junho!$E$21</f>
        <v>85.772727272727266</v>
      </c>
      <c r="S27" s="121">
        <f>[24]Junho!$E$22</f>
        <v>79.652173913043484</v>
      </c>
      <c r="T27" s="121">
        <f>[24]Junho!$E$23</f>
        <v>75.263157894736835</v>
      </c>
      <c r="U27" s="121">
        <f>[24]Junho!$E$24</f>
        <v>76.95</v>
      </c>
      <c r="V27" s="121">
        <f>[24]Junho!$E$25</f>
        <v>84.954545454545453</v>
      </c>
      <c r="W27" s="121">
        <f>[24]Junho!$E$26</f>
        <v>85.5</v>
      </c>
      <c r="X27" s="121">
        <f>[24]Junho!$E$27</f>
        <v>75.583333333333329</v>
      </c>
      <c r="Y27" s="121">
        <f>[24]Junho!$E$28</f>
        <v>69.75</v>
      </c>
      <c r="Z27" s="121">
        <f>[24]Junho!$E$29</f>
        <v>72.666666666666671</v>
      </c>
      <c r="AA27" s="121">
        <f>[24]Junho!$E$30</f>
        <v>69.083333333333329</v>
      </c>
      <c r="AB27" s="121">
        <f>[24]Junho!$E$31</f>
        <v>67.958333333333329</v>
      </c>
      <c r="AC27" s="121">
        <f>[24]Junho!$E$32</f>
        <v>68.913043478260875</v>
      </c>
      <c r="AD27" s="121">
        <f>[24]Junho!$E$33</f>
        <v>71.458333333333329</v>
      </c>
      <c r="AE27" s="121">
        <f>[24]Junho!$E$34</f>
        <v>76.291666666666671</v>
      </c>
      <c r="AF27" s="125">
        <f t="shared" si="1"/>
        <v>77.036500045716494</v>
      </c>
    </row>
    <row r="28" spans="1:36" x14ac:dyDescent="0.2">
      <c r="A28" s="53" t="s">
        <v>9</v>
      </c>
      <c r="B28" s="121">
        <f>[25]Junho!$E$5</f>
        <v>75.666666666666671</v>
      </c>
      <c r="C28" s="121">
        <f>[25]Junho!$E$6</f>
        <v>73.25</v>
      </c>
      <c r="D28" s="121">
        <f>[25]Junho!$E$7</f>
        <v>72.291666666666671</v>
      </c>
      <c r="E28" s="121">
        <f>[25]Junho!$E$8</f>
        <v>66.791666666666671</v>
      </c>
      <c r="F28" s="121">
        <f>[25]Junho!$E$9</f>
        <v>56.625</v>
      </c>
      <c r="G28" s="121">
        <f>[25]Junho!$E$10</f>
        <v>61.625</v>
      </c>
      <c r="H28" s="121">
        <f>[25]Junho!$E$11</f>
        <v>61.25</v>
      </c>
      <c r="I28" s="121">
        <f>[25]Junho!$E$12</f>
        <v>54.416666666666664</v>
      </c>
      <c r="J28" s="121">
        <f>[25]Junho!$E$13</f>
        <v>54.958333333333336</v>
      </c>
      <c r="K28" s="121">
        <f>[25]Junho!$E$14</f>
        <v>53.791666666666664</v>
      </c>
      <c r="L28" s="121">
        <f>[25]Junho!$E$15</f>
        <v>50.583333333333336</v>
      </c>
      <c r="M28" s="121">
        <f>[25]Junho!$E$16</f>
        <v>89.916666666666671</v>
      </c>
      <c r="N28" s="121">
        <f>[25]Junho!$E$17</f>
        <v>92.333333333333329</v>
      </c>
      <c r="O28" s="121">
        <f>[25]Junho!$E$18</f>
        <v>93.666666666666671</v>
      </c>
      <c r="P28" s="121">
        <f>[25]Junho!$E$19</f>
        <v>84.083333333333329</v>
      </c>
      <c r="Q28" s="121">
        <f>[25]Junho!$E$20</f>
        <v>83.458333333333329</v>
      </c>
      <c r="R28" s="121">
        <f>[25]Junho!$E$21</f>
        <v>79.291666666666671</v>
      </c>
      <c r="S28" s="121">
        <f>[25]Junho!$E$22</f>
        <v>72.708333333333329</v>
      </c>
      <c r="T28" s="121">
        <f>[25]Junho!$E$23</f>
        <v>71.875</v>
      </c>
      <c r="U28" s="121">
        <f>[25]Junho!$E$24</f>
        <v>65.208333333333329</v>
      </c>
      <c r="V28" s="121">
        <f>[25]Junho!$E$25</f>
        <v>66.666666666666671</v>
      </c>
      <c r="W28" s="121">
        <f>[25]Junho!$E$26</f>
        <v>54.833333333333336</v>
      </c>
      <c r="X28" s="121">
        <f>[25]Junho!$E$27</f>
        <v>61.291666666666664</v>
      </c>
      <c r="Y28" s="121">
        <f>[25]Junho!$E$28</f>
        <v>59.041666666666664</v>
      </c>
      <c r="Z28" s="121">
        <f>[25]Junho!$E$29</f>
        <v>60.708333333333336</v>
      </c>
      <c r="AA28" s="121">
        <f>[25]Junho!$E$30</f>
        <v>57.541666666666664</v>
      </c>
      <c r="AB28" s="121">
        <f>[25]Junho!$E$31</f>
        <v>57.708333333333336</v>
      </c>
      <c r="AC28" s="121">
        <f>[25]Junho!$E$32</f>
        <v>55.625</v>
      </c>
      <c r="AD28" s="121">
        <f>[25]Junho!$E$33</f>
        <v>58.25</v>
      </c>
      <c r="AE28" s="121">
        <f>[25]Junho!$E$34</f>
        <v>63.791666666666664</v>
      </c>
      <c r="AF28" s="125">
        <f t="shared" si="1"/>
        <v>66.974999999999994</v>
      </c>
      <c r="AI28" t="s">
        <v>35</v>
      </c>
    </row>
    <row r="29" spans="1:36" hidden="1" x14ac:dyDescent="0.2">
      <c r="A29" s="53" t="s">
        <v>32</v>
      </c>
      <c r="B29" s="121" t="str">
        <f>[26]Junho!$E$5</f>
        <v>*</v>
      </c>
      <c r="C29" s="121" t="str">
        <f>[26]Junho!$E$6</f>
        <v>*</v>
      </c>
      <c r="D29" s="121" t="str">
        <f>[26]Junho!$E$7</f>
        <v>*</v>
      </c>
      <c r="E29" s="121" t="str">
        <f>[26]Junho!$E$8</f>
        <v>*</v>
      </c>
      <c r="F29" s="121" t="str">
        <f>[26]Junho!$E$9</f>
        <v>*</v>
      </c>
      <c r="G29" s="121" t="str">
        <f>[26]Junho!$E$10</f>
        <v>*</v>
      </c>
      <c r="H29" s="121" t="str">
        <f>[26]Junho!$E$11</f>
        <v>*</v>
      </c>
      <c r="I29" s="121" t="str">
        <f>[26]Junho!$E$12</f>
        <v>*</v>
      </c>
      <c r="J29" s="121" t="str">
        <f>[26]Junho!$E$13</f>
        <v>*</v>
      </c>
      <c r="K29" s="121" t="str">
        <f>[26]Junho!$E$14</f>
        <v>*</v>
      </c>
      <c r="L29" s="121" t="str">
        <f>[26]Junho!$E$15</f>
        <v>*</v>
      </c>
      <c r="M29" s="121" t="str">
        <f>[26]Junho!$E$16</f>
        <v>*</v>
      </c>
      <c r="N29" s="121" t="str">
        <f>[26]Junho!$E$17</f>
        <v>*</v>
      </c>
      <c r="O29" s="121" t="str">
        <f>[26]Junho!$E$18</f>
        <v>*</v>
      </c>
      <c r="P29" s="121" t="str">
        <f>[26]Junho!$E$19</f>
        <v>*</v>
      </c>
      <c r="Q29" s="121" t="str">
        <f>[26]Junho!$E$20</f>
        <v>*</v>
      </c>
      <c r="R29" s="121" t="str">
        <f>[26]Junho!$E$21</f>
        <v>*</v>
      </c>
      <c r="S29" s="121" t="str">
        <f>[26]Junho!$E$22</f>
        <v>*</v>
      </c>
      <c r="T29" s="121" t="str">
        <f>[26]Junho!$E$23</f>
        <v>*</v>
      </c>
      <c r="U29" s="121" t="str">
        <f>[26]Junho!$E$24</f>
        <v>*</v>
      </c>
      <c r="V29" s="121" t="str">
        <f>[26]Junho!$E$25</f>
        <v>*</v>
      </c>
      <c r="W29" s="121" t="str">
        <f>[26]Junho!$E$26</f>
        <v>*</v>
      </c>
      <c r="X29" s="121" t="str">
        <f>[26]Junho!$E$27</f>
        <v>*</v>
      </c>
      <c r="Y29" s="121" t="str">
        <f>[26]Junho!$E$28</f>
        <v>*</v>
      </c>
      <c r="Z29" s="121" t="str">
        <f>[26]Junho!$E$29</f>
        <v>*</v>
      </c>
      <c r="AA29" s="121" t="str">
        <f>[26]Junho!$E$30</f>
        <v>*</v>
      </c>
      <c r="AB29" s="121" t="str">
        <f>[26]Junho!$E$31</f>
        <v>*</v>
      </c>
      <c r="AC29" s="121" t="str">
        <f>[26]Junho!$E$32</f>
        <v>*</v>
      </c>
      <c r="AD29" s="121" t="str">
        <f>[26]Junho!$E$33</f>
        <v>*</v>
      </c>
      <c r="AE29" s="121" t="str">
        <f>[26]Junho!$E$34</f>
        <v>*</v>
      </c>
      <c r="AF29" s="125" t="s">
        <v>209</v>
      </c>
      <c r="AJ29" t="s">
        <v>35</v>
      </c>
    </row>
    <row r="30" spans="1:36" x14ac:dyDescent="0.2">
      <c r="A30" s="53" t="s">
        <v>10</v>
      </c>
      <c r="B30" s="121">
        <f>[27]Junho!$E$5</f>
        <v>80.833333333333329</v>
      </c>
      <c r="C30" s="121">
        <f>[27]Junho!$E$6</f>
        <v>74.791666666666671</v>
      </c>
      <c r="D30" s="121">
        <f>[27]Junho!$E$7</f>
        <v>73.708333333333329</v>
      </c>
      <c r="E30" s="121">
        <f>[27]Junho!$E$8</f>
        <v>75.166666666666671</v>
      </c>
      <c r="F30" s="121">
        <f>[27]Junho!$E$9</f>
        <v>75.208333333333329</v>
      </c>
      <c r="G30" s="121">
        <f>[27]Junho!$E$10</f>
        <v>69.916666666666671</v>
      </c>
      <c r="H30" s="121">
        <f>[27]Junho!$E$11</f>
        <v>64.416666666666671</v>
      </c>
      <c r="I30" s="121">
        <f>[27]Junho!$E$12</f>
        <v>66.833333333333329</v>
      </c>
      <c r="J30" s="121">
        <f>[27]Junho!$E$13</f>
        <v>60.708333333333336</v>
      </c>
      <c r="K30" s="121">
        <f>[27]Junho!$E$14</f>
        <v>64.166666666666671</v>
      </c>
      <c r="L30" s="121">
        <f>[27]Junho!$E$15</f>
        <v>67.666666666666671</v>
      </c>
      <c r="M30" s="121">
        <f>[27]Junho!$E$16</f>
        <v>95.041666666666671</v>
      </c>
      <c r="N30" s="121">
        <f>[27]Junho!$E$17</f>
        <v>94.916666666666671</v>
      </c>
      <c r="O30" s="121">
        <f>[27]Junho!$E$18</f>
        <v>96.958333333333329</v>
      </c>
      <c r="P30" s="121">
        <f>[27]Junho!$E$19</f>
        <v>91.708333333333329</v>
      </c>
      <c r="Q30" s="121">
        <f>[27]Junho!$E$20</f>
        <v>82.041666666666671</v>
      </c>
      <c r="R30" s="121">
        <f>[27]Junho!$E$21</f>
        <v>80.5</v>
      </c>
      <c r="S30" s="121">
        <f>[27]Junho!$E$22</f>
        <v>77.833333333333329</v>
      </c>
      <c r="T30" s="121">
        <f>[27]Junho!$E$23</f>
        <v>73.208333333333329</v>
      </c>
      <c r="U30" s="121">
        <f>[27]Junho!$E$24</f>
        <v>73.083333333333329</v>
      </c>
      <c r="V30" s="121">
        <f>[27]Junho!$E$25</f>
        <v>76.708333333333329</v>
      </c>
      <c r="W30" s="121">
        <f>[27]Junho!$E$26</f>
        <v>76.125</v>
      </c>
      <c r="X30" s="121">
        <f>[27]Junho!$E$27</f>
        <v>67.083333333333329</v>
      </c>
      <c r="Y30" s="121">
        <f>[27]Junho!$E$28</f>
        <v>64.5</v>
      </c>
      <c r="Z30" s="121">
        <f>[27]Junho!$E$29</f>
        <v>62.958333333333336</v>
      </c>
      <c r="AA30" s="121">
        <f>[27]Junho!$E$30</f>
        <v>66.25</v>
      </c>
      <c r="AB30" s="121">
        <f>[27]Junho!$E$31</f>
        <v>61.666666666666664</v>
      </c>
      <c r="AC30" s="121">
        <f>[27]Junho!$E$32</f>
        <v>69.125</v>
      </c>
      <c r="AD30" s="121">
        <f>[27]Junho!$E$33</f>
        <v>70.791666666666671</v>
      </c>
      <c r="AE30" s="121">
        <f>[27]Junho!$E$34</f>
        <v>70.125</v>
      </c>
      <c r="AF30" s="125">
        <f t="shared" si="1"/>
        <v>74.134722222222209</v>
      </c>
      <c r="AI30" t="s">
        <v>35</v>
      </c>
      <c r="AJ30" t="s">
        <v>35</v>
      </c>
    </row>
    <row r="31" spans="1:36" hidden="1" x14ac:dyDescent="0.2">
      <c r="A31" s="53" t="s">
        <v>156</v>
      </c>
      <c r="B31" s="121" t="str">
        <f>[28]Junho!$E$5</f>
        <v>*</v>
      </c>
      <c r="C31" s="121" t="str">
        <f>[28]Junho!$E$6</f>
        <v>*</v>
      </c>
      <c r="D31" s="121" t="str">
        <f>[28]Junho!$E$7</f>
        <v>*</v>
      </c>
      <c r="E31" s="121" t="str">
        <f>[28]Junho!$E$8</f>
        <v>*</v>
      </c>
      <c r="F31" s="121" t="str">
        <f>[28]Junho!$E$9</f>
        <v>*</v>
      </c>
      <c r="G31" s="121" t="str">
        <f>[28]Junho!$E$10</f>
        <v>*</v>
      </c>
      <c r="H31" s="121" t="str">
        <f>[28]Junho!$E$11</f>
        <v>*</v>
      </c>
      <c r="I31" s="121" t="str">
        <f>[28]Junho!$E$12</f>
        <v>*</v>
      </c>
      <c r="J31" s="121" t="str">
        <f>[28]Junho!$E$13</f>
        <v>*</v>
      </c>
      <c r="K31" s="121" t="str">
        <f>[28]Junho!$E$14</f>
        <v>*</v>
      </c>
      <c r="L31" s="121" t="str">
        <f>[28]Junho!$E$15</f>
        <v>*</v>
      </c>
      <c r="M31" s="121" t="str">
        <f>[28]Junho!$E$16</f>
        <v>*</v>
      </c>
      <c r="N31" s="121" t="str">
        <f>[28]Junho!$E$17</f>
        <v>*</v>
      </c>
      <c r="O31" s="121" t="str">
        <f>[28]Junho!$E$18</f>
        <v>*</v>
      </c>
      <c r="P31" s="121" t="str">
        <f>[28]Junho!$E$19</f>
        <v>*</v>
      </c>
      <c r="Q31" s="121" t="str">
        <f>[28]Junho!$E$20</f>
        <v>*</v>
      </c>
      <c r="R31" s="121" t="str">
        <f>[28]Junho!$E$21</f>
        <v>*</v>
      </c>
      <c r="S31" s="121" t="str">
        <f>[28]Junho!$E$22</f>
        <v>*</v>
      </c>
      <c r="T31" s="121" t="str">
        <f>[28]Junho!$E$23</f>
        <v>*</v>
      </c>
      <c r="U31" s="121" t="str">
        <f>[28]Junho!$E$24</f>
        <v>*</v>
      </c>
      <c r="V31" s="121" t="str">
        <f>[28]Junho!$E$25</f>
        <v>*</v>
      </c>
      <c r="W31" s="121" t="str">
        <f>[28]Junho!$E$26</f>
        <v>*</v>
      </c>
      <c r="X31" s="121" t="str">
        <f>[28]Junho!$E$27</f>
        <v>*</v>
      </c>
      <c r="Y31" s="121" t="str">
        <f>[28]Junho!$E$28</f>
        <v>*</v>
      </c>
      <c r="Z31" s="121" t="str">
        <f>[28]Junho!$E$29</f>
        <v>*</v>
      </c>
      <c r="AA31" s="121" t="str">
        <f>[28]Junho!$E$30</f>
        <v>*</v>
      </c>
      <c r="AB31" s="121" t="str">
        <f>[28]Junho!$E$31</f>
        <v>*</v>
      </c>
      <c r="AC31" s="121" t="str">
        <f>[28]Junho!$E$32</f>
        <v>*</v>
      </c>
      <c r="AD31" s="121" t="str">
        <f>[28]Junho!$E$33</f>
        <v>*</v>
      </c>
      <c r="AE31" s="121" t="str">
        <f>[28]Junho!$E$34</f>
        <v>*</v>
      </c>
      <c r="AF31" s="125" t="s">
        <v>209</v>
      </c>
      <c r="AG31" s="12" t="s">
        <v>35</v>
      </c>
      <c r="AI31" t="s">
        <v>35</v>
      </c>
    </row>
    <row r="32" spans="1:36" x14ac:dyDescent="0.2">
      <c r="A32" s="53" t="s">
        <v>11</v>
      </c>
      <c r="B32" s="121">
        <f>[29]Junho!$E$5</f>
        <v>83.625</v>
      </c>
      <c r="C32" s="121">
        <f>[29]Junho!$E$6</f>
        <v>81.75</v>
      </c>
      <c r="D32" s="121">
        <f>[29]Junho!$E$7</f>
        <v>80.375</v>
      </c>
      <c r="E32" s="121">
        <f>[29]Junho!$E$8</f>
        <v>78.458333333333329</v>
      </c>
      <c r="F32" s="121">
        <f>[29]Junho!$E$9</f>
        <v>76.541666666666671</v>
      </c>
      <c r="G32" s="121">
        <f>[29]Junho!$E$10</f>
        <v>76.541666666666671</v>
      </c>
      <c r="H32" s="121">
        <f>[29]Junho!$E$11</f>
        <v>76.708333333333329</v>
      </c>
      <c r="I32" s="121">
        <f>[29]Junho!$E$12</f>
        <v>76.833333333333329</v>
      </c>
      <c r="J32" s="121">
        <f>[29]Junho!$E$13</f>
        <v>75.291666666666671</v>
      </c>
      <c r="K32" s="121">
        <f>[29]Junho!$E$14</f>
        <v>76.375</v>
      </c>
      <c r="L32" s="121">
        <f>[29]Junho!$E$15</f>
        <v>69.875</v>
      </c>
      <c r="M32" s="121">
        <f>[29]Junho!$E$16</f>
        <v>88.916666666666671</v>
      </c>
      <c r="N32" s="121">
        <f>[29]Junho!$E$17</f>
        <v>93.333333333333329</v>
      </c>
      <c r="O32" s="121">
        <f>[29]Junho!$E$18</f>
        <v>93.541666666666671</v>
      </c>
      <c r="P32" s="121">
        <f>[29]Junho!$E$19</f>
        <v>80.791666666666671</v>
      </c>
      <c r="Q32" s="121">
        <f>[29]Junho!$E$20</f>
        <v>85.608695652173907</v>
      </c>
      <c r="R32" s="121">
        <f>[29]Junho!$E$21</f>
        <v>81.875</v>
      </c>
      <c r="S32" s="121">
        <f>[29]Junho!$E$22</f>
        <v>80.791666666666671</v>
      </c>
      <c r="T32" s="121">
        <f>[29]Junho!$E$23</f>
        <v>78.833333333333329</v>
      </c>
      <c r="U32" s="121">
        <f>[29]Junho!$E$24</f>
        <v>78.333333333333329</v>
      </c>
      <c r="V32" s="121">
        <f>[29]Junho!$E$25</f>
        <v>82.875</v>
      </c>
      <c r="W32" s="121">
        <f>[29]Junho!$E$26</f>
        <v>72.125</v>
      </c>
      <c r="X32" s="121">
        <f>[29]Junho!$E$27</f>
        <v>73.958333333333329</v>
      </c>
      <c r="Y32" s="121">
        <f>[29]Junho!$E$28</f>
        <v>75</v>
      </c>
      <c r="Z32" s="121">
        <f>[29]Junho!$E$29</f>
        <v>73.708333333333329</v>
      </c>
      <c r="AA32" s="121">
        <f>[29]Junho!$E$30</f>
        <v>74.125</v>
      </c>
      <c r="AB32" s="121">
        <f>[29]Junho!$E$31</f>
        <v>73.791666666666671</v>
      </c>
      <c r="AC32" s="121">
        <f>[29]Junho!$E$32</f>
        <v>73.458333333333329</v>
      </c>
      <c r="AD32" s="121">
        <f>[29]Junho!$E$33</f>
        <v>74.333333333333329</v>
      </c>
      <c r="AE32" s="121">
        <f>[29]Junho!$E$34</f>
        <v>76.583333333333329</v>
      </c>
      <c r="AF32" s="125">
        <f t="shared" si="1"/>
        <v>78.811956521739134</v>
      </c>
      <c r="AJ32" t="s">
        <v>35</v>
      </c>
    </row>
    <row r="33" spans="1:37" s="5" customFormat="1" x14ac:dyDescent="0.2">
      <c r="A33" s="53" t="s">
        <v>12</v>
      </c>
      <c r="B33" s="121">
        <f>[30]Junho!$E$5</f>
        <v>82.166666666666671</v>
      </c>
      <c r="C33" s="121">
        <f>[30]Junho!$E$6</f>
        <v>79.625</v>
      </c>
      <c r="D33" s="121">
        <f>[30]Junho!$E$7</f>
        <v>79.708333333333329</v>
      </c>
      <c r="E33" s="121">
        <f>[30]Junho!$E$8</f>
        <v>76.708333333333329</v>
      </c>
      <c r="F33" s="121">
        <f>[30]Junho!$E$9</f>
        <v>73.458333333333329</v>
      </c>
      <c r="G33" s="121">
        <f>[30]Junho!$E$10</f>
        <v>72.166666666666671</v>
      </c>
      <c r="H33" s="121">
        <f>[30]Junho!$E$11</f>
        <v>74.291666666666671</v>
      </c>
      <c r="I33" s="121">
        <f>[30]Junho!$E$12</f>
        <v>74.791666666666671</v>
      </c>
      <c r="J33" s="121">
        <f>[30]Junho!$E$13</f>
        <v>75.583333333333329</v>
      </c>
      <c r="K33" s="121">
        <f>[30]Junho!$E$14</f>
        <v>74.416666666666671</v>
      </c>
      <c r="L33" s="121">
        <f>[30]Junho!$E$15</f>
        <v>76.708333333333329</v>
      </c>
      <c r="M33" s="121">
        <f>[30]Junho!$E$16</f>
        <v>84.875</v>
      </c>
      <c r="N33" s="121">
        <f>[30]Junho!$E$17</f>
        <v>91.416666666666671</v>
      </c>
      <c r="O33" s="121">
        <f>[30]Junho!$E$18</f>
        <v>91.041666666666671</v>
      </c>
      <c r="P33" s="121">
        <f>[30]Junho!$E$19</f>
        <v>83.458333333333329</v>
      </c>
      <c r="Q33" s="121">
        <f>[30]Junho!$E$20</f>
        <v>82.125</v>
      </c>
      <c r="R33" s="121">
        <f>[30]Junho!$E$21</f>
        <v>82.041666666666671</v>
      </c>
      <c r="S33" s="121">
        <f>[30]Junho!$E$22</f>
        <v>79.208333333333329</v>
      </c>
      <c r="T33" s="121">
        <f>[30]Junho!$E$23</f>
        <v>76.75</v>
      </c>
      <c r="U33" s="121">
        <f>[30]Junho!$E$24</f>
        <v>76.083333333333329</v>
      </c>
      <c r="V33" s="121">
        <f>[30]Junho!$E$25</f>
        <v>78.625</v>
      </c>
      <c r="W33" s="121">
        <f>[30]Junho!$E$26</f>
        <v>73.125</v>
      </c>
      <c r="X33" s="121">
        <f>[30]Junho!$E$27</f>
        <v>74.666666666666671</v>
      </c>
      <c r="Y33" s="121">
        <f>[30]Junho!$E$28</f>
        <v>73.625</v>
      </c>
      <c r="Z33" s="121">
        <f>[30]Junho!$E$29</f>
        <v>73.291666666666671</v>
      </c>
      <c r="AA33" s="121">
        <f>[30]Junho!$E$30</f>
        <v>74.666666666666671</v>
      </c>
      <c r="AB33" s="121">
        <f>[30]Junho!$E$31</f>
        <v>71.333333333333329</v>
      </c>
      <c r="AC33" s="121">
        <f>[30]Junho!$E$32</f>
        <v>73</v>
      </c>
      <c r="AD33" s="121">
        <f>[30]Junho!$E$33</f>
        <v>75.583333333333329</v>
      </c>
      <c r="AE33" s="121">
        <f>[30]Junho!$E$34</f>
        <v>73.458333333333329</v>
      </c>
      <c r="AF33" s="125">
        <f t="shared" si="1"/>
        <v>77.600000000000009</v>
      </c>
    </row>
    <row r="34" spans="1:37" x14ac:dyDescent="0.2">
      <c r="A34" s="53" t="s">
        <v>13</v>
      </c>
      <c r="B34" s="121">
        <f>[31]Junho!$E$5</f>
        <v>83</v>
      </c>
      <c r="C34" s="121">
        <f>[31]Junho!$E$6</f>
        <v>78.916666666666671</v>
      </c>
      <c r="D34" s="121">
        <f>[31]Junho!$E$7</f>
        <v>73.375</v>
      </c>
      <c r="E34" s="121">
        <f>[31]Junho!$E$8</f>
        <v>73.541666666666671</v>
      </c>
      <c r="F34" s="121">
        <f>[31]Junho!$E$9</f>
        <v>71</v>
      </c>
      <c r="G34" s="121">
        <f>[31]Junho!$E$10</f>
        <v>75</v>
      </c>
      <c r="H34" s="121">
        <f>[31]Junho!$E$11</f>
        <v>74.541666666666671</v>
      </c>
      <c r="I34" s="121">
        <f>[31]Junho!$E$12</f>
        <v>73.208333333333329</v>
      </c>
      <c r="J34" s="121">
        <f>[31]Junho!$E$13</f>
        <v>72.166666666666671</v>
      </c>
      <c r="K34" s="121">
        <f>[31]Junho!$E$14</f>
        <v>72.75</v>
      </c>
      <c r="L34" s="121">
        <f>[31]Junho!$E$15</f>
        <v>75.041666666666671</v>
      </c>
      <c r="M34" s="121">
        <f>[31]Junho!$E$16</f>
        <v>87.666666666666671</v>
      </c>
      <c r="N34" s="121">
        <f>[31]Junho!$E$17</f>
        <v>92.708333333333329</v>
      </c>
      <c r="O34" s="121">
        <f>[31]Junho!$E$18</f>
        <v>90.208333333333329</v>
      </c>
      <c r="P34" s="121">
        <f>[31]Junho!$E$19</f>
        <v>85.958333333333329</v>
      </c>
      <c r="Q34" s="121">
        <f>[31]Junho!$E$20</f>
        <v>88.5</v>
      </c>
      <c r="R34" s="121">
        <f>[31]Junho!$E$21</f>
        <v>81.416666666666671</v>
      </c>
      <c r="S34" s="121">
        <f>[31]Junho!$E$22</f>
        <v>79.875</v>
      </c>
      <c r="T34" s="121">
        <f>[31]Junho!$E$23</f>
        <v>78.083333333333329</v>
      </c>
      <c r="U34" s="121">
        <f>[31]Junho!$E$24</f>
        <v>74.166666666666671</v>
      </c>
      <c r="V34" s="121">
        <f>[31]Junho!$E$25</f>
        <v>73.666666666666671</v>
      </c>
      <c r="W34" s="121">
        <f>[31]Junho!$E$26</f>
        <v>69.458333333333329</v>
      </c>
      <c r="X34" s="121">
        <f>[31]Junho!$E$27</f>
        <v>73.75</v>
      </c>
      <c r="Y34" s="121">
        <f>[31]Junho!$E$28</f>
        <v>73.875</v>
      </c>
      <c r="Z34" s="121">
        <f>[31]Junho!$E$29</f>
        <v>70.833333333333329</v>
      </c>
      <c r="AA34" s="121">
        <f>[31]Junho!$E$30</f>
        <v>72.5</v>
      </c>
      <c r="AB34" s="121">
        <f>[31]Junho!$E$31</f>
        <v>72.541666666666671</v>
      </c>
      <c r="AC34" s="121">
        <f>[31]Junho!$E$32</f>
        <v>72.875</v>
      </c>
      <c r="AD34" s="121">
        <f>[31]Junho!$E$33</f>
        <v>77.208333333333329</v>
      </c>
      <c r="AE34" s="121">
        <f>[31]Junho!$E$34</f>
        <v>77.541666666666671</v>
      </c>
      <c r="AF34" s="125">
        <f t="shared" si="1"/>
        <v>77.17916666666666</v>
      </c>
      <c r="AI34" t="s">
        <v>35</v>
      </c>
    </row>
    <row r="35" spans="1:37" x14ac:dyDescent="0.2">
      <c r="A35" s="53" t="s">
        <v>157</v>
      </c>
      <c r="B35" s="121">
        <f>[32]Junho!$E$5</f>
        <v>79.684210526315795</v>
      </c>
      <c r="C35" s="121">
        <f>[32]Junho!$E$6</f>
        <v>76.150000000000006</v>
      </c>
      <c r="D35" s="121">
        <f>[32]Junho!$E$7</f>
        <v>75.631578947368425</v>
      </c>
      <c r="E35" s="121">
        <f>[32]Junho!$E$8</f>
        <v>69.526315789473685</v>
      </c>
      <c r="F35" s="121">
        <f>[32]Junho!$E$9</f>
        <v>69.555555555555557</v>
      </c>
      <c r="G35" s="121">
        <f>[32]Junho!$E$10</f>
        <v>66.888888888888886</v>
      </c>
      <c r="H35" s="121">
        <f>[32]Junho!$E$11</f>
        <v>71.416666666666671</v>
      </c>
      <c r="I35" s="121">
        <f>[32]Junho!$E$12</f>
        <v>68.708333333333329</v>
      </c>
      <c r="J35" s="121">
        <f>[32]Junho!$E$13</f>
        <v>65.25</v>
      </c>
      <c r="K35" s="121">
        <f>[32]Junho!$E$14</f>
        <v>62.25</v>
      </c>
      <c r="L35" s="121">
        <f>[32]Junho!$E$15</f>
        <v>60.041666666666664</v>
      </c>
      <c r="M35" s="121">
        <f>[32]Junho!$E$16</f>
        <v>93.416666666666671</v>
      </c>
      <c r="N35" s="121">
        <f>[32]Junho!$E$17</f>
        <v>95.75</v>
      </c>
      <c r="O35" s="121">
        <f>[32]Junho!$E$18</f>
        <v>96.666666666666671</v>
      </c>
      <c r="P35" s="121">
        <f>[32]Junho!$E$19</f>
        <v>89.291666666666671</v>
      </c>
      <c r="Q35" s="121">
        <f>[32]Junho!$E$20</f>
        <v>88.833333333333329</v>
      </c>
      <c r="R35" s="121">
        <f>[32]Junho!$E$21</f>
        <v>83.375</v>
      </c>
      <c r="S35" s="121">
        <f>[32]Junho!$E$22</f>
        <v>82.416666666666671</v>
      </c>
      <c r="T35" s="121">
        <f>[32]Junho!$E$23</f>
        <v>75.583333333333329</v>
      </c>
      <c r="U35" s="121">
        <f>[32]Junho!$E$24</f>
        <v>72.916666666666671</v>
      </c>
      <c r="V35" s="121">
        <f>[32]Junho!$E$25</f>
        <v>74.416666666666671</v>
      </c>
      <c r="W35" s="121">
        <f>[32]Junho!$E$26</f>
        <v>56.625</v>
      </c>
      <c r="X35" s="121">
        <f>[32]Junho!$E$27</f>
        <v>64.25</v>
      </c>
      <c r="Y35" s="121">
        <f>[32]Junho!$E$28</f>
        <v>65.458333333333329</v>
      </c>
      <c r="Z35" s="121">
        <f>[32]Junho!$E$29</f>
        <v>67.791666666666671</v>
      </c>
      <c r="AA35" s="121">
        <f>[32]Junho!$E$30</f>
        <v>66.333333333333329</v>
      </c>
      <c r="AB35" s="121">
        <f>[32]Junho!$E$31</f>
        <v>65</v>
      </c>
      <c r="AC35" s="121">
        <f>[32]Junho!$E$32</f>
        <v>70.708333333333329</v>
      </c>
      <c r="AD35" s="121">
        <f>[32]Junho!$E$33</f>
        <v>75.625</v>
      </c>
      <c r="AE35" s="121">
        <f>[32]Junho!$E$34</f>
        <v>69.583333333333329</v>
      </c>
      <c r="AF35" s="125">
        <f t="shared" si="1"/>
        <v>73.971496101364522</v>
      </c>
      <c r="AJ35" t="s">
        <v>35</v>
      </c>
    </row>
    <row r="36" spans="1:37" hidden="1" x14ac:dyDescent="0.2">
      <c r="A36" s="53" t="s">
        <v>128</v>
      </c>
      <c r="B36" s="121" t="str">
        <f>[33]Junho!$E$5</f>
        <v>*</v>
      </c>
      <c r="C36" s="121" t="str">
        <f>[33]Junho!$E$6</f>
        <v>*</v>
      </c>
      <c r="D36" s="121" t="str">
        <f>[33]Junho!$E$7</f>
        <v>*</v>
      </c>
      <c r="E36" s="121" t="str">
        <f>[33]Junho!$E$8</f>
        <v>*</v>
      </c>
      <c r="F36" s="121" t="str">
        <f>[33]Junho!$E$9</f>
        <v>*</v>
      </c>
      <c r="G36" s="121" t="str">
        <f>[33]Junho!$E$10</f>
        <v>*</v>
      </c>
      <c r="H36" s="121" t="str">
        <f>[33]Junho!$E$11</f>
        <v>*</v>
      </c>
      <c r="I36" s="121" t="str">
        <f>[33]Junho!$E$12</f>
        <v>*</v>
      </c>
      <c r="J36" s="121" t="str">
        <f>[33]Junho!$E$13</f>
        <v>*</v>
      </c>
      <c r="K36" s="121" t="str">
        <f>[33]Junho!$E$14</f>
        <v>*</v>
      </c>
      <c r="L36" s="121" t="str">
        <f>[33]Junho!$E$15</f>
        <v>*</v>
      </c>
      <c r="M36" s="121" t="str">
        <f>[33]Junho!$E$16</f>
        <v>*</v>
      </c>
      <c r="N36" s="121" t="str">
        <f>[33]Junho!$E$17</f>
        <v>*</v>
      </c>
      <c r="O36" s="121" t="str">
        <f>[33]Junho!$E$18</f>
        <v>*</v>
      </c>
      <c r="P36" s="121" t="str">
        <f>[33]Junho!$E$19</f>
        <v>*</v>
      </c>
      <c r="Q36" s="121" t="str">
        <f>[33]Junho!$E$20</f>
        <v>*</v>
      </c>
      <c r="R36" s="121" t="str">
        <f>[33]Junho!$E$21</f>
        <v>*</v>
      </c>
      <c r="S36" s="121" t="str">
        <f>[33]Junho!$E$22</f>
        <v>*</v>
      </c>
      <c r="T36" s="121" t="str">
        <f>[33]Junho!$E$23</f>
        <v>*</v>
      </c>
      <c r="U36" s="121" t="str">
        <f>[33]Junho!$E$24</f>
        <v>*</v>
      </c>
      <c r="V36" s="121" t="str">
        <f>[33]Junho!$E$25</f>
        <v>*</v>
      </c>
      <c r="W36" s="121" t="str">
        <f>[33]Junho!$E$26</f>
        <v>*</v>
      </c>
      <c r="X36" s="121" t="str">
        <f>[33]Junho!$E$27</f>
        <v>*</v>
      </c>
      <c r="Y36" s="121" t="str">
        <f>[33]Junho!$E$28</f>
        <v>*</v>
      </c>
      <c r="Z36" s="121" t="str">
        <f>[33]Junho!$E$29</f>
        <v>*</v>
      </c>
      <c r="AA36" s="121" t="str">
        <f>[33]Junho!$E$30</f>
        <v>*</v>
      </c>
      <c r="AB36" s="121" t="str">
        <f>[33]Junho!$E$31</f>
        <v>*</v>
      </c>
      <c r="AC36" s="121" t="str">
        <f>[33]Junho!$E$32</f>
        <v>*</v>
      </c>
      <c r="AD36" s="121" t="str">
        <f>[33]Junho!$E$33</f>
        <v>*</v>
      </c>
      <c r="AE36" s="121" t="str">
        <f>[33]Junho!$E$34</f>
        <v>*</v>
      </c>
      <c r="AF36" s="125" t="s">
        <v>209</v>
      </c>
      <c r="AJ36" t="s">
        <v>35</v>
      </c>
    </row>
    <row r="37" spans="1:37" x14ac:dyDescent="0.2">
      <c r="A37" s="53" t="s">
        <v>14</v>
      </c>
      <c r="B37" s="121">
        <f>[34]Junho!$E$5</f>
        <v>76.291666666666671</v>
      </c>
      <c r="C37" s="121">
        <f>[34]Junho!$E$6</f>
        <v>74.208333333333329</v>
      </c>
      <c r="D37" s="121">
        <f>[34]Junho!$E$7</f>
        <v>72.458333333333329</v>
      </c>
      <c r="E37" s="121">
        <f>[34]Junho!$E$8</f>
        <v>68.166666666666671</v>
      </c>
      <c r="F37" s="121">
        <f>[34]Junho!$E$9</f>
        <v>65.083333333333329</v>
      </c>
      <c r="G37" s="121">
        <f>[34]Junho!$E$10</f>
        <v>66.625</v>
      </c>
      <c r="H37" s="121">
        <f>[34]Junho!$E$11</f>
        <v>68.416666666666671</v>
      </c>
      <c r="I37" s="121">
        <f>[34]Junho!$E$12</f>
        <v>64.75</v>
      </c>
      <c r="J37" s="121">
        <f>[34]Junho!$E$13</f>
        <v>64.375</v>
      </c>
      <c r="K37" s="121">
        <f>[34]Junho!$E$14</f>
        <v>63.25</v>
      </c>
      <c r="L37" s="121">
        <f>[34]Junho!$E$15</f>
        <v>61.791666666666664</v>
      </c>
      <c r="M37" s="121">
        <f>[34]Junho!$E$16</f>
        <v>66.826086956521735</v>
      </c>
      <c r="N37" s="121">
        <f>[34]Junho!$E$17</f>
        <v>82.833333333333329</v>
      </c>
      <c r="O37" s="121">
        <f>[34]Junho!$E$18</f>
        <v>87.875</v>
      </c>
      <c r="P37" s="121">
        <f>[34]Junho!$E$19</f>
        <v>91.583333333333329</v>
      </c>
      <c r="Q37" s="121">
        <f>[34]Junho!$E$20</f>
        <v>86.416666666666671</v>
      </c>
      <c r="R37" s="121">
        <f>[34]Junho!$E$21</f>
        <v>76.833333333333329</v>
      </c>
      <c r="S37" s="121">
        <f>[34]Junho!$E$22</f>
        <v>75.25</v>
      </c>
      <c r="T37" s="121">
        <f>[34]Junho!$E$23</f>
        <v>71.958333333333329</v>
      </c>
      <c r="U37" s="121">
        <f>[34]Junho!$E$24</f>
        <v>69.458333333333329</v>
      </c>
      <c r="V37" s="121">
        <f>[34]Junho!$E$25</f>
        <v>65.833333333333329</v>
      </c>
      <c r="W37" s="121">
        <f>[34]Junho!$E$26</f>
        <v>65.333333333333329</v>
      </c>
      <c r="X37" s="121">
        <f>[34]Junho!$E$27</f>
        <v>66.333333333333329</v>
      </c>
      <c r="Y37" s="121">
        <f>[34]Junho!$E$28</f>
        <v>72.25</v>
      </c>
      <c r="Z37" s="121">
        <f>[34]Junho!$E$29</f>
        <v>67.208333333333329</v>
      </c>
      <c r="AA37" s="121">
        <f>[34]Junho!$E$30</f>
        <v>67.041666666666671</v>
      </c>
      <c r="AB37" s="121">
        <f>[34]Junho!$E$31</f>
        <v>67.458333333333329</v>
      </c>
      <c r="AC37" s="121">
        <f>[34]Junho!$E$32</f>
        <v>64.833333333333329</v>
      </c>
      <c r="AD37" s="121">
        <f>[34]Junho!$E$33</f>
        <v>65.125</v>
      </c>
      <c r="AE37" s="121">
        <f>[34]Junho!$E$34</f>
        <v>62.958333333333336</v>
      </c>
      <c r="AF37" s="125">
        <f t="shared" si="1"/>
        <v>70.627536231884051</v>
      </c>
      <c r="AH37" t="s">
        <v>35</v>
      </c>
      <c r="AJ37" t="s">
        <v>35</v>
      </c>
    </row>
    <row r="38" spans="1:37" hidden="1" x14ac:dyDescent="0.2">
      <c r="A38" s="53" t="s">
        <v>158</v>
      </c>
      <c r="B38" s="121" t="str">
        <f>[35]Junho!$E$5</f>
        <v>*</v>
      </c>
      <c r="C38" s="121" t="str">
        <f>[35]Junho!$E$6</f>
        <v>*</v>
      </c>
      <c r="D38" s="121" t="str">
        <f>[35]Junho!$E$7</f>
        <v>*</v>
      </c>
      <c r="E38" s="121" t="str">
        <f>[35]Junho!$E$8</f>
        <v>*</v>
      </c>
      <c r="F38" s="121" t="str">
        <f>[35]Junho!$E$9</f>
        <v>*</v>
      </c>
      <c r="G38" s="121" t="str">
        <f>[35]Junho!$E$10</f>
        <v>*</v>
      </c>
      <c r="H38" s="121" t="str">
        <f>[35]Junho!$E$11</f>
        <v>*</v>
      </c>
      <c r="I38" s="121" t="str">
        <f>[35]Junho!$E$12</f>
        <v>*</v>
      </c>
      <c r="J38" s="121" t="str">
        <f>[35]Junho!$E$13</f>
        <v>*</v>
      </c>
      <c r="K38" s="121" t="str">
        <f>[35]Junho!$E$14</f>
        <v>*</v>
      </c>
      <c r="L38" s="121" t="str">
        <f>[35]Junho!$E$15</f>
        <v>*</v>
      </c>
      <c r="M38" s="121" t="str">
        <f>[35]Junho!$E$16</f>
        <v>*</v>
      </c>
      <c r="N38" s="121" t="str">
        <f>[35]Junho!$E$17</f>
        <v>*</v>
      </c>
      <c r="O38" s="121" t="str">
        <f>[35]Junho!$E$18</f>
        <v>*</v>
      </c>
      <c r="P38" s="121" t="str">
        <f>[35]Junho!$E$19</f>
        <v>*</v>
      </c>
      <c r="Q38" s="121" t="str">
        <f>[35]Junho!$E$20</f>
        <v>*</v>
      </c>
      <c r="R38" s="121" t="str">
        <f>[35]Junho!$E$21</f>
        <v>*</v>
      </c>
      <c r="S38" s="121" t="str">
        <f>[35]Junho!$E$22</f>
        <v>*</v>
      </c>
      <c r="T38" s="121" t="str">
        <f>[35]Junho!$E$23</f>
        <v>*</v>
      </c>
      <c r="U38" s="121" t="str">
        <f>[35]Junho!$E$24</f>
        <v>*</v>
      </c>
      <c r="V38" s="121" t="str">
        <f>[35]Junho!$E$25</f>
        <v>*</v>
      </c>
      <c r="W38" s="121" t="str">
        <f>[35]Junho!$E$26</f>
        <v>*</v>
      </c>
      <c r="X38" s="121" t="str">
        <f>[35]Junho!$E$27</f>
        <v>*</v>
      </c>
      <c r="Y38" s="121" t="str">
        <f>[35]Junho!$E$28</f>
        <v>*</v>
      </c>
      <c r="Z38" s="121" t="str">
        <f>[35]Junho!$E$29</f>
        <v>*</v>
      </c>
      <c r="AA38" s="121" t="str">
        <f>[35]Junho!$E$30</f>
        <v>*</v>
      </c>
      <c r="AB38" s="121" t="str">
        <f>[35]Junho!$E$31</f>
        <v>*</v>
      </c>
      <c r="AC38" s="121" t="str">
        <f>[35]Junho!$E$32</f>
        <v>*</v>
      </c>
      <c r="AD38" s="121" t="str">
        <f>[35]Junho!$E$33</f>
        <v>*</v>
      </c>
      <c r="AE38" s="121" t="str">
        <f>[35]Junho!$E$34</f>
        <v>*</v>
      </c>
      <c r="AF38" s="125" t="s">
        <v>209</v>
      </c>
      <c r="AH38" t="s">
        <v>35</v>
      </c>
      <c r="AI38" t="s">
        <v>35</v>
      </c>
    </row>
    <row r="39" spans="1:37" x14ac:dyDescent="0.2">
      <c r="A39" s="53" t="s">
        <v>15</v>
      </c>
      <c r="B39" s="121">
        <f>[36]Junho!$E$5</f>
        <v>86.416666666666671</v>
      </c>
      <c r="C39" s="121">
        <f>[36]Junho!$E$6</f>
        <v>84.583333333333329</v>
      </c>
      <c r="D39" s="121">
        <f>[36]Junho!$E$7</f>
        <v>80.583333333333329</v>
      </c>
      <c r="E39" s="121">
        <f>[36]Junho!$E$8</f>
        <v>75.458333333333329</v>
      </c>
      <c r="F39" s="121">
        <f>[36]Junho!$E$9</f>
        <v>69.541666666666671</v>
      </c>
      <c r="G39" s="121">
        <f>[36]Junho!$E$10</f>
        <v>71.208333333333329</v>
      </c>
      <c r="H39" s="121">
        <f>[36]Junho!$E$11</f>
        <v>73.666666666666671</v>
      </c>
      <c r="I39" s="121">
        <f>[36]Junho!$E$12</f>
        <v>69.833333333333329</v>
      </c>
      <c r="J39" s="121">
        <f>[36]Junho!$E$13</f>
        <v>61.75</v>
      </c>
      <c r="K39" s="121">
        <f>[36]Junho!$E$14</f>
        <v>67.958333333333329</v>
      </c>
      <c r="L39" s="121">
        <f>[36]Junho!$E$15</f>
        <v>68.875</v>
      </c>
      <c r="M39" s="121">
        <f>[36]Junho!$E$16</f>
        <v>97</v>
      </c>
      <c r="N39" s="121">
        <f>[36]Junho!$E$17</f>
        <v>95.708333333333329</v>
      </c>
      <c r="O39" s="121">
        <f>[36]Junho!$E$18</f>
        <v>95.833333333333329</v>
      </c>
      <c r="P39" s="121">
        <f>[36]Junho!$E$19</f>
        <v>90.375</v>
      </c>
      <c r="Q39" s="121">
        <f>[36]Junho!$E$20</f>
        <v>81.708333333333329</v>
      </c>
      <c r="R39" s="121">
        <f>[36]Junho!$E$21</f>
        <v>83.083333333333329</v>
      </c>
      <c r="S39" s="121">
        <f>[36]Junho!$E$22</f>
        <v>74.916666666666671</v>
      </c>
      <c r="T39" s="121">
        <f>[36]Junho!$E$23</f>
        <v>78.041666666666671</v>
      </c>
      <c r="U39" s="121">
        <f>[36]Junho!$E$24</f>
        <v>73.708333333333329</v>
      </c>
      <c r="V39" s="121">
        <f>[36]Junho!$E$25</f>
        <v>77.583333333333329</v>
      </c>
      <c r="W39" s="121">
        <f>[36]Junho!$E$26</f>
        <v>63</v>
      </c>
      <c r="X39" s="121">
        <f>[36]Junho!$E$27</f>
        <v>58.125</v>
      </c>
      <c r="Y39" s="121">
        <f>[36]Junho!$E$28</f>
        <v>66.375</v>
      </c>
      <c r="Z39" s="121">
        <f>[36]Junho!$E$29</f>
        <v>63.541666666666664</v>
      </c>
      <c r="AA39" s="121">
        <f>[36]Junho!$E$30</f>
        <v>68.416666666666671</v>
      </c>
      <c r="AB39" s="121">
        <f>[36]Junho!$E$31</f>
        <v>64.958333333333329</v>
      </c>
      <c r="AC39" s="121">
        <f>[36]Junho!$E$32</f>
        <v>50.041666666666664</v>
      </c>
      <c r="AD39" s="121">
        <f>[36]Junho!$E$33</f>
        <v>63.541666666666664</v>
      </c>
      <c r="AE39" s="121">
        <f>[36]Junho!$E$34</f>
        <v>69</v>
      </c>
      <c r="AF39" s="125">
        <f t="shared" si="1"/>
        <v>74.161111111111097</v>
      </c>
      <c r="AG39" s="12" t="s">
        <v>35</v>
      </c>
      <c r="AH39" t="s">
        <v>35</v>
      </c>
      <c r="AJ39" t="s">
        <v>35</v>
      </c>
    </row>
    <row r="40" spans="1:37" x14ac:dyDescent="0.2">
      <c r="A40" s="53" t="s">
        <v>16</v>
      </c>
      <c r="B40" s="121">
        <f>[37]Junho!$E$5</f>
        <v>79.125</v>
      </c>
      <c r="C40" s="121">
        <f>[37]Junho!$E$6</f>
        <v>76.166666666666671</v>
      </c>
      <c r="D40" s="121">
        <f>[37]Junho!$E$7</f>
        <v>69.791666666666671</v>
      </c>
      <c r="E40" s="121">
        <f>[37]Junho!$E$8</f>
        <v>70.083333333333329</v>
      </c>
      <c r="F40" s="121">
        <f>[37]Junho!$E$9</f>
        <v>74.166666666666671</v>
      </c>
      <c r="G40" s="121">
        <f>[37]Junho!$E$10</f>
        <v>71.041666666666671</v>
      </c>
      <c r="H40" s="121">
        <f>[37]Junho!$E$11</f>
        <v>70.208333333333329</v>
      </c>
      <c r="I40" s="121">
        <f>[37]Junho!$E$12</f>
        <v>69.833333333333329</v>
      </c>
      <c r="J40" s="121">
        <f>[37]Junho!$E$13</f>
        <v>63.375</v>
      </c>
      <c r="K40" s="121">
        <f>[37]Junho!$E$14</f>
        <v>64.416666666666671</v>
      </c>
      <c r="L40" s="121">
        <f>[37]Junho!$E$15</f>
        <v>78.5</v>
      </c>
      <c r="M40" s="121">
        <f>[37]Junho!$E$16</f>
        <v>88.958333333333329</v>
      </c>
      <c r="N40" s="121">
        <f>[37]Junho!$E$17</f>
        <v>65.95</v>
      </c>
      <c r="O40" s="121">
        <f>[37]Junho!$E$18</f>
        <v>67</v>
      </c>
      <c r="P40" s="121">
        <f>[37]Junho!$E$19</f>
        <v>55.545454545454547</v>
      </c>
      <c r="Q40" s="121">
        <f>[37]Junho!$E$20</f>
        <v>60.46153846153846</v>
      </c>
      <c r="R40" s="121">
        <f>[37]Junho!$E$21</f>
        <v>76.05</v>
      </c>
      <c r="S40" s="121">
        <f>[37]Junho!$E$22</f>
        <v>68.900000000000006</v>
      </c>
      <c r="T40" s="121">
        <f>[37]Junho!$E$23</f>
        <v>66.739130434782609</v>
      </c>
      <c r="U40" s="121">
        <f>[37]Junho!$E$24</f>
        <v>65.666666666666671</v>
      </c>
      <c r="V40" s="121">
        <f>[37]Junho!$E$25</f>
        <v>66.875</v>
      </c>
      <c r="W40" s="121">
        <f>[37]Junho!$E$26</f>
        <v>62.958333333333336</v>
      </c>
      <c r="X40" s="121">
        <f>[37]Junho!$E$27</f>
        <v>58.375</v>
      </c>
      <c r="Y40" s="121">
        <f>[37]Junho!$E$28</f>
        <v>57.166666666666664</v>
      </c>
      <c r="Z40" s="121">
        <f>[37]Junho!$E$29</f>
        <v>58.583333333333336</v>
      </c>
      <c r="AA40" s="121">
        <f>[37]Junho!$E$30</f>
        <v>59.5</v>
      </c>
      <c r="AB40" s="121">
        <f>[37]Junho!$E$31</f>
        <v>59.916666666666664</v>
      </c>
      <c r="AC40" s="121">
        <f>[37]Junho!$E$32</f>
        <v>61.666666666666664</v>
      </c>
      <c r="AD40" s="121">
        <f>[37]Junho!$E$33</f>
        <v>71.666666666666671</v>
      </c>
      <c r="AE40" s="121">
        <f>[37]Junho!$E$34</f>
        <v>70.541666666666671</v>
      </c>
      <c r="AF40" s="125">
        <f t="shared" si="1"/>
        <v>67.640981892503646</v>
      </c>
      <c r="AI40" t="s">
        <v>35</v>
      </c>
      <c r="AJ40" t="s">
        <v>35</v>
      </c>
    </row>
    <row r="41" spans="1:37" x14ac:dyDescent="0.2">
      <c r="A41" s="53" t="s">
        <v>159</v>
      </c>
      <c r="B41" s="121">
        <f>[38]Junho!$E$5</f>
        <v>85.833333333333329</v>
      </c>
      <c r="C41" s="121">
        <f>[38]Junho!$E$6</f>
        <v>84.208333333333329</v>
      </c>
      <c r="D41" s="121">
        <f>[38]Junho!$E$7</f>
        <v>81.041666666666671</v>
      </c>
      <c r="E41" s="121">
        <f>[38]Junho!$E$8</f>
        <v>76.791666666666671</v>
      </c>
      <c r="F41" s="121">
        <f>[38]Junho!$E$9</f>
        <v>75.958333333333329</v>
      </c>
      <c r="G41" s="121">
        <f>[38]Junho!$E$10</f>
        <v>72.958333333333329</v>
      </c>
      <c r="H41" s="121">
        <f>[38]Junho!$E$11</f>
        <v>73.666666666666671</v>
      </c>
      <c r="I41" s="121">
        <f>[38]Junho!$E$12</f>
        <v>70.166666666666671</v>
      </c>
      <c r="J41" s="121">
        <f>[38]Junho!$E$13</f>
        <v>69.125</v>
      </c>
      <c r="K41" s="121">
        <f>[38]Junho!$E$14</f>
        <v>66.875</v>
      </c>
      <c r="L41" s="121">
        <f>[38]Junho!$E$15</f>
        <v>67.375</v>
      </c>
      <c r="M41" s="121">
        <f>[38]Junho!$E$16</f>
        <v>89.666666666666671</v>
      </c>
      <c r="N41" s="121">
        <f>[38]Junho!$E$17</f>
        <v>98.75</v>
      </c>
      <c r="O41" s="121">
        <f>[38]Junho!$E$18</f>
        <v>98.083333333333329</v>
      </c>
      <c r="P41" s="121">
        <f>[38]Junho!$E$19</f>
        <v>93.625</v>
      </c>
      <c r="Q41" s="121">
        <f>[38]Junho!$E$20</f>
        <v>87.666666666666671</v>
      </c>
      <c r="R41" s="121">
        <f>[38]Junho!$E$21</f>
        <v>81.875</v>
      </c>
      <c r="S41" s="121">
        <f>[38]Junho!$E$22</f>
        <v>81.458333333333329</v>
      </c>
      <c r="T41" s="121">
        <f>[38]Junho!$E$23</f>
        <v>79.708333333333329</v>
      </c>
      <c r="U41" s="121">
        <f>[38]Junho!$E$24</f>
        <v>77.375</v>
      </c>
      <c r="V41" s="121">
        <f>[38]Junho!$E$25</f>
        <v>75.666666666666671</v>
      </c>
      <c r="W41" s="121">
        <f>[38]Junho!$E$26</f>
        <v>68.875</v>
      </c>
      <c r="X41" s="121">
        <f>[38]Junho!$E$27</f>
        <v>67.541666666666671</v>
      </c>
      <c r="Y41" s="121">
        <f>[38]Junho!$E$28</f>
        <v>70.166666666666671</v>
      </c>
      <c r="Z41" s="121">
        <f>[38]Junho!$E$29</f>
        <v>70.791666666666671</v>
      </c>
      <c r="AA41" s="121">
        <f>[38]Junho!$E$30</f>
        <v>67.75</v>
      </c>
      <c r="AB41" s="121">
        <f>[38]Junho!$E$31</f>
        <v>70.625</v>
      </c>
      <c r="AC41" s="121">
        <f>[38]Junho!$E$32</f>
        <v>71.291666666666671</v>
      </c>
      <c r="AD41" s="121">
        <f>[38]Junho!$E$33</f>
        <v>70.375</v>
      </c>
      <c r="AE41" s="121">
        <f>[38]Junho!$E$34</f>
        <v>73.875</v>
      </c>
      <c r="AF41" s="125">
        <f t="shared" si="1"/>
        <v>77.305555555555557</v>
      </c>
      <c r="AH41" t="s">
        <v>35</v>
      </c>
      <c r="AI41" t="s">
        <v>35</v>
      </c>
    </row>
    <row r="42" spans="1:37" x14ac:dyDescent="0.2">
      <c r="A42" s="53" t="s">
        <v>17</v>
      </c>
      <c r="B42" s="121">
        <f>[39]Junho!$E$5</f>
        <v>87.375</v>
      </c>
      <c r="C42" s="121">
        <f>[39]Junho!$E$6</f>
        <v>85.291666666666671</v>
      </c>
      <c r="D42" s="121">
        <f>[39]Junho!$E$7</f>
        <v>81.333333333333329</v>
      </c>
      <c r="E42" s="121">
        <f>[39]Junho!$E$8</f>
        <v>80.625</v>
      </c>
      <c r="F42" s="121">
        <f>[39]Junho!$E$9</f>
        <v>82.75</v>
      </c>
      <c r="G42" s="121">
        <f>[39]Junho!$E$10</f>
        <v>81</v>
      </c>
      <c r="H42" s="121">
        <f>[39]Junho!$E$11</f>
        <v>78.583333333333329</v>
      </c>
      <c r="I42" s="121">
        <f>[39]Junho!$E$12</f>
        <v>78.875</v>
      </c>
      <c r="J42" s="121">
        <f>[39]Junho!$E$13</f>
        <v>74.333333333333329</v>
      </c>
      <c r="K42" s="121">
        <f>[39]Junho!$E$14</f>
        <v>73.958333333333329</v>
      </c>
      <c r="L42" s="121">
        <f>[39]Junho!$E$15</f>
        <v>73.416666666666671</v>
      </c>
      <c r="M42" s="121">
        <f>[39]Junho!$E$16</f>
        <v>94.25</v>
      </c>
      <c r="N42" s="121">
        <f>[39]Junho!$E$17</f>
        <v>97.166666666666671</v>
      </c>
      <c r="O42" s="121">
        <f>[39]Junho!$E$18</f>
        <v>97.75</v>
      </c>
      <c r="P42" s="121">
        <f>[39]Junho!$E$19</f>
        <v>87.666666666666671</v>
      </c>
      <c r="Q42" s="121">
        <f>[39]Junho!$E$20</f>
        <v>89.5</v>
      </c>
      <c r="R42" s="121">
        <f>[39]Junho!$E$21</f>
        <v>86.833333333333329</v>
      </c>
      <c r="S42" s="121">
        <f>[39]Junho!$E$22</f>
        <v>83.333333333333329</v>
      </c>
      <c r="T42" s="121">
        <f>[39]Junho!$E$23</f>
        <v>81.125</v>
      </c>
      <c r="U42" s="121">
        <f>[39]Junho!$E$24</f>
        <v>78.791666666666671</v>
      </c>
      <c r="V42" s="121">
        <f>[39]Junho!$E$25</f>
        <v>81.708333333333329</v>
      </c>
      <c r="W42" s="121">
        <f>[39]Junho!$E$26</f>
        <v>71.416666666666671</v>
      </c>
      <c r="X42" s="121">
        <f>[39]Junho!$E$27</f>
        <v>73.708333333333329</v>
      </c>
      <c r="Y42" s="121">
        <f>[39]Junho!$E$28</f>
        <v>74.791666666666671</v>
      </c>
      <c r="Z42" s="121">
        <f>[39]Junho!$E$29</f>
        <v>73.958333333333329</v>
      </c>
      <c r="AA42" s="121">
        <f>[39]Junho!$E$30</f>
        <v>72.708333333333329</v>
      </c>
      <c r="AB42" s="121">
        <f>[39]Junho!$E$31</f>
        <v>71.541666666666671</v>
      </c>
      <c r="AC42" s="121">
        <f>[39]Junho!$E$32</f>
        <v>77.958333333333329</v>
      </c>
      <c r="AD42" s="121">
        <f>[39]Junho!$E$33</f>
        <v>79.041666666666671</v>
      </c>
      <c r="AE42" s="121">
        <f>[39]Junho!$E$34</f>
        <v>77.75</v>
      </c>
      <c r="AF42" s="125">
        <f t="shared" si="1"/>
        <v>80.9513888888889</v>
      </c>
      <c r="AI42" t="s">
        <v>35</v>
      </c>
      <c r="AJ42" t="s">
        <v>35</v>
      </c>
    </row>
    <row r="43" spans="1:37" x14ac:dyDescent="0.2">
      <c r="A43" s="53" t="s">
        <v>141</v>
      </c>
      <c r="B43" s="121">
        <f>[40]Junho!$E$5</f>
        <v>88.416666666666671</v>
      </c>
      <c r="C43" s="121">
        <f>[40]Junho!$E$6</f>
        <v>85.75</v>
      </c>
      <c r="D43" s="121">
        <f>[40]Junho!$E$7</f>
        <v>84.083333333333329</v>
      </c>
      <c r="E43" s="121">
        <f>[40]Junho!$E$8</f>
        <v>78.083333333333329</v>
      </c>
      <c r="F43" s="121">
        <f>[40]Junho!$E$9</f>
        <v>77.333333333333329</v>
      </c>
      <c r="G43" s="121">
        <f>[40]Junho!$E$10</f>
        <v>77.791666666666671</v>
      </c>
      <c r="H43" s="121">
        <f>[40]Junho!$E$11</f>
        <v>77.208333333333329</v>
      </c>
      <c r="I43" s="121">
        <f>[40]Junho!$E$12</f>
        <v>76.041666666666671</v>
      </c>
      <c r="J43" s="121">
        <f>[40]Junho!$E$13</f>
        <v>78.125</v>
      </c>
      <c r="K43" s="121">
        <f>[40]Junho!$E$14</f>
        <v>72.291666666666671</v>
      </c>
      <c r="L43" s="121">
        <f>[40]Junho!$E$15</f>
        <v>71.458333333333329</v>
      </c>
      <c r="M43" s="121">
        <f>[40]Junho!$E$16</f>
        <v>98.375</v>
      </c>
      <c r="N43" s="121">
        <f>[40]Junho!$E$17</f>
        <v>100</v>
      </c>
      <c r="O43" s="121">
        <f>[40]Junho!$E$18</f>
        <v>100</v>
      </c>
      <c r="P43" s="121">
        <f>[40]Junho!$E$19</f>
        <v>98.208333333333329</v>
      </c>
      <c r="Q43" s="121">
        <f>[40]Junho!$E$20</f>
        <v>86.416666666666671</v>
      </c>
      <c r="R43" s="121">
        <f>[40]Junho!$E$21</f>
        <v>84.625</v>
      </c>
      <c r="S43" s="121">
        <f>[40]Junho!$E$22</f>
        <v>83.625</v>
      </c>
      <c r="T43" s="121">
        <f>[40]Junho!$E$23</f>
        <v>81.416666666666671</v>
      </c>
      <c r="U43" s="121">
        <f>[40]Junho!$E$24</f>
        <v>81.875</v>
      </c>
      <c r="V43" s="121">
        <f>[40]Junho!$E$25</f>
        <v>78.541666666666671</v>
      </c>
      <c r="W43" s="121">
        <f>[40]Junho!$E$26</f>
        <v>66.833333333333329</v>
      </c>
      <c r="X43" s="121">
        <f>[40]Junho!$E$27</f>
        <v>64.833333333333329</v>
      </c>
      <c r="Y43" s="121">
        <f>[40]Junho!$E$28</f>
        <v>68.333333333333329</v>
      </c>
      <c r="Z43" s="121">
        <f>[40]Junho!$E$29</f>
        <v>71.541666666666671</v>
      </c>
      <c r="AA43" s="121">
        <f>[40]Junho!$E$30</f>
        <v>74.75</v>
      </c>
      <c r="AB43" s="121">
        <f>[40]Junho!$E$31</f>
        <v>76.041666666666671</v>
      </c>
      <c r="AC43" s="121">
        <f>[40]Junho!$E$32</f>
        <v>77.041666666666671</v>
      </c>
      <c r="AD43" s="121">
        <f>[40]Junho!$E$33</f>
        <v>78.208333333333329</v>
      </c>
      <c r="AE43" s="121">
        <f>[40]Junho!$E$34</f>
        <v>79.333333333333329</v>
      </c>
      <c r="AF43" s="125">
        <f t="shared" si="1"/>
        <v>80.552777777777763</v>
      </c>
      <c r="AJ43" t="s">
        <v>35</v>
      </c>
    </row>
    <row r="44" spans="1:37" x14ac:dyDescent="0.2">
      <c r="A44" s="53" t="s">
        <v>18</v>
      </c>
      <c r="B44" s="121">
        <f>[41]Junho!$E$5</f>
        <v>82.916666666666671</v>
      </c>
      <c r="C44" s="121">
        <f>[41]Junho!$E$6</f>
        <v>78.75</v>
      </c>
      <c r="D44" s="121">
        <f>[41]Junho!$E$7</f>
        <v>74.791666666666671</v>
      </c>
      <c r="E44" s="121">
        <f>[41]Junho!$E$8</f>
        <v>66.916666666666671</v>
      </c>
      <c r="F44" s="121">
        <f>[41]Junho!$E$9</f>
        <v>64.458333333333329</v>
      </c>
      <c r="G44" s="121">
        <f>[41]Junho!$E$10</f>
        <v>63.5</v>
      </c>
      <c r="H44" s="121">
        <f>[41]Junho!$E$11</f>
        <v>62.875</v>
      </c>
      <c r="I44" s="121">
        <f>[41]Junho!$E$12</f>
        <v>58.333333333333336</v>
      </c>
      <c r="J44" s="121">
        <f>[41]Junho!$E$13</f>
        <v>61.166666666666664</v>
      </c>
      <c r="K44" s="121">
        <f>[41]Junho!$E$14</f>
        <v>65.333333333333329</v>
      </c>
      <c r="L44" s="121">
        <f>[41]Junho!$E$15</f>
        <v>64.916666666666671</v>
      </c>
      <c r="M44" s="121">
        <f>[41]Junho!$E$16</f>
        <v>93.791666666666671</v>
      </c>
      <c r="N44" s="121">
        <f>[41]Junho!$E$17</f>
        <v>98.291666666666671</v>
      </c>
      <c r="O44" s="121">
        <f>[41]Junho!$E$18</f>
        <v>98.791666666666671</v>
      </c>
      <c r="P44" s="121">
        <f>[41]Junho!$E$19</f>
        <v>96.416666666666671</v>
      </c>
      <c r="Q44" s="121">
        <f>[41]Junho!$E$20</f>
        <v>87.25</v>
      </c>
      <c r="R44" s="121">
        <f>[41]Junho!$E$21</f>
        <v>80.666666666666671</v>
      </c>
      <c r="S44" s="121">
        <f>[41]Junho!$E$22</f>
        <v>76.291666666666671</v>
      </c>
      <c r="T44" s="121">
        <f>[41]Junho!$E$23</f>
        <v>73.208333333333329</v>
      </c>
      <c r="U44" s="121">
        <f>[41]Junho!$E$24</f>
        <v>69.416666666666671</v>
      </c>
      <c r="V44" s="121">
        <f>[41]Junho!$E$25</f>
        <v>61.25</v>
      </c>
      <c r="W44" s="121">
        <f>[41]Junho!$E$26</f>
        <v>60.416666666666664</v>
      </c>
      <c r="X44" s="121">
        <f>[41]Junho!$E$27</f>
        <v>64.083333333333329</v>
      </c>
      <c r="Y44" s="121">
        <f>[41]Junho!$E$28</f>
        <v>62.416666666666664</v>
      </c>
      <c r="Z44" s="121">
        <f>[41]Junho!$E$29</f>
        <v>65.041666666666671</v>
      </c>
      <c r="AA44" s="121">
        <f>[41]Junho!$E$30</f>
        <v>64.625</v>
      </c>
      <c r="AB44" s="121">
        <f>[41]Junho!$E$31</f>
        <v>62.333333333333336</v>
      </c>
      <c r="AC44" s="121">
        <f>[41]Junho!$E$32</f>
        <v>61.083333333333336</v>
      </c>
      <c r="AD44" s="121">
        <f>[41]Junho!$E$33</f>
        <v>64.875</v>
      </c>
      <c r="AE44" s="121">
        <f>[41]Junho!$E$34</f>
        <v>63.083333333333336</v>
      </c>
      <c r="AF44" s="125">
        <f t="shared" si="1"/>
        <v>71.5763888888889</v>
      </c>
      <c r="AH44" s="12" t="s">
        <v>35</v>
      </c>
      <c r="AJ44" t="s">
        <v>35</v>
      </c>
    </row>
    <row r="45" spans="1:37" hidden="1" x14ac:dyDescent="0.2">
      <c r="A45" s="53" t="s">
        <v>146</v>
      </c>
      <c r="B45" s="121" t="str">
        <f>[42]Junho!$E$5</f>
        <v>*</v>
      </c>
      <c r="C45" s="121" t="str">
        <f>[42]Junho!$E$6</f>
        <v>*</v>
      </c>
      <c r="D45" s="121" t="str">
        <f>[42]Junho!$E$7</f>
        <v>*</v>
      </c>
      <c r="E45" s="121" t="str">
        <f>[42]Junho!$E$8</f>
        <v>*</v>
      </c>
      <c r="F45" s="121" t="str">
        <f>[42]Junho!$E$9</f>
        <v>*</v>
      </c>
      <c r="G45" s="121" t="str">
        <f>[42]Junho!$E$10</f>
        <v>*</v>
      </c>
      <c r="H45" s="121" t="str">
        <f>[42]Junho!$E$11</f>
        <v>*</v>
      </c>
      <c r="I45" s="121" t="str">
        <f>[42]Junho!$E$12</f>
        <v>*</v>
      </c>
      <c r="J45" s="121" t="str">
        <f>[42]Junho!$E$13</f>
        <v>*</v>
      </c>
      <c r="K45" s="121" t="str">
        <f>[42]Junho!$E$14</f>
        <v>*</v>
      </c>
      <c r="L45" s="121" t="str">
        <f>[42]Junho!$E$15</f>
        <v>*</v>
      </c>
      <c r="M45" s="121" t="str">
        <f>[42]Junho!$E$16</f>
        <v>*</v>
      </c>
      <c r="N45" s="121" t="str">
        <f>[42]Junho!$E$17</f>
        <v>*</v>
      </c>
      <c r="O45" s="121" t="str">
        <f>[42]Junho!$E$18</f>
        <v>*</v>
      </c>
      <c r="P45" s="121" t="str">
        <f>[42]Junho!$E$19</f>
        <v>*</v>
      </c>
      <c r="Q45" s="121" t="str">
        <f>[42]Junho!$E$20</f>
        <v>*</v>
      </c>
      <c r="R45" s="121" t="str">
        <f>[42]Junho!$E$21</f>
        <v>*</v>
      </c>
      <c r="S45" s="121" t="str">
        <f>[42]Junho!$E$22</f>
        <v>*</v>
      </c>
      <c r="T45" s="121" t="str">
        <f>[42]Junho!$E$23</f>
        <v>*</v>
      </c>
      <c r="U45" s="121" t="str">
        <f>[42]Junho!$E$24</f>
        <v>*</v>
      </c>
      <c r="V45" s="121" t="str">
        <f>[42]Junho!$E$25</f>
        <v>*</v>
      </c>
      <c r="W45" s="121" t="str">
        <f>[42]Junho!$E$26</f>
        <v>*</v>
      </c>
      <c r="X45" s="121" t="str">
        <f>[42]Junho!$E$27</f>
        <v>*</v>
      </c>
      <c r="Y45" s="121" t="str">
        <f>[42]Junho!$E$28</f>
        <v>*</v>
      </c>
      <c r="Z45" s="121" t="str">
        <f>[42]Junho!$E$29</f>
        <v>*</v>
      </c>
      <c r="AA45" s="121" t="str">
        <f>[42]Junho!$E$30</f>
        <v>*</v>
      </c>
      <c r="AB45" s="121" t="str">
        <f>[42]Junho!$E$31</f>
        <v>*</v>
      </c>
      <c r="AC45" s="121" t="str">
        <f>[42]Junho!$E$32</f>
        <v>*</v>
      </c>
      <c r="AD45" s="121" t="str">
        <f>[42]Junho!$E$33</f>
        <v>*</v>
      </c>
      <c r="AE45" s="121" t="str">
        <f>[42]Junho!$E$34</f>
        <v>*</v>
      </c>
      <c r="AF45" s="125" t="s">
        <v>209</v>
      </c>
      <c r="AI45" t="s">
        <v>35</v>
      </c>
      <c r="AJ45" t="s">
        <v>35</v>
      </c>
    </row>
    <row r="46" spans="1:37" x14ac:dyDescent="0.2">
      <c r="A46" s="53" t="s">
        <v>19</v>
      </c>
      <c r="B46" s="121">
        <f>[43]Junho!$E$5</f>
        <v>81.291666666666671</v>
      </c>
      <c r="C46" s="121">
        <f>[43]Junho!$E$6</f>
        <v>80.791666666666671</v>
      </c>
      <c r="D46" s="121">
        <f>[43]Junho!$E$7</f>
        <v>79.666666666666671</v>
      </c>
      <c r="E46" s="121">
        <f>[43]Junho!$E$8</f>
        <v>76.25</v>
      </c>
      <c r="F46" s="121">
        <f>[43]Junho!$E$9</f>
        <v>75.625</v>
      </c>
      <c r="G46" s="121">
        <f>[43]Junho!$E$10</f>
        <v>71.833333333333329</v>
      </c>
      <c r="H46" s="121">
        <f>[43]Junho!$E$11</f>
        <v>71.25</v>
      </c>
      <c r="I46" s="121">
        <f>[43]Junho!$E$12</f>
        <v>70.541666666666671</v>
      </c>
      <c r="J46" s="121">
        <f>[43]Junho!$E$13</f>
        <v>67.666666666666671</v>
      </c>
      <c r="K46" s="121">
        <f>[43]Junho!$E$14</f>
        <v>71</v>
      </c>
      <c r="L46" s="121">
        <f>[43]Junho!$E$15</f>
        <v>86.375</v>
      </c>
      <c r="M46" s="121">
        <f>[43]Junho!$E$16</f>
        <v>97.458333333333329</v>
      </c>
      <c r="N46" s="121">
        <f>[43]Junho!$E$17</f>
        <v>87.333333333333329</v>
      </c>
      <c r="O46" s="121">
        <f>[43]Junho!$E$18</f>
        <v>99.125</v>
      </c>
      <c r="P46" s="121">
        <f>[43]Junho!$E$19</f>
        <v>97.208333333333329</v>
      </c>
      <c r="Q46" s="121">
        <f>[43]Junho!$E$20</f>
        <v>91.75</v>
      </c>
      <c r="R46" s="121">
        <f>[43]Junho!$E$21</f>
        <v>88.875</v>
      </c>
      <c r="S46" s="121">
        <f>[43]Junho!$E$22</f>
        <v>79.833333333333329</v>
      </c>
      <c r="T46" s="121">
        <f>[43]Junho!$E$23</f>
        <v>77.083333333333329</v>
      </c>
      <c r="U46" s="121">
        <f>[43]Junho!$E$24</f>
        <v>76.291666666666671</v>
      </c>
      <c r="V46" s="121">
        <f>[43]Junho!$E$25</f>
        <v>83.041666666666671</v>
      </c>
      <c r="W46" s="121">
        <f>[43]Junho!$E$26</f>
        <v>90.916666666666671</v>
      </c>
      <c r="X46" s="121">
        <f>[43]Junho!$E$27</f>
        <v>86.416666666666671</v>
      </c>
      <c r="Y46" s="121">
        <f>[43]Junho!$E$28</f>
        <v>74.5</v>
      </c>
      <c r="Z46" s="121">
        <f>[43]Junho!$E$29</f>
        <v>69.166666666666671</v>
      </c>
      <c r="AA46" s="121">
        <f>[43]Junho!$E$30</f>
        <v>71.791666666666671</v>
      </c>
      <c r="AB46" s="121">
        <f>[43]Junho!$E$31</f>
        <v>70.375</v>
      </c>
      <c r="AC46" s="121">
        <f>[43]Junho!$E$32</f>
        <v>66.833333333333329</v>
      </c>
      <c r="AD46" s="121">
        <f>[43]Junho!$E$33</f>
        <v>72.541666666666671</v>
      </c>
      <c r="AE46" s="121">
        <f>[43]Junho!$E$34</f>
        <v>74.375</v>
      </c>
      <c r="AF46" s="125">
        <f t="shared" si="1"/>
        <v>79.57361111111112</v>
      </c>
      <c r="AG46" s="12" t="s">
        <v>35</v>
      </c>
      <c r="AI46" t="s">
        <v>35</v>
      </c>
      <c r="AJ46" t="s">
        <v>35</v>
      </c>
      <c r="AK46" t="s">
        <v>35</v>
      </c>
    </row>
    <row r="47" spans="1:37" x14ac:dyDescent="0.2">
      <c r="A47" s="53" t="s">
        <v>23</v>
      </c>
      <c r="B47" s="121">
        <f>[44]Junho!$E$5</f>
        <v>80.458333333333329</v>
      </c>
      <c r="C47" s="121">
        <f>[44]Junho!$E$6</f>
        <v>75.25</v>
      </c>
      <c r="D47" s="121">
        <f>[44]Junho!$E$7</f>
        <v>67.458333333333329</v>
      </c>
      <c r="E47" s="121">
        <f>[44]Junho!$E$8</f>
        <v>67.083333333333329</v>
      </c>
      <c r="F47" s="121">
        <f>[44]Junho!$E$9</f>
        <v>65.291666666666671</v>
      </c>
      <c r="G47" s="121">
        <f>[44]Junho!$E$10</f>
        <v>64.958333333333329</v>
      </c>
      <c r="H47" s="121">
        <f>[44]Junho!$E$11</f>
        <v>61.291666666666664</v>
      </c>
      <c r="I47" s="121">
        <f>[44]Junho!$E$12</f>
        <v>60.5</v>
      </c>
      <c r="J47" s="121">
        <f>[44]Junho!$E$13</f>
        <v>52.5</v>
      </c>
      <c r="K47" s="121">
        <f>[44]Junho!$E$14</f>
        <v>57.625</v>
      </c>
      <c r="L47" s="121">
        <f>[44]Junho!$E$15</f>
        <v>57.041666666666664</v>
      </c>
      <c r="M47" s="121">
        <f>[44]Junho!$E$16</f>
        <v>92.833333333333329</v>
      </c>
      <c r="N47" s="121">
        <f>[44]Junho!$E$17</f>
        <v>93.25</v>
      </c>
      <c r="O47" s="121">
        <f>[44]Junho!$E$18</f>
        <v>94.125</v>
      </c>
      <c r="P47" s="121">
        <f>[44]Junho!$E$19</f>
        <v>84.833333333333329</v>
      </c>
      <c r="Q47" s="121">
        <f>[44]Junho!$E$20</f>
        <v>83.083333333333329</v>
      </c>
      <c r="R47" s="121">
        <f>[44]Junho!$E$21</f>
        <v>80.708333333333329</v>
      </c>
      <c r="S47" s="121">
        <f>[44]Junho!$E$22</f>
        <v>77.625</v>
      </c>
      <c r="T47" s="121">
        <f>[44]Junho!$E$23</f>
        <v>70.208333333333329</v>
      </c>
      <c r="U47" s="121">
        <f>[44]Junho!$E$24</f>
        <v>63.166666666666664</v>
      </c>
      <c r="V47" s="121">
        <f>[44]Junho!$E$25</f>
        <v>56.083333333333336</v>
      </c>
      <c r="W47" s="121">
        <f>[44]Junho!$E$26</f>
        <v>53.75</v>
      </c>
      <c r="X47" s="121">
        <f>[44]Junho!$E$27</f>
        <v>56.208333333333336</v>
      </c>
      <c r="Y47" s="121">
        <f>[44]Junho!$E$28</f>
        <v>55.583333333333336</v>
      </c>
      <c r="Z47" s="121">
        <f>[44]Junho!$E$29</f>
        <v>55.041666666666664</v>
      </c>
      <c r="AA47" s="121">
        <f>[44]Junho!$E$30</f>
        <v>51.125</v>
      </c>
      <c r="AB47" s="121">
        <f>[44]Junho!$E$31</f>
        <v>51.75</v>
      </c>
      <c r="AC47" s="121">
        <f>[44]Junho!$E$32</f>
        <v>60.916666666666664</v>
      </c>
      <c r="AD47" s="121">
        <f>[44]Junho!$E$33</f>
        <v>67.458333333333329</v>
      </c>
      <c r="AE47" s="121">
        <f>[44]Junho!$E$34</f>
        <v>61.583333333333336</v>
      </c>
      <c r="AF47" s="125">
        <f t="shared" si="1"/>
        <v>67.29305555555554</v>
      </c>
      <c r="AJ47" t="s">
        <v>35</v>
      </c>
    </row>
    <row r="48" spans="1:37" x14ac:dyDescent="0.2">
      <c r="A48" s="53" t="s">
        <v>34</v>
      </c>
      <c r="B48" s="121">
        <f>[45]Junho!$E$5</f>
        <v>73.92307692307692</v>
      </c>
      <c r="C48" s="121">
        <f>[45]Junho!$E$6</f>
        <v>72.541666666666671</v>
      </c>
      <c r="D48" s="121">
        <f>[45]Junho!$E$7</f>
        <v>60.833333333333336</v>
      </c>
      <c r="E48" s="121">
        <f>[45]Junho!$E$8</f>
        <v>50.958333333333336</v>
      </c>
      <c r="F48" s="121">
        <f>[45]Junho!$E$9</f>
        <v>50.708333333333336</v>
      </c>
      <c r="G48" s="121">
        <f>[45]Junho!$E$10</f>
        <v>56.416666666666664</v>
      </c>
      <c r="H48" s="121">
        <f>[45]Junho!$E$11</f>
        <v>54.75</v>
      </c>
      <c r="I48" s="121">
        <f>[45]Junho!$E$12</f>
        <v>52.958333333333336</v>
      </c>
      <c r="J48" s="121">
        <f>[45]Junho!$E$13</f>
        <v>53.625</v>
      </c>
      <c r="K48" s="121">
        <f>[45]Junho!$E$14</f>
        <v>53.916666666666664</v>
      </c>
      <c r="L48" s="121">
        <f>[45]Junho!$E$15</f>
        <v>58.083333333333336</v>
      </c>
      <c r="M48" s="121">
        <f>[45]Junho!$E$16</f>
        <v>74.166666666666671</v>
      </c>
      <c r="N48" s="121" t="str">
        <f>[45]Junho!$E$17</f>
        <v>*</v>
      </c>
      <c r="O48" s="121" t="str">
        <f>[45]Junho!$E$18</f>
        <v>*</v>
      </c>
      <c r="P48" s="121" t="str">
        <f>[45]Junho!$E$19</f>
        <v>*</v>
      </c>
      <c r="Q48" s="121">
        <f>[45]Junho!$E$20</f>
        <v>85</v>
      </c>
      <c r="R48" s="121">
        <f>[45]Junho!$E$21</f>
        <v>76.78947368421052</v>
      </c>
      <c r="S48" s="121">
        <f>[45]Junho!$E$22</f>
        <v>75.875</v>
      </c>
      <c r="T48" s="121">
        <f>[45]Junho!$E$23</f>
        <v>63.041666666666664</v>
      </c>
      <c r="U48" s="121">
        <f>[45]Junho!$E$24</f>
        <v>54.708333333333336</v>
      </c>
      <c r="V48" s="121">
        <f>[45]Junho!$E$25</f>
        <v>50.833333333333336</v>
      </c>
      <c r="W48" s="121">
        <f>[45]Junho!$E$26</f>
        <v>49.5</v>
      </c>
      <c r="X48" s="121">
        <f>[45]Junho!$E$27</f>
        <v>50.625</v>
      </c>
      <c r="Y48" s="121">
        <f>[45]Junho!$E$28</f>
        <v>53.625</v>
      </c>
      <c r="Z48" s="121">
        <f>[45]Junho!$E$29</f>
        <v>53</v>
      </c>
      <c r="AA48" s="121">
        <f>[45]Junho!$E$30</f>
        <v>52.625</v>
      </c>
      <c r="AB48" s="121">
        <f>[45]Junho!$E$31</f>
        <v>52.166666666666664</v>
      </c>
      <c r="AC48" s="121">
        <f>[45]Junho!$E$32</f>
        <v>53.708333333333336</v>
      </c>
      <c r="AD48" s="121">
        <f>[45]Junho!$E$33</f>
        <v>54.875</v>
      </c>
      <c r="AE48" s="121">
        <f>[45]Junho!$E$34</f>
        <v>51.375</v>
      </c>
      <c r="AF48" s="125">
        <f t="shared" si="1"/>
        <v>58.912193232368672</v>
      </c>
      <c r="AG48" s="12" t="s">
        <v>35</v>
      </c>
      <c r="AI48" t="s">
        <v>35</v>
      </c>
      <c r="AJ48" t="s">
        <v>35</v>
      </c>
    </row>
    <row r="49" spans="1:36" x14ac:dyDescent="0.2">
      <c r="A49" s="53" t="s">
        <v>20</v>
      </c>
      <c r="B49" s="121">
        <f>[46]Junho!$E$5</f>
        <v>76.708333333333329</v>
      </c>
      <c r="C49" s="121">
        <f>[46]Junho!$E$6</f>
        <v>73.125</v>
      </c>
      <c r="D49" s="121">
        <f>[46]Junho!$E$7</f>
        <v>71.5</v>
      </c>
      <c r="E49" s="121">
        <f>[46]Junho!$E$8</f>
        <v>67.166666666666671</v>
      </c>
      <c r="F49" s="121">
        <f>[46]Junho!$E$9</f>
        <v>64.125</v>
      </c>
      <c r="G49" s="121">
        <f>[46]Junho!$E$10</f>
        <v>64.166666666666671</v>
      </c>
      <c r="H49" s="121">
        <f>[46]Junho!$E$11</f>
        <v>63.541666666666664</v>
      </c>
      <c r="I49" s="121">
        <f>[46]Junho!$E$12</f>
        <v>62.208333333333336</v>
      </c>
      <c r="J49" s="121">
        <f>[46]Junho!$E$13</f>
        <v>65.708333333333329</v>
      </c>
      <c r="K49" s="121">
        <f>[46]Junho!$E$14</f>
        <v>65.833333333333329</v>
      </c>
      <c r="L49" s="121">
        <f>[46]Junho!$E$15</f>
        <v>58.833333333333336</v>
      </c>
      <c r="M49" s="121">
        <f>[46]Junho!$E$16</f>
        <v>76.208333333333329</v>
      </c>
      <c r="N49" s="121">
        <f>[46]Junho!$E$17</f>
        <v>93.5</v>
      </c>
      <c r="O49" s="121">
        <f>[46]Junho!$E$18</f>
        <v>94.5</v>
      </c>
      <c r="P49" s="121">
        <f>[46]Junho!$E$19</f>
        <v>91.125</v>
      </c>
      <c r="Q49" s="121">
        <f>[46]Junho!$E$20</f>
        <v>70.583333333333329</v>
      </c>
      <c r="R49" s="121">
        <f>[46]Junho!$E$21</f>
        <v>73.875</v>
      </c>
      <c r="S49" s="121">
        <f>[46]Junho!$E$22</f>
        <v>76.833333333333329</v>
      </c>
      <c r="T49" s="121">
        <f>[46]Junho!$E$23</f>
        <v>74.541666666666671</v>
      </c>
      <c r="U49" s="121">
        <f>[46]Junho!$E$24</f>
        <v>72.416666666666671</v>
      </c>
      <c r="V49" s="121">
        <f>[46]Junho!$E$25</f>
        <v>72.125</v>
      </c>
      <c r="W49" s="121">
        <f>[46]Junho!$E$26</f>
        <v>69.125</v>
      </c>
      <c r="X49" s="121">
        <f>[46]Junho!$E$27</f>
        <v>70.625</v>
      </c>
      <c r="Y49" s="121">
        <f>[46]Junho!$E$28</f>
        <v>71</v>
      </c>
      <c r="Z49" s="121">
        <f>[46]Junho!$E$29</f>
        <v>68.458333333333329</v>
      </c>
      <c r="AA49" s="121">
        <f>[46]Junho!$E$30</f>
        <v>67.333333333333329</v>
      </c>
      <c r="AB49" s="121">
        <f>[46]Junho!$E$31</f>
        <v>67.25</v>
      </c>
      <c r="AC49" s="121">
        <f>[46]Junho!$E$32</f>
        <v>65.25</v>
      </c>
      <c r="AD49" s="121">
        <f>[46]Junho!$E$33</f>
        <v>63.25</v>
      </c>
      <c r="AE49" s="121">
        <f>[46]Junho!$E$34</f>
        <v>65.875</v>
      </c>
      <c r="AF49" s="125">
        <f t="shared" si="1"/>
        <v>71.226388888888906</v>
      </c>
      <c r="AH49" t="s">
        <v>35</v>
      </c>
      <c r="AI49" t="s">
        <v>35</v>
      </c>
      <c r="AJ49" t="s">
        <v>35</v>
      </c>
    </row>
    <row r="50" spans="1:36" s="5" customFormat="1" ht="17.100000000000001" customHeight="1" x14ac:dyDescent="0.2">
      <c r="A50" s="54" t="s">
        <v>210</v>
      </c>
      <c r="B50" s="122">
        <f t="shared" ref="B50:AE50" si="2">AVERAGE(B5:B49)</f>
        <v>80.64759178165194</v>
      </c>
      <c r="C50" s="122">
        <f t="shared" si="2"/>
        <v>77.807746639325572</v>
      </c>
      <c r="D50" s="122">
        <f t="shared" si="2"/>
        <v>74.2042077596589</v>
      </c>
      <c r="E50" s="122">
        <f t="shared" si="2"/>
        <v>70.22073720493303</v>
      </c>
      <c r="F50" s="122">
        <f t="shared" si="2"/>
        <v>68.469684540482859</v>
      </c>
      <c r="G50" s="122">
        <f t="shared" si="2"/>
        <v>68.768409247757077</v>
      </c>
      <c r="H50" s="122">
        <f t="shared" si="2"/>
        <v>68.132966344432518</v>
      </c>
      <c r="I50" s="122">
        <f t="shared" si="2"/>
        <v>66.521212121212116</v>
      </c>
      <c r="J50" s="122">
        <f t="shared" si="2"/>
        <v>64.922107538667632</v>
      </c>
      <c r="K50" s="122">
        <f t="shared" si="2"/>
        <v>65.352617568766647</v>
      </c>
      <c r="L50" s="122">
        <f t="shared" si="2"/>
        <v>66.371590909090912</v>
      </c>
      <c r="M50" s="122">
        <f t="shared" si="2"/>
        <v>89.136697722567291</v>
      </c>
      <c r="N50" s="122">
        <f t="shared" si="2"/>
        <v>93.171583703886697</v>
      </c>
      <c r="O50" s="122">
        <f t="shared" si="2"/>
        <v>94.283026113671283</v>
      </c>
      <c r="P50" s="122">
        <f t="shared" si="2"/>
        <v>88.5716676777663</v>
      </c>
      <c r="Q50" s="122">
        <f t="shared" si="2"/>
        <v>82.918417874396141</v>
      </c>
      <c r="R50" s="122">
        <f t="shared" si="2"/>
        <v>80.778328122386881</v>
      </c>
      <c r="S50" s="122">
        <f t="shared" si="2"/>
        <v>76.374489579758148</v>
      </c>
      <c r="T50" s="122">
        <f t="shared" si="2"/>
        <v>74.136255857033873</v>
      </c>
      <c r="U50" s="122">
        <f t="shared" si="2"/>
        <v>71.322690597978294</v>
      </c>
      <c r="V50" s="122">
        <f t="shared" si="2"/>
        <v>71.021601394568535</v>
      </c>
      <c r="W50" s="122">
        <f t="shared" si="2"/>
        <v>66.019607843137251</v>
      </c>
      <c r="X50" s="122">
        <f t="shared" si="2"/>
        <v>66.090574866310149</v>
      </c>
      <c r="Y50" s="122">
        <f t="shared" si="2"/>
        <v>66.017835595776788</v>
      </c>
      <c r="Z50" s="122">
        <f t="shared" si="2"/>
        <v>65.65769886549937</v>
      </c>
      <c r="AA50" s="122">
        <f t="shared" si="2"/>
        <v>65.597559676044341</v>
      </c>
      <c r="AB50" s="122">
        <f t="shared" si="2"/>
        <v>65.624546755461068</v>
      </c>
      <c r="AC50" s="122">
        <f t="shared" si="2"/>
        <v>65.632707925067251</v>
      </c>
      <c r="AD50" s="122">
        <f t="shared" si="2"/>
        <v>68.427819468748595</v>
      </c>
      <c r="AE50" s="122">
        <f t="shared" si="2"/>
        <v>69.36876114081997</v>
      </c>
      <c r="AF50" s="126">
        <f>AVERAGE(AF5:AF49)</f>
        <v>72.920309331413364</v>
      </c>
      <c r="AH50" s="5" t="s">
        <v>35</v>
      </c>
    </row>
    <row r="51" spans="1:36" x14ac:dyDescent="0.2">
      <c r="A51" s="99" t="s">
        <v>224</v>
      </c>
      <c r="B51" s="44"/>
      <c r="C51" s="44"/>
      <c r="D51" s="44"/>
      <c r="E51" s="44"/>
      <c r="F51" s="44"/>
      <c r="G51" s="44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50"/>
      <c r="AE51" s="55" t="s">
        <v>35</v>
      </c>
      <c r="AF51" s="75"/>
    </row>
    <row r="52" spans="1:36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147"/>
      <c r="U52" s="147"/>
      <c r="V52" s="147"/>
      <c r="W52" s="147"/>
      <c r="X52" s="147"/>
      <c r="Y52" s="77"/>
      <c r="Z52" s="77"/>
      <c r="AA52" s="77"/>
      <c r="AB52" s="77"/>
      <c r="AC52" s="77"/>
      <c r="AD52" s="77"/>
      <c r="AE52" s="77"/>
      <c r="AF52" s="75"/>
      <c r="AJ52" t="s">
        <v>35</v>
      </c>
    </row>
    <row r="53" spans="1:36" x14ac:dyDescent="0.2">
      <c r="A53" s="46"/>
      <c r="B53" s="77"/>
      <c r="C53" s="77"/>
      <c r="D53" s="77"/>
      <c r="E53" s="77"/>
      <c r="F53" s="77"/>
      <c r="G53" s="77"/>
      <c r="H53" s="77"/>
      <c r="I53" s="77"/>
      <c r="J53" s="78"/>
      <c r="K53" s="78"/>
      <c r="L53" s="78"/>
      <c r="M53" s="78"/>
      <c r="N53" s="78"/>
      <c r="O53" s="78"/>
      <c r="P53" s="78"/>
      <c r="Q53" s="77"/>
      <c r="R53" s="77"/>
      <c r="S53" s="77"/>
      <c r="T53" s="148"/>
      <c r="U53" s="148"/>
      <c r="V53" s="148"/>
      <c r="W53" s="148"/>
      <c r="X53" s="148"/>
      <c r="Y53" s="77"/>
      <c r="Z53" s="77"/>
      <c r="AA53" s="77"/>
      <c r="AB53" s="77"/>
      <c r="AC53" s="77"/>
      <c r="AD53" s="50"/>
      <c r="AE53" s="50"/>
      <c r="AF53" s="75"/>
    </row>
    <row r="54" spans="1:36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50"/>
      <c r="AE54" s="50"/>
      <c r="AF54" s="75"/>
    </row>
    <row r="55" spans="1:36" x14ac:dyDescent="0.2">
      <c r="A55" s="4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50"/>
      <c r="AF55" s="75"/>
    </row>
    <row r="56" spans="1:36" x14ac:dyDescent="0.2">
      <c r="A56" s="4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1"/>
      <c r="AF56" s="75"/>
    </row>
    <row r="57" spans="1:36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76"/>
      <c r="AH57" t="s">
        <v>35</v>
      </c>
    </row>
    <row r="59" spans="1:36" x14ac:dyDescent="0.2">
      <c r="AH59" t="s">
        <v>35</v>
      </c>
    </row>
    <row r="60" spans="1:36" x14ac:dyDescent="0.2">
      <c r="K60" s="2" t="s">
        <v>35</v>
      </c>
      <c r="AE60" s="2" t="s">
        <v>35</v>
      </c>
    </row>
    <row r="62" spans="1:36" x14ac:dyDescent="0.2">
      <c r="M62" s="2" t="s">
        <v>35</v>
      </c>
      <c r="T62" s="2" t="s">
        <v>35</v>
      </c>
    </row>
    <row r="63" spans="1:36" x14ac:dyDescent="0.2">
      <c r="AB63" s="2" t="s">
        <v>35</v>
      </c>
      <c r="AC63" s="2" t="s">
        <v>35</v>
      </c>
      <c r="AF63" s="7" t="s">
        <v>35</v>
      </c>
    </row>
    <row r="64" spans="1:36" x14ac:dyDescent="0.2">
      <c r="P64" s="2" t="s">
        <v>35</v>
      </c>
      <c r="R64" s="2" t="s">
        <v>35</v>
      </c>
    </row>
    <row r="66" spans="11:38" x14ac:dyDescent="0.2">
      <c r="AG66" t="s">
        <v>35</v>
      </c>
      <c r="AL66" s="12" t="s">
        <v>35</v>
      </c>
    </row>
    <row r="69" spans="11:38" x14ac:dyDescent="0.2">
      <c r="T69" s="2" t="s">
        <v>35</v>
      </c>
    </row>
    <row r="72" spans="11:38" x14ac:dyDescent="0.2">
      <c r="K72" s="2" t="s">
        <v>35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showGridLines="0" zoomScale="90" zoomScaleNormal="90" workbookViewId="0">
      <selection activeCell="B5" sqref="B5:AG5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8" t="s">
        <v>220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5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5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27</v>
      </c>
      <c r="AG3" s="105" t="s">
        <v>26</v>
      </c>
    </row>
    <row r="4" spans="1:35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05" t="s">
        <v>25</v>
      </c>
    </row>
    <row r="5" spans="1:35" s="5" customFormat="1" x14ac:dyDescent="0.2">
      <c r="A5" s="93" t="s">
        <v>30</v>
      </c>
      <c r="B5" s="120">
        <f>[2]Junho!$F$5</f>
        <v>100</v>
      </c>
      <c r="C5" s="120">
        <f>[2]Junho!$F$6</f>
        <v>100</v>
      </c>
      <c r="D5" s="120">
        <f>[2]Junho!$F$7</f>
        <v>100</v>
      </c>
      <c r="E5" s="120">
        <f>[2]Junho!$F$8</f>
        <v>100</v>
      </c>
      <c r="F5" s="120">
        <f>[2]Junho!$F$9</f>
        <v>100</v>
      </c>
      <c r="G5" s="120">
        <f>[2]Junho!$F$10</f>
        <v>100</v>
      </c>
      <c r="H5" s="120">
        <f>[2]Junho!$F$11</f>
        <v>100</v>
      </c>
      <c r="I5" s="120">
        <f>[2]Junho!$F$12</f>
        <v>100</v>
      </c>
      <c r="J5" s="120">
        <f>[2]Junho!$F$13</f>
        <v>100</v>
      </c>
      <c r="K5" s="120">
        <f>[2]Junho!$F$14</f>
        <v>100</v>
      </c>
      <c r="L5" s="120">
        <f>[2]Junho!$F$15</f>
        <v>99</v>
      </c>
      <c r="M5" s="120">
        <f>[2]Junho!$F$16</f>
        <v>100</v>
      </c>
      <c r="N5" s="120">
        <f>[2]Junho!$F$17</f>
        <v>100</v>
      </c>
      <c r="O5" s="120">
        <f>[2]Junho!$F$18</f>
        <v>100</v>
      </c>
      <c r="P5" s="120">
        <f>[2]Junho!$F$19</f>
        <v>100</v>
      </c>
      <c r="Q5" s="120">
        <f>[2]Junho!$F$20</f>
        <v>100</v>
      </c>
      <c r="R5" s="120">
        <f>[2]Junho!$F$21</f>
        <v>100</v>
      </c>
      <c r="S5" s="120">
        <f>[2]Junho!$F$22</f>
        <v>100</v>
      </c>
      <c r="T5" s="120">
        <f>[2]Junho!$F$23</f>
        <v>100</v>
      </c>
      <c r="U5" s="120">
        <f>[2]Junho!$F$24</f>
        <v>100</v>
      </c>
      <c r="V5" s="120">
        <f>[2]Junho!$F$25</f>
        <v>100</v>
      </c>
      <c r="W5" s="120">
        <f>[2]Junho!$F$26</f>
        <v>100</v>
      </c>
      <c r="X5" s="120">
        <f>[2]Junho!$F$27</f>
        <v>100</v>
      </c>
      <c r="Y5" s="120">
        <f>[2]Junho!$F$28</f>
        <v>100</v>
      </c>
      <c r="Z5" s="120">
        <f>[2]Junho!$F$29</f>
        <v>100</v>
      </c>
      <c r="AA5" s="120">
        <f>[2]Junho!$F$30</f>
        <v>100</v>
      </c>
      <c r="AB5" s="120">
        <f>[2]Junho!$F$31</f>
        <v>100</v>
      </c>
      <c r="AC5" s="120">
        <f>[2]Junho!$F$32</f>
        <v>100</v>
      </c>
      <c r="AD5" s="120">
        <f>[2]Junho!$F$33</f>
        <v>100</v>
      </c>
      <c r="AE5" s="120">
        <f>[2]Junho!$F$34</f>
        <v>100</v>
      </c>
      <c r="AF5" s="108">
        <f>MAX(B5:AE5)</f>
        <v>100</v>
      </c>
      <c r="AG5" s="117">
        <f>AVERAGE(B5:AE5)</f>
        <v>99.966666666666669</v>
      </c>
    </row>
    <row r="6" spans="1:35" x14ac:dyDescent="0.2">
      <c r="A6" s="93" t="s">
        <v>0</v>
      </c>
      <c r="B6" s="121">
        <f>[3]Junho!$F$5</f>
        <v>100</v>
      </c>
      <c r="C6" s="121">
        <f>[3]Junho!$F$6</f>
        <v>100</v>
      </c>
      <c r="D6" s="121">
        <f>[3]Junho!$F$7</f>
        <v>100</v>
      </c>
      <c r="E6" s="121">
        <f>[3]Junho!$F$8</f>
        <v>100</v>
      </c>
      <c r="F6" s="121">
        <f>[3]Junho!$F$9</f>
        <v>100</v>
      </c>
      <c r="G6" s="121">
        <f>[3]Junho!$F$10</f>
        <v>100</v>
      </c>
      <c r="H6" s="121">
        <f>[3]Junho!$F$11</f>
        <v>100</v>
      </c>
      <c r="I6" s="121">
        <f>[3]Junho!$F$12</f>
        <v>100</v>
      </c>
      <c r="J6" s="121">
        <f>[3]Junho!$F$13</f>
        <v>96</v>
      </c>
      <c r="K6" s="121">
        <f>[3]Junho!$F$14</f>
        <v>92</v>
      </c>
      <c r="L6" s="121">
        <f>[3]Junho!$F$15</f>
        <v>92</v>
      </c>
      <c r="M6" s="121">
        <f>[3]Junho!$F$16</f>
        <v>100</v>
      </c>
      <c r="N6" s="121">
        <f>[3]Junho!$F$17</f>
        <v>95</v>
      </c>
      <c r="O6" s="121">
        <f>[3]Junho!$F$18</f>
        <v>96</v>
      </c>
      <c r="P6" s="121">
        <f>[3]Junho!$F$19</f>
        <v>100</v>
      </c>
      <c r="Q6" s="121">
        <f>[3]Junho!$F$20</f>
        <v>93</v>
      </c>
      <c r="R6" s="121">
        <f>[3]Junho!$F$21</f>
        <v>100</v>
      </c>
      <c r="S6" s="121">
        <f>[3]Junho!$F$22</f>
        <v>100</v>
      </c>
      <c r="T6" s="121">
        <f>[3]Junho!$F$23</f>
        <v>100</v>
      </c>
      <c r="U6" s="121">
        <f>[3]Junho!$F$24</f>
        <v>100</v>
      </c>
      <c r="V6" s="121">
        <f>[3]Junho!$F$25</f>
        <v>99</v>
      </c>
      <c r="W6" s="121">
        <f>[3]Junho!$F$26</f>
        <v>100</v>
      </c>
      <c r="X6" s="121">
        <f>[3]Junho!$F$27</f>
        <v>89</v>
      </c>
      <c r="Y6" s="121">
        <f>[3]Junho!$F$28</f>
        <v>100</v>
      </c>
      <c r="Z6" s="121">
        <f>[3]Junho!$F$29</f>
        <v>100</v>
      </c>
      <c r="AA6" s="121">
        <f>[3]Junho!$F$30</f>
        <v>100</v>
      </c>
      <c r="AB6" s="121">
        <f>[3]Junho!$F$31</f>
        <v>100</v>
      </c>
      <c r="AC6" s="121">
        <f>[3]Junho!$F$32</f>
        <v>95</v>
      </c>
      <c r="AD6" s="121">
        <f>[3]Junho!$F$33</f>
        <v>94</v>
      </c>
      <c r="AE6" s="121">
        <f>[3]Junho!$F$34</f>
        <v>97</v>
      </c>
      <c r="AF6" s="108">
        <f t="shared" ref="AF6:AF49" si="1">MAX(B6:AE6)</f>
        <v>100</v>
      </c>
      <c r="AG6" s="117">
        <f t="shared" ref="AG6:AG49" si="2">AVERAGE(B6:AE6)</f>
        <v>97.933333333333337</v>
      </c>
    </row>
    <row r="7" spans="1:35" x14ac:dyDescent="0.2">
      <c r="A7" s="93" t="s">
        <v>88</v>
      </c>
      <c r="B7" s="121">
        <f>[4]Junho!$F$5</f>
        <v>99</v>
      </c>
      <c r="C7" s="121">
        <f>[4]Junho!$F$6</f>
        <v>99</v>
      </c>
      <c r="D7" s="121">
        <f>[4]Junho!$F$7</f>
        <v>98</v>
      </c>
      <c r="E7" s="121">
        <f>[4]Junho!$F$8</f>
        <v>98</v>
      </c>
      <c r="F7" s="121">
        <f>[4]Junho!$F$9</f>
        <v>95</v>
      </c>
      <c r="G7" s="121">
        <f>[4]Junho!$F$10</f>
        <v>87</v>
      </c>
      <c r="H7" s="121">
        <f>[4]Junho!$F$11</f>
        <v>87</v>
      </c>
      <c r="I7" s="121">
        <f>[4]Junho!$F$12</f>
        <v>92</v>
      </c>
      <c r="J7" s="121">
        <f>[4]Junho!$F$13</f>
        <v>93</v>
      </c>
      <c r="K7" s="121">
        <f>[4]Junho!$F$14</f>
        <v>88</v>
      </c>
      <c r="L7" s="121">
        <f>[4]Junho!$F$15</f>
        <v>75</v>
      </c>
      <c r="M7" s="121">
        <f>[4]Junho!$F$16</f>
        <v>98</v>
      </c>
      <c r="N7" s="121">
        <f>[4]Junho!$F$17</f>
        <v>98</v>
      </c>
      <c r="O7" s="121">
        <f>[4]Junho!$F$18</f>
        <v>99</v>
      </c>
      <c r="P7" s="121">
        <f>[4]Junho!$F$19</f>
        <v>99</v>
      </c>
      <c r="Q7" s="121">
        <f>[4]Junho!$F$20</f>
        <v>100</v>
      </c>
      <c r="R7" s="121">
        <f>[4]Junho!$F$21</f>
        <v>99</v>
      </c>
      <c r="S7" s="121">
        <f>[4]Junho!$F$22</f>
        <v>98</v>
      </c>
      <c r="T7" s="121">
        <f>[4]Junho!$F$23</f>
        <v>98</v>
      </c>
      <c r="U7" s="121" t="str">
        <f>[4]Junho!$F$24</f>
        <v>*</v>
      </c>
      <c r="V7" s="121" t="str">
        <f>[4]Junho!$F$25</f>
        <v>*</v>
      </c>
      <c r="W7" s="121" t="str">
        <f>[4]Junho!$F$26</f>
        <v>*</v>
      </c>
      <c r="X7" s="121" t="str">
        <f>[4]Junho!$F$27</f>
        <v>*</v>
      </c>
      <c r="Y7" s="121" t="str">
        <f>[4]Junho!$F$28</f>
        <v>*</v>
      </c>
      <c r="Z7" s="121" t="str">
        <f>[4]Junho!$F$29</f>
        <v>*</v>
      </c>
      <c r="AA7" s="121" t="str">
        <f>[4]Junho!$F$30</f>
        <v>*</v>
      </c>
      <c r="AB7" s="121" t="str">
        <f>[4]Junho!$F$31</f>
        <v>*</v>
      </c>
      <c r="AC7" s="121" t="str">
        <f>[4]Junho!$F$32</f>
        <v>*</v>
      </c>
      <c r="AD7" s="121" t="str">
        <f>[4]Junho!$F$33</f>
        <v>*</v>
      </c>
      <c r="AE7" s="121" t="str">
        <f>[4]Junho!$F$34</f>
        <v>*</v>
      </c>
      <c r="AF7" s="108">
        <f t="shared" si="1"/>
        <v>100</v>
      </c>
      <c r="AG7" s="117">
        <f t="shared" si="2"/>
        <v>94.736842105263165</v>
      </c>
    </row>
    <row r="8" spans="1:35" x14ac:dyDescent="0.2">
      <c r="A8" s="93" t="s">
        <v>1</v>
      </c>
      <c r="B8" s="121">
        <f>[5]Junho!$F$5</f>
        <v>95</v>
      </c>
      <c r="C8" s="121">
        <f>[5]Junho!$F$6</f>
        <v>95</v>
      </c>
      <c r="D8" s="121">
        <f>[5]Junho!$F$7</f>
        <v>95</v>
      </c>
      <c r="E8" s="121">
        <f>[5]Junho!$F$8</f>
        <v>94</v>
      </c>
      <c r="F8" s="121">
        <f>[5]Junho!$F$9</f>
        <v>94</v>
      </c>
      <c r="G8" s="121">
        <f>[5]Junho!$F$10</f>
        <v>91</v>
      </c>
      <c r="H8" s="121">
        <f>[5]Junho!$F$11</f>
        <v>95</v>
      </c>
      <c r="I8" s="121">
        <f>[5]Junho!$F$12</f>
        <v>94</v>
      </c>
      <c r="J8" s="121">
        <f>[5]Junho!$F$13</f>
        <v>94</v>
      </c>
      <c r="K8" s="121">
        <f>[5]Junho!$F$14</f>
        <v>94</v>
      </c>
      <c r="L8" s="121">
        <f>[5]Junho!$F$15</f>
        <v>94</v>
      </c>
      <c r="M8" s="121">
        <f>[5]Junho!$F$16</f>
        <v>93</v>
      </c>
      <c r="N8" s="121">
        <f>[5]Junho!$F$17</f>
        <v>95</v>
      </c>
      <c r="O8" s="121">
        <f>[5]Junho!$F$18</f>
        <v>95</v>
      </c>
      <c r="P8" s="121">
        <f>[5]Junho!$F$19</f>
        <v>96</v>
      </c>
      <c r="Q8" s="121">
        <f>[5]Junho!$F$20</f>
        <v>96</v>
      </c>
      <c r="R8" s="121">
        <f>[5]Junho!$F$21</f>
        <v>95</v>
      </c>
      <c r="S8" s="121">
        <f>[5]Junho!$F$22</f>
        <v>93</v>
      </c>
      <c r="T8" s="121">
        <f>[5]Junho!$F$23</f>
        <v>96</v>
      </c>
      <c r="U8" s="121">
        <f>[5]Junho!$F$24</f>
        <v>94</v>
      </c>
      <c r="V8" s="121">
        <f>[5]Junho!$F$25</f>
        <v>95</v>
      </c>
      <c r="W8" s="121">
        <f>[5]Junho!$F$26</f>
        <v>94</v>
      </c>
      <c r="X8" s="121">
        <f>[5]Junho!$F$27</f>
        <v>95</v>
      </c>
      <c r="Y8" s="121">
        <f>[5]Junho!$F$28</f>
        <v>95</v>
      </c>
      <c r="Z8" s="121">
        <f>[5]Junho!$F$29</f>
        <v>92</v>
      </c>
      <c r="AA8" s="121">
        <f>[5]Junho!$F$30</f>
        <v>94</v>
      </c>
      <c r="AB8" s="121">
        <f>[5]Junho!$F$31</f>
        <v>93</v>
      </c>
      <c r="AC8" s="121">
        <f>[5]Junho!$F$32</f>
        <v>93</v>
      </c>
      <c r="AD8" s="121">
        <f>[5]Junho!$F$33</f>
        <v>95</v>
      </c>
      <c r="AE8" s="121">
        <f>[5]Junho!$F$34</f>
        <v>94</v>
      </c>
      <c r="AF8" s="108">
        <f t="shared" si="1"/>
        <v>96</v>
      </c>
      <c r="AG8" s="117">
        <f t="shared" si="2"/>
        <v>94.266666666666666</v>
      </c>
    </row>
    <row r="9" spans="1:35" hidden="1" x14ac:dyDescent="0.2">
      <c r="A9" s="93" t="s">
        <v>151</v>
      </c>
      <c r="B9" s="121" t="str">
        <f>[6]Junho!$F$5</f>
        <v>*</v>
      </c>
      <c r="C9" s="121" t="str">
        <f>[6]Junho!$F$6</f>
        <v>*</v>
      </c>
      <c r="D9" s="121" t="str">
        <f>[6]Junho!$F$7</f>
        <v>*</v>
      </c>
      <c r="E9" s="121" t="str">
        <f>[6]Junho!$F$8</f>
        <v>*</v>
      </c>
      <c r="F9" s="121" t="str">
        <f>[6]Junho!$F$9</f>
        <v>*</v>
      </c>
      <c r="G9" s="121" t="str">
        <f>[6]Junho!$F$10</f>
        <v>*</v>
      </c>
      <c r="H9" s="121" t="str">
        <f>[6]Junho!$F$11</f>
        <v>*</v>
      </c>
      <c r="I9" s="121" t="str">
        <f>[6]Junho!$F$12</f>
        <v>*</v>
      </c>
      <c r="J9" s="121" t="str">
        <f>[6]Junho!$F$13</f>
        <v>*</v>
      </c>
      <c r="K9" s="121" t="str">
        <f>[6]Junho!$F$14</f>
        <v>*</v>
      </c>
      <c r="L9" s="121" t="str">
        <f>[6]Junho!$F$15</f>
        <v>*</v>
      </c>
      <c r="M9" s="121" t="str">
        <f>[6]Junho!$F$16</f>
        <v>*</v>
      </c>
      <c r="N9" s="121" t="str">
        <f>[6]Junho!$F$17</f>
        <v>*</v>
      </c>
      <c r="O9" s="121" t="str">
        <f>[6]Junho!$F$18</f>
        <v>*</v>
      </c>
      <c r="P9" s="121" t="str">
        <f>[6]Junho!$F$19</f>
        <v>*</v>
      </c>
      <c r="Q9" s="121" t="str">
        <f>[6]Junho!$F$20</f>
        <v>*</v>
      </c>
      <c r="R9" s="121" t="str">
        <f>[6]Junho!$F$21</f>
        <v>*</v>
      </c>
      <c r="S9" s="121" t="str">
        <f>[6]Junho!$F$22</f>
        <v>*</v>
      </c>
      <c r="T9" s="121" t="str">
        <f>[6]Junho!$F$23</f>
        <v>*</v>
      </c>
      <c r="U9" s="121" t="str">
        <f>[6]Junho!$F$24</f>
        <v>*</v>
      </c>
      <c r="V9" s="121" t="str">
        <f>[6]Junho!$F$25</f>
        <v>*</v>
      </c>
      <c r="W9" s="121" t="str">
        <f>[6]Junho!$F$26</f>
        <v>*</v>
      </c>
      <c r="X9" s="121" t="str">
        <f>[6]Junho!$F$27</f>
        <v>*</v>
      </c>
      <c r="Y9" s="121" t="str">
        <f>[6]Junho!$F$28</f>
        <v>*</v>
      </c>
      <c r="Z9" s="121" t="str">
        <f>[6]Junho!$F$29</f>
        <v>*</v>
      </c>
      <c r="AA9" s="121" t="str">
        <f>[6]Junho!$F$30</f>
        <v>*</v>
      </c>
      <c r="AB9" s="121" t="str">
        <f>[6]Junho!$F$31</f>
        <v>*</v>
      </c>
      <c r="AC9" s="121" t="str">
        <f>[6]Junho!$F$32</f>
        <v>*</v>
      </c>
      <c r="AD9" s="121" t="str">
        <f>[6]Junho!$F$33</f>
        <v>*</v>
      </c>
      <c r="AE9" s="121" t="str">
        <f>[6]Junho!$F$34</f>
        <v>*</v>
      </c>
      <c r="AF9" s="108" t="s">
        <v>209</v>
      </c>
      <c r="AG9" s="117" t="s">
        <v>209</v>
      </c>
    </row>
    <row r="10" spans="1:35" x14ac:dyDescent="0.2">
      <c r="A10" s="93" t="s">
        <v>95</v>
      </c>
      <c r="B10" s="121">
        <f>[7]Junho!$F$5</f>
        <v>100</v>
      </c>
      <c r="C10" s="121">
        <f>[7]Junho!$F$6</f>
        <v>100</v>
      </c>
      <c r="D10" s="121">
        <f>[7]Junho!$F$7</f>
        <v>100</v>
      </c>
      <c r="E10" s="121">
        <f>[7]Junho!$F$8</f>
        <v>100</v>
      </c>
      <c r="F10" s="121">
        <f>[7]Junho!$F$9</f>
        <v>99</v>
      </c>
      <c r="G10" s="121">
        <f>[7]Junho!$F$10</f>
        <v>100</v>
      </c>
      <c r="H10" s="121">
        <f>[7]Junho!$F$11</f>
        <v>100</v>
      </c>
      <c r="I10" s="121">
        <f>[7]Junho!$F$12</f>
        <v>96</v>
      </c>
      <c r="J10" s="121">
        <f>[7]Junho!$F$13</f>
        <v>91</v>
      </c>
      <c r="K10" s="121">
        <f>[7]Junho!$F$14</f>
        <v>87</v>
      </c>
      <c r="L10" s="121">
        <f>[7]Junho!$F$15</f>
        <v>81</v>
      </c>
      <c r="M10" s="121">
        <f>[7]Junho!$F$16</f>
        <v>100</v>
      </c>
      <c r="N10" s="121">
        <f>[7]Junho!$F$17</f>
        <v>100</v>
      </c>
      <c r="O10" s="121">
        <f>[7]Junho!$F$18</f>
        <v>100</v>
      </c>
      <c r="P10" s="121">
        <f>[7]Junho!$F$19</f>
        <v>100</v>
      </c>
      <c r="Q10" s="121">
        <f>[7]Junho!$F$20</f>
        <v>100</v>
      </c>
      <c r="R10" s="121">
        <f>[7]Junho!$F$21</f>
        <v>100</v>
      </c>
      <c r="S10" s="121">
        <f>[7]Junho!$F$22</f>
        <v>100</v>
      </c>
      <c r="T10" s="121">
        <f>[7]Junho!$F$23</f>
        <v>100</v>
      </c>
      <c r="U10" s="121">
        <f>[7]Junho!$F$24</f>
        <v>100</v>
      </c>
      <c r="V10" s="121">
        <f>[7]Junho!$F$25</f>
        <v>93</v>
      </c>
      <c r="W10" s="121">
        <f>[7]Junho!$F$26</f>
        <v>83</v>
      </c>
      <c r="X10" s="121">
        <f>[7]Junho!$F$27</f>
        <v>89</v>
      </c>
      <c r="Y10" s="121">
        <f>[7]Junho!$F$28</f>
        <v>88</v>
      </c>
      <c r="Z10" s="121">
        <f>[7]Junho!$F$29</f>
        <v>96</v>
      </c>
      <c r="AA10" s="121">
        <f>[7]Junho!$F$30</f>
        <v>98</v>
      </c>
      <c r="AB10" s="121">
        <f>[7]Junho!$F$31</f>
        <v>97</v>
      </c>
      <c r="AC10" s="121">
        <f>[7]Junho!$F$32</f>
        <v>93</v>
      </c>
      <c r="AD10" s="121">
        <f>[7]Junho!$F$33</f>
        <v>95</v>
      </c>
      <c r="AE10" s="121">
        <f>[7]Junho!$F$34</f>
        <v>98</v>
      </c>
      <c r="AF10" s="108">
        <f t="shared" si="1"/>
        <v>100</v>
      </c>
      <c r="AG10" s="117">
        <f t="shared" si="2"/>
        <v>96.13333333333334</v>
      </c>
    </row>
    <row r="11" spans="1:35" x14ac:dyDescent="0.2">
      <c r="A11" s="93" t="s">
        <v>52</v>
      </c>
      <c r="B11" s="121">
        <f>[8]Junho!$F$5</f>
        <v>100</v>
      </c>
      <c r="C11" s="121">
        <f>[8]Junho!$F$6</f>
        <v>100</v>
      </c>
      <c r="D11" s="121">
        <f>[8]Junho!$F$7</f>
        <v>100</v>
      </c>
      <c r="E11" s="121">
        <f>[8]Junho!$F$8</f>
        <v>100</v>
      </c>
      <c r="F11" s="121">
        <f>[8]Junho!$F$9</f>
        <v>80</v>
      </c>
      <c r="G11" s="121">
        <f>[8]Junho!$F$10</f>
        <v>84</v>
      </c>
      <c r="H11" s="121">
        <f>[8]Junho!$F$11</f>
        <v>89</v>
      </c>
      <c r="I11" s="121">
        <f>[8]Junho!$F$12</f>
        <v>86</v>
      </c>
      <c r="J11" s="121">
        <f>[8]Junho!$F$13</f>
        <v>100</v>
      </c>
      <c r="K11" s="121">
        <f>[8]Junho!$F$14</f>
        <v>87</v>
      </c>
      <c r="L11" s="121">
        <f>[8]Junho!$F$15</f>
        <v>81</v>
      </c>
      <c r="M11" s="121">
        <f>[8]Junho!$F$16</f>
        <v>85</v>
      </c>
      <c r="N11" s="121" t="str">
        <f>[8]Junho!$F$17</f>
        <v>*</v>
      </c>
      <c r="O11" s="121" t="str">
        <f>[8]Junho!$F$18</f>
        <v>*</v>
      </c>
      <c r="P11" s="121">
        <f>[8]Junho!$F$19</f>
        <v>100</v>
      </c>
      <c r="Q11" s="121">
        <f>[8]Junho!$F$20</f>
        <v>100</v>
      </c>
      <c r="R11" s="121">
        <f>[8]Junho!$F$21</f>
        <v>100</v>
      </c>
      <c r="S11" s="121">
        <f>[8]Junho!$F$22</f>
        <v>100</v>
      </c>
      <c r="T11" s="121">
        <f>[8]Junho!$F$23</f>
        <v>100</v>
      </c>
      <c r="U11" s="121">
        <f>[8]Junho!$F$24</f>
        <v>100</v>
      </c>
      <c r="V11" s="121">
        <f>[8]Junho!$F$25</f>
        <v>100</v>
      </c>
      <c r="W11" s="121">
        <f>[8]Junho!$F$26</f>
        <v>73</v>
      </c>
      <c r="X11" s="121">
        <f>[8]Junho!$F$27</f>
        <v>74</v>
      </c>
      <c r="Y11" s="121">
        <f>[8]Junho!$F$28</f>
        <v>100</v>
      </c>
      <c r="Z11" s="121">
        <f>[8]Junho!$F$29</f>
        <v>100</v>
      </c>
      <c r="AA11" s="121">
        <f>[8]Junho!$F$30</f>
        <v>100</v>
      </c>
      <c r="AB11" s="121">
        <f>[8]Junho!$F$31</f>
        <v>100</v>
      </c>
      <c r="AC11" s="121">
        <f>[8]Junho!$F$32</f>
        <v>100</v>
      </c>
      <c r="AD11" s="121">
        <f>[8]Junho!$F$33</f>
        <v>76</v>
      </c>
      <c r="AE11" s="121">
        <f>[8]Junho!$F$34</f>
        <v>100</v>
      </c>
      <c r="AF11" s="108">
        <f t="shared" si="1"/>
        <v>100</v>
      </c>
      <c r="AG11" s="117">
        <f t="shared" si="2"/>
        <v>93.392857142857139</v>
      </c>
    </row>
    <row r="12" spans="1:35" hidden="1" x14ac:dyDescent="0.2">
      <c r="A12" s="93" t="s">
        <v>31</v>
      </c>
      <c r="B12" s="121" t="str">
        <f>[9]Junho!$F$5</f>
        <v>*</v>
      </c>
      <c r="C12" s="121" t="str">
        <f>[9]Junho!$F$6</f>
        <v>*</v>
      </c>
      <c r="D12" s="121" t="str">
        <f>[9]Junho!$F$7</f>
        <v>*</v>
      </c>
      <c r="E12" s="121" t="str">
        <f>[9]Junho!$F$8</f>
        <v>*</v>
      </c>
      <c r="F12" s="121" t="str">
        <f>[9]Junho!$F$9</f>
        <v>*</v>
      </c>
      <c r="G12" s="121" t="str">
        <f>[9]Junho!$F$10</f>
        <v>*</v>
      </c>
      <c r="H12" s="121" t="str">
        <f>[9]Junho!$F$11</f>
        <v>*</v>
      </c>
      <c r="I12" s="121" t="str">
        <f>[9]Junho!$F$12</f>
        <v>*</v>
      </c>
      <c r="J12" s="121" t="str">
        <f>[9]Junho!$F$13</f>
        <v>*</v>
      </c>
      <c r="K12" s="121" t="str">
        <f>[9]Junho!$F$14</f>
        <v>*</v>
      </c>
      <c r="L12" s="121" t="str">
        <f>[9]Junho!$F$15</f>
        <v>*</v>
      </c>
      <c r="M12" s="121" t="str">
        <f>[9]Junho!$F$16</f>
        <v>*</v>
      </c>
      <c r="N12" s="121" t="str">
        <f>[9]Junho!$F$17</f>
        <v>*</v>
      </c>
      <c r="O12" s="121" t="str">
        <f>[9]Junho!$F$18</f>
        <v>*</v>
      </c>
      <c r="P12" s="121" t="str">
        <f>[9]Junho!$F$19</f>
        <v>*</v>
      </c>
      <c r="Q12" s="121" t="str">
        <f>[9]Junho!$F$20</f>
        <v>*</v>
      </c>
      <c r="R12" s="121" t="str">
        <f>[9]Junho!$F$21</f>
        <v>*</v>
      </c>
      <c r="S12" s="121" t="str">
        <f>[9]Junho!$F$22</f>
        <v>*</v>
      </c>
      <c r="T12" s="121" t="str">
        <f>[9]Junho!$F$23</f>
        <v>*</v>
      </c>
      <c r="U12" s="121" t="str">
        <f>[9]Junho!$F$24</f>
        <v>*</v>
      </c>
      <c r="V12" s="121" t="str">
        <f>[9]Junho!$F$25</f>
        <v>*</v>
      </c>
      <c r="W12" s="121" t="str">
        <f>[9]Junho!$F$26</f>
        <v>*</v>
      </c>
      <c r="X12" s="121" t="str">
        <f>[9]Junho!$F$27</f>
        <v>*</v>
      </c>
      <c r="Y12" s="121" t="str">
        <f>[9]Junho!$F$28</f>
        <v>*</v>
      </c>
      <c r="Z12" s="121" t="str">
        <f>[9]Junho!$F$29</f>
        <v>*</v>
      </c>
      <c r="AA12" s="121" t="str">
        <f>[9]Junho!$F$30</f>
        <v>*</v>
      </c>
      <c r="AB12" s="121" t="str">
        <f>[9]Junho!$F$31</f>
        <v>*</v>
      </c>
      <c r="AC12" s="121" t="str">
        <f>[9]Junho!$F$32</f>
        <v>*</v>
      </c>
      <c r="AD12" s="121" t="str">
        <f>[9]Junho!$F$33</f>
        <v>*</v>
      </c>
      <c r="AE12" s="121" t="str">
        <f>[9]Junho!$F$34</f>
        <v>*</v>
      </c>
      <c r="AF12" s="108" t="s">
        <v>209</v>
      </c>
      <c r="AG12" s="117" t="s">
        <v>209</v>
      </c>
    </row>
    <row r="13" spans="1:35" x14ac:dyDescent="0.2">
      <c r="A13" s="93" t="s">
        <v>98</v>
      </c>
      <c r="B13" s="121">
        <f>[10]Junho!$F$5</f>
        <v>100</v>
      </c>
      <c r="C13" s="121">
        <f>[10]Junho!$F$6</f>
        <v>100</v>
      </c>
      <c r="D13" s="121">
        <f>[10]Junho!$F$7</f>
        <v>100</v>
      </c>
      <c r="E13" s="121">
        <f>[10]Junho!$F$8</f>
        <v>100</v>
      </c>
      <c r="F13" s="121">
        <f>[10]Junho!$F$9</f>
        <v>99</v>
      </c>
      <c r="G13" s="121">
        <f>[10]Junho!$F$10</f>
        <v>100</v>
      </c>
      <c r="H13" s="121">
        <f>[10]Junho!$F$11</f>
        <v>100</v>
      </c>
      <c r="I13" s="121">
        <f>[10]Junho!$F$12</f>
        <v>100</v>
      </c>
      <c r="J13" s="121">
        <f>[10]Junho!$F$13</f>
        <v>100</v>
      </c>
      <c r="K13" s="121">
        <f>[10]Junho!$F$14</f>
        <v>96</v>
      </c>
      <c r="L13" s="121">
        <f>[10]Junho!$F$15</f>
        <v>93</v>
      </c>
      <c r="M13" s="121">
        <f>[10]Junho!$F$16</f>
        <v>100</v>
      </c>
      <c r="N13" s="121">
        <f>[10]Junho!$F$17</f>
        <v>99</v>
      </c>
      <c r="O13" s="121">
        <f>[10]Junho!$F$18</f>
        <v>99</v>
      </c>
      <c r="P13" s="121">
        <f>[10]Junho!$F$19</f>
        <v>100</v>
      </c>
      <c r="Q13" s="121">
        <f>[10]Junho!$F$20</f>
        <v>100</v>
      </c>
      <c r="R13" s="121">
        <f>[10]Junho!$F$21</f>
        <v>100</v>
      </c>
      <c r="S13" s="121">
        <f>[10]Junho!$F$22</f>
        <v>100</v>
      </c>
      <c r="T13" s="121">
        <f>[10]Junho!$F$23</f>
        <v>100</v>
      </c>
      <c r="U13" s="121">
        <f>[10]Junho!$F$24</f>
        <v>100</v>
      </c>
      <c r="V13" s="121">
        <f>[10]Junho!$F$25</f>
        <v>100</v>
      </c>
      <c r="W13" s="121">
        <f>[10]Junho!$F$26</f>
        <v>93</v>
      </c>
      <c r="X13" s="121">
        <f>[10]Junho!$F$27</f>
        <v>95</v>
      </c>
      <c r="Y13" s="121">
        <f>[10]Junho!$F$28</f>
        <v>100</v>
      </c>
      <c r="Z13" s="121">
        <f>[10]Junho!$F$29</f>
        <v>100</v>
      </c>
      <c r="AA13" s="121">
        <f>[10]Junho!$F$30</f>
        <v>100</v>
      </c>
      <c r="AB13" s="121">
        <f>[10]Junho!$F$31</f>
        <v>100</v>
      </c>
      <c r="AC13" s="121">
        <f>[10]Junho!$F$32</f>
        <v>100</v>
      </c>
      <c r="AD13" s="121">
        <f>[10]Junho!$F$33</f>
        <v>99</v>
      </c>
      <c r="AE13" s="121">
        <f>[10]Junho!$F$34</f>
        <v>98</v>
      </c>
      <c r="AF13" s="108">
        <f t="shared" si="1"/>
        <v>100</v>
      </c>
      <c r="AG13" s="117">
        <f t="shared" si="2"/>
        <v>99.033333333333331</v>
      </c>
    </row>
    <row r="14" spans="1:35" hidden="1" x14ac:dyDescent="0.2">
      <c r="A14" s="93" t="s">
        <v>102</v>
      </c>
      <c r="B14" s="121" t="str">
        <f>[11]Junho!$F$5</f>
        <v>*</v>
      </c>
      <c r="C14" s="121" t="str">
        <f>[11]Junho!$F$6</f>
        <v>*</v>
      </c>
      <c r="D14" s="121" t="str">
        <f>[11]Junho!$F$7</f>
        <v>*</v>
      </c>
      <c r="E14" s="121" t="str">
        <f>[11]Junho!$F$8</f>
        <v>*</v>
      </c>
      <c r="F14" s="121" t="str">
        <f>[11]Junho!$F$9</f>
        <v>*</v>
      </c>
      <c r="G14" s="121" t="str">
        <f>[11]Junho!$F$10</f>
        <v>*</v>
      </c>
      <c r="H14" s="121" t="str">
        <f>[11]Junho!$F$11</f>
        <v>*</v>
      </c>
      <c r="I14" s="121" t="str">
        <f>[11]Junho!$F$12</f>
        <v>*</v>
      </c>
      <c r="J14" s="121" t="str">
        <f>[11]Junho!$F$13</f>
        <v>*</v>
      </c>
      <c r="K14" s="121" t="str">
        <f>[11]Junho!$F$14</f>
        <v>*</v>
      </c>
      <c r="L14" s="121" t="str">
        <f>[11]Junho!$F$15</f>
        <v>*</v>
      </c>
      <c r="M14" s="121" t="str">
        <f>[11]Junho!$F$16</f>
        <v>*</v>
      </c>
      <c r="N14" s="121" t="str">
        <f>[11]Junho!$F$17</f>
        <v>*</v>
      </c>
      <c r="O14" s="121" t="str">
        <f>[11]Junho!$F$18</f>
        <v>*</v>
      </c>
      <c r="P14" s="121" t="str">
        <f>[11]Junho!$F$19</f>
        <v>*</v>
      </c>
      <c r="Q14" s="121" t="str">
        <f>[11]Junho!$F$20</f>
        <v>*</v>
      </c>
      <c r="R14" s="121" t="str">
        <f>[11]Junho!$F$21</f>
        <v>*</v>
      </c>
      <c r="S14" s="121" t="str">
        <f>[11]Junho!$F$22</f>
        <v>*</v>
      </c>
      <c r="T14" s="121" t="str">
        <f>[11]Junho!$F$23</f>
        <v>*</v>
      </c>
      <c r="U14" s="121" t="str">
        <f>[11]Junho!$F$24</f>
        <v>*</v>
      </c>
      <c r="V14" s="121" t="str">
        <f>[11]Junho!$F$25</f>
        <v>*</v>
      </c>
      <c r="W14" s="121" t="str">
        <f>[11]Junho!$F$26</f>
        <v>*</v>
      </c>
      <c r="X14" s="121" t="str">
        <f>[11]Junho!$F$27</f>
        <v>*</v>
      </c>
      <c r="Y14" s="121" t="str">
        <f>[11]Junho!$F$28</f>
        <v>*</v>
      </c>
      <c r="Z14" s="121" t="str">
        <f>[11]Junho!$F$29</f>
        <v>*</v>
      </c>
      <c r="AA14" s="121" t="str">
        <f>[11]Junho!$F$30</f>
        <v>*</v>
      </c>
      <c r="AB14" s="121" t="str">
        <f>[11]Junho!$F$31</f>
        <v>*</v>
      </c>
      <c r="AC14" s="121" t="str">
        <f>[11]Junho!$F$32</f>
        <v>*</v>
      </c>
      <c r="AD14" s="121" t="str">
        <f>[11]Junho!$F$33</f>
        <v>*</v>
      </c>
      <c r="AE14" s="121" t="str">
        <f>[11]Junho!$F$34</f>
        <v>*</v>
      </c>
      <c r="AF14" s="108" t="s">
        <v>209</v>
      </c>
      <c r="AG14" s="117" t="s">
        <v>209</v>
      </c>
    </row>
    <row r="15" spans="1:35" x14ac:dyDescent="0.2">
      <c r="A15" s="93" t="s">
        <v>105</v>
      </c>
      <c r="B15" s="121">
        <f>[12]Junho!$F$5</f>
        <v>100</v>
      </c>
      <c r="C15" s="121">
        <f>[12]Junho!$F$6</f>
        <v>99</v>
      </c>
      <c r="D15" s="121">
        <f>[12]Junho!$F$7</f>
        <v>96</v>
      </c>
      <c r="E15" s="121">
        <f>[12]Junho!$F$8</f>
        <v>99</v>
      </c>
      <c r="F15" s="121">
        <f>[12]Junho!$F$9</f>
        <v>99</v>
      </c>
      <c r="G15" s="121">
        <f>[12]Junho!$F$10</f>
        <v>93</v>
      </c>
      <c r="H15" s="121">
        <f>[12]Junho!$F$11</f>
        <v>88</v>
      </c>
      <c r="I15" s="121">
        <f>[12]Junho!$F$12</f>
        <v>87</v>
      </c>
      <c r="J15" s="121">
        <f>[12]Junho!$F$13</f>
        <v>80</v>
      </c>
      <c r="K15" s="121">
        <f>[12]Junho!$F$14</f>
        <v>70</v>
      </c>
      <c r="L15" s="121">
        <f>[12]Junho!$F$15</f>
        <v>93</v>
      </c>
      <c r="M15" s="121">
        <f>[12]Junho!$F$16</f>
        <v>100</v>
      </c>
      <c r="N15" s="121">
        <f>[12]Junho!$F$17</f>
        <v>100</v>
      </c>
      <c r="O15" s="121">
        <f>[12]Junho!$F$18</f>
        <v>100</v>
      </c>
      <c r="P15" s="121">
        <f>[12]Junho!$F$19</f>
        <v>100</v>
      </c>
      <c r="Q15" s="121">
        <f>[12]Junho!$F$20</f>
        <v>96</v>
      </c>
      <c r="R15" s="121">
        <f>[12]Junho!$F$21</f>
        <v>100</v>
      </c>
      <c r="S15" s="121">
        <f>[12]Junho!$F$22</f>
        <v>100</v>
      </c>
      <c r="T15" s="121">
        <f>[12]Junho!$F$23</f>
        <v>93</v>
      </c>
      <c r="U15" s="121">
        <f>[12]Junho!$F$24</f>
        <v>98</v>
      </c>
      <c r="V15" s="121">
        <f>[12]Junho!$F$25</f>
        <v>95</v>
      </c>
      <c r="W15" s="121">
        <f>[12]Junho!$F$26</f>
        <v>87</v>
      </c>
      <c r="X15" s="121">
        <f>[12]Junho!$F$27</f>
        <v>82</v>
      </c>
      <c r="Y15" s="121">
        <f>[12]Junho!$F$28</f>
        <v>88</v>
      </c>
      <c r="Z15" s="121">
        <f>[12]Junho!$F$29</f>
        <v>83</v>
      </c>
      <c r="AA15" s="121">
        <f>[12]Junho!$F$30</f>
        <v>77</v>
      </c>
      <c r="AB15" s="121">
        <f>[12]Junho!$F$31</f>
        <v>82</v>
      </c>
      <c r="AC15" s="121">
        <f>[12]Junho!$F$32</f>
        <v>99</v>
      </c>
      <c r="AD15" s="121">
        <f>[12]Junho!$F$33</f>
        <v>100</v>
      </c>
      <c r="AE15" s="121">
        <f>[12]Junho!$F$34</f>
        <v>94</v>
      </c>
      <c r="AF15" s="108">
        <f t="shared" si="1"/>
        <v>100</v>
      </c>
      <c r="AG15" s="117">
        <f t="shared" si="2"/>
        <v>92.6</v>
      </c>
      <c r="AI15" t="s">
        <v>35</v>
      </c>
    </row>
    <row r="16" spans="1:35" x14ac:dyDescent="0.2">
      <c r="A16" s="93" t="s">
        <v>152</v>
      </c>
      <c r="B16" s="121">
        <f>[13]Junho!$F$5</f>
        <v>100</v>
      </c>
      <c r="C16" s="121">
        <f>[13]Junho!$F$6</f>
        <v>100</v>
      </c>
      <c r="D16" s="121">
        <f>[13]Junho!$F$7</f>
        <v>100</v>
      </c>
      <c r="E16" s="121">
        <f>[13]Junho!$F$8</f>
        <v>100</v>
      </c>
      <c r="F16" s="121">
        <f>[13]Junho!$F$9</f>
        <v>100</v>
      </c>
      <c r="G16" s="121">
        <f>[13]Junho!$F$10</f>
        <v>100</v>
      </c>
      <c r="H16" s="121">
        <f>[13]Junho!$F$11</f>
        <v>100</v>
      </c>
      <c r="I16" s="121">
        <f>[13]Junho!$F$12</f>
        <v>100</v>
      </c>
      <c r="J16" s="121">
        <f>[13]Junho!$F$13</f>
        <v>100</v>
      </c>
      <c r="K16" s="121">
        <f>[13]Junho!$F$14</f>
        <v>100</v>
      </c>
      <c r="L16" s="121">
        <f>[13]Junho!$F$15</f>
        <v>100</v>
      </c>
      <c r="M16" s="121">
        <f>[13]Junho!$F$16</f>
        <v>100</v>
      </c>
      <c r="N16" s="121" t="str">
        <f>[13]Junho!$F$17</f>
        <v>*</v>
      </c>
      <c r="O16" s="121" t="str">
        <f>[13]Junho!$F$18</f>
        <v>*</v>
      </c>
      <c r="P16" s="121">
        <f>[13]Junho!$F$19</f>
        <v>100</v>
      </c>
      <c r="Q16" s="121">
        <f>[13]Junho!$F$20</f>
        <v>100</v>
      </c>
      <c r="R16" s="121">
        <f>[13]Junho!$F$21</f>
        <v>100</v>
      </c>
      <c r="S16" s="121">
        <f>[13]Junho!$F$22</f>
        <v>87</v>
      </c>
      <c r="T16" s="121">
        <f>[13]Junho!$F$23</f>
        <v>100</v>
      </c>
      <c r="U16" s="121">
        <f>[13]Junho!$F$24</f>
        <v>100</v>
      </c>
      <c r="V16" s="121">
        <f>[13]Junho!$F$25</f>
        <v>100</v>
      </c>
      <c r="W16" s="121">
        <f>[13]Junho!$F$26</f>
        <v>100</v>
      </c>
      <c r="X16" s="121">
        <f>[13]Junho!$F$27</f>
        <v>100</v>
      </c>
      <c r="Y16" s="121">
        <f>[13]Junho!$F$28</f>
        <v>100</v>
      </c>
      <c r="Z16" s="121">
        <f>[13]Junho!$F$29</f>
        <v>100</v>
      </c>
      <c r="AA16" s="121">
        <f>[13]Junho!$F$30</f>
        <v>100</v>
      </c>
      <c r="AB16" s="121">
        <f>[13]Junho!$F$31</f>
        <v>100</v>
      </c>
      <c r="AC16" s="121">
        <f>[13]Junho!$F$32</f>
        <v>100</v>
      </c>
      <c r="AD16" s="121">
        <f>[13]Junho!$F$33</f>
        <v>100</v>
      </c>
      <c r="AE16" s="121">
        <f>[13]Junho!$F$34</f>
        <v>100</v>
      </c>
      <c r="AF16" s="108">
        <f t="shared" si="1"/>
        <v>100</v>
      </c>
      <c r="AG16" s="117">
        <f t="shared" si="2"/>
        <v>99.535714285714292</v>
      </c>
    </row>
    <row r="17" spans="1:36" x14ac:dyDescent="0.2">
      <c r="A17" s="93" t="s">
        <v>2</v>
      </c>
      <c r="B17" s="121">
        <f>[14]Junho!$F$5</f>
        <v>88</v>
      </c>
      <c r="C17" s="121">
        <f>[14]Junho!$F$6</f>
        <v>87</v>
      </c>
      <c r="D17" s="121">
        <f>[14]Junho!$F$7</f>
        <v>81</v>
      </c>
      <c r="E17" s="121">
        <f>[14]Junho!$F$8</f>
        <v>80</v>
      </c>
      <c r="F17" s="121">
        <f>[14]Junho!$F$9</f>
        <v>79</v>
      </c>
      <c r="G17" s="121">
        <f>[14]Junho!$F$10</f>
        <v>86</v>
      </c>
      <c r="H17" s="121">
        <f>[14]Junho!$F$11</f>
        <v>74</v>
      </c>
      <c r="I17" s="121">
        <f>[14]Junho!$F$12</f>
        <v>71</v>
      </c>
      <c r="J17" s="121">
        <f>[14]Junho!$F$13</f>
        <v>69</v>
      </c>
      <c r="K17" s="121">
        <f>[14]Junho!$F$14</f>
        <v>69</v>
      </c>
      <c r="L17" s="121">
        <f>[14]Junho!$F$15</f>
        <v>83</v>
      </c>
      <c r="M17" s="121">
        <f>[14]Junho!$F$16</f>
        <v>96</v>
      </c>
      <c r="N17" s="121">
        <f>[14]Junho!$F$17</f>
        <v>96</v>
      </c>
      <c r="O17" s="121">
        <f>[14]Junho!$F$18</f>
        <v>96</v>
      </c>
      <c r="P17" s="121">
        <f>[14]Junho!$F$19</f>
        <v>96</v>
      </c>
      <c r="Q17" s="121">
        <f>[14]Junho!$F$20</f>
        <v>96</v>
      </c>
      <c r="R17" s="121">
        <f>[14]Junho!$F$21</f>
        <v>86</v>
      </c>
      <c r="S17" s="121">
        <f>[14]Junho!$F$22</f>
        <v>91</v>
      </c>
      <c r="T17" s="121">
        <f>[14]Junho!$F$23</f>
        <v>83</v>
      </c>
      <c r="U17" s="121">
        <f>[14]Junho!$F$24</f>
        <v>90</v>
      </c>
      <c r="V17" s="121">
        <f>[14]Junho!$F$25</f>
        <v>67</v>
      </c>
      <c r="W17" s="121">
        <f>[14]Junho!$F$26</f>
        <v>64</v>
      </c>
      <c r="X17" s="121">
        <f>[14]Junho!$F$27</f>
        <v>68</v>
      </c>
      <c r="Y17" s="121">
        <f>[14]Junho!$F$28</f>
        <v>71</v>
      </c>
      <c r="Z17" s="121">
        <f>[14]Junho!$F$29</f>
        <v>77</v>
      </c>
      <c r="AA17" s="121">
        <f>[14]Junho!$F$30</f>
        <v>68</v>
      </c>
      <c r="AB17" s="121">
        <f>[14]Junho!$F$31</f>
        <v>66</v>
      </c>
      <c r="AC17" s="121">
        <f>[14]Junho!$F$32</f>
        <v>72</v>
      </c>
      <c r="AD17" s="121">
        <f>[14]Junho!$F$33</f>
        <v>81</v>
      </c>
      <c r="AE17" s="121">
        <f>[14]Junho!$F$34</f>
        <v>74</v>
      </c>
      <c r="AF17" s="108">
        <f t="shared" si="1"/>
        <v>96</v>
      </c>
      <c r="AG17" s="117">
        <f t="shared" si="2"/>
        <v>80.166666666666671</v>
      </c>
      <c r="AI17" s="12" t="s">
        <v>35</v>
      </c>
    </row>
    <row r="18" spans="1:36" hidden="1" x14ac:dyDescent="0.2">
      <c r="A18" s="93" t="s">
        <v>3</v>
      </c>
      <c r="B18" s="121" t="str">
        <f>[15]Junho!$F$5</f>
        <v>*</v>
      </c>
      <c r="C18" s="121" t="str">
        <f>[15]Junho!$F$6</f>
        <v>*</v>
      </c>
      <c r="D18" s="121" t="str">
        <f>[15]Junho!$F$7</f>
        <v>*</v>
      </c>
      <c r="E18" s="121" t="str">
        <f>[15]Junho!$F$8</f>
        <v>*</v>
      </c>
      <c r="F18" s="121" t="str">
        <f>[15]Junho!$F$9</f>
        <v>*</v>
      </c>
      <c r="G18" s="121" t="str">
        <f>[15]Junho!$F$10</f>
        <v>*</v>
      </c>
      <c r="H18" s="121" t="str">
        <f>[15]Junho!$F$11</f>
        <v>*</v>
      </c>
      <c r="I18" s="121" t="str">
        <f>[15]Junho!$F$12</f>
        <v>*</v>
      </c>
      <c r="J18" s="121" t="str">
        <f>[15]Junho!$F$13</f>
        <v>*</v>
      </c>
      <c r="K18" s="121" t="str">
        <f>[15]Junho!$F$14</f>
        <v>*</v>
      </c>
      <c r="L18" s="121" t="str">
        <f>[15]Junho!$F$15</f>
        <v>*</v>
      </c>
      <c r="M18" s="121" t="str">
        <f>[15]Junho!$F$16</f>
        <v>*</v>
      </c>
      <c r="N18" s="121" t="str">
        <f>[15]Junho!$F$17</f>
        <v>*</v>
      </c>
      <c r="O18" s="121" t="str">
        <f>[15]Junho!$F$18</f>
        <v>*</v>
      </c>
      <c r="P18" s="121" t="str">
        <f>[15]Junho!$F$19</f>
        <v>*</v>
      </c>
      <c r="Q18" s="121" t="str">
        <f>[15]Junho!$F$20</f>
        <v>*</v>
      </c>
      <c r="R18" s="121" t="str">
        <f>[15]Junho!$F$21</f>
        <v>*</v>
      </c>
      <c r="S18" s="121" t="str">
        <f>[15]Junho!$F$22</f>
        <v>*</v>
      </c>
      <c r="T18" s="121" t="str">
        <f>[15]Junho!$F$23</f>
        <v>*</v>
      </c>
      <c r="U18" s="121" t="str">
        <f>[15]Junho!$F$24</f>
        <v>*</v>
      </c>
      <c r="V18" s="121" t="str">
        <f>[15]Junho!$F$25</f>
        <v>*</v>
      </c>
      <c r="W18" s="121" t="str">
        <f>[15]Junho!$F$26</f>
        <v>*</v>
      </c>
      <c r="X18" s="121" t="str">
        <f>[15]Junho!$F$27</f>
        <v>*</v>
      </c>
      <c r="Y18" s="121" t="str">
        <f>[15]Junho!$F$28</f>
        <v>*</v>
      </c>
      <c r="Z18" s="121" t="str">
        <f>[15]Junho!$F$29</f>
        <v>*</v>
      </c>
      <c r="AA18" s="121" t="str">
        <f>[15]Junho!$F$30</f>
        <v>*</v>
      </c>
      <c r="AB18" s="121" t="str">
        <f>[15]Junho!$F$31</f>
        <v>*</v>
      </c>
      <c r="AC18" s="121" t="str">
        <f>[15]Junho!$F$32</f>
        <v>*</v>
      </c>
      <c r="AD18" s="121" t="str">
        <f>[15]Junho!$F$33</f>
        <v>*</v>
      </c>
      <c r="AE18" s="121" t="str">
        <f>[15]Junho!$F$34</f>
        <v>*</v>
      </c>
      <c r="AF18" s="108" t="s">
        <v>209</v>
      </c>
      <c r="AG18" s="117" t="s">
        <v>209</v>
      </c>
      <c r="AH18" s="12" t="s">
        <v>35</v>
      </c>
      <c r="AI18" s="12" t="s">
        <v>35</v>
      </c>
    </row>
    <row r="19" spans="1:36" x14ac:dyDescent="0.2">
      <c r="A19" s="93" t="s">
        <v>4</v>
      </c>
      <c r="B19" s="121">
        <f>[16]Junho!$F$5</f>
        <v>96</v>
      </c>
      <c r="C19" s="121">
        <f>[16]Junho!$F$6</f>
        <v>96</v>
      </c>
      <c r="D19" s="121">
        <f>[16]Junho!$F$7</f>
        <v>88</v>
      </c>
      <c r="E19" s="121">
        <f>[16]Junho!$F$8</f>
        <v>82</v>
      </c>
      <c r="F19" s="121">
        <f>[16]Junho!$F$9</f>
        <v>70</v>
      </c>
      <c r="G19" s="121">
        <f>[16]Junho!$F$10</f>
        <v>75</v>
      </c>
      <c r="H19" s="121">
        <f>[16]Junho!$F$11</f>
        <v>73</v>
      </c>
      <c r="I19" s="121">
        <f>[16]Junho!$F$12</f>
        <v>67</v>
      </c>
      <c r="J19" s="121">
        <f>[16]Junho!$F$13</f>
        <v>70</v>
      </c>
      <c r="K19" s="121">
        <f>[16]Junho!$F$14</f>
        <v>78</v>
      </c>
      <c r="L19" s="121">
        <f>[16]Junho!$F$15</f>
        <v>70</v>
      </c>
      <c r="M19" s="121">
        <f>[16]Junho!$F$16</f>
        <v>90</v>
      </c>
      <c r="N19" s="121">
        <f>[16]Junho!$F$17</f>
        <v>96</v>
      </c>
      <c r="O19" s="121">
        <f>[16]Junho!$F$18</f>
        <v>97</v>
      </c>
      <c r="P19" s="121">
        <f>[16]Junho!$F$19</f>
        <v>97</v>
      </c>
      <c r="Q19" s="121">
        <f>[16]Junho!$F$20</f>
        <v>98</v>
      </c>
      <c r="R19" s="121">
        <f>[16]Junho!$F$21</f>
        <v>97</v>
      </c>
      <c r="S19" s="121">
        <f>[16]Junho!$F$22</f>
        <v>94</v>
      </c>
      <c r="T19" s="121">
        <f>[16]Junho!$F$23</f>
        <v>88</v>
      </c>
      <c r="U19" s="121">
        <f>[16]Junho!$F$24</f>
        <v>84</v>
      </c>
      <c r="V19" s="121">
        <f>[16]Junho!$F$25</f>
        <v>77</v>
      </c>
      <c r="W19" s="121">
        <f>[16]Junho!$F$26</f>
        <v>61</v>
      </c>
      <c r="X19" s="121">
        <f>[16]Junho!$F$27</f>
        <v>71</v>
      </c>
      <c r="Y19" s="121">
        <f>[16]Junho!$F$28</f>
        <v>65</v>
      </c>
      <c r="Z19" s="121">
        <f>[16]Junho!$F$29</f>
        <v>71</v>
      </c>
      <c r="AA19" s="121">
        <f>[16]Junho!$F$30</f>
        <v>73</v>
      </c>
      <c r="AB19" s="121">
        <f>[16]Junho!$F$31</f>
        <v>80</v>
      </c>
      <c r="AC19" s="121">
        <f>[16]Junho!$F$32</f>
        <v>74</v>
      </c>
      <c r="AD19" s="121">
        <f>[16]Junho!$F$33</f>
        <v>72</v>
      </c>
      <c r="AE19" s="121">
        <f>[16]Junho!$F$34</f>
        <v>75</v>
      </c>
      <c r="AF19" s="108">
        <f t="shared" si="1"/>
        <v>98</v>
      </c>
      <c r="AG19" s="117">
        <f t="shared" si="2"/>
        <v>80.833333333333329</v>
      </c>
      <c r="AI19" t="s">
        <v>35</v>
      </c>
    </row>
    <row r="20" spans="1:36" x14ac:dyDescent="0.2">
      <c r="A20" s="93" t="s">
        <v>5</v>
      </c>
      <c r="B20" s="121">
        <f>[17]Junho!$F$5</f>
        <v>90</v>
      </c>
      <c r="C20" s="121">
        <f>[17]Junho!$F$6</f>
        <v>88</v>
      </c>
      <c r="D20" s="121">
        <f>[17]Junho!$F$7</f>
        <v>75</v>
      </c>
      <c r="E20" s="121">
        <f>[17]Junho!$F$8</f>
        <v>65</v>
      </c>
      <c r="F20" s="121">
        <f>[17]Junho!$F$9</f>
        <v>82</v>
      </c>
      <c r="G20" s="121">
        <f>[17]Junho!$F$10</f>
        <v>89</v>
      </c>
      <c r="H20" s="121">
        <f>[17]Junho!$F$11</f>
        <v>81</v>
      </c>
      <c r="I20" s="121">
        <f>[17]Junho!$F$12</f>
        <v>71</v>
      </c>
      <c r="J20" s="121">
        <f>[17]Junho!$F$13</f>
        <v>69</v>
      </c>
      <c r="K20" s="121">
        <f>[17]Junho!$F$14</f>
        <v>74</v>
      </c>
      <c r="L20" s="121">
        <f>[17]Junho!$F$15</f>
        <v>87</v>
      </c>
      <c r="M20" s="121">
        <f>[17]Junho!$F$16</f>
        <v>87</v>
      </c>
      <c r="N20" s="121">
        <f>[17]Junho!$F$17</f>
        <v>89</v>
      </c>
      <c r="O20" s="121">
        <f>[17]Junho!$F$18</f>
        <v>89</v>
      </c>
      <c r="P20" s="121">
        <f>[17]Junho!$F$19</f>
        <v>90</v>
      </c>
      <c r="Q20" s="121">
        <f>[17]Junho!$F$20</f>
        <v>89</v>
      </c>
      <c r="R20" s="121">
        <f>[17]Junho!$F$21</f>
        <v>91</v>
      </c>
      <c r="S20" s="121">
        <f>[17]Junho!$F$22</f>
        <v>89</v>
      </c>
      <c r="T20" s="121">
        <f>[17]Junho!$F$23</f>
        <v>82</v>
      </c>
      <c r="U20" s="121">
        <f>[17]Junho!$F$24</f>
        <v>70</v>
      </c>
      <c r="V20" s="121">
        <f>[17]Junho!$F$25</f>
        <v>83</v>
      </c>
      <c r="W20" s="121">
        <f>[17]Junho!$F$26</f>
        <v>82</v>
      </c>
      <c r="X20" s="121">
        <f>[17]Junho!$F$27</f>
        <v>70</v>
      </c>
      <c r="Y20" s="121">
        <f>[17]Junho!$F$28</f>
        <v>69</v>
      </c>
      <c r="Z20" s="121">
        <f>[17]Junho!$F$29</f>
        <v>70</v>
      </c>
      <c r="AA20" s="121">
        <f>[17]Junho!$F$30</f>
        <v>74</v>
      </c>
      <c r="AB20" s="121">
        <f>[17]Junho!$F$31</f>
        <v>73</v>
      </c>
      <c r="AC20" s="121">
        <f>[17]Junho!$F$32</f>
        <v>72</v>
      </c>
      <c r="AD20" s="121">
        <f>[17]Junho!$F$33</f>
        <v>84</v>
      </c>
      <c r="AE20" s="121">
        <f>[17]Junho!$F$34</f>
        <v>91</v>
      </c>
      <c r="AF20" s="108">
        <f t="shared" si="1"/>
        <v>91</v>
      </c>
      <c r="AG20" s="117">
        <f t="shared" si="2"/>
        <v>80.5</v>
      </c>
      <c r="AH20" s="12" t="s">
        <v>35</v>
      </c>
    </row>
    <row r="21" spans="1:36" x14ac:dyDescent="0.2">
      <c r="A21" s="93" t="s">
        <v>33</v>
      </c>
      <c r="B21" s="121">
        <f>[18]Junho!$F$5</f>
        <v>100</v>
      </c>
      <c r="C21" s="121">
        <f>[18]Junho!$F$6</f>
        <v>100</v>
      </c>
      <c r="D21" s="121">
        <f>[18]Junho!$F$7</f>
        <v>92</v>
      </c>
      <c r="E21" s="121">
        <f>[18]Junho!$F$8</f>
        <v>86</v>
      </c>
      <c r="F21" s="121">
        <f>[18]Junho!$F$9</f>
        <v>81</v>
      </c>
      <c r="G21" s="121">
        <f>[18]Junho!$F$10</f>
        <v>87</v>
      </c>
      <c r="H21" s="121">
        <f>[18]Junho!$F$11</f>
        <v>82</v>
      </c>
      <c r="I21" s="121">
        <f>[18]Junho!$F$12</f>
        <v>80</v>
      </c>
      <c r="J21" s="121">
        <f>[18]Junho!$F$13</f>
        <v>77</v>
      </c>
      <c r="K21" s="121">
        <f>[18]Junho!$F$14</f>
        <v>86</v>
      </c>
      <c r="L21" s="121">
        <f>[18]Junho!$F$15</f>
        <v>82</v>
      </c>
      <c r="M21" s="121">
        <f>[18]Junho!$F$16</f>
        <v>100</v>
      </c>
      <c r="N21" s="121">
        <f>[18]Junho!$F$17</f>
        <v>100</v>
      </c>
      <c r="O21" s="121">
        <f>[18]Junho!$F$18</f>
        <v>100</v>
      </c>
      <c r="P21" s="121">
        <f>[18]Junho!$F$19</f>
        <v>100</v>
      </c>
      <c r="Q21" s="121">
        <f>[18]Junho!$F$20</f>
        <v>100</v>
      </c>
      <c r="R21" s="121">
        <f>[18]Junho!$F$21</f>
        <v>100</v>
      </c>
      <c r="S21" s="121">
        <f>[18]Junho!$F$22</f>
        <v>96</v>
      </c>
      <c r="T21" s="121">
        <f>[18]Junho!$F$23</f>
        <v>93</v>
      </c>
      <c r="U21" s="121">
        <f>[18]Junho!$F$24</f>
        <v>91</v>
      </c>
      <c r="V21" s="121">
        <f>[18]Junho!$F$25</f>
        <v>82</v>
      </c>
      <c r="W21" s="121">
        <f>[18]Junho!$F$26</f>
        <v>75</v>
      </c>
      <c r="X21" s="121">
        <f>[18]Junho!$F$27</f>
        <v>74</v>
      </c>
      <c r="Y21" s="121">
        <f>[18]Junho!$F$28</f>
        <v>78</v>
      </c>
      <c r="Z21" s="121">
        <f>[18]Junho!$F$29</f>
        <v>83</v>
      </c>
      <c r="AA21" s="121">
        <f>[18]Junho!$F$30</f>
        <v>80</v>
      </c>
      <c r="AB21" s="121">
        <f>[18]Junho!$F$31</f>
        <v>89</v>
      </c>
      <c r="AC21" s="121">
        <f>[18]Junho!$F$32</f>
        <v>81</v>
      </c>
      <c r="AD21" s="121">
        <f>[18]Junho!$F$33</f>
        <v>85</v>
      </c>
      <c r="AE21" s="121">
        <f>[18]Junho!$F$34</f>
        <v>79</v>
      </c>
      <c r="AF21" s="108">
        <f t="shared" si="1"/>
        <v>100</v>
      </c>
      <c r="AG21" s="117">
        <f t="shared" si="2"/>
        <v>87.966666666666669</v>
      </c>
    </row>
    <row r="22" spans="1:36" x14ac:dyDescent="0.2">
      <c r="A22" s="93" t="s">
        <v>6</v>
      </c>
      <c r="B22" s="121">
        <f>[19]Junho!$F$5</f>
        <v>99</v>
      </c>
      <c r="C22" s="121">
        <f>[19]Junho!$F$6</f>
        <v>99</v>
      </c>
      <c r="D22" s="121">
        <f>[19]Junho!$F$7</f>
        <v>100</v>
      </c>
      <c r="E22" s="121">
        <f>[19]Junho!$F$8</f>
        <v>100</v>
      </c>
      <c r="F22" s="121">
        <f>[19]Junho!$F$9</f>
        <v>99</v>
      </c>
      <c r="G22" s="121">
        <f>[19]Junho!$F$10</f>
        <v>99</v>
      </c>
      <c r="H22" s="121">
        <f>[19]Junho!$F$11</f>
        <v>100</v>
      </c>
      <c r="I22" s="121">
        <f>[19]Junho!$F$12</f>
        <v>100</v>
      </c>
      <c r="J22" s="121">
        <f>[19]Junho!$F$13</f>
        <v>100</v>
      </c>
      <c r="K22" s="121">
        <f>[19]Junho!$F$14</f>
        <v>99</v>
      </c>
      <c r="L22" s="121">
        <f>[19]Junho!$F$15</f>
        <v>99</v>
      </c>
      <c r="M22" s="121">
        <f>[19]Junho!$F$16</f>
        <v>97</v>
      </c>
      <c r="N22" s="121">
        <f>[19]Junho!$F$17</f>
        <v>95</v>
      </c>
      <c r="O22" s="121">
        <f>[19]Junho!$F$18</f>
        <v>97</v>
      </c>
      <c r="P22" s="121">
        <f>[19]Junho!$F$19</f>
        <v>97</v>
      </c>
      <c r="Q22" s="121">
        <f>[19]Junho!$F$20</f>
        <v>99</v>
      </c>
      <c r="R22" s="121">
        <f>[19]Junho!$F$21</f>
        <v>96</v>
      </c>
      <c r="S22" s="121">
        <f>[19]Junho!$F$22</f>
        <v>99</v>
      </c>
      <c r="T22" s="121">
        <f>[19]Junho!$F$23</f>
        <v>99</v>
      </c>
      <c r="U22" s="121">
        <f>[19]Junho!$F$24</f>
        <v>100</v>
      </c>
      <c r="V22" s="121">
        <f>[19]Junho!$F$25</f>
        <v>100</v>
      </c>
      <c r="W22" s="121">
        <f>[19]Junho!$F$26</f>
        <v>100</v>
      </c>
      <c r="X22" s="121">
        <f>[19]Junho!$F$27</f>
        <v>100</v>
      </c>
      <c r="Y22" s="121">
        <f>[19]Junho!$F$28</f>
        <v>100</v>
      </c>
      <c r="Z22" s="121">
        <f>[19]Junho!$F$29</f>
        <v>100</v>
      </c>
      <c r="AA22" s="121">
        <f>[19]Junho!$F$30</f>
        <v>100</v>
      </c>
      <c r="AB22" s="121">
        <f>[19]Junho!$F$31</f>
        <v>100</v>
      </c>
      <c r="AC22" s="121">
        <f>[19]Junho!$F$32</f>
        <v>99</v>
      </c>
      <c r="AD22" s="121">
        <f>[19]Junho!$F$33</f>
        <v>100</v>
      </c>
      <c r="AE22" s="121">
        <f>[19]Junho!$F$34</f>
        <v>97</v>
      </c>
      <c r="AF22" s="108">
        <f t="shared" si="1"/>
        <v>100</v>
      </c>
      <c r="AG22" s="117">
        <f t="shared" si="2"/>
        <v>98.966666666666669</v>
      </c>
    </row>
    <row r="23" spans="1:36" x14ac:dyDescent="0.2">
      <c r="A23" s="93" t="s">
        <v>7</v>
      </c>
      <c r="B23" s="121">
        <f>[20]Junho!$F$5</f>
        <v>96</v>
      </c>
      <c r="C23" s="121">
        <f>[20]Junho!$F$6</f>
        <v>96</v>
      </c>
      <c r="D23" s="121">
        <f>[20]Junho!$F$7</f>
        <v>96</v>
      </c>
      <c r="E23" s="121">
        <f>[20]Junho!$F$8</f>
        <v>94</v>
      </c>
      <c r="F23" s="121">
        <f>[20]Junho!$F$9</f>
        <v>91</v>
      </c>
      <c r="G23" s="121">
        <f>[20]Junho!$F$10</f>
        <v>87</v>
      </c>
      <c r="H23" s="121">
        <f>[20]Junho!$F$11</f>
        <v>85</v>
      </c>
      <c r="I23" s="121">
        <f>[20]Junho!$F$12</f>
        <v>78</v>
      </c>
      <c r="J23" s="121">
        <f>[20]Junho!$F$13</f>
        <v>72</v>
      </c>
      <c r="K23" s="121">
        <f>[20]Junho!$F$14</f>
        <v>79</v>
      </c>
      <c r="L23" s="121">
        <f>[20]Junho!$F$15</f>
        <v>87</v>
      </c>
      <c r="M23" s="121">
        <f>[20]Junho!$F$16</f>
        <v>97</v>
      </c>
      <c r="N23" s="121">
        <f>[20]Junho!$F$17</f>
        <v>97</v>
      </c>
      <c r="O23" s="121">
        <f>[20]Junho!$F$18</f>
        <v>98</v>
      </c>
      <c r="P23" s="121">
        <f>[20]Junho!$F$19</f>
        <v>98</v>
      </c>
      <c r="Q23" s="121">
        <f>[20]Junho!$F$20</f>
        <v>99</v>
      </c>
      <c r="R23" s="121">
        <f>[20]Junho!$F$21</f>
        <v>98</v>
      </c>
      <c r="S23" s="121">
        <f>[20]Junho!$F$22</f>
        <v>95</v>
      </c>
      <c r="T23" s="121">
        <f>[20]Junho!$F$23</f>
        <v>91</v>
      </c>
      <c r="U23" s="121">
        <f>[20]Junho!$F$24</f>
        <v>87</v>
      </c>
      <c r="V23" s="121">
        <f>[20]Junho!$F$25</f>
        <v>88</v>
      </c>
      <c r="W23" s="121">
        <f>[20]Junho!$F$26</f>
        <v>88</v>
      </c>
      <c r="X23" s="121">
        <f>[20]Junho!$F$27</f>
        <v>91</v>
      </c>
      <c r="Y23" s="121">
        <f>[20]Junho!$F$28</f>
        <v>85</v>
      </c>
      <c r="Z23" s="121">
        <f>[20]Junho!$F$29</f>
        <v>83</v>
      </c>
      <c r="AA23" s="121">
        <f>[20]Junho!$F$30</f>
        <v>83</v>
      </c>
      <c r="AB23" s="121">
        <f>[20]Junho!$F$31</f>
        <v>86</v>
      </c>
      <c r="AC23" s="121">
        <f>[20]Junho!$F$32</f>
        <v>92</v>
      </c>
      <c r="AD23" s="121">
        <f>[20]Junho!$F$33</f>
        <v>84</v>
      </c>
      <c r="AE23" s="121">
        <f>[20]Junho!$F$34</f>
        <v>85</v>
      </c>
      <c r="AF23" s="108">
        <f t="shared" si="1"/>
        <v>99</v>
      </c>
      <c r="AG23" s="117">
        <f t="shared" si="2"/>
        <v>89.533333333333331</v>
      </c>
      <c r="AI23" t="s">
        <v>35</v>
      </c>
    </row>
    <row r="24" spans="1:36" hidden="1" x14ac:dyDescent="0.2">
      <c r="A24" s="93" t="s">
        <v>153</v>
      </c>
      <c r="B24" s="121" t="str">
        <f>[21]Junho!$F$5</f>
        <v>*</v>
      </c>
      <c r="C24" s="121" t="str">
        <f>[21]Junho!$F$6</f>
        <v>*</v>
      </c>
      <c r="D24" s="121" t="str">
        <f>[21]Junho!$F$7</f>
        <v>*</v>
      </c>
      <c r="E24" s="121" t="str">
        <f>[21]Junho!$F$8</f>
        <v>*</v>
      </c>
      <c r="F24" s="121" t="str">
        <f>[21]Junho!$F$9</f>
        <v>*</v>
      </c>
      <c r="G24" s="121" t="str">
        <f>[21]Junho!$F$10</f>
        <v>*</v>
      </c>
      <c r="H24" s="121" t="str">
        <f>[21]Junho!$F$11</f>
        <v>*</v>
      </c>
      <c r="I24" s="121" t="str">
        <f>[21]Junho!$F$12</f>
        <v>*</v>
      </c>
      <c r="J24" s="121" t="str">
        <f>[21]Junho!$F$13</f>
        <v>*</v>
      </c>
      <c r="K24" s="121" t="str">
        <f>[21]Junho!$F$14</f>
        <v>*</v>
      </c>
      <c r="L24" s="121" t="str">
        <f>[21]Junho!$F$15</f>
        <v>*</v>
      </c>
      <c r="M24" s="121" t="str">
        <f>[21]Junho!$F$16</f>
        <v>*</v>
      </c>
      <c r="N24" s="121" t="str">
        <f>[21]Junho!$F$17</f>
        <v>*</v>
      </c>
      <c r="O24" s="121" t="str">
        <f>[21]Junho!$F$18</f>
        <v>*</v>
      </c>
      <c r="P24" s="121" t="str">
        <f>[21]Junho!$F$19</f>
        <v>*</v>
      </c>
      <c r="Q24" s="121" t="str">
        <f>[21]Junho!$F$20</f>
        <v>*</v>
      </c>
      <c r="R24" s="121" t="str">
        <f>[21]Junho!$F$21</f>
        <v>*</v>
      </c>
      <c r="S24" s="121" t="str">
        <f>[21]Junho!$F$22</f>
        <v>*</v>
      </c>
      <c r="T24" s="121" t="str">
        <f>[21]Junho!$F$23</f>
        <v>*</v>
      </c>
      <c r="U24" s="121" t="str">
        <f>[21]Junho!$F$24</f>
        <v>*</v>
      </c>
      <c r="V24" s="121" t="str">
        <f>[21]Junho!$F$25</f>
        <v>*</v>
      </c>
      <c r="W24" s="121" t="str">
        <f>[21]Junho!$F$26</f>
        <v>*</v>
      </c>
      <c r="X24" s="121" t="str">
        <f>[21]Junho!$F$27</f>
        <v>*</v>
      </c>
      <c r="Y24" s="121" t="str">
        <f>[21]Junho!$F$28</f>
        <v>*</v>
      </c>
      <c r="Z24" s="121" t="str">
        <f>[21]Junho!$F$29</f>
        <v>*</v>
      </c>
      <c r="AA24" s="121" t="str">
        <f>[21]Junho!$F$30</f>
        <v>*</v>
      </c>
      <c r="AB24" s="121" t="str">
        <f>[21]Junho!$F$31</f>
        <v>*</v>
      </c>
      <c r="AC24" s="121" t="str">
        <f>[21]Junho!$F$32</f>
        <v>*</v>
      </c>
      <c r="AD24" s="121" t="str">
        <f>[21]Junho!$F$33</f>
        <v>*</v>
      </c>
      <c r="AE24" s="121" t="str">
        <f>[21]Junho!$F$34</f>
        <v>*</v>
      </c>
      <c r="AF24" s="108" t="s">
        <v>209</v>
      </c>
      <c r="AG24" s="117" t="s">
        <v>209</v>
      </c>
    </row>
    <row r="25" spans="1:36" x14ac:dyDescent="0.2">
      <c r="A25" s="93" t="s">
        <v>154</v>
      </c>
      <c r="B25" s="121">
        <f>[22]Junho!$F$5</f>
        <v>98</v>
      </c>
      <c r="C25" s="121">
        <f>[22]Junho!$F$6</f>
        <v>96</v>
      </c>
      <c r="D25" s="121">
        <f>[22]Junho!$F$7</f>
        <v>96</v>
      </c>
      <c r="E25" s="121">
        <f>[22]Junho!$F$8</f>
        <v>97</v>
      </c>
      <c r="F25" s="121">
        <f>[22]Junho!$F$9</f>
        <v>98</v>
      </c>
      <c r="G25" s="121">
        <f>[22]Junho!$F$10</f>
        <v>96</v>
      </c>
      <c r="H25" s="121">
        <f>[22]Junho!$F$11</f>
        <v>94</v>
      </c>
      <c r="I25" s="121">
        <f>[22]Junho!$F$12</f>
        <v>96</v>
      </c>
      <c r="J25" s="121">
        <f>[22]Junho!$F$13</f>
        <v>95</v>
      </c>
      <c r="K25" s="121">
        <f>[22]Junho!$F$14</f>
        <v>95</v>
      </c>
      <c r="L25" s="121">
        <f>[22]Junho!$F$15</f>
        <v>89</v>
      </c>
      <c r="M25" s="121">
        <f>[22]Junho!$F$16</f>
        <v>97</v>
      </c>
      <c r="N25" s="121">
        <f>[22]Junho!$F$17</f>
        <v>97</v>
      </c>
      <c r="O25" s="121">
        <f>[22]Junho!$F$18</f>
        <v>97</v>
      </c>
      <c r="P25" s="121">
        <f>[22]Junho!$F$19</f>
        <v>97</v>
      </c>
      <c r="Q25" s="121">
        <f>[22]Junho!$F$20</f>
        <v>95</v>
      </c>
      <c r="R25" s="121">
        <f>[22]Junho!$F$21</f>
        <v>96</v>
      </c>
      <c r="S25" s="121">
        <f>[22]Junho!$F$22</f>
        <v>98</v>
      </c>
      <c r="T25" s="121">
        <f>[22]Junho!$F$23</f>
        <v>97</v>
      </c>
      <c r="U25" s="121">
        <f>[22]Junho!$F$24</f>
        <v>97</v>
      </c>
      <c r="V25" s="121">
        <f>[22]Junho!$F$25</f>
        <v>95</v>
      </c>
      <c r="W25" s="121">
        <f>[22]Junho!$F$26</f>
        <v>96</v>
      </c>
      <c r="X25" s="121">
        <f>[22]Junho!$F$27</f>
        <v>93</v>
      </c>
      <c r="Y25" s="121">
        <f>[22]Junho!$F$28</f>
        <v>89</v>
      </c>
      <c r="Z25" s="121">
        <f>[22]Junho!$F$29</f>
        <v>93</v>
      </c>
      <c r="AA25" s="121">
        <f>[22]Junho!$F$30</f>
        <v>96</v>
      </c>
      <c r="AB25" s="121">
        <f>[22]Junho!$F$31</f>
        <v>96</v>
      </c>
      <c r="AC25" s="121">
        <f>[22]Junho!$F$32</f>
        <v>97</v>
      </c>
      <c r="AD25" s="121">
        <f>[22]Junho!$F$33</f>
        <v>97</v>
      </c>
      <c r="AE25" s="121">
        <f>[22]Junho!$F$34</f>
        <v>96</v>
      </c>
      <c r="AF25" s="108">
        <f t="shared" si="1"/>
        <v>98</v>
      </c>
      <c r="AG25" s="117">
        <f t="shared" si="2"/>
        <v>95.63333333333334</v>
      </c>
      <c r="AH25" s="12" t="s">
        <v>35</v>
      </c>
    </row>
    <row r="26" spans="1:36" x14ac:dyDescent="0.2">
      <c r="A26" s="93" t="s">
        <v>155</v>
      </c>
      <c r="B26" s="121">
        <f>[23]Junho!$F$5</f>
        <v>100</v>
      </c>
      <c r="C26" s="121">
        <f>[23]Junho!$F$6</f>
        <v>100</v>
      </c>
      <c r="D26" s="121">
        <f>[23]Junho!$F$7</f>
        <v>100</v>
      </c>
      <c r="E26" s="121">
        <f>[23]Junho!$F$8</f>
        <v>100</v>
      </c>
      <c r="F26" s="121">
        <f>[23]Junho!$F$9</f>
        <v>100</v>
      </c>
      <c r="G26" s="121">
        <f>[23]Junho!$F$10</f>
        <v>95</v>
      </c>
      <c r="H26" s="121">
        <f>[23]Junho!$F$11</f>
        <v>98</v>
      </c>
      <c r="I26" s="121">
        <f>[23]Junho!$F$12</f>
        <v>97</v>
      </c>
      <c r="J26" s="121">
        <f>[23]Junho!$F$13</f>
        <v>98</v>
      </c>
      <c r="K26" s="121">
        <f>[23]Junho!$F$14</f>
        <v>98</v>
      </c>
      <c r="L26" s="121">
        <f>[23]Junho!$F$15</f>
        <v>98</v>
      </c>
      <c r="M26" s="121">
        <f>[23]Junho!$F$16</f>
        <v>100</v>
      </c>
      <c r="N26" s="121">
        <f>[23]Junho!$F$17</f>
        <v>100</v>
      </c>
      <c r="O26" s="121">
        <f>[23]Junho!$F$18</f>
        <v>100</v>
      </c>
      <c r="P26" s="121">
        <f>[23]Junho!$F$19</f>
        <v>100</v>
      </c>
      <c r="Q26" s="121">
        <f>[23]Junho!$F$20</f>
        <v>100</v>
      </c>
      <c r="R26" s="121">
        <f>[23]Junho!$F$21</f>
        <v>100</v>
      </c>
      <c r="S26" s="121">
        <f>[23]Junho!$F$22</f>
        <v>100</v>
      </c>
      <c r="T26" s="121">
        <f>[23]Junho!$F$23</f>
        <v>100</v>
      </c>
      <c r="U26" s="121">
        <f>[23]Junho!$F$24</f>
        <v>100</v>
      </c>
      <c r="V26" s="121">
        <f>[23]Junho!$F$25</f>
        <v>95</v>
      </c>
      <c r="W26" s="121">
        <f>[23]Junho!$F$26</f>
        <v>99</v>
      </c>
      <c r="X26" s="121">
        <f>[23]Junho!$F$27</f>
        <v>100</v>
      </c>
      <c r="Y26" s="121">
        <f>[23]Junho!$F$28</f>
        <v>100</v>
      </c>
      <c r="Z26" s="121">
        <f>[23]Junho!$F$29</f>
        <v>96</v>
      </c>
      <c r="AA26" s="121">
        <f>[23]Junho!$F$30</f>
        <v>99</v>
      </c>
      <c r="AB26" s="121">
        <f>[23]Junho!$F$31</f>
        <v>100</v>
      </c>
      <c r="AC26" s="121">
        <f>[23]Junho!$F$32</f>
        <v>100</v>
      </c>
      <c r="AD26" s="121">
        <f>[23]Junho!$F$33</f>
        <v>90</v>
      </c>
      <c r="AE26" s="121">
        <f>[23]Junho!$F$34</f>
        <v>89</v>
      </c>
      <c r="AF26" s="108">
        <f t="shared" si="1"/>
        <v>100</v>
      </c>
      <c r="AG26" s="117">
        <f t="shared" si="2"/>
        <v>98.4</v>
      </c>
      <c r="AI26" t="s">
        <v>35</v>
      </c>
    </row>
    <row r="27" spans="1:36" x14ac:dyDescent="0.2">
      <c r="A27" s="93" t="s">
        <v>8</v>
      </c>
      <c r="B27" s="121">
        <f>[24]Junho!$F$5</f>
        <v>93</v>
      </c>
      <c r="C27" s="121">
        <f>[24]Junho!$F$6</f>
        <v>100</v>
      </c>
      <c r="D27" s="121">
        <f>[24]Junho!$F$7</f>
        <v>100</v>
      </c>
      <c r="E27" s="121">
        <f>[24]Junho!$F$8</f>
        <v>100</v>
      </c>
      <c r="F27" s="121">
        <f>[24]Junho!$F$9</f>
        <v>100</v>
      </c>
      <c r="G27" s="121">
        <f>[24]Junho!$F$10</f>
        <v>100</v>
      </c>
      <c r="H27" s="121">
        <f>[24]Junho!$F$11</f>
        <v>92</v>
      </c>
      <c r="I27" s="121">
        <f>[24]Junho!$F$12</f>
        <v>96</v>
      </c>
      <c r="J27" s="121">
        <f>[24]Junho!$F$13</f>
        <v>91</v>
      </c>
      <c r="K27" s="121">
        <f>[24]Junho!$F$14</f>
        <v>90</v>
      </c>
      <c r="L27" s="121">
        <f>[24]Junho!$F$15</f>
        <v>94</v>
      </c>
      <c r="M27" s="121">
        <f>[24]Junho!$F$16</f>
        <v>100</v>
      </c>
      <c r="N27" s="121">
        <f>[24]Junho!$F$17</f>
        <v>100</v>
      </c>
      <c r="O27" s="121" t="str">
        <f>[24]Junho!$F$18</f>
        <v>*</v>
      </c>
      <c r="P27" s="121">
        <f>[24]Junho!$F$19</f>
        <v>100</v>
      </c>
      <c r="Q27" s="121">
        <f>[24]Junho!$F$20</f>
        <v>99</v>
      </c>
      <c r="R27" s="121">
        <f>[24]Junho!$F$21</f>
        <v>100</v>
      </c>
      <c r="S27" s="121">
        <f>[24]Junho!$F$22</f>
        <v>100</v>
      </c>
      <c r="T27" s="121">
        <f>[24]Junho!$F$23</f>
        <v>99</v>
      </c>
      <c r="U27" s="121">
        <f>[24]Junho!$F$24</f>
        <v>100</v>
      </c>
      <c r="V27" s="121">
        <f>[24]Junho!$F$25</f>
        <v>100</v>
      </c>
      <c r="W27" s="121">
        <f>[24]Junho!$F$26</f>
        <v>100</v>
      </c>
      <c r="X27" s="121">
        <f>[24]Junho!$F$27</f>
        <v>100</v>
      </c>
      <c r="Y27" s="121">
        <f>[24]Junho!$F$28</f>
        <v>93</v>
      </c>
      <c r="Z27" s="121">
        <f>[24]Junho!$F$29</f>
        <v>93</v>
      </c>
      <c r="AA27" s="121">
        <f>[24]Junho!$F$30</f>
        <v>94</v>
      </c>
      <c r="AB27" s="121">
        <f>[24]Junho!$F$31</f>
        <v>91</v>
      </c>
      <c r="AC27" s="121">
        <f>[24]Junho!$F$32</f>
        <v>100</v>
      </c>
      <c r="AD27" s="121">
        <f>[24]Junho!$F$33</f>
        <v>100</v>
      </c>
      <c r="AE27" s="121">
        <f>[24]Junho!$F$34</f>
        <v>100</v>
      </c>
      <c r="AF27" s="108">
        <f t="shared" si="1"/>
        <v>100</v>
      </c>
      <c r="AG27" s="117">
        <f t="shared" si="2"/>
        <v>97.41379310344827</v>
      </c>
      <c r="AI27" t="s">
        <v>35</v>
      </c>
    </row>
    <row r="28" spans="1:36" x14ac:dyDescent="0.2">
      <c r="A28" s="93" t="s">
        <v>9</v>
      </c>
      <c r="B28" s="121">
        <f>[25]Junho!$F$5</f>
        <v>96</v>
      </c>
      <c r="C28" s="121">
        <f>[25]Junho!$F$6</f>
        <v>94</v>
      </c>
      <c r="D28" s="121">
        <f>[25]Junho!$F$7</f>
        <v>92</v>
      </c>
      <c r="E28" s="121">
        <f>[25]Junho!$F$8</f>
        <v>95</v>
      </c>
      <c r="F28" s="121">
        <f>[25]Junho!$F$9</f>
        <v>77</v>
      </c>
      <c r="G28" s="121">
        <f>[25]Junho!$F$10</f>
        <v>84</v>
      </c>
      <c r="H28" s="121">
        <f>[25]Junho!$F$11</f>
        <v>83</v>
      </c>
      <c r="I28" s="121">
        <f>[25]Junho!$F$12</f>
        <v>80</v>
      </c>
      <c r="J28" s="121">
        <f>[25]Junho!$F$13</f>
        <v>80</v>
      </c>
      <c r="K28" s="121">
        <f>[25]Junho!$F$14</f>
        <v>81</v>
      </c>
      <c r="L28" s="121">
        <f>[25]Junho!$F$15</f>
        <v>67</v>
      </c>
      <c r="M28" s="121">
        <f>[25]Junho!$F$16</f>
        <v>94</v>
      </c>
      <c r="N28" s="121">
        <f>[25]Junho!$F$17</f>
        <v>94</v>
      </c>
      <c r="O28" s="121">
        <f>[25]Junho!$F$18</f>
        <v>95</v>
      </c>
      <c r="P28" s="121">
        <f>[25]Junho!$F$19</f>
        <v>95</v>
      </c>
      <c r="Q28" s="121">
        <f>[25]Junho!$F$20</f>
        <v>96</v>
      </c>
      <c r="R28" s="121">
        <f>[25]Junho!$F$21</f>
        <v>94</v>
      </c>
      <c r="S28" s="121">
        <f>[25]Junho!$F$22</f>
        <v>92</v>
      </c>
      <c r="T28" s="121">
        <f>[25]Junho!$F$23</f>
        <v>92</v>
      </c>
      <c r="U28" s="121">
        <f>[25]Junho!$F$24</f>
        <v>91</v>
      </c>
      <c r="V28" s="121">
        <f>[25]Junho!$F$25</f>
        <v>88</v>
      </c>
      <c r="W28" s="121">
        <f>[25]Junho!$F$26</f>
        <v>78</v>
      </c>
      <c r="X28" s="121">
        <f>[25]Junho!$F$27</f>
        <v>80</v>
      </c>
      <c r="Y28" s="121">
        <f>[25]Junho!$F$28</f>
        <v>84</v>
      </c>
      <c r="Z28" s="121">
        <f>[25]Junho!$F$29</f>
        <v>88</v>
      </c>
      <c r="AA28" s="121">
        <f>[25]Junho!$F$30</f>
        <v>78</v>
      </c>
      <c r="AB28" s="121">
        <f>[25]Junho!$F$31</f>
        <v>76</v>
      </c>
      <c r="AC28" s="121">
        <f>[25]Junho!$F$32</f>
        <v>78</v>
      </c>
      <c r="AD28" s="121">
        <f>[25]Junho!$F$33</f>
        <v>79</v>
      </c>
      <c r="AE28" s="121">
        <f>[25]Junho!$F$34</f>
        <v>86</v>
      </c>
      <c r="AF28" s="108">
        <f t="shared" si="1"/>
        <v>96</v>
      </c>
      <c r="AG28" s="117">
        <f t="shared" si="2"/>
        <v>86.233333333333334</v>
      </c>
      <c r="AI28" t="s">
        <v>35</v>
      </c>
    </row>
    <row r="29" spans="1:36" hidden="1" x14ac:dyDescent="0.2">
      <c r="A29" s="93" t="s">
        <v>32</v>
      </c>
      <c r="B29" s="121" t="str">
        <f>[26]Junho!$F$5</f>
        <v>*</v>
      </c>
      <c r="C29" s="121" t="str">
        <f>[26]Junho!$F$6</f>
        <v>*</v>
      </c>
      <c r="D29" s="121" t="str">
        <f>[26]Junho!$F$7</f>
        <v>*</v>
      </c>
      <c r="E29" s="121" t="str">
        <f>[26]Junho!$F$8</f>
        <v>*</v>
      </c>
      <c r="F29" s="121" t="str">
        <f>[26]Junho!$F$9</f>
        <v>*</v>
      </c>
      <c r="G29" s="121" t="str">
        <f>[26]Junho!$F$10</f>
        <v>*</v>
      </c>
      <c r="H29" s="121" t="str">
        <f>[26]Junho!$F$11</f>
        <v>*</v>
      </c>
      <c r="I29" s="121" t="str">
        <f>[26]Junho!$F$12</f>
        <v>*</v>
      </c>
      <c r="J29" s="121" t="str">
        <f>[26]Junho!$F$13</f>
        <v>*</v>
      </c>
      <c r="K29" s="121" t="str">
        <f>[26]Junho!$F$14</f>
        <v>*</v>
      </c>
      <c r="L29" s="121" t="str">
        <f>[26]Junho!$F$15</f>
        <v>*</v>
      </c>
      <c r="M29" s="121" t="str">
        <f>[26]Junho!$F$16</f>
        <v>*</v>
      </c>
      <c r="N29" s="121" t="str">
        <f>[26]Junho!$F$17</f>
        <v>*</v>
      </c>
      <c r="O29" s="121" t="str">
        <f>[26]Junho!$F$18</f>
        <v>*</v>
      </c>
      <c r="P29" s="121" t="str">
        <f>[26]Junho!$F$19</f>
        <v>*</v>
      </c>
      <c r="Q29" s="121" t="str">
        <f>[26]Junho!$F$20</f>
        <v>*</v>
      </c>
      <c r="R29" s="121" t="str">
        <f>[26]Junho!$F$21</f>
        <v>*</v>
      </c>
      <c r="S29" s="121" t="str">
        <f>[26]Junho!$F$22</f>
        <v>*</v>
      </c>
      <c r="T29" s="121" t="str">
        <f>[26]Junho!$F$23</f>
        <v>*</v>
      </c>
      <c r="U29" s="121" t="str">
        <f>[26]Junho!$F$24</f>
        <v>*</v>
      </c>
      <c r="V29" s="121" t="str">
        <f>[26]Junho!$F$25</f>
        <v>*</v>
      </c>
      <c r="W29" s="121" t="str">
        <f>[26]Junho!$F$26</f>
        <v>*</v>
      </c>
      <c r="X29" s="121" t="str">
        <f>[26]Junho!$F$27</f>
        <v>*</v>
      </c>
      <c r="Y29" s="121" t="str">
        <f>[26]Junho!$F$28</f>
        <v>*</v>
      </c>
      <c r="Z29" s="121" t="str">
        <f>[26]Junho!$F$29</f>
        <v>*</v>
      </c>
      <c r="AA29" s="121" t="str">
        <f>[26]Junho!$F$30</f>
        <v>*</v>
      </c>
      <c r="AB29" s="121" t="str">
        <f>[26]Junho!$F$31</f>
        <v>*</v>
      </c>
      <c r="AC29" s="121" t="str">
        <f>[26]Junho!$F$32</f>
        <v>*</v>
      </c>
      <c r="AD29" s="121" t="str">
        <f>[26]Junho!$F$33</f>
        <v>*</v>
      </c>
      <c r="AE29" s="121" t="str">
        <f>[26]Junho!$F$34</f>
        <v>*</v>
      </c>
      <c r="AF29" s="108" t="s">
        <v>209</v>
      </c>
      <c r="AG29" s="117" t="s">
        <v>209</v>
      </c>
      <c r="AI29" t="s">
        <v>35</v>
      </c>
    </row>
    <row r="30" spans="1:36" x14ac:dyDescent="0.2">
      <c r="A30" s="93" t="s">
        <v>10</v>
      </c>
      <c r="B30" s="121">
        <f>[27]Junho!$F$5</f>
        <v>100</v>
      </c>
      <c r="C30" s="121">
        <f>[27]Junho!$F$6</f>
        <v>95</v>
      </c>
      <c r="D30" s="121">
        <f>[27]Junho!$F$7</f>
        <v>93</v>
      </c>
      <c r="E30" s="121">
        <f>[27]Junho!$F$8</f>
        <v>100</v>
      </c>
      <c r="F30" s="121">
        <f>[27]Junho!$F$9</f>
        <v>99</v>
      </c>
      <c r="G30" s="121">
        <f>[27]Junho!$F$10</f>
        <v>95</v>
      </c>
      <c r="H30" s="121">
        <f>[27]Junho!$F$11</f>
        <v>91</v>
      </c>
      <c r="I30" s="121">
        <f>[27]Junho!$F$12</f>
        <v>98</v>
      </c>
      <c r="J30" s="121">
        <f>[27]Junho!$F$13</f>
        <v>90</v>
      </c>
      <c r="K30" s="121">
        <f>[27]Junho!$F$14</f>
        <v>87</v>
      </c>
      <c r="L30" s="121">
        <f>[27]Junho!$F$15</f>
        <v>86</v>
      </c>
      <c r="M30" s="121">
        <f>[27]Junho!$F$16</f>
        <v>100</v>
      </c>
      <c r="N30" s="121">
        <f>[27]Junho!$F$17</f>
        <v>99</v>
      </c>
      <c r="O30" s="121">
        <f>[27]Junho!$F$18</f>
        <v>100</v>
      </c>
      <c r="P30" s="121">
        <f>[27]Junho!$F$19</f>
        <v>100</v>
      </c>
      <c r="Q30" s="121">
        <f>[27]Junho!$F$20</f>
        <v>94</v>
      </c>
      <c r="R30" s="121">
        <f>[27]Junho!$F$21</f>
        <v>97</v>
      </c>
      <c r="S30" s="121">
        <f>[27]Junho!$F$22</f>
        <v>100</v>
      </c>
      <c r="T30" s="121">
        <f>[27]Junho!$F$23</f>
        <v>96</v>
      </c>
      <c r="U30" s="121">
        <f>[27]Junho!$F$24</f>
        <v>98</v>
      </c>
      <c r="V30" s="121">
        <f>[27]Junho!$F$25</f>
        <v>94</v>
      </c>
      <c r="W30" s="121">
        <f>[27]Junho!$F$26</f>
        <v>93</v>
      </c>
      <c r="X30" s="121">
        <f>[27]Junho!$F$27</f>
        <v>87</v>
      </c>
      <c r="Y30" s="121">
        <f>[27]Junho!$F$28</f>
        <v>90</v>
      </c>
      <c r="Z30" s="121">
        <f>[27]Junho!$F$29</f>
        <v>88</v>
      </c>
      <c r="AA30" s="121">
        <f>[27]Junho!$F$30</f>
        <v>96</v>
      </c>
      <c r="AB30" s="121">
        <f>[27]Junho!$F$31</f>
        <v>84</v>
      </c>
      <c r="AC30" s="121">
        <f>[27]Junho!$F$32</f>
        <v>97</v>
      </c>
      <c r="AD30" s="121">
        <f>[27]Junho!$F$33</f>
        <v>96</v>
      </c>
      <c r="AE30" s="121">
        <f>[27]Junho!$F$34</f>
        <v>93</v>
      </c>
      <c r="AF30" s="108">
        <f t="shared" si="1"/>
        <v>100</v>
      </c>
      <c r="AG30" s="117">
        <f t="shared" si="2"/>
        <v>94.533333333333331</v>
      </c>
      <c r="AI30" t="s">
        <v>35</v>
      </c>
    </row>
    <row r="31" spans="1:36" hidden="1" x14ac:dyDescent="0.2">
      <c r="A31" s="93" t="s">
        <v>156</v>
      </c>
      <c r="B31" s="121" t="str">
        <f>[28]Junho!$F$5</f>
        <v>*</v>
      </c>
      <c r="C31" s="121" t="str">
        <f>[28]Junho!$F$6</f>
        <v>*</v>
      </c>
      <c r="D31" s="121" t="str">
        <f>[28]Junho!$F$7</f>
        <v>*</v>
      </c>
      <c r="E31" s="121" t="str">
        <f>[28]Junho!$F$8</f>
        <v>*</v>
      </c>
      <c r="F31" s="121" t="str">
        <f>[28]Junho!$F$9</f>
        <v>*</v>
      </c>
      <c r="G31" s="121" t="str">
        <f>[28]Junho!$F$10</f>
        <v>*</v>
      </c>
      <c r="H31" s="121" t="str">
        <f>[28]Junho!$F$11</f>
        <v>*</v>
      </c>
      <c r="I31" s="121" t="str">
        <f>[28]Junho!$F$12</f>
        <v>*</v>
      </c>
      <c r="J31" s="121" t="str">
        <f>[28]Junho!$F$13</f>
        <v>*</v>
      </c>
      <c r="K31" s="121" t="str">
        <f>[28]Junho!$F$14</f>
        <v>*</v>
      </c>
      <c r="L31" s="121" t="str">
        <f>[28]Junho!$F$15</f>
        <v>*</v>
      </c>
      <c r="M31" s="121" t="str">
        <f>[28]Junho!$F$16</f>
        <v>*</v>
      </c>
      <c r="N31" s="121" t="str">
        <f>[28]Junho!$F$17</f>
        <v>*</v>
      </c>
      <c r="O31" s="121" t="str">
        <f>[28]Junho!$F$18</f>
        <v>*</v>
      </c>
      <c r="P31" s="121" t="str">
        <f>[28]Junho!$F$19</f>
        <v>*</v>
      </c>
      <c r="Q31" s="121" t="str">
        <f>[28]Junho!$F$20</f>
        <v>*</v>
      </c>
      <c r="R31" s="121" t="str">
        <f>[28]Junho!$F$21</f>
        <v>*</v>
      </c>
      <c r="S31" s="121" t="str">
        <f>[28]Junho!$F$22</f>
        <v>*</v>
      </c>
      <c r="T31" s="121" t="str">
        <f>[28]Junho!$F$23</f>
        <v>*</v>
      </c>
      <c r="U31" s="121" t="str">
        <f>[28]Junho!$F$24</f>
        <v>*</v>
      </c>
      <c r="V31" s="121" t="str">
        <f>[28]Junho!$F$25</f>
        <v>*</v>
      </c>
      <c r="W31" s="121" t="str">
        <f>[28]Junho!$F$26</f>
        <v>*</v>
      </c>
      <c r="X31" s="121" t="str">
        <f>[28]Junho!$F$27</f>
        <v>*</v>
      </c>
      <c r="Y31" s="121" t="str">
        <f>[28]Junho!$F$28</f>
        <v>*</v>
      </c>
      <c r="Z31" s="121" t="str">
        <f>[28]Junho!$F$29</f>
        <v>*</v>
      </c>
      <c r="AA31" s="121" t="str">
        <f>[28]Junho!$F$30</f>
        <v>*</v>
      </c>
      <c r="AB31" s="121" t="str">
        <f>[28]Junho!$F$31</f>
        <v>*</v>
      </c>
      <c r="AC31" s="121" t="str">
        <f>[28]Junho!$F$32</f>
        <v>*</v>
      </c>
      <c r="AD31" s="121" t="str">
        <f>[28]Junho!$F$33</f>
        <v>*</v>
      </c>
      <c r="AE31" s="121" t="str">
        <f>[28]Junho!$F$34</f>
        <v>*</v>
      </c>
      <c r="AF31" s="108" t="s">
        <v>209</v>
      </c>
      <c r="AG31" s="117" t="s">
        <v>209</v>
      </c>
      <c r="AH31" s="12" t="s">
        <v>35</v>
      </c>
    </row>
    <row r="32" spans="1:36" x14ac:dyDescent="0.2">
      <c r="A32" s="93" t="s">
        <v>11</v>
      </c>
      <c r="B32" s="121">
        <f>[29]Junho!$F$5</f>
        <v>96</v>
      </c>
      <c r="C32" s="121">
        <f>[29]Junho!$F$6</f>
        <v>96</v>
      </c>
      <c r="D32" s="121">
        <f>[29]Junho!$F$7</f>
        <v>96</v>
      </c>
      <c r="E32" s="121">
        <f>[29]Junho!$F$8</f>
        <v>96</v>
      </c>
      <c r="F32" s="121">
        <f>[29]Junho!$F$9</f>
        <v>96</v>
      </c>
      <c r="G32" s="121">
        <f>[29]Junho!$F$10</f>
        <v>95</v>
      </c>
      <c r="H32" s="121">
        <f>[29]Junho!$F$11</f>
        <v>96</v>
      </c>
      <c r="I32" s="121">
        <f>[29]Junho!$F$12</f>
        <v>96</v>
      </c>
      <c r="J32" s="121">
        <f>[29]Junho!$F$13</f>
        <v>96</v>
      </c>
      <c r="K32" s="121">
        <f>[29]Junho!$F$14</f>
        <v>96</v>
      </c>
      <c r="L32" s="121">
        <f>[29]Junho!$F$15</f>
        <v>93</v>
      </c>
      <c r="M32" s="121">
        <f>[29]Junho!$F$16</f>
        <v>94</v>
      </c>
      <c r="N32" s="121">
        <f>[29]Junho!$F$17</f>
        <v>95</v>
      </c>
      <c r="O32" s="121">
        <f>[29]Junho!$F$18</f>
        <v>96</v>
      </c>
      <c r="P32" s="121">
        <f>[29]Junho!$F$19</f>
        <v>95</v>
      </c>
      <c r="Q32" s="121">
        <f>[29]Junho!$F$20</f>
        <v>98</v>
      </c>
      <c r="R32" s="121">
        <f>[29]Junho!$F$21</f>
        <v>96</v>
      </c>
      <c r="S32" s="121">
        <f>[29]Junho!$F$22</f>
        <v>97</v>
      </c>
      <c r="T32" s="121">
        <f>[29]Junho!$F$23</f>
        <v>98</v>
      </c>
      <c r="U32" s="121">
        <f>[29]Junho!$F$24</f>
        <v>96</v>
      </c>
      <c r="V32" s="121">
        <f>[29]Junho!$F$25</f>
        <v>96</v>
      </c>
      <c r="W32" s="121">
        <f>[29]Junho!$F$26</f>
        <v>94</v>
      </c>
      <c r="X32" s="121">
        <f>[29]Junho!$F$27</f>
        <v>95</v>
      </c>
      <c r="Y32" s="121">
        <f>[29]Junho!$F$28</f>
        <v>96</v>
      </c>
      <c r="Z32" s="121">
        <f>[29]Junho!$F$29</f>
        <v>96</v>
      </c>
      <c r="AA32" s="121">
        <f>[29]Junho!$F$30</f>
        <v>96</v>
      </c>
      <c r="AB32" s="121">
        <f>[29]Junho!$F$31</f>
        <v>96</v>
      </c>
      <c r="AC32" s="121">
        <f>[29]Junho!$F$32</f>
        <v>95</v>
      </c>
      <c r="AD32" s="121">
        <f>[29]Junho!$F$33</f>
        <v>94</v>
      </c>
      <c r="AE32" s="121">
        <f>[29]Junho!$F$34</f>
        <v>96</v>
      </c>
      <c r="AF32" s="108">
        <f t="shared" si="1"/>
        <v>98</v>
      </c>
      <c r="AG32" s="117">
        <f t="shared" si="2"/>
        <v>95.7</v>
      </c>
      <c r="AI32" t="s">
        <v>35</v>
      </c>
      <c r="AJ32" t="s">
        <v>35</v>
      </c>
    </row>
    <row r="33" spans="1:35" s="5" customFormat="1" x14ac:dyDescent="0.2">
      <c r="A33" s="93" t="s">
        <v>12</v>
      </c>
      <c r="B33" s="121">
        <f>[30]Junho!$F$5</f>
        <v>95</v>
      </c>
      <c r="C33" s="121">
        <f>[30]Junho!$F$6</f>
        <v>93</v>
      </c>
      <c r="D33" s="121">
        <f>[30]Junho!$F$7</f>
        <v>95</v>
      </c>
      <c r="E33" s="121">
        <f>[30]Junho!$F$8</f>
        <v>92</v>
      </c>
      <c r="F33" s="121">
        <f>[30]Junho!$F$9</f>
        <v>91</v>
      </c>
      <c r="G33" s="121">
        <f>[30]Junho!$F$10</f>
        <v>90</v>
      </c>
      <c r="H33" s="121">
        <f>[30]Junho!$F$11</f>
        <v>93</v>
      </c>
      <c r="I33" s="121">
        <f>[30]Junho!$F$12</f>
        <v>93</v>
      </c>
      <c r="J33" s="121">
        <f>[30]Junho!$F$13</f>
        <v>95</v>
      </c>
      <c r="K33" s="121">
        <f>[30]Junho!$F$14</f>
        <v>93</v>
      </c>
      <c r="L33" s="121">
        <f>[30]Junho!$F$15</f>
        <v>94</v>
      </c>
      <c r="M33" s="121">
        <f>[30]Junho!$F$16</f>
        <v>91</v>
      </c>
      <c r="N33" s="121">
        <f>[30]Junho!$F$17</f>
        <v>94</v>
      </c>
      <c r="O33" s="121">
        <f>[30]Junho!$F$18</f>
        <v>94</v>
      </c>
      <c r="P33" s="121">
        <f>[30]Junho!$F$19</f>
        <v>95</v>
      </c>
      <c r="Q33" s="121">
        <f>[30]Junho!$F$20</f>
        <v>96</v>
      </c>
      <c r="R33" s="121">
        <f>[30]Junho!$F$21</f>
        <v>96</v>
      </c>
      <c r="S33" s="121">
        <f>[30]Junho!$F$22</f>
        <v>94</v>
      </c>
      <c r="T33" s="121">
        <f>[30]Junho!$F$23</f>
        <v>94</v>
      </c>
      <c r="U33" s="121">
        <f>[30]Junho!$F$24</f>
        <v>93</v>
      </c>
      <c r="V33" s="121">
        <f>[30]Junho!$F$25</f>
        <v>93</v>
      </c>
      <c r="W33" s="121">
        <f>[30]Junho!$F$26</f>
        <v>92</v>
      </c>
      <c r="X33" s="121">
        <f>[30]Junho!$F$27</f>
        <v>94</v>
      </c>
      <c r="Y33" s="121">
        <f>[30]Junho!$F$28</f>
        <v>94</v>
      </c>
      <c r="Z33" s="121">
        <f>[30]Junho!$F$29</f>
        <v>93</v>
      </c>
      <c r="AA33" s="121">
        <f>[30]Junho!$F$30</f>
        <v>95</v>
      </c>
      <c r="AB33" s="121">
        <f>[30]Junho!$F$31</f>
        <v>94</v>
      </c>
      <c r="AC33" s="121">
        <f>[30]Junho!$F$32</f>
        <v>93</v>
      </c>
      <c r="AD33" s="121">
        <f>[30]Junho!$F$33</f>
        <v>93</v>
      </c>
      <c r="AE33" s="121">
        <f>[30]Junho!$F$34</f>
        <v>92</v>
      </c>
      <c r="AF33" s="108">
        <f t="shared" si="1"/>
        <v>96</v>
      </c>
      <c r="AG33" s="117">
        <f t="shared" si="2"/>
        <v>93.466666666666669</v>
      </c>
    </row>
    <row r="34" spans="1:35" x14ac:dyDescent="0.2">
      <c r="A34" s="93" t="s">
        <v>13</v>
      </c>
      <c r="B34" s="121">
        <f>[31]Junho!$F$5</f>
        <v>100</v>
      </c>
      <c r="C34" s="121">
        <f>[31]Junho!$F$6</f>
        <v>100</v>
      </c>
      <c r="D34" s="121">
        <f>[31]Junho!$F$7</f>
        <v>96</v>
      </c>
      <c r="E34" s="121">
        <f>[31]Junho!$F$8</f>
        <v>96</v>
      </c>
      <c r="F34" s="121">
        <f>[31]Junho!$F$9</f>
        <v>94</v>
      </c>
      <c r="G34" s="121">
        <f>[31]Junho!$F$10</f>
        <v>96</v>
      </c>
      <c r="H34" s="121">
        <f>[31]Junho!$F$11</f>
        <v>100</v>
      </c>
      <c r="I34" s="121">
        <f>[31]Junho!$F$12</f>
        <v>96</v>
      </c>
      <c r="J34" s="121">
        <f>[31]Junho!$F$13</f>
        <v>96</v>
      </c>
      <c r="K34" s="121">
        <f>[31]Junho!$F$14</f>
        <v>94</v>
      </c>
      <c r="L34" s="121">
        <f>[31]Junho!$F$15</f>
        <v>95</v>
      </c>
      <c r="M34" s="121">
        <f>[31]Junho!$F$16</f>
        <v>94</v>
      </c>
      <c r="N34" s="121">
        <f>[31]Junho!$F$17</f>
        <v>95</v>
      </c>
      <c r="O34" s="121">
        <f>[31]Junho!$F$18</f>
        <v>95</v>
      </c>
      <c r="P34" s="121">
        <f>[31]Junho!$F$19</f>
        <v>100</v>
      </c>
      <c r="Q34" s="121">
        <f>[31]Junho!$F$20</f>
        <v>97</v>
      </c>
      <c r="R34" s="121">
        <f>[31]Junho!$F$21</f>
        <v>98</v>
      </c>
      <c r="S34" s="121">
        <f>[31]Junho!$F$22</f>
        <v>97</v>
      </c>
      <c r="T34" s="121">
        <f>[31]Junho!$F$23</f>
        <v>97</v>
      </c>
      <c r="U34" s="121">
        <f>[31]Junho!$F$24</f>
        <v>97</v>
      </c>
      <c r="V34" s="121">
        <f>[31]Junho!$F$25</f>
        <v>96</v>
      </c>
      <c r="W34" s="121">
        <f>[31]Junho!$F$26</f>
        <v>92</v>
      </c>
      <c r="X34" s="121">
        <f>[31]Junho!$F$27</f>
        <v>95</v>
      </c>
      <c r="Y34" s="121">
        <f>[31]Junho!$F$28</f>
        <v>96</v>
      </c>
      <c r="Z34" s="121">
        <f>[31]Junho!$F$29</f>
        <v>94</v>
      </c>
      <c r="AA34" s="121">
        <f>[31]Junho!$F$30</f>
        <v>96</v>
      </c>
      <c r="AB34" s="121">
        <f>[31]Junho!$F$31</f>
        <v>96</v>
      </c>
      <c r="AC34" s="121">
        <f>[31]Junho!$F$32</f>
        <v>95</v>
      </c>
      <c r="AD34" s="121">
        <f>[31]Junho!$F$33</f>
        <v>100</v>
      </c>
      <c r="AE34" s="121">
        <f>[31]Junho!$F$34</f>
        <v>100</v>
      </c>
      <c r="AF34" s="108">
        <f t="shared" si="1"/>
        <v>100</v>
      </c>
      <c r="AG34" s="117">
        <f t="shared" si="2"/>
        <v>96.433333333333337</v>
      </c>
      <c r="AI34" t="s">
        <v>35</v>
      </c>
    </row>
    <row r="35" spans="1:35" x14ac:dyDescent="0.2">
      <c r="A35" s="93" t="s">
        <v>157</v>
      </c>
      <c r="B35" s="121">
        <f>[32]Junho!$F$5</f>
        <v>98</v>
      </c>
      <c r="C35" s="121">
        <f>[32]Junho!$F$6</f>
        <v>97</v>
      </c>
      <c r="D35" s="121">
        <f>[32]Junho!$F$7</f>
        <v>99</v>
      </c>
      <c r="E35" s="121">
        <f>[32]Junho!$F$8</f>
        <v>97</v>
      </c>
      <c r="F35" s="121">
        <f>[32]Junho!$F$9</f>
        <v>96</v>
      </c>
      <c r="G35" s="121">
        <f>[32]Junho!$F$10</f>
        <v>97</v>
      </c>
      <c r="H35" s="121">
        <f>[32]Junho!$F$11</f>
        <v>97</v>
      </c>
      <c r="I35" s="121">
        <f>[32]Junho!$F$12</f>
        <v>97</v>
      </c>
      <c r="J35" s="121">
        <f>[32]Junho!$F$13</f>
        <v>92</v>
      </c>
      <c r="K35" s="121">
        <f>[32]Junho!$F$14</f>
        <v>87</v>
      </c>
      <c r="L35" s="121">
        <f>[32]Junho!$F$15</f>
        <v>88</v>
      </c>
      <c r="M35" s="121">
        <f>[32]Junho!$F$16</f>
        <v>98</v>
      </c>
      <c r="N35" s="121">
        <f>[32]Junho!$F$17</f>
        <v>98</v>
      </c>
      <c r="O35" s="121">
        <f>[32]Junho!$F$18</f>
        <v>97</v>
      </c>
      <c r="P35" s="121">
        <f>[32]Junho!$F$19</f>
        <v>98</v>
      </c>
      <c r="Q35" s="121">
        <f>[32]Junho!$F$20</f>
        <v>99</v>
      </c>
      <c r="R35" s="121">
        <f>[32]Junho!$F$21</f>
        <v>99</v>
      </c>
      <c r="S35" s="121">
        <f>[32]Junho!$F$22</f>
        <v>99</v>
      </c>
      <c r="T35" s="121">
        <f>[32]Junho!$F$23</f>
        <v>99</v>
      </c>
      <c r="U35" s="121">
        <f>[32]Junho!$F$24</f>
        <v>98</v>
      </c>
      <c r="V35" s="121">
        <f>[32]Junho!$F$25</f>
        <v>98</v>
      </c>
      <c r="W35" s="121">
        <f>[32]Junho!$F$26</f>
        <v>80</v>
      </c>
      <c r="X35" s="121">
        <f>[32]Junho!$F$27</f>
        <v>92</v>
      </c>
      <c r="Y35" s="121">
        <f>[32]Junho!$F$28</f>
        <v>93</v>
      </c>
      <c r="Z35" s="121">
        <f>[32]Junho!$F$29</f>
        <v>94</v>
      </c>
      <c r="AA35" s="121">
        <f>[32]Junho!$F$30</f>
        <v>93</v>
      </c>
      <c r="AB35" s="121">
        <f>[32]Junho!$F$31</f>
        <v>91</v>
      </c>
      <c r="AC35" s="121">
        <f>[32]Junho!$F$32</f>
        <v>93</v>
      </c>
      <c r="AD35" s="121">
        <f>[32]Junho!$F$33</f>
        <v>98</v>
      </c>
      <c r="AE35" s="121">
        <f>[32]Junho!$F$34</f>
        <v>91</v>
      </c>
      <c r="AF35" s="108">
        <f t="shared" si="1"/>
        <v>99</v>
      </c>
      <c r="AG35" s="117">
        <f t="shared" si="2"/>
        <v>95.1</v>
      </c>
      <c r="AI35" t="s">
        <v>35</v>
      </c>
    </row>
    <row r="36" spans="1:35" hidden="1" x14ac:dyDescent="0.2">
      <c r="A36" s="93" t="s">
        <v>128</v>
      </c>
      <c r="B36" s="121" t="str">
        <f>[33]Junho!$F$5</f>
        <v>*</v>
      </c>
      <c r="C36" s="121" t="str">
        <f>[33]Junho!$F$6</f>
        <v>*</v>
      </c>
      <c r="D36" s="121" t="str">
        <f>[33]Junho!$F$7</f>
        <v>*</v>
      </c>
      <c r="E36" s="121" t="str">
        <f>[33]Junho!$F$8</f>
        <v>*</v>
      </c>
      <c r="F36" s="121" t="str">
        <f>[33]Junho!$F$9</f>
        <v>*</v>
      </c>
      <c r="G36" s="121" t="str">
        <f>[33]Junho!$F$10</f>
        <v>*</v>
      </c>
      <c r="H36" s="121" t="str">
        <f>[33]Junho!$F$11</f>
        <v>*</v>
      </c>
      <c r="I36" s="121" t="str">
        <f>[33]Junho!$F$12</f>
        <v>*</v>
      </c>
      <c r="J36" s="121" t="str">
        <f>[33]Junho!$F$13</f>
        <v>*</v>
      </c>
      <c r="K36" s="121" t="str">
        <f>[33]Junho!$F$14</f>
        <v>*</v>
      </c>
      <c r="L36" s="121" t="str">
        <f>[33]Junho!$F$15</f>
        <v>*</v>
      </c>
      <c r="M36" s="121" t="str">
        <f>[33]Junho!$F$16</f>
        <v>*</v>
      </c>
      <c r="N36" s="121" t="str">
        <f>[33]Junho!$F$17</f>
        <v>*</v>
      </c>
      <c r="O36" s="121" t="str">
        <f>[33]Junho!$F$18</f>
        <v>*</v>
      </c>
      <c r="P36" s="121" t="str">
        <f>[33]Junho!$F$19</f>
        <v>*</v>
      </c>
      <c r="Q36" s="121" t="str">
        <f>[33]Junho!$F$20</f>
        <v>*</v>
      </c>
      <c r="R36" s="121" t="str">
        <f>[33]Junho!$F$21</f>
        <v>*</v>
      </c>
      <c r="S36" s="121" t="str">
        <f>[33]Junho!$F$22</f>
        <v>*</v>
      </c>
      <c r="T36" s="121" t="str">
        <f>[33]Junho!$F$23</f>
        <v>*</v>
      </c>
      <c r="U36" s="121" t="str">
        <f>[33]Junho!$F$24</f>
        <v>*</v>
      </c>
      <c r="V36" s="121" t="str">
        <f>[33]Junho!$F$25</f>
        <v>*</v>
      </c>
      <c r="W36" s="121" t="str">
        <f>[33]Junho!$F$26</f>
        <v>*</v>
      </c>
      <c r="X36" s="121" t="str">
        <f>[33]Junho!$F$27</f>
        <v>*</v>
      </c>
      <c r="Y36" s="121" t="str">
        <f>[33]Junho!$F$28</f>
        <v>*</v>
      </c>
      <c r="Z36" s="121" t="str">
        <f>[33]Junho!$F$29</f>
        <v>*</v>
      </c>
      <c r="AA36" s="121" t="str">
        <f>[33]Junho!$F$30</f>
        <v>*</v>
      </c>
      <c r="AB36" s="121" t="str">
        <f>[33]Junho!$F$31</f>
        <v>*</v>
      </c>
      <c r="AC36" s="121" t="str">
        <f>[33]Junho!$F$32</f>
        <v>*</v>
      </c>
      <c r="AD36" s="121" t="str">
        <f>[33]Junho!$F$33</f>
        <v>*</v>
      </c>
      <c r="AE36" s="121" t="str">
        <f>[33]Junho!$F$34</f>
        <v>*</v>
      </c>
      <c r="AF36" s="108" t="s">
        <v>209</v>
      </c>
      <c r="AG36" s="117" t="s">
        <v>209</v>
      </c>
    </row>
    <row r="37" spans="1:35" x14ac:dyDescent="0.2">
      <c r="A37" s="93" t="s">
        <v>14</v>
      </c>
      <c r="B37" s="121">
        <f>[34]Junho!$F$5</f>
        <v>93</v>
      </c>
      <c r="C37" s="121">
        <f>[34]Junho!$F$6</f>
        <v>94</v>
      </c>
      <c r="D37" s="121">
        <f>[34]Junho!$F$7</f>
        <v>94</v>
      </c>
      <c r="E37" s="121">
        <f>[34]Junho!$F$8</f>
        <v>93</v>
      </c>
      <c r="F37" s="121">
        <f>[34]Junho!$F$9</f>
        <v>93</v>
      </c>
      <c r="G37" s="121">
        <f>[34]Junho!$F$10</f>
        <v>92</v>
      </c>
      <c r="H37" s="121">
        <f>[34]Junho!$F$11</f>
        <v>93</v>
      </c>
      <c r="I37" s="121">
        <f>[34]Junho!$F$12</f>
        <v>93</v>
      </c>
      <c r="J37" s="121">
        <f>[34]Junho!$F$13</f>
        <v>93</v>
      </c>
      <c r="K37" s="121">
        <f>[34]Junho!$F$14</f>
        <v>92</v>
      </c>
      <c r="L37" s="121">
        <f>[34]Junho!$F$15</f>
        <v>88</v>
      </c>
      <c r="M37" s="121">
        <f>[34]Junho!$F$16</f>
        <v>92</v>
      </c>
      <c r="N37" s="121">
        <f>[34]Junho!$F$17</f>
        <v>93</v>
      </c>
      <c r="O37" s="121">
        <f>[34]Junho!$F$18</f>
        <v>91</v>
      </c>
      <c r="P37" s="121">
        <f>[34]Junho!$F$19</f>
        <v>94</v>
      </c>
      <c r="Q37" s="121">
        <f>[34]Junho!$F$20</f>
        <v>94</v>
      </c>
      <c r="R37" s="121">
        <f>[34]Junho!$F$21</f>
        <v>93</v>
      </c>
      <c r="S37" s="121">
        <f>[34]Junho!$F$22</f>
        <v>94</v>
      </c>
      <c r="T37" s="121">
        <f>[34]Junho!$F$23</f>
        <v>94</v>
      </c>
      <c r="U37" s="121">
        <f>[34]Junho!$F$24</f>
        <v>93</v>
      </c>
      <c r="V37" s="121">
        <f>[34]Junho!$F$25</f>
        <v>94</v>
      </c>
      <c r="W37" s="121">
        <f>[34]Junho!$F$26</f>
        <v>93</v>
      </c>
      <c r="X37" s="121">
        <f>[34]Junho!$F$27</f>
        <v>93</v>
      </c>
      <c r="Y37" s="121">
        <f>[34]Junho!$F$28</f>
        <v>94</v>
      </c>
      <c r="Z37" s="121">
        <f>[34]Junho!$F$29</f>
        <v>94</v>
      </c>
      <c r="AA37" s="121">
        <f>[34]Junho!$F$30</f>
        <v>94</v>
      </c>
      <c r="AB37" s="121">
        <f>[34]Junho!$F$31</f>
        <v>94</v>
      </c>
      <c r="AC37" s="121">
        <f>[34]Junho!$F$32</f>
        <v>93</v>
      </c>
      <c r="AD37" s="121">
        <f>[34]Junho!$F$33</f>
        <v>93</v>
      </c>
      <c r="AE37" s="121">
        <f>[34]Junho!$F$34</f>
        <v>92</v>
      </c>
      <c r="AF37" s="108">
        <f t="shared" si="1"/>
        <v>94</v>
      </c>
      <c r="AG37" s="117">
        <f t="shared" si="2"/>
        <v>93</v>
      </c>
    </row>
    <row r="38" spans="1:35" hidden="1" x14ac:dyDescent="0.2">
      <c r="A38" s="93" t="s">
        <v>158</v>
      </c>
      <c r="B38" s="121" t="str">
        <f>[35]Junho!$F$5</f>
        <v>*</v>
      </c>
      <c r="C38" s="121" t="str">
        <f>[35]Junho!$F$6</f>
        <v>*</v>
      </c>
      <c r="D38" s="121" t="str">
        <f>[35]Junho!$F$7</f>
        <v>*</v>
      </c>
      <c r="E38" s="121" t="str">
        <f>[35]Junho!$F$8</f>
        <v>*</v>
      </c>
      <c r="F38" s="121" t="str">
        <f>[35]Junho!$F$9</f>
        <v>*</v>
      </c>
      <c r="G38" s="121" t="str">
        <f>[35]Junho!$F$10</f>
        <v>*</v>
      </c>
      <c r="H38" s="121" t="str">
        <f>[35]Junho!$F$11</f>
        <v>*</v>
      </c>
      <c r="I38" s="121" t="str">
        <f>[35]Junho!$F$12</f>
        <v>*</v>
      </c>
      <c r="J38" s="121" t="str">
        <f>[35]Junho!$F$13</f>
        <v>*</v>
      </c>
      <c r="K38" s="121" t="str">
        <f>[35]Junho!$F$14</f>
        <v>*</v>
      </c>
      <c r="L38" s="121" t="str">
        <f>[35]Junho!$F$15</f>
        <v>*</v>
      </c>
      <c r="M38" s="121" t="str">
        <f>[35]Junho!$F$16</f>
        <v>*</v>
      </c>
      <c r="N38" s="121" t="str">
        <f>[35]Junho!$F$17</f>
        <v>*</v>
      </c>
      <c r="O38" s="121" t="str">
        <f>[35]Junho!$F$18</f>
        <v>*</v>
      </c>
      <c r="P38" s="121" t="str">
        <f>[35]Junho!$F$19</f>
        <v>*</v>
      </c>
      <c r="Q38" s="121" t="str">
        <f>[35]Junho!$F$20</f>
        <v>*</v>
      </c>
      <c r="R38" s="121" t="str">
        <f>[35]Junho!$F$21</f>
        <v>*</v>
      </c>
      <c r="S38" s="121" t="str">
        <f>[35]Junho!$F$22</f>
        <v>*</v>
      </c>
      <c r="T38" s="121" t="str">
        <f>[35]Junho!$F$23</f>
        <v>*</v>
      </c>
      <c r="U38" s="121" t="str">
        <f>[35]Junho!$F$24</f>
        <v>*</v>
      </c>
      <c r="V38" s="121" t="str">
        <f>[35]Junho!$F$25</f>
        <v>*</v>
      </c>
      <c r="W38" s="121" t="str">
        <f>[35]Junho!$F$26</f>
        <v>*</v>
      </c>
      <c r="X38" s="121" t="str">
        <f>[35]Junho!$F$27</f>
        <v>*</v>
      </c>
      <c r="Y38" s="121" t="str">
        <f>[35]Junho!$F$28</f>
        <v>*</v>
      </c>
      <c r="Z38" s="121" t="str">
        <f>[35]Junho!$F$29</f>
        <v>*</v>
      </c>
      <c r="AA38" s="121" t="str">
        <f>[35]Junho!$F$30</f>
        <v>*</v>
      </c>
      <c r="AB38" s="121" t="str">
        <f>[35]Junho!$F$31</f>
        <v>*</v>
      </c>
      <c r="AC38" s="121" t="str">
        <f>[35]Junho!$F$32</f>
        <v>*</v>
      </c>
      <c r="AD38" s="121" t="str">
        <f>[35]Junho!$F$33</f>
        <v>*</v>
      </c>
      <c r="AE38" s="121" t="str">
        <f>[35]Junho!$F$34</f>
        <v>*</v>
      </c>
      <c r="AF38" s="108" t="s">
        <v>209</v>
      </c>
      <c r="AG38" s="117" t="s">
        <v>209</v>
      </c>
    </row>
    <row r="39" spans="1:35" x14ac:dyDescent="0.2">
      <c r="A39" s="93" t="s">
        <v>15</v>
      </c>
      <c r="B39" s="121">
        <f>[36]Junho!$F$5</f>
        <v>97</v>
      </c>
      <c r="C39" s="121">
        <f>[36]Junho!$F$6</f>
        <v>97</v>
      </c>
      <c r="D39" s="121">
        <f>[36]Junho!$F$7</f>
        <v>95</v>
      </c>
      <c r="E39" s="121">
        <f>[36]Junho!$F$8</f>
        <v>93</v>
      </c>
      <c r="F39" s="121">
        <f>[36]Junho!$F$9</f>
        <v>88</v>
      </c>
      <c r="G39" s="121">
        <f>[36]Junho!$F$10</f>
        <v>89</v>
      </c>
      <c r="H39" s="121">
        <f>[36]Junho!$F$11</f>
        <v>92</v>
      </c>
      <c r="I39" s="121">
        <f>[36]Junho!$F$12</f>
        <v>87</v>
      </c>
      <c r="J39" s="121">
        <f>[36]Junho!$F$13</f>
        <v>78</v>
      </c>
      <c r="K39" s="121">
        <f>[36]Junho!$F$14</f>
        <v>85</v>
      </c>
      <c r="L39" s="121">
        <f>[36]Junho!$F$15</f>
        <v>96</v>
      </c>
      <c r="M39" s="121">
        <f>[36]Junho!$F$16</f>
        <v>97</v>
      </c>
      <c r="N39" s="121">
        <f>[36]Junho!$F$17</f>
        <v>97</v>
      </c>
      <c r="O39" s="121">
        <f>[36]Junho!$F$18</f>
        <v>97</v>
      </c>
      <c r="P39" s="121">
        <f>[36]Junho!$F$19</f>
        <v>97</v>
      </c>
      <c r="Q39" s="121">
        <f>[36]Junho!$F$20</f>
        <v>96</v>
      </c>
      <c r="R39" s="121">
        <f>[36]Junho!$F$21</f>
        <v>97</v>
      </c>
      <c r="S39" s="121">
        <f>[36]Junho!$F$22</f>
        <v>96</v>
      </c>
      <c r="T39" s="121">
        <f>[36]Junho!$F$23</f>
        <v>95</v>
      </c>
      <c r="U39" s="121">
        <f>[36]Junho!$F$24</f>
        <v>89</v>
      </c>
      <c r="V39" s="121">
        <f>[36]Junho!$F$25</f>
        <v>89</v>
      </c>
      <c r="W39" s="121">
        <f>[36]Junho!$F$26</f>
        <v>84</v>
      </c>
      <c r="X39" s="121">
        <f>[36]Junho!$F$27</f>
        <v>76</v>
      </c>
      <c r="Y39" s="121">
        <f>[36]Junho!$F$28</f>
        <v>86</v>
      </c>
      <c r="Z39" s="121">
        <f>[36]Junho!$F$29</f>
        <v>79</v>
      </c>
      <c r="AA39" s="121">
        <f>[36]Junho!$F$30</f>
        <v>86</v>
      </c>
      <c r="AB39" s="121">
        <f>[36]Junho!$F$31</f>
        <v>87</v>
      </c>
      <c r="AC39" s="121">
        <f>[36]Junho!$F$32</f>
        <v>70</v>
      </c>
      <c r="AD39" s="121">
        <f>[36]Junho!$F$33</f>
        <v>87</v>
      </c>
      <c r="AE39" s="121">
        <f>[36]Junho!$F$34</f>
        <v>87</v>
      </c>
      <c r="AF39" s="108">
        <f t="shared" si="1"/>
        <v>97</v>
      </c>
      <c r="AG39" s="117">
        <f t="shared" si="2"/>
        <v>89.63333333333334</v>
      </c>
      <c r="AH39" s="12" t="s">
        <v>35</v>
      </c>
      <c r="AI39" t="s">
        <v>35</v>
      </c>
    </row>
    <row r="40" spans="1:35" x14ac:dyDescent="0.2">
      <c r="A40" s="93" t="s">
        <v>16</v>
      </c>
      <c r="B40" s="121">
        <f>[37]Junho!$F$5</f>
        <v>96</v>
      </c>
      <c r="C40" s="121">
        <f>[37]Junho!$F$6</f>
        <v>94</v>
      </c>
      <c r="D40" s="121">
        <f>[37]Junho!$F$7</f>
        <v>88</v>
      </c>
      <c r="E40" s="121">
        <f>[37]Junho!$F$8</f>
        <v>92</v>
      </c>
      <c r="F40" s="121">
        <f>[37]Junho!$F$9</f>
        <v>91</v>
      </c>
      <c r="G40" s="121">
        <f>[37]Junho!$F$10</f>
        <v>92</v>
      </c>
      <c r="H40" s="121">
        <f>[37]Junho!$F$11</f>
        <v>92</v>
      </c>
      <c r="I40" s="121">
        <f>[37]Junho!$F$12</f>
        <v>92</v>
      </c>
      <c r="J40" s="121">
        <f>[37]Junho!$F$13</f>
        <v>81</v>
      </c>
      <c r="K40" s="121">
        <f>[37]Junho!$F$14</f>
        <v>80</v>
      </c>
      <c r="L40" s="121">
        <f>[37]Junho!$F$15</f>
        <v>91</v>
      </c>
      <c r="M40" s="121">
        <f>[37]Junho!$F$16</f>
        <v>93</v>
      </c>
      <c r="N40" s="121">
        <f>[37]Junho!$F$17</f>
        <v>82</v>
      </c>
      <c r="O40" s="121">
        <f>[37]Junho!$F$18</f>
        <v>81</v>
      </c>
      <c r="P40" s="121">
        <f>[37]Junho!$F$19</f>
        <v>85</v>
      </c>
      <c r="Q40" s="121">
        <f>[37]Junho!$F$20</f>
        <v>89</v>
      </c>
      <c r="R40" s="121">
        <f>[37]Junho!$F$21</f>
        <v>94</v>
      </c>
      <c r="S40" s="121">
        <f>[37]Junho!$F$22</f>
        <v>93</v>
      </c>
      <c r="T40" s="121">
        <f>[37]Junho!$F$23</f>
        <v>92</v>
      </c>
      <c r="U40" s="121">
        <f>[37]Junho!$F$24</f>
        <v>91</v>
      </c>
      <c r="V40" s="121">
        <f>[37]Junho!$F$25</f>
        <v>86</v>
      </c>
      <c r="W40" s="121">
        <f>[37]Junho!$F$26</f>
        <v>78</v>
      </c>
      <c r="X40" s="121">
        <f>[37]Junho!$F$27</f>
        <v>77</v>
      </c>
      <c r="Y40" s="121">
        <f>[37]Junho!$F$28</f>
        <v>73</v>
      </c>
      <c r="Z40" s="121">
        <f>[37]Junho!$F$29</f>
        <v>78</v>
      </c>
      <c r="AA40" s="121">
        <f>[37]Junho!$F$30</f>
        <v>87</v>
      </c>
      <c r="AB40" s="121">
        <f>[37]Junho!$F$31</f>
        <v>88</v>
      </c>
      <c r="AC40" s="121">
        <f>[37]Junho!$F$32</f>
        <v>88</v>
      </c>
      <c r="AD40" s="121">
        <f>[37]Junho!$F$33</f>
        <v>92</v>
      </c>
      <c r="AE40" s="121">
        <f>[37]Junho!$F$34</f>
        <v>96</v>
      </c>
      <c r="AF40" s="108">
        <f t="shared" si="1"/>
        <v>96</v>
      </c>
      <c r="AG40" s="117">
        <f t="shared" si="2"/>
        <v>87.733333333333334</v>
      </c>
    </row>
    <row r="41" spans="1:35" x14ac:dyDescent="0.2">
      <c r="A41" s="93" t="s">
        <v>159</v>
      </c>
      <c r="B41" s="121">
        <f>[38]Junho!$F$5</f>
        <v>100</v>
      </c>
      <c r="C41" s="121">
        <f>[38]Junho!$F$6</f>
        <v>100</v>
      </c>
      <c r="D41" s="121">
        <f>[38]Junho!$F$7</f>
        <v>100</v>
      </c>
      <c r="E41" s="121">
        <f>[38]Junho!$F$8</f>
        <v>100</v>
      </c>
      <c r="F41" s="121">
        <f>[38]Junho!$F$9</f>
        <v>100</v>
      </c>
      <c r="G41" s="121">
        <f>[38]Junho!$F$10</f>
        <v>100</v>
      </c>
      <c r="H41" s="121">
        <f>[38]Junho!$F$11</f>
        <v>100</v>
      </c>
      <c r="I41" s="121">
        <f>[38]Junho!$F$12</f>
        <v>100</v>
      </c>
      <c r="J41" s="121">
        <f>[38]Junho!$F$13</f>
        <v>100</v>
      </c>
      <c r="K41" s="121">
        <f>[38]Junho!$F$14</f>
        <v>99</v>
      </c>
      <c r="L41" s="121">
        <f>[38]Junho!$F$15</f>
        <v>98</v>
      </c>
      <c r="M41" s="121">
        <f>[38]Junho!$F$16</f>
        <v>99</v>
      </c>
      <c r="N41" s="121">
        <f>[38]Junho!$F$17</f>
        <v>100</v>
      </c>
      <c r="O41" s="121">
        <f>[38]Junho!$F$18</f>
        <v>100</v>
      </c>
      <c r="P41" s="121">
        <f>[38]Junho!$F$19</f>
        <v>100</v>
      </c>
      <c r="Q41" s="121">
        <f>[38]Junho!$F$20</f>
        <v>100</v>
      </c>
      <c r="R41" s="121">
        <f>[38]Junho!$F$21</f>
        <v>99</v>
      </c>
      <c r="S41" s="121">
        <f>[38]Junho!$F$22</f>
        <v>100</v>
      </c>
      <c r="T41" s="121">
        <f>[38]Junho!$F$23</f>
        <v>100</v>
      </c>
      <c r="U41" s="121">
        <f>[38]Junho!$F$24</f>
        <v>100</v>
      </c>
      <c r="V41" s="121">
        <f>[38]Junho!$F$25</f>
        <v>100</v>
      </c>
      <c r="W41" s="121">
        <f>[38]Junho!$F$26</f>
        <v>100</v>
      </c>
      <c r="X41" s="121">
        <f>[38]Junho!$F$27</f>
        <v>100</v>
      </c>
      <c r="Y41" s="121">
        <f>[38]Junho!$F$28</f>
        <v>100</v>
      </c>
      <c r="Z41" s="121">
        <f>[38]Junho!$F$29</f>
        <v>100</v>
      </c>
      <c r="AA41" s="121">
        <f>[38]Junho!$F$30</f>
        <v>100</v>
      </c>
      <c r="AB41" s="121">
        <f>[38]Junho!$F$31</f>
        <v>100</v>
      </c>
      <c r="AC41" s="121">
        <f>[38]Junho!$F$32</f>
        <v>100</v>
      </c>
      <c r="AD41" s="121">
        <f>[38]Junho!$F$33</f>
        <v>100</v>
      </c>
      <c r="AE41" s="121">
        <f>[38]Junho!$F$34</f>
        <v>100</v>
      </c>
      <c r="AF41" s="108">
        <f t="shared" si="1"/>
        <v>100</v>
      </c>
      <c r="AG41" s="117">
        <f t="shared" si="2"/>
        <v>99.833333333333329</v>
      </c>
    </row>
    <row r="42" spans="1:35" x14ac:dyDescent="0.2">
      <c r="A42" s="93" t="s">
        <v>17</v>
      </c>
      <c r="B42" s="121">
        <f>[39]Junho!$F$5</f>
        <v>100</v>
      </c>
      <c r="C42" s="121">
        <f>[39]Junho!$F$6</f>
        <v>100</v>
      </c>
      <c r="D42" s="121">
        <f>[39]Junho!$F$7</f>
        <v>100</v>
      </c>
      <c r="E42" s="121">
        <f>[39]Junho!$F$8</f>
        <v>100</v>
      </c>
      <c r="F42" s="121">
        <f>[39]Junho!$F$9</f>
        <v>100</v>
      </c>
      <c r="G42" s="121">
        <f>[39]Junho!$F$10</f>
        <v>100</v>
      </c>
      <c r="H42" s="121">
        <f>[39]Junho!$F$11</f>
        <v>100</v>
      </c>
      <c r="I42" s="121">
        <f>[39]Junho!$F$12</f>
        <v>100</v>
      </c>
      <c r="J42" s="121">
        <f>[39]Junho!$F$13</f>
        <v>100</v>
      </c>
      <c r="K42" s="121">
        <f>[39]Junho!$F$14</f>
        <v>99</v>
      </c>
      <c r="L42" s="121">
        <f>[39]Junho!$F$15</f>
        <v>95</v>
      </c>
      <c r="M42" s="121">
        <f>[39]Junho!$F$16</f>
        <v>98</v>
      </c>
      <c r="N42" s="121">
        <f>[39]Junho!$F$17</f>
        <v>99</v>
      </c>
      <c r="O42" s="121">
        <f>[39]Junho!$F$18</f>
        <v>99</v>
      </c>
      <c r="P42" s="121">
        <f>[39]Junho!$F$19</f>
        <v>99</v>
      </c>
      <c r="Q42" s="121">
        <f>[39]Junho!$F$20</f>
        <v>100</v>
      </c>
      <c r="R42" s="121">
        <f>[39]Junho!$F$21</f>
        <v>100</v>
      </c>
      <c r="S42" s="121">
        <f>[39]Junho!$F$22</f>
        <v>100</v>
      </c>
      <c r="T42" s="121">
        <f>[39]Junho!$F$23</f>
        <v>100</v>
      </c>
      <c r="U42" s="121">
        <f>[39]Junho!$F$24</f>
        <v>100</v>
      </c>
      <c r="V42" s="121">
        <f>[39]Junho!$F$25</f>
        <v>100</v>
      </c>
      <c r="W42" s="121">
        <f>[39]Junho!$F$26</f>
        <v>97</v>
      </c>
      <c r="X42" s="121">
        <f>[39]Junho!$F$27</f>
        <v>96</v>
      </c>
      <c r="Y42" s="121">
        <f>[39]Junho!$F$28</f>
        <v>100</v>
      </c>
      <c r="Z42" s="121">
        <f>[39]Junho!$F$29</f>
        <v>99</v>
      </c>
      <c r="AA42" s="121">
        <f>[39]Junho!$F$30</f>
        <v>100</v>
      </c>
      <c r="AB42" s="121">
        <f>[39]Junho!$F$31</f>
        <v>100</v>
      </c>
      <c r="AC42" s="121">
        <f>[39]Junho!$F$32</f>
        <v>100</v>
      </c>
      <c r="AD42" s="121">
        <f>[39]Junho!$F$33</f>
        <v>100</v>
      </c>
      <c r="AE42" s="121">
        <f>[39]Junho!$F$34</f>
        <v>100</v>
      </c>
      <c r="AF42" s="108">
        <f t="shared" si="1"/>
        <v>100</v>
      </c>
      <c r="AG42" s="117">
        <f t="shared" si="2"/>
        <v>99.36666666666666</v>
      </c>
    </row>
    <row r="43" spans="1:35" x14ac:dyDescent="0.2">
      <c r="A43" s="93" t="s">
        <v>141</v>
      </c>
      <c r="B43" s="121">
        <f>[40]Junho!$F$5</f>
        <v>100</v>
      </c>
      <c r="C43" s="121">
        <f>[40]Junho!$F$6</f>
        <v>100</v>
      </c>
      <c r="D43" s="121">
        <f>[40]Junho!$F$7</f>
        <v>100</v>
      </c>
      <c r="E43" s="121">
        <f>[40]Junho!$F$8</f>
        <v>100</v>
      </c>
      <c r="F43" s="121">
        <f>[40]Junho!$F$9</f>
        <v>100</v>
      </c>
      <c r="G43" s="121">
        <f>[40]Junho!$F$10</f>
        <v>100</v>
      </c>
      <c r="H43" s="121">
        <f>[40]Junho!$F$11</f>
        <v>100</v>
      </c>
      <c r="I43" s="121">
        <f>[40]Junho!$F$12</f>
        <v>100</v>
      </c>
      <c r="J43" s="121">
        <f>[40]Junho!$F$13</f>
        <v>100</v>
      </c>
      <c r="K43" s="121">
        <f>[40]Junho!$F$14</f>
        <v>100</v>
      </c>
      <c r="L43" s="121">
        <f>[40]Junho!$F$15</f>
        <v>100</v>
      </c>
      <c r="M43" s="121">
        <f>[40]Junho!$F$16</f>
        <v>100</v>
      </c>
      <c r="N43" s="121">
        <f>[40]Junho!$F$17</f>
        <v>100</v>
      </c>
      <c r="O43" s="121">
        <f>[40]Junho!$F$18</f>
        <v>100</v>
      </c>
      <c r="P43" s="121">
        <f>[40]Junho!$F$19</f>
        <v>100</v>
      </c>
      <c r="Q43" s="121">
        <f>[40]Junho!$F$20</f>
        <v>100</v>
      </c>
      <c r="R43" s="121">
        <f>[40]Junho!$F$21</f>
        <v>100</v>
      </c>
      <c r="S43" s="121">
        <f>[40]Junho!$F$22</f>
        <v>100</v>
      </c>
      <c r="T43" s="121">
        <f>[40]Junho!$F$23</f>
        <v>100</v>
      </c>
      <c r="U43" s="121">
        <f>[40]Junho!$F$24</f>
        <v>100</v>
      </c>
      <c r="V43" s="121">
        <f>[40]Junho!$F$25</f>
        <v>100</v>
      </c>
      <c r="W43" s="121">
        <f>[40]Junho!$F$26</f>
        <v>100</v>
      </c>
      <c r="X43" s="121">
        <f>[40]Junho!$F$27</f>
        <v>100</v>
      </c>
      <c r="Y43" s="121">
        <f>[40]Junho!$F$28</f>
        <v>100</v>
      </c>
      <c r="Z43" s="121">
        <f>[40]Junho!$F$29</f>
        <v>100</v>
      </c>
      <c r="AA43" s="121">
        <f>[40]Junho!$F$30</f>
        <v>100</v>
      </c>
      <c r="AB43" s="121">
        <f>[40]Junho!$F$31</f>
        <v>100</v>
      </c>
      <c r="AC43" s="121">
        <f>[40]Junho!$F$32</f>
        <v>100</v>
      </c>
      <c r="AD43" s="121">
        <f>[40]Junho!$F$33</f>
        <v>100</v>
      </c>
      <c r="AE43" s="121">
        <f>[40]Junho!$F$34</f>
        <v>100</v>
      </c>
      <c r="AF43" s="108">
        <f t="shared" si="1"/>
        <v>100</v>
      </c>
      <c r="AG43" s="117">
        <f t="shared" si="2"/>
        <v>100</v>
      </c>
    </row>
    <row r="44" spans="1:35" x14ac:dyDescent="0.2">
      <c r="A44" s="93" t="s">
        <v>18</v>
      </c>
      <c r="B44" s="121">
        <f>[41]Junho!$F$5</f>
        <v>96</v>
      </c>
      <c r="C44" s="121">
        <f>[41]Junho!$F$6</f>
        <v>96</v>
      </c>
      <c r="D44" s="121">
        <f>[41]Junho!$F$7</f>
        <v>95</v>
      </c>
      <c r="E44" s="121">
        <f>[41]Junho!$F$8</f>
        <v>91</v>
      </c>
      <c r="F44" s="121">
        <f>[41]Junho!$F$9</f>
        <v>85</v>
      </c>
      <c r="G44" s="121">
        <f>[41]Junho!$F$10</f>
        <v>84</v>
      </c>
      <c r="H44" s="121">
        <f>[41]Junho!$F$11</f>
        <v>84</v>
      </c>
      <c r="I44" s="121">
        <f>[41]Junho!$F$12</f>
        <v>88</v>
      </c>
      <c r="J44" s="121">
        <f>[41]Junho!$F$13</f>
        <v>83</v>
      </c>
      <c r="K44" s="121">
        <f>[41]Junho!$F$14</f>
        <v>87</v>
      </c>
      <c r="L44" s="121">
        <f>[41]Junho!$F$15</f>
        <v>83</v>
      </c>
      <c r="M44" s="121">
        <f>[41]Junho!$F$16</f>
        <v>99</v>
      </c>
      <c r="N44" s="121">
        <f>[41]Junho!$F$17</f>
        <v>99</v>
      </c>
      <c r="O44" s="121">
        <f>[41]Junho!$F$18</f>
        <v>100</v>
      </c>
      <c r="P44" s="121">
        <f>[41]Junho!$F$19</f>
        <v>100</v>
      </c>
      <c r="Q44" s="121">
        <f>[41]Junho!$F$20</f>
        <v>100</v>
      </c>
      <c r="R44" s="121">
        <f>[41]Junho!$F$21</f>
        <v>94</v>
      </c>
      <c r="S44" s="121">
        <f>[41]Junho!$F$22</f>
        <v>96</v>
      </c>
      <c r="T44" s="121">
        <f>[41]Junho!$F$23</f>
        <v>93</v>
      </c>
      <c r="U44" s="121">
        <f>[41]Junho!$F$24</f>
        <v>94</v>
      </c>
      <c r="V44" s="121">
        <f>[41]Junho!$F$25</f>
        <v>85</v>
      </c>
      <c r="W44" s="121">
        <f>[41]Junho!$F$26</f>
        <v>85</v>
      </c>
      <c r="X44" s="121">
        <f>[41]Junho!$F$27</f>
        <v>88</v>
      </c>
      <c r="Y44" s="121">
        <f>[41]Junho!$F$28</f>
        <v>85</v>
      </c>
      <c r="Z44" s="121">
        <f>[41]Junho!$F$29</f>
        <v>90</v>
      </c>
      <c r="AA44" s="121">
        <f>[41]Junho!$F$30</f>
        <v>87</v>
      </c>
      <c r="AB44" s="121">
        <f>[41]Junho!$F$31</f>
        <v>82</v>
      </c>
      <c r="AC44" s="121">
        <f>[41]Junho!$F$32</f>
        <v>87</v>
      </c>
      <c r="AD44" s="121">
        <f>[41]Junho!$F$33</f>
        <v>90</v>
      </c>
      <c r="AE44" s="121">
        <f>[41]Junho!$F$34</f>
        <v>86</v>
      </c>
      <c r="AF44" s="108">
        <f t="shared" si="1"/>
        <v>100</v>
      </c>
      <c r="AG44" s="117">
        <f t="shared" si="2"/>
        <v>90.4</v>
      </c>
      <c r="AI44" t="s">
        <v>35</v>
      </c>
    </row>
    <row r="45" spans="1:35" hidden="1" x14ac:dyDescent="0.2">
      <c r="A45" s="93" t="s">
        <v>146</v>
      </c>
      <c r="B45" s="121" t="str">
        <f>[42]Junho!$F$5</f>
        <v>*</v>
      </c>
      <c r="C45" s="121" t="str">
        <f>[42]Junho!$F$6</f>
        <v>*</v>
      </c>
      <c r="D45" s="121" t="str">
        <f>[42]Junho!$F$7</f>
        <v>*</v>
      </c>
      <c r="E45" s="121" t="str">
        <f>[42]Junho!$F$8</f>
        <v>*</v>
      </c>
      <c r="F45" s="121" t="str">
        <f>[42]Junho!$F$9</f>
        <v>*</v>
      </c>
      <c r="G45" s="121" t="str">
        <f>[42]Junho!$F$10</f>
        <v>*</v>
      </c>
      <c r="H45" s="121" t="str">
        <f>[42]Junho!$F$11</f>
        <v>*</v>
      </c>
      <c r="I45" s="121" t="str">
        <f>[42]Junho!$F$12</f>
        <v>*</v>
      </c>
      <c r="J45" s="121" t="str">
        <f>[42]Junho!$F$13</f>
        <v>*</v>
      </c>
      <c r="K45" s="121" t="str">
        <f>[42]Junho!$F$14</f>
        <v>*</v>
      </c>
      <c r="L45" s="121" t="str">
        <f>[42]Junho!$F$15</f>
        <v>*</v>
      </c>
      <c r="M45" s="121" t="str">
        <f>[42]Junho!$F$16</f>
        <v>*</v>
      </c>
      <c r="N45" s="121" t="str">
        <f>[42]Junho!$F$17</f>
        <v>*</v>
      </c>
      <c r="O45" s="121" t="str">
        <f>[42]Junho!$F$18</f>
        <v>*</v>
      </c>
      <c r="P45" s="121" t="str">
        <f>[42]Junho!$F$19</f>
        <v>*</v>
      </c>
      <c r="Q45" s="121" t="str">
        <f>[42]Junho!$F$20</f>
        <v>*</v>
      </c>
      <c r="R45" s="121" t="str">
        <f>[42]Junho!$F$21</f>
        <v>*</v>
      </c>
      <c r="S45" s="121" t="str">
        <f>[42]Junho!$F$22</f>
        <v>*</v>
      </c>
      <c r="T45" s="121" t="str">
        <f>[42]Junho!$F$23</f>
        <v>*</v>
      </c>
      <c r="U45" s="121" t="str">
        <f>[42]Junho!$F$24</f>
        <v>*</v>
      </c>
      <c r="V45" s="121" t="str">
        <f>[42]Junho!$F$25</f>
        <v>*</v>
      </c>
      <c r="W45" s="121" t="str">
        <f>[42]Junho!$F$26</f>
        <v>*</v>
      </c>
      <c r="X45" s="121" t="str">
        <f>[42]Junho!$F$27</f>
        <v>*</v>
      </c>
      <c r="Y45" s="121" t="str">
        <f>[42]Junho!$F$28</f>
        <v>*</v>
      </c>
      <c r="Z45" s="121" t="str">
        <f>[42]Junho!$F$29</f>
        <v>*</v>
      </c>
      <c r="AA45" s="121" t="str">
        <f>[42]Junho!$F$30</f>
        <v>*</v>
      </c>
      <c r="AB45" s="121" t="str">
        <f>[42]Junho!$F$31</f>
        <v>*</v>
      </c>
      <c r="AC45" s="121" t="str">
        <f>[42]Junho!$F$32</f>
        <v>*</v>
      </c>
      <c r="AD45" s="121" t="str">
        <f>[42]Junho!$F$33</f>
        <v>*</v>
      </c>
      <c r="AE45" s="121" t="str">
        <f>[42]Junho!$F$34</f>
        <v>*</v>
      </c>
      <c r="AF45" s="108" t="s">
        <v>209</v>
      </c>
      <c r="AG45" s="117" t="s">
        <v>209</v>
      </c>
      <c r="AI45" t="s">
        <v>35</v>
      </c>
    </row>
    <row r="46" spans="1:35" x14ac:dyDescent="0.2">
      <c r="A46" s="93" t="s">
        <v>19</v>
      </c>
      <c r="B46" s="121">
        <f>[43]Junho!$F$5</f>
        <v>98</v>
      </c>
      <c r="C46" s="121">
        <f>[43]Junho!$F$6</f>
        <v>96</v>
      </c>
      <c r="D46" s="121">
        <f>[43]Junho!$F$7</f>
        <v>98</v>
      </c>
      <c r="E46" s="121">
        <f>[43]Junho!$F$8</f>
        <v>97</v>
      </c>
      <c r="F46" s="121">
        <f>[43]Junho!$F$9</f>
        <v>97</v>
      </c>
      <c r="G46" s="121">
        <f>[43]Junho!$F$10</f>
        <v>91</v>
      </c>
      <c r="H46" s="121">
        <f>[43]Junho!$F$11</f>
        <v>91</v>
      </c>
      <c r="I46" s="121">
        <f>[43]Junho!$F$12</f>
        <v>91</v>
      </c>
      <c r="J46" s="121">
        <f>[43]Junho!$F$13</f>
        <v>92</v>
      </c>
      <c r="K46" s="121">
        <f>[43]Junho!$F$14</f>
        <v>88</v>
      </c>
      <c r="L46" s="121">
        <f>[43]Junho!$F$15</f>
        <v>99</v>
      </c>
      <c r="M46" s="121">
        <f>[43]Junho!$F$16</f>
        <v>100</v>
      </c>
      <c r="N46" s="121">
        <f>[43]Junho!$F$17</f>
        <v>98</v>
      </c>
      <c r="O46" s="121">
        <f>[43]Junho!$F$18</f>
        <v>100</v>
      </c>
      <c r="P46" s="121">
        <f>[43]Junho!$F$19</f>
        <v>100</v>
      </c>
      <c r="Q46" s="121">
        <f>[43]Junho!$F$20</f>
        <v>99</v>
      </c>
      <c r="R46" s="121">
        <f>[43]Junho!$F$21</f>
        <v>98</v>
      </c>
      <c r="S46" s="121">
        <f>[43]Junho!$F$22</f>
        <v>99</v>
      </c>
      <c r="T46" s="121">
        <f>[43]Junho!$F$23</f>
        <v>94</v>
      </c>
      <c r="U46" s="121">
        <f>[43]Junho!$F$24</f>
        <v>97</v>
      </c>
      <c r="V46" s="121">
        <f>[43]Junho!$F$25</f>
        <v>93</v>
      </c>
      <c r="W46" s="121">
        <f>[43]Junho!$F$26</f>
        <v>99</v>
      </c>
      <c r="X46" s="121">
        <f>[43]Junho!$F$27</f>
        <v>98</v>
      </c>
      <c r="Y46" s="121">
        <f>[43]Junho!$F$28</f>
        <v>94</v>
      </c>
      <c r="Z46" s="121">
        <f>[43]Junho!$F$29</f>
        <v>91</v>
      </c>
      <c r="AA46" s="121">
        <f>[43]Junho!$F$30</f>
        <v>93</v>
      </c>
      <c r="AB46" s="121">
        <f>[43]Junho!$F$31</f>
        <v>95</v>
      </c>
      <c r="AC46" s="121">
        <f>[43]Junho!$F$32</f>
        <v>93</v>
      </c>
      <c r="AD46" s="121">
        <f>[43]Junho!$F$33</f>
        <v>94</v>
      </c>
      <c r="AE46" s="121">
        <f>[43]Junho!$F$34</f>
        <v>96</v>
      </c>
      <c r="AF46" s="108">
        <f t="shared" si="1"/>
        <v>100</v>
      </c>
      <c r="AG46" s="117">
        <f t="shared" si="2"/>
        <v>95.63333333333334</v>
      </c>
      <c r="AH46" s="12" t="s">
        <v>35</v>
      </c>
      <c r="AI46" t="s">
        <v>35</v>
      </c>
    </row>
    <row r="47" spans="1:35" x14ac:dyDescent="0.2">
      <c r="A47" s="93" t="s">
        <v>23</v>
      </c>
      <c r="B47" s="121">
        <f>[44]Junho!$F$5</f>
        <v>96</v>
      </c>
      <c r="C47" s="121">
        <f>[44]Junho!$F$6</f>
        <v>92</v>
      </c>
      <c r="D47" s="121">
        <f>[44]Junho!$F$7</f>
        <v>83</v>
      </c>
      <c r="E47" s="121">
        <f>[44]Junho!$F$8</f>
        <v>91</v>
      </c>
      <c r="F47" s="121">
        <f>[44]Junho!$F$9</f>
        <v>89</v>
      </c>
      <c r="G47" s="121">
        <f>[44]Junho!$F$10</f>
        <v>91</v>
      </c>
      <c r="H47" s="121">
        <f>[44]Junho!$F$11</f>
        <v>81</v>
      </c>
      <c r="I47" s="121">
        <f>[44]Junho!$F$12</f>
        <v>88</v>
      </c>
      <c r="J47" s="121">
        <f>[44]Junho!$F$13</f>
        <v>78</v>
      </c>
      <c r="K47" s="121">
        <f>[44]Junho!$F$14</f>
        <v>81</v>
      </c>
      <c r="L47" s="121">
        <f>[44]Junho!$F$15</f>
        <v>74</v>
      </c>
      <c r="M47" s="121">
        <f>[44]Junho!$F$16</f>
        <v>96</v>
      </c>
      <c r="N47" s="121">
        <f>[44]Junho!$F$17</f>
        <v>95</v>
      </c>
      <c r="O47" s="121">
        <f>[44]Junho!$F$18</f>
        <v>96</v>
      </c>
      <c r="P47" s="121">
        <f>[44]Junho!$F$19</f>
        <v>96</v>
      </c>
      <c r="Q47" s="121">
        <f>[44]Junho!$F$20</f>
        <v>97</v>
      </c>
      <c r="R47" s="121">
        <f>[44]Junho!$F$21</f>
        <v>96</v>
      </c>
      <c r="S47" s="121">
        <f>[44]Junho!$F$22</f>
        <v>96</v>
      </c>
      <c r="T47" s="121">
        <f>[44]Junho!$F$23</f>
        <v>93</v>
      </c>
      <c r="U47" s="121">
        <f>[44]Junho!$F$24</f>
        <v>92</v>
      </c>
      <c r="V47" s="121">
        <f>[44]Junho!$F$25</f>
        <v>77</v>
      </c>
      <c r="W47" s="121">
        <f>[44]Junho!$F$26</f>
        <v>78</v>
      </c>
      <c r="X47" s="121">
        <f>[44]Junho!$F$27</f>
        <v>78</v>
      </c>
      <c r="Y47" s="121">
        <f>[44]Junho!$F$28</f>
        <v>78</v>
      </c>
      <c r="Z47" s="121">
        <f>[44]Junho!$F$29</f>
        <v>84</v>
      </c>
      <c r="AA47" s="121">
        <f>[44]Junho!$F$30</f>
        <v>75</v>
      </c>
      <c r="AB47" s="121">
        <f>[44]Junho!$F$31</f>
        <v>69</v>
      </c>
      <c r="AC47" s="121">
        <f>[44]Junho!$F$32</f>
        <v>83</v>
      </c>
      <c r="AD47" s="121">
        <f>[44]Junho!$F$33</f>
        <v>94</v>
      </c>
      <c r="AE47" s="121">
        <f>[44]Junho!$F$34</f>
        <v>86</v>
      </c>
      <c r="AF47" s="108">
        <f t="shared" si="1"/>
        <v>97</v>
      </c>
      <c r="AG47" s="117">
        <f t="shared" si="2"/>
        <v>86.766666666666666</v>
      </c>
      <c r="AI47" t="s">
        <v>35</v>
      </c>
    </row>
    <row r="48" spans="1:35" x14ac:dyDescent="0.2">
      <c r="A48" s="93" t="s">
        <v>34</v>
      </c>
      <c r="B48" s="121">
        <f>[45]Junho!$F$5</f>
        <v>100</v>
      </c>
      <c r="C48" s="121">
        <f>[45]Junho!$F$6</f>
        <v>100</v>
      </c>
      <c r="D48" s="121">
        <f>[45]Junho!$F$7</f>
        <v>89</v>
      </c>
      <c r="E48" s="121">
        <f>[45]Junho!$F$8</f>
        <v>80</v>
      </c>
      <c r="F48" s="121">
        <f>[45]Junho!$F$9</f>
        <v>75</v>
      </c>
      <c r="G48" s="121">
        <f>[45]Junho!$F$10</f>
        <v>94</v>
      </c>
      <c r="H48" s="121">
        <f>[45]Junho!$F$11</f>
        <v>83</v>
      </c>
      <c r="I48" s="121">
        <f>[45]Junho!$F$12</f>
        <v>76</v>
      </c>
      <c r="J48" s="121">
        <f>[45]Junho!$F$13</f>
        <v>77</v>
      </c>
      <c r="K48" s="121">
        <f>[45]Junho!$F$14</f>
        <v>76</v>
      </c>
      <c r="L48" s="121">
        <f>[45]Junho!$F$15</f>
        <v>74</v>
      </c>
      <c r="M48" s="121">
        <f>[45]Junho!$F$16</f>
        <v>82</v>
      </c>
      <c r="N48" s="121" t="str">
        <f>[45]Junho!$F$17</f>
        <v>*</v>
      </c>
      <c r="O48" s="121" t="str">
        <f>[45]Junho!$F$18</f>
        <v>*</v>
      </c>
      <c r="P48" s="121" t="str">
        <f>[45]Junho!$F$19</f>
        <v>*</v>
      </c>
      <c r="Q48" s="121">
        <f>[45]Junho!$F$20</f>
        <v>100</v>
      </c>
      <c r="R48" s="121">
        <f>[45]Junho!$F$21</f>
        <v>100</v>
      </c>
      <c r="S48" s="121">
        <f>[45]Junho!$F$22</f>
        <v>100</v>
      </c>
      <c r="T48" s="121">
        <f>[45]Junho!$F$23</f>
        <v>96</v>
      </c>
      <c r="U48" s="121">
        <f>[45]Junho!$F$24</f>
        <v>84</v>
      </c>
      <c r="V48" s="121">
        <f>[45]Junho!$F$25</f>
        <v>76</v>
      </c>
      <c r="W48" s="121">
        <f>[45]Junho!$F$26</f>
        <v>71</v>
      </c>
      <c r="X48" s="121">
        <f>[45]Junho!$F$27</f>
        <v>73</v>
      </c>
      <c r="Y48" s="121">
        <f>[45]Junho!$F$28</f>
        <v>74</v>
      </c>
      <c r="Z48" s="121">
        <f>[45]Junho!$F$29</f>
        <v>74</v>
      </c>
      <c r="AA48" s="121">
        <f>[45]Junho!$F$30</f>
        <v>78</v>
      </c>
      <c r="AB48" s="121">
        <f>[45]Junho!$F$31</f>
        <v>80</v>
      </c>
      <c r="AC48" s="121">
        <f>[45]Junho!$F$32</f>
        <v>75</v>
      </c>
      <c r="AD48" s="121">
        <f>[45]Junho!$F$33</f>
        <v>77</v>
      </c>
      <c r="AE48" s="121">
        <f>[45]Junho!$F$34</f>
        <v>86</v>
      </c>
      <c r="AF48" s="108">
        <f t="shared" si="1"/>
        <v>100</v>
      </c>
      <c r="AG48" s="117">
        <f t="shared" si="2"/>
        <v>83.333333333333329</v>
      </c>
      <c r="AH48" s="12" t="s">
        <v>35</v>
      </c>
      <c r="AI48" t="s">
        <v>35</v>
      </c>
    </row>
    <row r="49" spans="1:35" x14ac:dyDescent="0.2">
      <c r="A49" s="93" t="s">
        <v>20</v>
      </c>
      <c r="B49" s="121">
        <f>[46]Junho!$F$5</f>
        <v>95</v>
      </c>
      <c r="C49" s="121">
        <f>[46]Junho!$F$6</f>
        <v>96</v>
      </c>
      <c r="D49" s="121">
        <f>[46]Junho!$F$7</f>
        <v>96</v>
      </c>
      <c r="E49" s="121">
        <f>[46]Junho!$F$8</f>
        <v>95</v>
      </c>
      <c r="F49" s="121">
        <f>[46]Junho!$F$9</f>
        <v>92</v>
      </c>
      <c r="G49" s="121">
        <f>[46]Junho!$F$10</f>
        <v>89</v>
      </c>
      <c r="H49" s="121">
        <f>[46]Junho!$F$11</f>
        <v>89</v>
      </c>
      <c r="I49" s="121">
        <f>[46]Junho!$F$12</f>
        <v>88</v>
      </c>
      <c r="J49" s="121">
        <f>[46]Junho!$F$13</f>
        <v>94</v>
      </c>
      <c r="K49" s="121">
        <f>[46]Junho!$F$14</f>
        <v>94</v>
      </c>
      <c r="L49" s="121">
        <f>[46]Junho!$F$15</f>
        <v>88</v>
      </c>
      <c r="M49" s="121">
        <f>[46]Junho!$F$16</f>
        <v>95</v>
      </c>
      <c r="N49" s="121">
        <f>[46]Junho!$F$17</f>
        <v>96</v>
      </c>
      <c r="O49" s="121">
        <f>[46]Junho!$F$18</f>
        <v>96</v>
      </c>
      <c r="P49" s="121">
        <f>[46]Junho!$F$19</f>
        <v>96</v>
      </c>
      <c r="Q49" s="121">
        <f>[46]Junho!$F$20</f>
        <v>86</v>
      </c>
      <c r="R49" s="121">
        <f>[46]Junho!$F$21</f>
        <v>93</v>
      </c>
      <c r="S49" s="121">
        <f>[46]Junho!$F$22</f>
        <v>96</v>
      </c>
      <c r="T49" s="121">
        <f>[46]Junho!$F$23</f>
        <v>96</v>
      </c>
      <c r="U49" s="121">
        <f>[46]Junho!$F$24</f>
        <v>94</v>
      </c>
      <c r="V49" s="121">
        <f>[46]Junho!$F$25</f>
        <v>96</v>
      </c>
      <c r="W49" s="121">
        <f>[46]Junho!$F$26</f>
        <v>95</v>
      </c>
      <c r="X49" s="121">
        <f>[46]Junho!$F$27</f>
        <v>95</v>
      </c>
      <c r="Y49" s="121">
        <f>[46]Junho!$F$28</f>
        <v>95</v>
      </c>
      <c r="Z49" s="121">
        <f>[46]Junho!$F$29</f>
        <v>96</v>
      </c>
      <c r="AA49" s="121">
        <f>[46]Junho!$F$30</f>
        <v>95</v>
      </c>
      <c r="AB49" s="121">
        <f>[46]Junho!$F$31</f>
        <v>92</v>
      </c>
      <c r="AC49" s="121">
        <f>[46]Junho!$F$32</f>
        <v>91</v>
      </c>
      <c r="AD49" s="121">
        <f>[46]Junho!$F$33</f>
        <v>88</v>
      </c>
      <c r="AE49" s="121">
        <f>[46]Junho!$F$34</f>
        <v>86</v>
      </c>
      <c r="AF49" s="108">
        <f t="shared" si="1"/>
        <v>96</v>
      </c>
      <c r="AG49" s="117">
        <f t="shared" si="2"/>
        <v>93.1</v>
      </c>
    </row>
    <row r="50" spans="1:35" s="5" customFormat="1" ht="17.100000000000001" customHeight="1" x14ac:dyDescent="0.2">
      <c r="A50" s="94" t="s">
        <v>24</v>
      </c>
      <c r="B50" s="122">
        <f t="shared" ref="B50:AE50" si="3">MAX(B5:B49)</f>
        <v>100</v>
      </c>
      <c r="C50" s="122">
        <f t="shared" si="3"/>
        <v>100</v>
      </c>
      <c r="D50" s="122">
        <f t="shared" si="3"/>
        <v>100</v>
      </c>
      <c r="E50" s="122">
        <f t="shared" si="3"/>
        <v>100</v>
      </c>
      <c r="F50" s="122">
        <f t="shared" si="3"/>
        <v>100</v>
      </c>
      <c r="G50" s="122">
        <f t="shared" si="3"/>
        <v>100</v>
      </c>
      <c r="H50" s="122">
        <f t="shared" si="3"/>
        <v>100</v>
      </c>
      <c r="I50" s="122">
        <f t="shared" si="3"/>
        <v>100</v>
      </c>
      <c r="J50" s="122">
        <f t="shared" si="3"/>
        <v>100</v>
      </c>
      <c r="K50" s="122">
        <f t="shared" si="3"/>
        <v>100</v>
      </c>
      <c r="L50" s="122">
        <f t="shared" si="3"/>
        <v>100</v>
      </c>
      <c r="M50" s="122">
        <f t="shared" si="3"/>
        <v>100</v>
      </c>
      <c r="N50" s="122">
        <f t="shared" si="3"/>
        <v>100</v>
      </c>
      <c r="O50" s="122">
        <f t="shared" si="3"/>
        <v>100</v>
      </c>
      <c r="P50" s="122">
        <f t="shared" si="3"/>
        <v>100</v>
      </c>
      <c r="Q50" s="122">
        <f t="shared" si="3"/>
        <v>100</v>
      </c>
      <c r="R50" s="122">
        <f t="shared" si="3"/>
        <v>100</v>
      </c>
      <c r="S50" s="122">
        <f t="shared" si="3"/>
        <v>100</v>
      </c>
      <c r="T50" s="122">
        <f t="shared" si="3"/>
        <v>100</v>
      </c>
      <c r="U50" s="122">
        <f t="shared" si="3"/>
        <v>100</v>
      </c>
      <c r="V50" s="122">
        <f t="shared" si="3"/>
        <v>100</v>
      </c>
      <c r="W50" s="122">
        <f t="shared" si="3"/>
        <v>100</v>
      </c>
      <c r="X50" s="122">
        <f t="shared" si="3"/>
        <v>100</v>
      </c>
      <c r="Y50" s="122">
        <f t="shared" si="3"/>
        <v>100</v>
      </c>
      <c r="Z50" s="122">
        <f t="shared" si="3"/>
        <v>100</v>
      </c>
      <c r="AA50" s="122">
        <f t="shared" si="3"/>
        <v>100</v>
      </c>
      <c r="AB50" s="122">
        <f t="shared" si="3"/>
        <v>100</v>
      </c>
      <c r="AC50" s="122">
        <f t="shared" si="3"/>
        <v>100</v>
      </c>
      <c r="AD50" s="122">
        <f t="shared" si="3"/>
        <v>100</v>
      </c>
      <c r="AE50" s="122">
        <f t="shared" si="3"/>
        <v>100</v>
      </c>
      <c r="AF50" s="108">
        <f>MAX(AF5:AF49)</f>
        <v>100</v>
      </c>
      <c r="AG50" s="124"/>
      <c r="AI50" s="5" t="s">
        <v>35</v>
      </c>
    </row>
    <row r="51" spans="1:35" x14ac:dyDescent="0.2">
      <c r="A51" s="99" t="s">
        <v>224</v>
      </c>
      <c r="B51" s="44"/>
      <c r="C51" s="44"/>
      <c r="D51" s="44"/>
      <c r="E51" s="44"/>
      <c r="F51" s="44"/>
      <c r="G51" s="4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0"/>
      <c r="AE51" s="55" t="s">
        <v>35</v>
      </c>
      <c r="AF51" s="48"/>
      <c r="AG51" s="49"/>
    </row>
    <row r="52" spans="1:35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91"/>
      <c r="V52" s="91"/>
      <c r="W52" s="91"/>
      <c r="X52" s="91"/>
      <c r="Y52" s="89"/>
      <c r="Z52" s="89"/>
      <c r="AA52" s="89"/>
      <c r="AB52" s="89"/>
      <c r="AC52" s="89"/>
      <c r="AD52" s="89"/>
      <c r="AE52" s="77"/>
      <c r="AF52" s="48"/>
      <c r="AG52" s="47"/>
    </row>
    <row r="53" spans="1:35" x14ac:dyDescent="0.2">
      <c r="A53" s="46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2"/>
      <c r="U53" s="92"/>
      <c r="V53" s="92"/>
      <c r="W53" s="92"/>
      <c r="X53" s="92"/>
      <c r="Y53" s="89"/>
      <c r="Z53" s="89"/>
      <c r="AA53" s="89"/>
      <c r="AB53" s="89"/>
      <c r="AC53" s="89"/>
      <c r="AD53" s="50"/>
      <c r="AE53" s="50"/>
      <c r="AF53" s="48"/>
      <c r="AG53" s="47"/>
      <c r="AH53" s="12" t="s">
        <v>35</v>
      </c>
    </row>
    <row r="54" spans="1:35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0"/>
      <c r="AE54" s="50"/>
      <c r="AF54" s="48"/>
      <c r="AG54" s="79"/>
    </row>
    <row r="55" spans="1:35" x14ac:dyDescent="0.2">
      <c r="A55" s="4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0"/>
      <c r="AF55" s="48"/>
      <c r="AG55" s="49"/>
      <c r="AI55" t="s">
        <v>35</v>
      </c>
    </row>
    <row r="56" spans="1:35" x14ac:dyDescent="0.2">
      <c r="A56" s="4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1"/>
      <c r="AF56" s="48"/>
      <c r="AG56" s="49"/>
    </row>
    <row r="57" spans="1:35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</row>
    <row r="58" spans="1:35" x14ac:dyDescent="0.2">
      <c r="AI58" t="s">
        <v>35</v>
      </c>
    </row>
    <row r="59" spans="1:35" x14ac:dyDescent="0.2">
      <c r="U59" s="2" t="s">
        <v>35</v>
      </c>
      <c r="Y59" s="2" t="s">
        <v>35</v>
      </c>
      <c r="AI59" t="s">
        <v>35</v>
      </c>
    </row>
    <row r="60" spans="1:35" x14ac:dyDescent="0.2">
      <c r="L60" s="2" t="s">
        <v>35</v>
      </c>
      <c r="Q60" s="2" t="s">
        <v>35</v>
      </c>
      <c r="U60" s="2" t="s">
        <v>35</v>
      </c>
      <c r="AD60" s="2" t="s">
        <v>35</v>
      </c>
      <c r="AI60" t="s">
        <v>35</v>
      </c>
    </row>
    <row r="61" spans="1:35" x14ac:dyDescent="0.2">
      <c r="O61" s="2" t="s">
        <v>35</v>
      </c>
      <c r="AB61" s="2" t="s">
        <v>35</v>
      </c>
      <c r="AF61" s="7" t="s">
        <v>35</v>
      </c>
    </row>
    <row r="62" spans="1:35" x14ac:dyDescent="0.2">
      <c r="G62" s="2" t="s">
        <v>35</v>
      </c>
      <c r="L62" s="2" t="s">
        <v>35</v>
      </c>
    </row>
    <row r="63" spans="1:35" x14ac:dyDescent="0.2">
      <c r="P63" s="2" t="s">
        <v>212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5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">
      <c r="V65" s="2" t="s">
        <v>35</v>
      </c>
      <c r="W65" s="2" t="s">
        <v>35</v>
      </c>
      <c r="X65" s="2" t="s">
        <v>35</v>
      </c>
      <c r="Y65" s="2" t="s">
        <v>35</v>
      </c>
      <c r="AF65" s="7" t="s">
        <v>35</v>
      </c>
    </row>
    <row r="66" spans="7:36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6" x14ac:dyDescent="0.2">
      <c r="R67" s="2" t="s">
        <v>35</v>
      </c>
      <c r="U67" s="2" t="s">
        <v>35</v>
      </c>
    </row>
    <row r="68" spans="7:36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6" x14ac:dyDescent="0.2">
      <c r="N70" s="2" t="s">
        <v>35</v>
      </c>
    </row>
    <row r="71" spans="7:36" x14ac:dyDescent="0.2">
      <c r="U71" s="2" t="s">
        <v>35</v>
      </c>
      <c r="AJ71" s="12" t="s">
        <v>35</v>
      </c>
    </row>
    <row r="76" spans="7:36" x14ac:dyDescent="0.2">
      <c r="W76" s="2" t="s">
        <v>35</v>
      </c>
    </row>
  </sheetData>
  <mergeCells count="33">
    <mergeCell ref="A2:A4"/>
    <mergeCell ref="S3:S4"/>
    <mergeCell ref="V3:V4"/>
    <mergeCell ref="J3:J4"/>
    <mergeCell ref="I3:I4"/>
    <mergeCell ref="U3:U4"/>
    <mergeCell ref="B3:B4"/>
    <mergeCell ref="C3:C4"/>
    <mergeCell ref="D3:D4"/>
    <mergeCell ref="N3:N4"/>
    <mergeCell ref="E3:E4"/>
    <mergeCell ref="F3:F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K3:K4"/>
    <mergeCell ref="B2:AG2"/>
    <mergeCell ref="G3:G4"/>
    <mergeCell ref="Z3:Z4"/>
    <mergeCell ref="T3:T4"/>
    <mergeCell ref="M3:M4"/>
    <mergeCell ref="AE3:AE4"/>
    <mergeCell ref="L3:L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L40" sqref="L40"/>
    </sheetView>
  </sheetViews>
  <sheetFormatPr defaultRowHeight="12.75" x14ac:dyDescent="0.2"/>
  <cols>
    <col min="1" max="1" width="19.7109375" style="2" bestFit="1" customWidth="1"/>
    <col min="2" max="9" width="5.42578125" style="2" bestFit="1" customWidth="1"/>
    <col min="10" max="10" width="5.42578125" style="2" customWidth="1"/>
    <col min="11" max="13" width="5.42578125" style="2" bestFit="1" customWidth="1"/>
    <col min="14" max="16" width="6.42578125" style="2" bestFit="1" customWidth="1"/>
    <col min="17" max="31" width="5.42578125" style="2" bestFit="1" customWidth="1"/>
    <col min="32" max="32" width="7.42578125" style="6" bestFit="1" customWidth="1"/>
    <col min="33" max="33" width="6.85546875" style="1" customWidth="1"/>
    <col min="34" max="39" width="1.5703125" bestFit="1" customWidth="1"/>
  </cols>
  <sheetData>
    <row r="1" spans="1:33" ht="20.100000000000001" customHeight="1" x14ac:dyDescent="0.2">
      <c r="A1" s="138" t="s">
        <v>219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3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3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28</v>
      </c>
      <c r="AG3" s="105" t="s">
        <v>26</v>
      </c>
    </row>
    <row r="4" spans="1:33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05" t="s">
        <v>25</v>
      </c>
    </row>
    <row r="5" spans="1:33" s="5" customFormat="1" x14ac:dyDescent="0.2">
      <c r="A5" s="53" t="s">
        <v>30</v>
      </c>
      <c r="B5" s="120">
        <f>[2]Junho!$G$5</f>
        <v>49</v>
      </c>
      <c r="C5" s="120">
        <f>[2]Junho!$G$6</f>
        <v>48</v>
      </c>
      <c r="D5" s="120">
        <f>[2]Junho!$G$7</f>
        <v>38</v>
      </c>
      <c r="E5" s="120">
        <f>[2]Junho!$G$8</f>
        <v>31</v>
      </c>
      <c r="F5" s="120">
        <f>[2]Junho!$G$9</f>
        <v>31</v>
      </c>
      <c r="G5" s="120">
        <f>[2]Junho!$G$10</f>
        <v>33</v>
      </c>
      <c r="H5" s="120">
        <f>[2]Junho!$G$11</f>
        <v>27</v>
      </c>
      <c r="I5" s="120">
        <f>[2]Junho!$G$12</f>
        <v>24</v>
      </c>
      <c r="J5" s="120">
        <f>[2]Junho!$G$13</f>
        <v>22</v>
      </c>
      <c r="K5" s="120">
        <f>[2]Junho!$G$14</f>
        <v>24</v>
      </c>
      <c r="L5" s="120">
        <f>[2]Junho!$G$15</f>
        <v>23</v>
      </c>
      <c r="M5" s="120">
        <f>[2]Junho!$G$16</f>
        <v>72</v>
      </c>
      <c r="N5" s="120">
        <f>[2]Junho!$G$17</f>
        <v>96</v>
      </c>
      <c r="O5" s="120">
        <f>[2]Junho!$G$18</f>
        <v>96</v>
      </c>
      <c r="P5" s="120">
        <f>[2]Junho!$G$19</f>
        <v>82</v>
      </c>
      <c r="Q5" s="120">
        <f>[2]Junho!$G$20</f>
        <v>51</v>
      </c>
      <c r="R5" s="120">
        <f>[2]Junho!$G$21</f>
        <v>49</v>
      </c>
      <c r="S5" s="120">
        <f>[2]Junho!$G$22</f>
        <v>48</v>
      </c>
      <c r="T5" s="120">
        <f>[2]Junho!$G$23</f>
        <v>36</v>
      </c>
      <c r="U5" s="120">
        <f>[2]Junho!$G$24</f>
        <v>35</v>
      </c>
      <c r="V5" s="120">
        <f>[2]Junho!$G$25</f>
        <v>26</v>
      </c>
      <c r="W5" s="120">
        <f>[2]Junho!$G$26</f>
        <v>28</v>
      </c>
      <c r="X5" s="120">
        <f>[2]Junho!$G$27</f>
        <v>26</v>
      </c>
      <c r="Y5" s="120">
        <f>[2]Junho!$G$28</f>
        <v>26</v>
      </c>
      <c r="Z5" s="120">
        <f>[2]Junho!$G$29</f>
        <v>29</v>
      </c>
      <c r="AA5" s="120">
        <f>[2]Junho!$G$30</f>
        <v>30</v>
      </c>
      <c r="AB5" s="120">
        <f>[2]Junho!$G$31</f>
        <v>28</v>
      </c>
      <c r="AC5" s="120">
        <f>[2]Junho!$G$32</f>
        <v>31</v>
      </c>
      <c r="AD5" s="120">
        <f>[2]Junho!$G$33</f>
        <v>31</v>
      </c>
      <c r="AE5" s="120">
        <f>[2]Junho!$G$34</f>
        <v>36</v>
      </c>
      <c r="AF5" s="108">
        <f>MIN(B5:AE5)</f>
        <v>22</v>
      </c>
      <c r="AG5" s="107">
        <f>AVERAGE(B5:AE5)</f>
        <v>40.200000000000003</v>
      </c>
    </row>
    <row r="6" spans="1:33" x14ac:dyDescent="0.2">
      <c r="A6" s="53" t="s">
        <v>0</v>
      </c>
      <c r="B6" s="121">
        <f>[3]Junho!$G$5</f>
        <v>51</v>
      </c>
      <c r="C6" s="121">
        <f>[3]Junho!$G$6</f>
        <v>53</v>
      </c>
      <c r="D6" s="121">
        <f>[3]Junho!$G$7</f>
        <v>42</v>
      </c>
      <c r="E6" s="121">
        <f>[3]Junho!$G$8</f>
        <v>39</v>
      </c>
      <c r="F6" s="121">
        <f>[3]Junho!$G$9</f>
        <v>38</v>
      </c>
      <c r="G6" s="121">
        <f>[3]Junho!$G$10</f>
        <v>40</v>
      </c>
      <c r="H6" s="121">
        <f>[3]Junho!$G$11</f>
        <v>37</v>
      </c>
      <c r="I6" s="121">
        <f>[3]Junho!$G$12</f>
        <v>33</v>
      </c>
      <c r="J6" s="121">
        <f>[3]Junho!$G$13</f>
        <v>32</v>
      </c>
      <c r="K6" s="121">
        <f>[3]Junho!$G$14</f>
        <v>41</v>
      </c>
      <c r="L6" s="121">
        <f>[3]Junho!$G$15</f>
        <v>46</v>
      </c>
      <c r="M6" s="121">
        <f>[3]Junho!$G$16</f>
        <v>91</v>
      </c>
      <c r="N6" s="121">
        <f>[3]Junho!$G$17</f>
        <v>82</v>
      </c>
      <c r="O6" s="121">
        <f>[3]Junho!$G$18</f>
        <v>91</v>
      </c>
      <c r="P6" s="121">
        <f>[3]Junho!$G$19</f>
        <v>80</v>
      </c>
      <c r="Q6" s="121">
        <f>[3]Junho!$G$20</f>
        <v>64</v>
      </c>
      <c r="R6" s="121">
        <f>[3]Junho!$G$21</f>
        <v>56</v>
      </c>
      <c r="S6" s="121">
        <f>[3]Junho!$G$22</f>
        <v>46</v>
      </c>
      <c r="T6" s="121">
        <f>[3]Junho!$G$23</f>
        <v>37</v>
      </c>
      <c r="U6" s="121">
        <f>[3]Junho!$G$24</f>
        <v>42</v>
      </c>
      <c r="V6" s="121">
        <f>[3]Junho!$G$25</f>
        <v>58</v>
      </c>
      <c r="W6" s="121">
        <f>[3]Junho!$G$26</f>
        <v>43</v>
      </c>
      <c r="X6" s="121">
        <f>[3]Junho!$G$27</f>
        <v>43</v>
      </c>
      <c r="Y6" s="121">
        <f>[3]Junho!$G$28</f>
        <v>37</v>
      </c>
      <c r="Z6" s="121">
        <f>[3]Junho!$G$29</f>
        <v>36</v>
      </c>
      <c r="AA6" s="121">
        <f>[3]Junho!$G$30</f>
        <v>37</v>
      </c>
      <c r="AB6" s="121">
        <f>[3]Junho!$G$31</f>
        <v>32</v>
      </c>
      <c r="AC6" s="121">
        <f>[3]Junho!$G$32</f>
        <v>28</v>
      </c>
      <c r="AD6" s="121">
        <f>[3]Junho!$G$33</f>
        <v>34</v>
      </c>
      <c r="AE6" s="121">
        <f>[3]Junho!$G$34</f>
        <v>41</v>
      </c>
      <c r="AF6" s="108">
        <f t="shared" ref="AF6:AF30" si="1">MIN(B6:AE6)</f>
        <v>28</v>
      </c>
      <c r="AG6" s="107">
        <f t="shared" ref="AG6:AG30" si="2">AVERAGE(B6:AE6)</f>
        <v>47.666666666666664</v>
      </c>
    </row>
    <row r="7" spans="1:33" x14ac:dyDescent="0.2">
      <c r="A7" s="53" t="s">
        <v>88</v>
      </c>
      <c r="B7" s="121">
        <f>[4]Junho!$G$5</f>
        <v>51</v>
      </c>
      <c r="C7" s="121">
        <f>[4]Junho!$G$6</f>
        <v>48</v>
      </c>
      <c r="D7" s="121">
        <f>[4]Junho!$G$7</f>
        <v>43</v>
      </c>
      <c r="E7" s="121">
        <f>[4]Junho!$G$8</f>
        <v>32</v>
      </c>
      <c r="F7" s="121">
        <f>[4]Junho!$G$9</f>
        <v>30</v>
      </c>
      <c r="G7" s="121">
        <f>[4]Junho!$G$10</f>
        <v>38</v>
      </c>
      <c r="H7" s="121">
        <f>[4]Junho!$G$11</f>
        <v>31</v>
      </c>
      <c r="I7" s="121">
        <f>[4]Junho!$G$12</f>
        <v>29</v>
      </c>
      <c r="J7" s="121">
        <f>[4]Junho!$G$13</f>
        <v>34</v>
      </c>
      <c r="K7" s="121">
        <f>[4]Junho!$G$14</f>
        <v>27</v>
      </c>
      <c r="L7" s="121">
        <f>[4]Junho!$G$15</f>
        <v>34</v>
      </c>
      <c r="M7" s="121">
        <f>[4]Junho!$G$16</f>
        <v>61</v>
      </c>
      <c r="N7" s="121">
        <f>[4]Junho!$G$17</f>
        <v>92</v>
      </c>
      <c r="O7" s="121">
        <f>[4]Junho!$G$18</f>
        <v>94</v>
      </c>
      <c r="P7" s="121">
        <f>[4]Junho!$G$19</f>
        <v>58</v>
      </c>
      <c r="Q7" s="121">
        <f>[4]Junho!$G$20</f>
        <v>68</v>
      </c>
      <c r="R7" s="121">
        <f>[4]Junho!$G$21</f>
        <v>62</v>
      </c>
      <c r="S7" s="121">
        <f>[4]Junho!$G$22</f>
        <v>47</v>
      </c>
      <c r="T7" s="121">
        <f>[4]Junho!$G$23</f>
        <v>41</v>
      </c>
      <c r="U7" s="121" t="str">
        <f>[4]Junho!$G$24</f>
        <v>*</v>
      </c>
      <c r="V7" s="121" t="str">
        <f>[4]Junho!$G$25</f>
        <v>*</v>
      </c>
      <c r="W7" s="121" t="str">
        <f>[4]Junho!$G$26</f>
        <v>*</v>
      </c>
      <c r="X7" s="121" t="str">
        <f>[4]Junho!$G$27</f>
        <v>*</v>
      </c>
      <c r="Y7" s="121" t="str">
        <f>[4]Junho!$G$28</f>
        <v>*</v>
      </c>
      <c r="Z7" s="121" t="str">
        <f>[4]Junho!$G$29</f>
        <v>*</v>
      </c>
      <c r="AA7" s="121" t="str">
        <f>[4]Junho!$G$30</f>
        <v>*</v>
      </c>
      <c r="AB7" s="121" t="str">
        <f>[4]Junho!$G$31</f>
        <v>*</v>
      </c>
      <c r="AC7" s="121" t="str">
        <f>[4]Junho!$G$32</f>
        <v>*</v>
      </c>
      <c r="AD7" s="121" t="str">
        <f>[4]Junho!$G$33</f>
        <v>*</v>
      </c>
      <c r="AE7" s="121" t="str">
        <f>[4]Junho!$G$34</f>
        <v>*</v>
      </c>
      <c r="AF7" s="108">
        <f t="shared" si="1"/>
        <v>27</v>
      </c>
      <c r="AG7" s="107">
        <f t="shared" si="2"/>
        <v>48.421052631578945</v>
      </c>
    </row>
    <row r="8" spans="1:33" x14ac:dyDescent="0.2">
      <c r="A8" s="53" t="s">
        <v>1</v>
      </c>
      <c r="B8" s="121">
        <f>[5]Junho!$G$5</f>
        <v>49</v>
      </c>
      <c r="C8" s="121">
        <f>[5]Junho!$G$6</f>
        <v>46</v>
      </c>
      <c r="D8" s="121">
        <f>[5]Junho!$G$7</f>
        <v>34</v>
      </c>
      <c r="E8" s="121">
        <f>[5]Junho!$G$8</f>
        <v>32</v>
      </c>
      <c r="F8" s="121">
        <f>[5]Junho!$G$9</f>
        <v>36</v>
      </c>
      <c r="G8" s="121">
        <f>[5]Junho!$G$10</f>
        <v>26</v>
      </c>
      <c r="H8" s="121">
        <f>[5]Junho!$G$11</f>
        <v>28</v>
      </c>
      <c r="I8" s="121">
        <f>[5]Junho!$G$12</f>
        <v>30</v>
      </c>
      <c r="J8" s="121">
        <f>[5]Junho!$G$13</f>
        <v>30</v>
      </c>
      <c r="K8" s="121">
        <f>[5]Junho!$G$14</f>
        <v>38</v>
      </c>
      <c r="L8" s="121">
        <f>[5]Junho!$G$15</f>
        <v>35</v>
      </c>
      <c r="M8" s="121">
        <f>[5]Junho!$G$16</f>
        <v>71</v>
      </c>
      <c r="N8" s="121">
        <f>[5]Junho!$G$17</f>
        <v>85</v>
      </c>
      <c r="O8" s="121">
        <f>[5]Junho!$G$18</f>
        <v>83</v>
      </c>
      <c r="P8" s="121">
        <f>[5]Junho!$G$19</f>
        <v>50</v>
      </c>
      <c r="Q8" s="121">
        <f>[5]Junho!$G$20</f>
        <v>52</v>
      </c>
      <c r="R8" s="121">
        <f>[5]Junho!$G$21</f>
        <v>50</v>
      </c>
      <c r="S8" s="121">
        <f>[5]Junho!$G$22</f>
        <v>40</v>
      </c>
      <c r="T8" s="121">
        <f>[5]Junho!$G$23</f>
        <v>35</v>
      </c>
      <c r="U8" s="121">
        <f>[5]Junho!$G$24</f>
        <v>37</v>
      </c>
      <c r="V8" s="121">
        <f>[5]Junho!$G$25</f>
        <v>42</v>
      </c>
      <c r="W8" s="121">
        <f>[5]Junho!$G$26</f>
        <v>32</v>
      </c>
      <c r="X8" s="121">
        <f>[5]Junho!$G$27</f>
        <v>35</v>
      </c>
      <c r="Y8" s="121">
        <f>[5]Junho!$G$28</f>
        <v>32</v>
      </c>
      <c r="Z8" s="121">
        <f>[5]Junho!$G$29</f>
        <v>28</v>
      </c>
      <c r="AA8" s="121">
        <f>[5]Junho!$G$30</f>
        <v>28</v>
      </c>
      <c r="AB8" s="121">
        <f>[5]Junho!$G$31</f>
        <v>29</v>
      </c>
      <c r="AC8" s="121">
        <f>[5]Junho!$G$32</f>
        <v>32</v>
      </c>
      <c r="AD8" s="121">
        <f>[5]Junho!$G$33</f>
        <v>31</v>
      </c>
      <c r="AE8" s="121">
        <f>[5]Junho!$G$34</f>
        <v>35</v>
      </c>
      <c r="AF8" s="108">
        <f t="shared" si="1"/>
        <v>26</v>
      </c>
      <c r="AG8" s="107">
        <f t="shared" si="2"/>
        <v>40.366666666666667</v>
      </c>
    </row>
    <row r="9" spans="1:33" hidden="1" x14ac:dyDescent="0.2">
      <c r="A9" s="53" t="s">
        <v>151</v>
      </c>
      <c r="B9" s="121" t="str">
        <f>[6]Junho!$G$5</f>
        <v>*</v>
      </c>
      <c r="C9" s="121" t="str">
        <f>[6]Junho!$G$6</f>
        <v>*</v>
      </c>
      <c r="D9" s="121" t="str">
        <f>[6]Junho!$G$7</f>
        <v>*</v>
      </c>
      <c r="E9" s="121" t="str">
        <f>[6]Junho!$G$8</f>
        <v>*</v>
      </c>
      <c r="F9" s="121" t="str">
        <f>[6]Junho!$G$9</f>
        <v>*</v>
      </c>
      <c r="G9" s="121" t="str">
        <f>[6]Junho!$G$10</f>
        <v>*</v>
      </c>
      <c r="H9" s="121" t="str">
        <f>[6]Junho!$G$11</f>
        <v>*</v>
      </c>
      <c r="I9" s="121" t="str">
        <f>[6]Junho!$G$12</f>
        <v>*</v>
      </c>
      <c r="J9" s="121" t="str">
        <f>[6]Junho!$G$13</f>
        <v>*</v>
      </c>
      <c r="K9" s="121" t="str">
        <f>[6]Junho!$G$14</f>
        <v>*</v>
      </c>
      <c r="L9" s="121" t="str">
        <f>[6]Junho!$G$15</f>
        <v>*</v>
      </c>
      <c r="M9" s="121" t="str">
        <f>[6]Junho!$G$16</f>
        <v>*</v>
      </c>
      <c r="N9" s="121" t="str">
        <f>[6]Junho!$G$17</f>
        <v>*</v>
      </c>
      <c r="O9" s="121" t="str">
        <f>[6]Junho!$G$18</f>
        <v>*</v>
      </c>
      <c r="P9" s="121" t="str">
        <f>[6]Junho!$G$19</f>
        <v>*</v>
      </c>
      <c r="Q9" s="121" t="str">
        <f>[6]Junho!$G$20</f>
        <v>*</v>
      </c>
      <c r="R9" s="121" t="str">
        <f>[6]Junho!$G$21</f>
        <v>*</v>
      </c>
      <c r="S9" s="121" t="str">
        <f>[6]Junho!$G$22</f>
        <v>*</v>
      </c>
      <c r="T9" s="121" t="str">
        <f>[6]Junho!$G$23</f>
        <v>*</v>
      </c>
      <c r="U9" s="121" t="str">
        <f>[6]Junho!$G$24</f>
        <v>*</v>
      </c>
      <c r="V9" s="121" t="str">
        <f>[6]Junho!$G$25</f>
        <v>*</v>
      </c>
      <c r="W9" s="121" t="str">
        <f>[6]Junho!$G$26</f>
        <v>*</v>
      </c>
      <c r="X9" s="121" t="str">
        <f>[6]Junho!$G$27</f>
        <v>*</v>
      </c>
      <c r="Y9" s="121" t="str">
        <f>[6]Junho!$G$28</f>
        <v>*</v>
      </c>
      <c r="Z9" s="121" t="str">
        <f>[6]Junho!$G$29</f>
        <v>*</v>
      </c>
      <c r="AA9" s="121" t="str">
        <f>[6]Junho!$G$30</f>
        <v>*</v>
      </c>
      <c r="AB9" s="121" t="str">
        <f>[6]Junho!$G$31</f>
        <v>*</v>
      </c>
      <c r="AC9" s="121" t="str">
        <f>[6]Junho!$G$32</f>
        <v>*</v>
      </c>
      <c r="AD9" s="121" t="str">
        <f>[6]Junho!$G$33</f>
        <v>*</v>
      </c>
      <c r="AE9" s="121" t="str">
        <f>[6]Junho!$G$34</f>
        <v>*</v>
      </c>
      <c r="AF9" s="108" t="s">
        <v>209</v>
      </c>
      <c r="AG9" s="107" t="s">
        <v>209</v>
      </c>
    </row>
    <row r="10" spans="1:33" x14ac:dyDescent="0.2">
      <c r="A10" s="53" t="s">
        <v>95</v>
      </c>
      <c r="B10" s="121">
        <f>[7]Junho!$G$5</f>
        <v>51</v>
      </c>
      <c r="C10" s="121">
        <f>[7]Junho!$G$6</f>
        <v>47</v>
      </c>
      <c r="D10" s="121">
        <f>[7]Junho!$G$7</f>
        <v>34</v>
      </c>
      <c r="E10" s="121">
        <f>[7]Junho!$G$8</f>
        <v>31</v>
      </c>
      <c r="F10" s="121">
        <f>[7]Junho!$G$9</f>
        <v>32</v>
      </c>
      <c r="G10" s="121">
        <f>[7]Junho!$G$10</f>
        <v>35</v>
      </c>
      <c r="H10" s="121">
        <f>[7]Junho!$G$11</f>
        <v>33</v>
      </c>
      <c r="I10" s="121">
        <f>[7]Junho!$G$12</f>
        <v>28</v>
      </c>
      <c r="J10" s="121">
        <f>[7]Junho!$G$13</f>
        <v>30</v>
      </c>
      <c r="K10" s="121">
        <f>[7]Junho!$G$14</f>
        <v>29</v>
      </c>
      <c r="L10" s="121">
        <f>[7]Junho!$G$15</f>
        <v>36</v>
      </c>
      <c r="M10" s="121">
        <f>[7]Junho!$G$16</f>
        <v>73</v>
      </c>
      <c r="N10" s="121">
        <f>[7]Junho!$G$17</f>
        <v>100</v>
      </c>
      <c r="O10" s="121">
        <f>[7]Junho!$G$18</f>
        <v>100</v>
      </c>
      <c r="P10" s="121">
        <f>[7]Junho!$G$19</f>
        <v>84</v>
      </c>
      <c r="Q10" s="121">
        <f>[7]Junho!$G$20</f>
        <v>48</v>
      </c>
      <c r="R10" s="121">
        <f>[7]Junho!$G$21</f>
        <v>51</v>
      </c>
      <c r="S10" s="121">
        <f>[7]Junho!$G$22</f>
        <v>37</v>
      </c>
      <c r="T10" s="121">
        <f>[7]Junho!$G$23</f>
        <v>39</v>
      </c>
      <c r="U10" s="121">
        <f>[7]Junho!$G$24</f>
        <v>23</v>
      </c>
      <c r="V10" s="121">
        <f>[7]Junho!$G$25</f>
        <v>25</v>
      </c>
      <c r="W10" s="121">
        <f>[7]Junho!$G$26</f>
        <v>33</v>
      </c>
      <c r="X10" s="121">
        <f>[7]Junho!$G$27</f>
        <v>31</v>
      </c>
      <c r="Y10" s="121">
        <f>[7]Junho!$G$28</f>
        <v>35</v>
      </c>
      <c r="Z10" s="121">
        <f>[7]Junho!$G$29</f>
        <v>34</v>
      </c>
      <c r="AA10" s="121">
        <f>[7]Junho!$G$30</f>
        <v>25</v>
      </c>
      <c r="AB10" s="121">
        <f>[7]Junho!$G$31</f>
        <v>33</v>
      </c>
      <c r="AC10" s="121">
        <f>[7]Junho!$G$32</f>
        <v>35</v>
      </c>
      <c r="AD10" s="121">
        <f>[7]Junho!$G$33</f>
        <v>37</v>
      </c>
      <c r="AE10" s="121">
        <f>[7]Junho!$G$34</f>
        <v>37</v>
      </c>
      <c r="AF10" s="108">
        <f t="shared" si="1"/>
        <v>23</v>
      </c>
      <c r="AG10" s="107">
        <f t="shared" si="2"/>
        <v>42.2</v>
      </c>
    </row>
    <row r="11" spans="1:33" x14ac:dyDescent="0.2">
      <c r="A11" s="53" t="s">
        <v>52</v>
      </c>
      <c r="B11" s="121">
        <f>[8]Junho!$G$5</f>
        <v>50</v>
      </c>
      <c r="C11" s="121">
        <f>[8]Junho!$G$6</f>
        <v>44</v>
      </c>
      <c r="D11" s="121">
        <f>[8]Junho!$G$7</f>
        <v>42</v>
      </c>
      <c r="E11" s="121">
        <f>[8]Junho!$G$8</f>
        <v>33</v>
      </c>
      <c r="F11" s="121">
        <f>[8]Junho!$G$9</f>
        <v>30</v>
      </c>
      <c r="G11" s="121">
        <f>[8]Junho!$G$10</f>
        <v>38</v>
      </c>
      <c r="H11" s="121">
        <f>[8]Junho!$G$11</f>
        <v>31</v>
      </c>
      <c r="I11" s="121">
        <f>[8]Junho!$G$12</f>
        <v>33</v>
      </c>
      <c r="J11" s="121">
        <f>[8]Junho!$G$13</f>
        <v>33</v>
      </c>
      <c r="K11" s="121">
        <f>[8]Junho!$G$14</f>
        <v>31</v>
      </c>
      <c r="L11" s="121">
        <f>[8]Junho!$G$15</f>
        <v>26</v>
      </c>
      <c r="M11" s="121">
        <f>[8]Junho!$G$16</f>
        <v>45</v>
      </c>
      <c r="N11" s="121" t="str">
        <f>[8]Junho!$G$17</f>
        <v>*</v>
      </c>
      <c r="O11" s="121" t="str">
        <f>[8]Junho!$G$18</f>
        <v>*</v>
      </c>
      <c r="P11" s="121">
        <f>[8]Junho!$G$19</f>
        <v>80</v>
      </c>
      <c r="Q11" s="121">
        <f>[8]Junho!$G$20</f>
        <v>53</v>
      </c>
      <c r="R11" s="121">
        <f>[8]Junho!$G$21</f>
        <v>50</v>
      </c>
      <c r="S11" s="121">
        <f>[8]Junho!$G$22</f>
        <v>45</v>
      </c>
      <c r="T11" s="121">
        <f>[8]Junho!$G$23</f>
        <v>41</v>
      </c>
      <c r="U11" s="121">
        <f>[8]Junho!$G$24</f>
        <v>43</v>
      </c>
      <c r="V11" s="121">
        <f>[8]Junho!$G$25</f>
        <v>34</v>
      </c>
      <c r="W11" s="121">
        <f>[8]Junho!$G$26</f>
        <v>32</v>
      </c>
      <c r="X11" s="121">
        <f>[8]Junho!$G$27</f>
        <v>31</v>
      </c>
      <c r="Y11" s="121">
        <f>[8]Junho!$G$28</f>
        <v>32</v>
      </c>
      <c r="Z11" s="121">
        <f>[8]Junho!$G$29</f>
        <v>33</v>
      </c>
      <c r="AA11" s="121">
        <f>[8]Junho!$G$30</f>
        <v>34</v>
      </c>
      <c r="AB11" s="121">
        <f>[8]Junho!$G$31</f>
        <v>30</v>
      </c>
      <c r="AC11" s="121">
        <f>[8]Junho!$G$32</f>
        <v>32</v>
      </c>
      <c r="AD11" s="121">
        <f>[8]Junho!$G$33</f>
        <v>35</v>
      </c>
      <c r="AE11" s="121">
        <f>[8]Junho!$G$34</f>
        <v>43</v>
      </c>
      <c r="AF11" s="108">
        <f t="shared" si="1"/>
        <v>26</v>
      </c>
      <c r="AG11" s="107">
        <f t="shared" si="2"/>
        <v>38.714285714285715</v>
      </c>
    </row>
    <row r="12" spans="1:33" hidden="1" x14ac:dyDescent="0.2">
      <c r="A12" s="53" t="s">
        <v>31</v>
      </c>
      <c r="B12" s="121" t="str">
        <f>[9]Junho!$G$5</f>
        <v>*</v>
      </c>
      <c r="C12" s="121" t="str">
        <f>[9]Junho!$G$6</f>
        <v>*</v>
      </c>
      <c r="D12" s="121" t="str">
        <f>[9]Junho!$G$7</f>
        <v>*</v>
      </c>
      <c r="E12" s="121" t="str">
        <f>[9]Junho!$G$8</f>
        <v>*</v>
      </c>
      <c r="F12" s="121" t="str">
        <f>[9]Junho!$G$9</f>
        <v>*</v>
      </c>
      <c r="G12" s="121" t="str">
        <f>[9]Junho!$G$10</f>
        <v>*</v>
      </c>
      <c r="H12" s="121" t="str">
        <f>[9]Junho!$G$11</f>
        <v>*</v>
      </c>
      <c r="I12" s="121" t="str">
        <f>[9]Junho!$G$12</f>
        <v>*</v>
      </c>
      <c r="J12" s="121" t="str">
        <f>[9]Junho!$G$13</f>
        <v>*</v>
      </c>
      <c r="K12" s="121" t="str">
        <f>[9]Junho!$G$14</f>
        <v>*</v>
      </c>
      <c r="L12" s="121" t="str">
        <f>[9]Junho!$G$15</f>
        <v>*</v>
      </c>
      <c r="M12" s="121" t="str">
        <f>[9]Junho!$G$16</f>
        <v>*</v>
      </c>
      <c r="N12" s="121" t="str">
        <f>[9]Junho!$G$17</f>
        <v>*</v>
      </c>
      <c r="O12" s="121" t="str">
        <f>[9]Junho!$G$18</f>
        <v>*</v>
      </c>
      <c r="P12" s="121" t="str">
        <f>[9]Junho!$G$19</f>
        <v>*</v>
      </c>
      <c r="Q12" s="121" t="str">
        <f>[9]Junho!$G$20</f>
        <v>*</v>
      </c>
      <c r="R12" s="121" t="str">
        <f>[9]Junho!$G$21</f>
        <v>*</v>
      </c>
      <c r="S12" s="121" t="str">
        <f>[9]Junho!$G$22</f>
        <v>*</v>
      </c>
      <c r="T12" s="121" t="str">
        <f>[9]Junho!$G$23</f>
        <v>*</v>
      </c>
      <c r="U12" s="121" t="str">
        <f>[9]Junho!$G$24</f>
        <v>*</v>
      </c>
      <c r="V12" s="121" t="str">
        <f>[9]Junho!$G$25</f>
        <v>*</v>
      </c>
      <c r="W12" s="121" t="str">
        <f>[9]Junho!$G$26</f>
        <v>*</v>
      </c>
      <c r="X12" s="121" t="str">
        <f>[9]Junho!$G$27</f>
        <v>*</v>
      </c>
      <c r="Y12" s="121" t="str">
        <f>[9]Junho!$G$28</f>
        <v>*</v>
      </c>
      <c r="Z12" s="121" t="str">
        <f>[9]Junho!$G$29</f>
        <v>*</v>
      </c>
      <c r="AA12" s="121" t="str">
        <f>[9]Junho!$G$30</f>
        <v>*</v>
      </c>
      <c r="AB12" s="121" t="str">
        <f>[9]Junho!$G$31</f>
        <v>*</v>
      </c>
      <c r="AC12" s="121" t="str">
        <f>[9]Junho!$G$32</f>
        <v>*</v>
      </c>
      <c r="AD12" s="121" t="str">
        <f>[9]Junho!$G$33</f>
        <v>*</v>
      </c>
      <c r="AE12" s="121" t="str">
        <f>[9]Junho!$G$34</f>
        <v>*</v>
      </c>
      <c r="AF12" s="108" t="s">
        <v>209</v>
      </c>
      <c r="AG12" s="107" t="s">
        <v>209</v>
      </c>
    </row>
    <row r="13" spans="1:33" x14ac:dyDescent="0.2">
      <c r="A13" s="53" t="s">
        <v>98</v>
      </c>
      <c r="B13" s="121">
        <f>[10]Junho!$G$5</f>
        <v>53</v>
      </c>
      <c r="C13" s="121">
        <f>[10]Junho!$G$6</f>
        <v>57</v>
      </c>
      <c r="D13" s="121">
        <f>[10]Junho!$G$7</f>
        <v>45</v>
      </c>
      <c r="E13" s="121">
        <f>[10]Junho!$G$8</f>
        <v>43</v>
      </c>
      <c r="F13" s="121">
        <f>[10]Junho!$G$9</f>
        <v>35</v>
      </c>
      <c r="G13" s="121">
        <f>[10]Junho!$G$10</f>
        <v>44</v>
      </c>
      <c r="H13" s="121">
        <f>[10]Junho!$G$11</f>
        <v>29</v>
      </c>
      <c r="I13" s="121">
        <f>[10]Junho!$G$12</f>
        <v>44</v>
      </c>
      <c r="J13" s="121">
        <f>[10]Junho!$G$13</f>
        <v>44</v>
      </c>
      <c r="K13" s="121">
        <f>[10]Junho!$G$14</f>
        <v>44</v>
      </c>
      <c r="L13" s="121">
        <f>[10]Junho!$G$15</f>
        <v>43</v>
      </c>
      <c r="M13" s="121">
        <f>[10]Junho!$G$16</f>
        <v>88</v>
      </c>
      <c r="N13" s="121">
        <f>[10]Junho!$G$17</f>
        <v>75</v>
      </c>
      <c r="O13" s="121">
        <f>[10]Junho!$G$18</f>
        <v>77</v>
      </c>
      <c r="P13" s="121">
        <f>[10]Junho!$G$19</f>
        <v>46</v>
      </c>
      <c r="Q13" s="121">
        <f>[10]Junho!$G$20</f>
        <v>52</v>
      </c>
      <c r="R13" s="121">
        <f>[10]Junho!$G$21</f>
        <v>51</v>
      </c>
      <c r="S13" s="121">
        <f>[10]Junho!$G$22</f>
        <v>49</v>
      </c>
      <c r="T13" s="121">
        <f>[10]Junho!$G$23</f>
        <v>45</v>
      </c>
      <c r="U13" s="121">
        <f>[10]Junho!$G$24</f>
        <v>39</v>
      </c>
      <c r="V13" s="121">
        <f>[10]Junho!$G$25</f>
        <v>43</v>
      </c>
      <c r="W13" s="121">
        <f>[10]Junho!$G$26</f>
        <v>39</v>
      </c>
      <c r="X13" s="121">
        <f>[10]Junho!$G$27</f>
        <v>42</v>
      </c>
      <c r="Y13" s="121">
        <f>[10]Junho!$G$28</f>
        <v>43</v>
      </c>
      <c r="Z13" s="121">
        <f>[10]Junho!$G$29</f>
        <v>43</v>
      </c>
      <c r="AA13" s="121">
        <f>[10]Junho!$G$30</f>
        <v>41</v>
      </c>
      <c r="AB13" s="121">
        <f>[10]Junho!$G$31</f>
        <v>39</v>
      </c>
      <c r="AC13" s="121">
        <f>[10]Junho!$G$32</f>
        <v>31</v>
      </c>
      <c r="AD13" s="121">
        <f>[10]Junho!$G$33</f>
        <v>38</v>
      </c>
      <c r="AE13" s="121">
        <f>[10]Junho!$G$34</f>
        <v>43</v>
      </c>
      <c r="AF13" s="108">
        <f t="shared" si="1"/>
        <v>29</v>
      </c>
      <c r="AG13" s="107">
        <f t="shared" si="2"/>
        <v>46.833333333333336</v>
      </c>
    </row>
    <row r="14" spans="1:33" hidden="1" x14ac:dyDescent="0.2">
      <c r="A14" s="53" t="s">
        <v>102</v>
      </c>
      <c r="B14" s="121" t="str">
        <f>[11]Junho!$G$5</f>
        <v>*</v>
      </c>
      <c r="C14" s="121" t="str">
        <f>[11]Junho!$G$6</f>
        <v>*</v>
      </c>
      <c r="D14" s="121" t="str">
        <f>[11]Junho!$G$7</f>
        <v>*</v>
      </c>
      <c r="E14" s="121" t="str">
        <f>[11]Junho!$G$8</f>
        <v>*</v>
      </c>
      <c r="F14" s="121" t="str">
        <f>[11]Junho!$G$9</f>
        <v>*</v>
      </c>
      <c r="G14" s="121" t="str">
        <f>[11]Junho!$G$10</f>
        <v>*</v>
      </c>
      <c r="H14" s="121" t="str">
        <f>[11]Junho!$G$11</f>
        <v>*</v>
      </c>
      <c r="I14" s="121" t="str">
        <f>[11]Junho!$G$12</f>
        <v>*</v>
      </c>
      <c r="J14" s="121" t="str">
        <f>[11]Junho!$G$13</f>
        <v>*</v>
      </c>
      <c r="K14" s="121" t="str">
        <f>[11]Junho!$G$14</f>
        <v>*</v>
      </c>
      <c r="L14" s="121" t="str">
        <f>[11]Junho!$G$15</f>
        <v>*</v>
      </c>
      <c r="M14" s="121" t="str">
        <f>[11]Junho!$G$16</f>
        <v>*</v>
      </c>
      <c r="N14" s="121" t="str">
        <f>[11]Junho!$G$17</f>
        <v>*</v>
      </c>
      <c r="O14" s="121" t="str">
        <f>[11]Junho!$G$18</f>
        <v>*</v>
      </c>
      <c r="P14" s="121" t="str">
        <f>[11]Junho!$G$19</f>
        <v>*</v>
      </c>
      <c r="Q14" s="121" t="str">
        <f>[11]Junho!$G$20</f>
        <v>*</v>
      </c>
      <c r="R14" s="121" t="str">
        <f>[11]Junho!$G$21</f>
        <v>*</v>
      </c>
      <c r="S14" s="121" t="str">
        <f>[11]Junho!$G$22</f>
        <v>*</v>
      </c>
      <c r="T14" s="121" t="str">
        <f>[11]Junho!$G$23</f>
        <v>*</v>
      </c>
      <c r="U14" s="121" t="str">
        <f>[11]Junho!$G$24</f>
        <v>*</v>
      </c>
      <c r="V14" s="121" t="str">
        <f>[11]Junho!$G$25</f>
        <v>*</v>
      </c>
      <c r="W14" s="121" t="str">
        <f>[11]Junho!$G$26</f>
        <v>*</v>
      </c>
      <c r="X14" s="121" t="str">
        <f>[11]Junho!$G$27</f>
        <v>*</v>
      </c>
      <c r="Y14" s="121" t="str">
        <f>[11]Junho!$G$28</f>
        <v>*</v>
      </c>
      <c r="Z14" s="121" t="str">
        <f>[11]Junho!$G$29</f>
        <v>*</v>
      </c>
      <c r="AA14" s="121" t="str">
        <f>[11]Junho!$G$30</f>
        <v>*</v>
      </c>
      <c r="AB14" s="121" t="str">
        <f>[11]Junho!$G$31</f>
        <v>*</v>
      </c>
      <c r="AC14" s="121" t="str">
        <f>[11]Junho!$G$32</f>
        <v>*</v>
      </c>
      <c r="AD14" s="121" t="str">
        <f>[11]Junho!$G$33</f>
        <v>*</v>
      </c>
      <c r="AE14" s="121" t="str">
        <f>[11]Junho!$G$34</f>
        <v>*</v>
      </c>
      <c r="AF14" s="108" t="s">
        <v>209</v>
      </c>
      <c r="AG14" s="107" t="s">
        <v>209</v>
      </c>
    </row>
    <row r="15" spans="1:33" x14ac:dyDescent="0.2">
      <c r="A15" s="53" t="s">
        <v>105</v>
      </c>
      <c r="B15" s="121">
        <f>[12]Junho!$G$5</f>
        <v>55</v>
      </c>
      <c r="C15" s="121">
        <f>[12]Junho!$G$6</f>
        <v>53</v>
      </c>
      <c r="D15" s="121">
        <f>[12]Junho!$G$7</f>
        <v>49</v>
      </c>
      <c r="E15" s="121">
        <f>[12]Junho!$G$8</f>
        <v>40</v>
      </c>
      <c r="F15" s="121">
        <f>[12]Junho!$G$9</f>
        <v>39</v>
      </c>
      <c r="G15" s="121">
        <f>[12]Junho!$G$10</f>
        <v>43</v>
      </c>
      <c r="H15" s="121">
        <f>[12]Junho!$G$11</f>
        <v>38</v>
      </c>
      <c r="I15" s="121">
        <f>[12]Junho!$G$12</f>
        <v>30</v>
      </c>
      <c r="J15" s="121">
        <f>[12]Junho!$G$13</f>
        <v>32</v>
      </c>
      <c r="K15" s="121">
        <f>[12]Junho!$G$14</f>
        <v>42</v>
      </c>
      <c r="L15" s="121">
        <f>[12]Junho!$G$15</f>
        <v>42</v>
      </c>
      <c r="M15" s="121">
        <f>[12]Junho!$G$16</f>
        <v>93</v>
      </c>
      <c r="N15" s="121">
        <f>[12]Junho!$G$17</f>
        <v>95</v>
      </c>
      <c r="O15" s="121">
        <f>[12]Junho!$G$18</f>
        <v>97</v>
      </c>
      <c r="P15" s="121">
        <f>[12]Junho!$G$19</f>
        <v>74</v>
      </c>
      <c r="Q15" s="121">
        <f>[12]Junho!$G$20</f>
        <v>59</v>
      </c>
      <c r="R15" s="121">
        <f>[12]Junho!$G$21</f>
        <v>56</v>
      </c>
      <c r="S15" s="121">
        <f>[12]Junho!$G$22</f>
        <v>46</v>
      </c>
      <c r="T15" s="121">
        <f>[12]Junho!$G$23</f>
        <v>42</v>
      </c>
      <c r="U15" s="121">
        <f>[12]Junho!$G$24</f>
        <v>46</v>
      </c>
      <c r="V15" s="121">
        <f>[12]Junho!$G$25</f>
        <v>58</v>
      </c>
      <c r="W15" s="121">
        <f>[12]Junho!$G$26</f>
        <v>39</v>
      </c>
      <c r="X15" s="121">
        <f>[12]Junho!$G$27</f>
        <v>45</v>
      </c>
      <c r="Y15" s="121">
        <f>[12]Junho!$G$28</f>
        <v>40</v>
      </c>
      <c r="Z15" s="121">
        <f>[12]Junho!$G$29</f>
        <v>39</v>
      </c>
      <c r="AA15" s="121">
        <f>[12]Junho!$G$30</f>
        <v>38</v>
      </c>
      <c r="AB15" s="121">
        <f>[12]Junho!$G$31</f>
        <v>33</v>
      </c>
      <c r="AC15" s="121">
        <f>[12]Junho!$G$32</f>
        <v>30</v>
      </c>
      <c r="AD15" s="121">
        <f>[12]Junho!$G$33</f>
        <v>36</v>
      </c>
      <c r="AE15" s="121">
        <f>[12]Junho!$G$34</f>
        <v>43</v>
      </c>
      <c r="AF15" s="108">
        <f t="shared" si="1"/>
        <v>30</v>
      </c>
      <c r="AG15" s="107">
        <f t="shared" si="2"/>
        <v>49.06666666666667</v>
      </c>
    </row>
    <row r="16" spans="1:33" x14ac:dyDescent="0.2">
      <c r="A16" s="53" t="s">
        <v>152</v>
      </c>
      <c r="B16" s="121">
        <f>[13]Junho!$G$5</f>
        <v>50</v>
      </c>
      <c r="C16" s="121">
        <f>[13]Junho!$G$6</f>
        <v>47</v>
      </c>
      <c r="D16" s="121">
        <f>[13]Junho!$G$7</f>
        <v>38</v>
      </c>
      <c r="E16" s="121">
        <f>[13]Junho!$G$8</f>
        <v>30</v>
      </c>
      <c r="F16" s="121">
        <f>[13]Junho!$G$9</f>
        <v>30</v>
      </c>
      <c r="G16" s="121">
        <f>[13]Junho!$G$10</f>
        <v>32</v>
      </c>
      <c r="H16" s="121">
        <f>[13]Junho!$G$11</f>
        <v>30</v>
      </c>
      <c r="I16" s="121">
        <f>[13]Junho!$G$12</f>
        <v>28</v>
      </c>
      <c r="J16" s="121">
        <f>[13]Junho!$G$13</f>
        <v>36</v>
      </c>
      <c r="K16" s="121">
        <f>[13]Junho!$G$14</f>
        <v>34</v>
      </c>
      <c r="L16" s="121">
        <f>[13]Junho!$G$15</f>
        <v>39</v>
      </c>
      <c r="M16" s="121">
        <f>[13]Junho!$G$16</f>
        <v>69</v>
      </c>
      <c r="N16" s="121" t="str">
        <f>[13]Junho!$G$17</f>
        <v>*</v>
      </c>
      <c r="O16" s="121" t="str">
        <f>[13]Junho!$G$18</f>
        <v>*</v>
      </c>
      <c r="P16" s="121">
        <f>[13]Junho!$G$19</f>
        <v>77</v>
      </c>
      <c r="Q16" s="121">
        <f>[13]Junho!$G$20</f>
        <v>40</v>
      </c>
      <c r="R16" s="121">
        <f>[13]Junho!$G$21</f>
        <v>49</v>
      </c>
      <c r="S16" s="121">
        <f>[13]Junho!$G$22</f>
        <v>39</v>
      </c>
      <c r="T16" s="121">
        <f>[13]Junho!$G$23</f>
        <v>34</v>
      </c>
      <c r="U16" s="121">
        <f>[13]Junho!$G$24</f>
        <v>29</v>
      </c>
      <c r="V16" s="121">
        <f>[13]Junho!$G$25</f>
        <v>35</v>
      </c>
      <c r="W16" s="121">
        <f>[13]Junho!$G$26</f>
        <v>39</v>
      </c>
      <c r="X16" s="121">
        <f>[13]Junho!$G$27</f>
        <v>35</v>
      </c>
      <c r="Y16" s="121">
        <f>[13]Junho!$G$28</f>
        <v>35</v>
      </c>
      <c r="Z16" s="121">
        <f>[13]Junho!$G$29</f>
        <v>35</v>
      </c>
      <c r="AA16" s="121">
        <f>[13]Junho!$G$30</f>
        <v>32</v>
      </c>
      <c r="AB16" s="121">
        <f>[13]Junho!$G$31</f>
        <v>36</v>
      </c>
      <c r="AC16" s="121">
        <f>[13]Junho!$G$32</f>
        <v>34</v>
      </c>
      <c r="AD16" s="121">
        <f>[13]Junho!$G$33</f>
        <v>35</v>
      </c>
      <c r="AE16" s="121">
        <f>[13]Junho!$G$34</f>
        <v>32</v>
      </c>
      <c r="AF16" s="108">
        <f t="shared" si="1"/>
        <v>28</v>
      </c>
      <c r="AG16" s="107">
        <f t="shared" si="2"/>
        <v>38.535714285714285</v>
      </c>
    </row>
    <row r="17" spans="1:38" x14ac:dyDescent="0.2">
      <c r="A17" s="53" t="s">
        <v>2</v>
      </c>
      <c r="B17" s="121">
        <f>[14]Junho!$G$5</f>
        <v>55</v>
      </c>
      <c r="C17" s="121">
        <f>[14]Junho!$G$6</f>
        <v>44</v>
      </c>
      <c r="D17" s="121">
        <f>[14]Junho!$G$7</f>
        <v>37</v>
      </c>
      <c r="E17" s="121">
        <f>[14]Junho!$G$8</f>
        <v>24</v>
      </c>
      <c r="F17" s="121">
        <f>[14]Junho!$G$9</f>
        <v>30</v>
      </c>
      <c r="G17" s="121">
        <f>[14]Junho!$G$10</f>
        <v>30</v>
      </c>
      <c r="H17" s="121">
        <f>[14]Junho!$G$11</f>
        <v>28</v>
      </c>
      <c r="I17" s="121">
        <f>[14]Junho!$G$12</f>
        <v>25</v>
      </c>
      <c r="J17" s="121">
        <f>[14]Junho!$G$13</f>
        <v>31</v>
      </c>
      <c r="K17" s="121">
        <f>[14]Junho!$G$14</f>
        <v>25</v>
      </c>
      <c r="L17" s="121">
        <f>[14]Junho!$G$15</f>
        <v>32</v>
      </c>
      <c r="M17" s="121">
        <f>[14]Junho!$G$16</f>
        <v>67</v>
      </c>
      <c r="N17" s="121">
        <f>[14]Junho!$G$17</f>
        <v>93</v>
      </c>
      <c r="O17" s="121">
        <f>[14]Junho!$G$18</f>
        <v>93</v>
      </c>
      <c r="P17" s="121">
        <f>[14]Junho!$G$19</f>
        <v>61</v>
      </c>
      <c r="Q17" s="121">
        <f>[14]Junho!$G$20</f>
        <v>53</v>
      </c>
      <c r="R17" s="121">
        <f>[14]Junho!$G$21</f>
        <v>49</v>
      </c>
      <c r="S17" s="121">
        <f>[14]Junho!$G$22</f>
        <v>34</v>
      </c>
      <c r="T17" s="121">
        <f>[14]Junho!$G$23</f>
        <v>34</v>
      </c>
      <c r="U17" s="121">
        <f>[14]Junho!$G$24</f>
        <v>23</v>
      </c>
      <c r="V17" s="121">
        <f>[14]Junho!$G$25</f>
        <v>26</v>
      </c>
      <c r="W17" s="121">
        <f>[14]Junho!$G$26</f>
        <v>30</v>
      </c>
      <c r="X17" s="121">
        <f>[14]Junho!$G$27</f>
        <v>32</v>
      </c>
      <c r="Y17" s="121">
        <f>[14]Junho!$G$28</f>
        <v>33</v>
      </c>
      <c r="Z17" s="121">
        <f>[14]Junho!$G$29</f>
        <v>29</v>
      </c>
      <c r="AA17" s="121">
        <f>[14]Junho!$G$30</f>
        <v>27</v>
      </c>
      <c r="AB17" s="121">
        <f>[14]Junho!$G$31</f>
        <v>30</v>
      </c>
      <c r="AC17" s="121">
        <f>[14]Junho!$G$32</f>
        <v>32</v>
      </c>
      <c r="AD17" s="121">
        <f>[14]Junho!$G$33</f>
        <v>32</v>
      </c>
      <c r="AE17" s="121">
        <f>[14]Junho!$G$34</f>
        <v>34</v>
      </c>
      <c r="AF17" s="108">
        <f t="shared" si="1"/>
        <v>23</v>
      </c>
      <c r="AG17" s="107">
        <f t="shared" si="2"/>
        <v>39.1</v>
      </c>
      <c r="AI17" s="12" t="s">
        <v>35</v>
      </c>
    </row>
    <row r="18" spans="1:38" hidden="1" x14ac:dyDescent="0.2">
      <c r="A18" s="53" t="s">
        <v>3</v>
      </c>
      <c r="B18" s="121" t="str">
        <f>[15]Junho!$G$5</f>
        <v>*</v>
      </c>
      <c r="C18" s="121" t="str">
        <f>[15]Junho!$G$6</f>
        <v>*</v>
      </c>
      <c r="D18" s="121" t="str">
        <f>[15]Junho!$G$7</f>
        <v>*</v>
      </c>
      <c r="E18" s="121" t="str">
        <f>[15]Junho!$G$8</f>
        <v>*</v>
      </c>
      <c r="F18" s="121" t="str">
        <f>[15]Junho!$G$9</f>
        <v>*</v>
      </c>
      <c r="G18" s="121" t="str">
        <f>[15]Junho!$G$10</f>
        <v>*</v>
      </c>
      <c r="H18" s="121" t="str">
        <f>[15]Junho!$G$11</f>
        <v>*</v>
      </c>
      <c r="I18" s="121" t="str">
        <f>[15]Junho!$G$12</f>
        <v>*</v>
      </c>
      <c r="J18" s="121" t="str">
        <f>[15]Junho!$G$13</f>
        <v>*</v>
      </c>
      <c r="K18" s="121" t="str">
        <f>[15]Junho!$G$14</f>
        <v>*</v>
      </c>
      <c r="L18" s="121" t="str">
        <f>[15]Junho!$G$15</f>
        <v>*</v>
      </c>
      <c r="M18" s="121" t="str">
        <f>[15]Junho!$G$16</f>
        <v>*</v>
      </c>
      <c r="N18" s="121" t="str">
        <f>[15]Junho!$G$17</f>
        <v>*</v>
      </c>
      <c r="O18" s="121" t="str">
        <f>[15]Junho!$G$18</f>
        <v>*</v>
      </c>
      <c r="P18" s="121" t="str">
        <f>[15]Junho!$G$19</f>
        <v>*</v>
      </c>
      <c r="Q18" s="121" t="str">
        <f>[15]Junho!$G$20</f>
        <v>*</v>
      </c>
      <c r="R18" s="121" t="str">
        <f>[15]Junho!$G$21</f>
        <v>*</v>
      </c>
      <c r="S18" s="121" t="str">
        <f>[15]Junho!$G$22</f>
        <v>*</v>
      </c>
      <c r="T18" s="121" t="str">
        <f>[15]Junho!$G$23</f>
        <v>*</v>
      </c>
      <c r="U18" s="121" t="str">
        <f>[15]Junho!$G$24</f>
        <v>*</v>
      </c>
      <c r="V18" s="121" t="str">
        <f>[15]Junho!$G$25</f>
        <v>*</v>
      </c>
      <c r="W18" s="121" t="str">
        <f>[15]Junho!$G$26</f>
        <v>*</v>
      </c>
      <c r="X18" s="121" t="str">
        <f>[15]Junho!$G$27</f>
        <v>*</v>
      </c>
      <c r="Y18" s="121" t="str">
        <f>[15]Junho!$G$28</f>
        <v>*</v>
      </c>
      <c r="Z18" s="121" t="str">
        <f>[15]Junho!$G$29</f>
        <v>*</v>
      </c>
      <c r="AA18" s="121" t="str">
        <f>[15]Junho!$G$30</f>
        <v>*</v>
      </c>
      <c r="AB18" s="121" t="str">
        <f>[15]Junho!$G$31</f>
        <v>*</v>
      </c>
      <c r="AC18" s="121" t="str">
        <f>[15]Junho!$G$32</f>
        <v>*</v>
      </c>
      <c r="AD18" s="121" t="str">
        <f>[15]Junho!$G$33</f>
        <v>*</v>
      </c>
      <c r="AE18" s="121" t="str">
        <f>[15]Junho!$G$34</f>
        <v>*</v>
      </c>
      <c r="AF18" s="108" t="s">
        <v>209</v>
      </c>
      <c r="AG18" s="107" t="s">
        <v>209</v>
      </c>
      <c r="AH18" s="12" t="s">
        <v>35</v>
      </c>
      <c r="AI18" s="12" t="s">
        <v>35</v>
      </c>
    </row>
    <row r="19" spans="1:38" x14ac:dyDescent="0.2">
      <c r="A19" s="53" t="s">
        <v>4</v>
      </c>
      <c r="B19" s="121">
        <f>[16]Junho!$G$5</f>
        <v>55</v>
      </c>
      <c r="C19" s="121">
        <f>[16]Junho!$G$6</f>
        <v>50</v>
      </c>
      <c r="D19" s="121">
        <f>[16]Junho!$G$7</f>
        <v>27</v>
      </c>
      <c r="E19" s="121">
        <f>[16]Junho!$G$8</f>
        <v>27</v>
      </c>
      <c r="F19" s="121">
        <f>[16]Junho!$G$9</f>
        <v>34</v>
      </c>
      <c r="G19" s="121">
        <f>[16]Junho!$G$10</f>
        <v>33</v>
      </c>
      <c r="H19" s="121">
        <f>[16]Junho!$G$11</f>
        <v>24</v>
      </c>
      <c r="I19" s="121">
        <f>[16]Junho!$G$12</f>
        <v>30</v>
      </c>
      <c r="J19" s="121">
        <f>[16]Junho!$G$13</f>
        <v>29</v>
      </c>
      <c r="K19" s="121">
        <f>[16]Junho!$G$14</f>
        <v>26</v>
      </c>
      <c r="L19" s="121">
        <f>[16]Junho!$G$15</f>
        <v>26</v>
      </c>
      <c r="M19" s="121">
        <f>[16]Junho!$G$16</f>
        <v>49</v>
      </c>
      <c r="N19" s="121">
        <f>[16]Junho!$G$17</f>
        <v>86</v>
      </c>
      <c r="O19" s="121">
        <f>[16]Junho!$G$18</f>
        <v>91</v>
      </c>
      <c r="P19" s="121">
        <f>[16]Junho!$G$19</f>
        <v>95</v>
      </c>
      <c r="Q19" s="121">
        <f>[16]Junho!$G$20</f>
        <v>78</v>
      </c>
      <c r="R19" s="121">
        <f>[16]Junho!$G$21</f>
        <v>54</v>
      </c>
      <c r="S19" s="121">
        <f>[16]Junho!$G$22</f>
        <v>51</v>
      </c>
      <c r="T19" s="121">
        <f>[16]Junho!$G$23</f>
        <v>35</v>
      </c>
      <c r="U19" s="121">
        <f>[16]Junho!$G$24</f>
        <v>23</v>
      </c>
      <c r="V19" s="121">
        <f>[16]Junho!$G$25</f>
        <v>27</v>
      </c>
      <c r="W19" s="121">
        <f>[16]Junho!$G$26</f>
        <v>25</v>
      </c>
      <c r="X19" s="121">
        <f>[16]Junho!$G$27</f>
        <v>28</v>
      </c>
      <c r="Y19" s="121">
        <f>[16]Junho!$G$28</f>
        <v>33</v>
      </c>
      <c r="Z19" s="121">
        <f>[16]Junho!$G$29</f>
        <v>30</v>
      </c>
      <c r="AA19" s="121">
        <f>[16]Junho!$G$30</f>
        <v>28</v>
      </c>
      <c r="AB19" s="121">
        <f>[16]Junho!$G$31</f>
        <v>34</v>
      </c>
      <c r="AC19" s="121">
        <f>[16]Junho!$G$32</f>
        <v>29</v>
      </c>
      <c r="AD19" s="121">
        <f>[16]Junho!$G$33</f>
        <v>35</v>
      </c>
      <c r="AE19" s="121">
        <f>[16]Junho!$G$34</f>
        <v>29</v>
      </c>
      <c r="AF19" s="108">
        <f t="shared" si="1"/>
        <v>23</v>
      </c>
      <c r="AG19" s="107">
        <f t="shared" si="2"/>
        <v>40.700000000000003</v>
      </c>
      <c r="AK19" t="s">
        <v>35</v>
      </c>
    </row>
    <row r="20" spans="1:38" x14ac:dyDescent="0.2">
      <c r="A20" s="53" t="s">
        <v>5</v>
      </c>
      <c r="B20" s="121">
        <f>[17]Junho!$G$5</f>
        <v>51</v>
      </c>
      <c r="C20" s="121">
        <f>[17]Junho!$G$6</f>
        <v>49</v>
      </c>
      <c r="D20" s="121">
        <f>[17]Junho!$G$7</f>
        <v>34</v>
      </c>
      <c r="E20" s="121">
        <f>[17]Junho!$G$8</f>
        <v>38</v>
      </c>
      <c r="F20" s="121">
        <f>[17]Junho!$G$9</f>
        <v>37</v>
      </c>
      <c r="G20" s="121">
        <f>[17]Junho!$G$10</f>
        <v>42</v>
      </c>
      <c r="H20" s="121">
        <f>[17]Junho!$G$11</f>
        <v>36</v>
      </c>
      <c r="I20" s="121">
        <f>[17]Junho!$G$12</f>
        <v>39</v>
      </c>
      <c r="J20" s="121">
        <f>[17]Junho!$G$13</f>
        <v>43</v>
      </c>
      <c r="K20" s="121">
        <f>[17]Junho!$G$14</f>
        <v>47</v>
      </c>
      <c r="L20" s="121">
        <f>[17]Junho!$G$15</f>
        <v>49</v>
      </c>
      <c r="M20" s="121">
        <f>[17]Junho!$G$16</f>
        <v>74</v>
      </c>
      <c r="N20" s="121">
        <f>[17]Junho!$G$17</f>
        <v>78</v>
      </c>
      <c r="O20" s="121">
        <f>[17]Junho!$G$18</f>
        <v>66</v>
      </c>
      <c r="P20" s="121">
        <f>[17]Junho!$G$19</f>
        <v>55</v>
      </c>
      <c r="Q20" s="121">
        <f>[17]Junho!$G$20</f>
        <v>65</v>
      </c>
      <c r="R20" s="121">
        <f>[17]Junho!$G$21</f>
        <v>49</v>
      </c>
      <c r="S20" s="121">
        <f>[17]Junho!$G$22</f>
        <v>47</v>
      </c>
      <c r="T20" s="121">
        <f>[17]Junho!$G$23</f>
        <v>48</v>
      </c>
      <c r="U20" s="121">
        <f>[17]Junho!$G$24</f>
        <v>43</v>
      </c>
      <c r="V20" s="121">
        <f>[17]Junho!$G$25</f>
        <v>45</v>
      </c>
      <c r="W20" s="121">
        <f>[17]Junho!$G$26</f>
        <v>43</v>
      </c>
      <c r="X20" s="121">
        <f>[17]Junho!$G$27</f>
        <v>46</v>
      </c>
      <c r="Y20" s="121">
        <f>[17]Junho!$G$28</f>
        <v>44</v>
      </c>
      <c r="Z20" s="121">
        <f>[17]Junho!$G$29</f>
        <v>45</v>
      </c>
      <c r="AA20" s="121">
        <f>[17]Junho!$G$30</f>
        <v>42</v>
      </c>
      <c r="AB20" s="121">
        <f>[17]Junho!$G$31</f>
        <v>39</v>
      </c>
      <c r="AC20" s="121">
        <f>[17]Junho!$G$32</f>
        <v>47</v>
      </c>
      <c r="AD20" s="121">
        <f>[17]Junho!$G$33</f>
        <v>57</v>
      </c>
      <c r="AE20" s="121">
        <f>[17]Junho!$G$34</f>
        <v>53</v>
      </c>
      <c r="AF20" s="108">
        <f t="shared" si="1"/>
        <v>34</v>
      </c>
      <c r="AG20" s="107">
        <f t="shared" si="2"/>
        <v>48.366666666666667</v>
      </c>
      <c r="AH20" s="12" t="s">
        <v>35</v>
      </c>
    </row>
    <row r="21" spans="1:38" x14ac:dyDescent="0.2">
      <c r="A21" s="53" t="s">
        <v>33</v>
      </c>
      <c r="B21" s="121">
        <f>[18]Junho!$G$5</f>
        <v>49</v>
      </c>
      <c r="C21" s="121">
        <f>[18]Junho!$G$6</f>
        <v>40</v>
      </c>
      <c r="D21" s="121">
        <f>[18]Junho!$G$7</f>
        <v>22</v>
      </c>
      <c r="E21" s="121">
        <f>[18]Junho!$G$8</f>
        <v>15</v>
      </c>
      <c r="F21" s="121">
        <f>[18]Junho!$G$9</f>
        <v>27</v>
      </c>
      <c r="G21" s="121">
        <f>[18]Junho!$G$10</f>
        <v>29</v>
      </c>
      <c r="H21" s="121">
        <f>[18]Junho!$G$11</f>
        <v>23</v>
      </c>
      <c r="I21" s="121">
        <f>[18]Junho!$G$12</f>
        <v>27</v>
      </c>
      <c r="J21" s="121">
        <f>[18]Junho!$G$13</f>
        <v>28</v>
      </c>
      <c r="K21" s="121">
        <f>[18]Junho!$G$14</f>
        <v>22</v>
      </c>
      <c r="L21" s="121">
        <f>[18]Junho!$G$15</f>
        <v>28</v>
      </c>
      <c r="M21" s="121">
        <f>[18]Junho!$G$16</f>
        <v>54</v>
      </c>
      <c r="N21" s="121">
        <f>[18]Junho!$G$17</f>
        <v>92</v>
      </c>
      <c r="O21" s="121">
        <f>[18]Junho!$G$18</f>
        <v>94</v>
      </c>
      <c r="P21" s="121">
        <f>[18]Junho!$G$19</f>
        <v>100</v>
      </c>
      <c r="Q21" s="121">
        <f>[18]Junho!$G$20</f>
        <v>53</v>
      </c>
      <c r="R21" s="121">
        <f>[18]Junho!$G$21</f>
        <v>58</v>
      </c>
      <c r="S21" s="121">
        <f>[18]Junho!$G$22</f>
        <v>40</v>
      </c>
      <c r="T21" s="121">
        <f>[18]Junho!$G$23</f>
        <v>29</v>
      </c>
      <c r="U21" s="121">
        <f>[18]Junho!$G$24</f>
        <v>22</v>
      </c>
      <c r="V21" s="121">
        <f>[18]Junho!$G$25</f>
        <v>21</v>
      </c>
      <c r="W21" s="121">
        <f>[18]Junho!$G$26</f>
        <v>24</v>
      </c>
      <c r="X21" s="121">
        <f>[18]Junho!$G$27</f>
        <v>27</v>
      </c>
      <c r="Y21" s="121">
        <f>[18]Junho!$G$28</f>
        <v>29</v>
      </c>
      <c r="Z21" s="121">
        <f>[18]Junho!$G$29</f>
        <v>27</v>
      </c>
      <c r="AA21" s="121">
        <f>[18]Junho!$G$30</f>
        <v>21</v>
      </c>
      <c r="AB21" s="121">
        <f>[18]Junho!$G$31</f>
        <v>33</v>
      </c>
      <c r="AC21" s="121">
        <f>[18]Junho!$G$32</f>
        <v>30</v>
      </c>
      <c r="AD21" s="121">
        <f>[18]Junho!$G$33</f>
        <v>31</v>
      </c>
      <c r="AE21" s="121">
        <f>[18]Junho!$G$34</f>
        <v>26</v>
      </c>
      <c r="AF21" s="108">
        <f t="shared" si="1"/>
        <v>15</v>
      </c>
      <c r="AG21" s="107">
        <f t="shared" si="2"/>
        <v>37.366666666666667</v>
      </c>
      <c r="AI21" t="s">
        <v>35</v>
      </c>
      <c r="AK21" t="s">
        <v>35</v>
      </c>
    </row>
    <row r="22" spans="1:38" x14ac:dyDescent="0.2">
      <c r="A22" s="53" t="s">
        <v>6</v>
      </c>
      <c r="B22" s="121">
        <f>[19]Junho!$G$5</f>
        <v>49</v>
      </c>
      <c r="C22" s="121">
        <f>[19]Junho!$G$6</f>
        <v>38</v>
      </c>
      <c r="D22" s="121">
        <f>[19]Junho!$G$7</f>
        <v>30</v>
      </c>
      <c r="E22" s="121">
        <f>[19]Junho!$G$8</f>
        <v>25</v>
      </c>
      <c r="F22" s="121">
        <f>[19]Junho!$G$9</f>
        <v>33</v>
      </c>
      <c r="G22" s="121">
        <f>[19]Junho!$G$10</f>
        <v>29</v>
      </c>
      <c r="H22" s="121">
        <f>[19]Junho!$G$11</f>
        <v>34</v>
      </c>
      <c r="I22" s="121">
        <f>[19]Junho!$G$12</f>
        <v>33</v>
      </c>
      <c r="J22" s="121">
        <f>[19]Junho!$G$13</f>
        <v>35</v>
      </c>
      <c r="K22" s="121">
        <f>[19]Junho!$G$14</f>
        <v>29</v>
      </c>
      <c r="L22" s="121">
        <f>[19]Junho!$G$15</f>
        <v>37</v>
      </c>
      <c r="M22" s="121">
        <f>[19]Junho!$G$16</f>
        <v>85</v>
      </c>
      <c r="N22" s="121">
        <f>[19]Junho!$G$17</f>
        <v>86</v>
      </c>
      <c r="O22" s="121">
        <f>[19]Junho!$G$18</f>
        <v>88</v>
      </c>
      <c r="P22" s="121">
        <f>[19]Junho!$G$19</f>
        <v>70</v>
      </c>
      <c r="Q22" s="121">
        <f>[19]Junho!$G$20</f>
        <v>37</v>
      </c>
      <c r="R22" s="121">
        <f>[19]Junho!$G$21</f>
        <v>46</v>
      </c>
      <c r="S22" s="121">
        <f>[19]Junho!$G$22</f>
        <v>42</v>
      </c>
      <c r="T22" s="121">
        <f>[19]Junho!$G$23</f>
        <v>31</v>
      </c>
      <c r="U22" s="121">
        <f>[19]Junho!$G$24</f>
        <v>34</v>
      </c>
      <c r="V22" s="121">
        <f>[19]Junho!$G$25</f>
        <v>30</v>
      </c>
      <c r="W22" s="121">
        <f>[19]Junho!$G$26</f>
        <v>31</v>
      </c>
      <c r="X22" s="121">
        <f>[19]Junho!$G$27</f>
        <v>32</v>
      </c>
      <c r="Y22" s="121">
        <f>[19]Junho!$G$28</f>
        <v>42</v>
      </c>
      <c r="Z22" s="121">
        <f>[19]Junho!$G$29</f>
        <v>34</v>
      </c>
      <c r="AA22" s="121">
        <f>[19]Junho!$G$30</f>
        <v>30</v>
      </c>
      <c r="AB22" s="121">
        <f>[19]Junho!$G$31</f>
        <v>32</v>
      </c>
      <c r="AC22" s="121">
        <f>[19]Junho!$G$32</f>
        <v>29</v>
      </c>
      <c r="AD22" s="121">
        <f>[19]Junho!$G$33</f>
        <v>31</v>
      </c>
      <c r="AE22" s="121">
        <f>[19]Junho!$G$34</f>
        <v>28</v>
      </c>
      <c r="AF22" s="108">
        <f t="shared" si="1"/>
        <v>25</v>
      </c>
      <c r="AG22" s="107">
        <f t="shared" si="2"/>
        <v>40.333333333333336</v>
      </c>
      <c r="AJ22" t="s">
        <v>35</v>
      </c>
      <c r="AK22" t="s">
        <v>35</v>
      </c>
    </row>
    <row r="23" spans="1:38" x14ac:dyDescent="0.2">
      <c r="A23" s="53" t="s">
        <v>7</v>
      </c>
      <c r="B23" s="121">
        <f>[20]Junho!$G$5</f>
        <v>54</v>
      </c>
      <c r="C23" s="121">
        <f>[20]Junho!$G$6</f>
        <v>54</v>
      </c>
      <c r="D23" s="121">
        <f>[20]Junho!$G$7</f>
        <v>50</v>
      </c>
      <c r="E23" s="121">
        <f>[20]Junho!$G$8</f>
        <v>43</v>
      </c>
      <c r="F23" s="121">
        <f>[20]Junho!$G$9</f>
        <v>40</v>
      </c>
      <c r="G23" s="121">
        <f>[20]Junho!$G$10</f>
        <v>44</v>
      </c>
      <c r="H23" s="121">
        <f>[20]Junho!$G$11</f>
        <v>42</v>
      </c>
      <c r="I23" s="121">
        <f>[20]Junho!$G$12</f>
        <v>40</v>
      </c>
      <c r="J23" s="121">
        <f>[20]Junho!$G$13</f>
        <v>39</v>
      </c>
      <c r="K23" s="121">
        <f>[20]Junho!$G$14</f>
        <v>45</v>
      </c>
      <c r="L23" s="121">
        <f>[20]Junho!$G$15</f>
        <v>45</v>
      </c>
      <c r="M23" s="121">
        <f>[20]Junho!$G$16</f>
        <v>79</v>
      </c>
      <c r="N23" s="121">
        <f>[20]Junho!$G$17</f>
        <v>93</v>
      </c>
      <c r="O23" s="121">
        <f>[20]Junho!$G$18</f>
        <v>94</v>
      </c>
      <c r="P23" s="121">
        <f>[20]Junho!$G$19</f>
        <v>59</v>
      </c>
      <c r="Q23" s="121">
        <f>[20]Junho!$G$20</f>
        <v>60</v>
      </c>
      <c r="R23" s="121">
        <f>[20]Junho!$G$21</f>
        <v>59</v>
      </c>
      <c r="S23" s="121">
        <f>[20]Junho!$G$22</f>
        <v>45</v>
      </c>
      <c r="T23" s="121">
        <f>[20]Junho!$G$23</f>
        <v>44</v>
      </c>
      <c r="U23" s="121">
        <f>[20]Junho!$G$24</f>
        <v>48</v>
      </c>
      <c r="V23" s="121">
        <f>[20]Junho!$G$25</f>
        <v>62</v>
      </c>
      <c r="W23" s="121">
        <f>[20]Junho!$G$26</f>
        <v>37</v>
      </c>
      <c r="X23" s="121">
        <f>[20]Junho!$G$27</f>
        <v>46</v>
      </c>
      <c r="Y23" s="121">
        <f>[20]Junho!$G$28</f>
        <v>40</v>
      </c>
      <c r="Z23" s="121">
        <f>[20]Junho!$G$29</f>
        <v>37</v>
      </c>
      <c r="AA23" s="121">
        <f>[20]Junho!$G$30</f>
        <v>41</v>
      </c>
      <c r="AB23" s="121">
        <f>[20]Junho!$G$31</f>
        <v>37</v>
      </c>
      <c r="AC23" s="121">
        <f>[20]Junho!$G$32</f>
        <v>31</v>
      </c>
      <c r="AD23" s="121">
        <f>[20]Junho!$G$33</f>
        <v>41</v>
      </c>
      <c r="AE23" s="121">
        <f>[20]Junho!$G$34</f>
        <v>42</v>
      </c>
      <c r="AF23" s="108">
        <f t="shared" si="1"/>
        <v>31</v>
      </c>
      <c r="AG23" s="107">
        <f t="shared" si="2"/>
        <v>49.7</v>
      </c>
      <c r="AI23" t="s">
        <v>35</v>
      </c>
      <c r="AJ23" t="s">
        <v>35</v>
      </c>
    </row>
    <row r="24" spans="1:38" hidden="1" x14ac:dyDescent="0.2">
      <c r="A24" s="53" t="s">
        <v>153</v>
      </c>
      <c r="B24" s="121" t="str">
        <f>[21]Junho!$G$5</f>
        <v>*</v>
      </c>
      <c r="C24" s="121" t="str">
        <f>[21]Junho!$G$6</f>
        <v>*</v>
      </c>
      <c r="D24" s="121" t="str">
        <f>[21]Junho!$G$7</f>
        <v>*</v>
      </c>
      <c r="E24" s="121" t="str">
        <f>[21]Junho!$G$8</f>
        <v>*</v>
      </c>
      <c r="F24" s="121" t="str">
        <f>[21]Junho!$G$9</f>
        <v>*</v>
      </c>
      <c r="G24" s="121" t="str">
        <f>[21]Junho!$G$10</f>
        <v>*</v>
      </c>
      <c r="H24" s="121" t="str">
        <f>[21]Junho!$G$11</f>
        <v>*</v>
      </c>
      <c r="I24" s="121" t="str">
        <f>[21]Junho!$G$12</f>
        <v>*</v>
      </c>
      <c r="J24" s="121" t="str">
        <f>[21]Junho!$G$13</f>
        <v>*</v>
      </c>
      <c r="K24" s="121" t="str">
        <f>[21]Junho!$G$14</f>
        <v>*</v>
      </c>
      <c r="L24" s="121" t="str">
        <f>[21]Junho!$G$15</f>
        <v>*</v>
      </c>
      <c r="M24" s="121" t="str">
        <f>[21]Junho!$G$16</f>
        <v>*</v>
      </c>
      <c r="N24" s="121" t="str">
        <f>[21]Junho!$G$17</f>
        <v>*</v>
      </c>
      <c r="O24" s="121" t="str">
        <f>[21]Junho!$G$18</f>
        <v>*</v>
      </c>
      <c r="P24" s="121" t="str">
        <f>[21]Junho!$G$19</f>
        <v>*</v>
      </c>
      <c r="Q24" s="121" t="str">
        <f>[21]Junho!$G$20</f>
        <v>*</v>
      </c>
      <c r="R24" s="121" t="str">
        <f>[21]Junho!$G$21</f>
        <v>*</v>
      </c>
      <c r="S24" s="121" t="str">
        <f>[21]Junho!$G$22</f>
        <v>*</v>
      </c>
      <c r="T24" s="121" t="str">
        <f>[21]Junho!$G$23</f>
        <v>*</v>
      </c>
      <c r="U24" s="121" t="str">
        <f>[21]Junho!$G$24</f>
        <v>*</v>
      </c>
      <c r="V24" s="121" t="str">
        <f>[21]Junho!$G$25</f>
        <v>*</v>
      </c>
      <c r="W24" s="121" t="str">
        <f>[21]Junho!$G$26</f>
        <v>*</v>
      </c>
      <c r="X24" s="121" t="str">
        <f>[21]Junho!$G$27</f>
        <v>*</v>
      </c>
      <c r="Y24" s="121" t="str">
        <f>[21]Junho!$G$28</f>
        <v>*</v>
      </c>
      <c r="Z24" s="121" t="str">
        <f>[21]Junho!$G$29</f>
        <v>*</v>
      </c>
      <c r="AA24" s="121" t="str">
        <f>[21]Junho!$G$30</f>
        <v>*</v>
      </c>
      <c r="AB24" s="121" t="str">
        <f>[21]Junho!$G$31</f>
        <v>*</v>
      </c>
      <c r="AC24" s="121" t="str">
        <f>[21]Junho!$G$32</f>
        <v>*</v>
      </c>
      <c r="AD24" s="121" t="str">
        <f>[21]Junho!$G$33</f>
        <v>*</v>
      </c>
      <c r="AE24" s="121" t="str">
        <f>[21]Junho!$G$34</f>
        <v>*</v>
      </c>
      <c r="AF24" s="108" t="s">
        <v>209</v>
      </c>
      <c r="AG24" s="107" t="s">
        <v>209</v>
      </c>
      <c r="AI24" t="s">
        <v>35</v>
      </c>
    </row>
    <row r="25" spans="1:38" x14ac:dyDescent="0.2">
      <c r="A25" s="53" t="s">
        <v>154</v>
      </c>
      <c r="B25" s="121">
        <f>[22]Junho!$G$5</f>
        <v>53</v>
      </c>
      <c r="C25" s="121">
        <f>[22]Junho!$G$6</f>
        <v>52</v>
      </c>
      <c r="D25" s="121">
        <f>[22]Junho!$G$7</f>
        <v>48</v>
      </c>
      <c r="E25" s="121">
        <f>[22]Junho!$G$8</f>
        <v>38</v>
      </c>
      <c r="F25" s="121">
        <f>[22]Junho!$G$9</f>
        <v>40</v>
      </c>
      <c r="G25" s="121">
        <f>[22]Junho!$G$10</f>
        <v>47</v>
      </c>
      <c r="H25" s="121">
        <f>[22]Junho!$G$11</f>
        <v>42</v>
      </c>
      <c r="I25" s="121">
        <f>[22]Junho!$G$12</f>
        <v>36</v>
      </c>
      <c r="J25" s="121">
        <f>[22]Junho!$G$13</f>
        <v>31</v>
      </c>
      <c r="K25" s="121">
        <f>[22]Junho!$G$14</f>
        <v>41</v>
      </c>
      <c r="L25" s="121">
        <f>[22]Junho!$G$15</f>
        <v>58</v>
      </c>
      <c r="M25" s="121">
        <f>[22]Junho!$G$16</f>
        <v>86</v>
      </c>
      <c r="N25" s="121">
        <f>[22]Junho!$G$17</f>
        <v>81</v>
      </c>
      <c r="O25" s="121">
        <f>[22]Junho!$G$18</f>
        <v>93</v>
      </c>
      <c r="P25" s="121">
        <f>[22]Junho!$G$19</f>
        <v>79</v>
      </c>
      <c r="Q25" s="121">
        <f>[22]Junho!$G$20</f>
        <v>69</v>
      </c>
      <c r="R25" s="121">
        <f>[22]Junho!$G$21</f>
        <v>62</v>
      </c>
      <c r="S25" s="121">
        <f>[22]Junho!$G$22</f>
        <v>46</v>
      </c>
      <c r="T25" s="121">
        <f>[22]Junho!$G$23</f>
        <v>48</v>
      </c>
      <c r="U25" s="121">
        <f>[22]Junho!$G$24</f>
        <v>47</v>
      </c>
      <c r="V25" s="121">
        <f>[22]Junho!$G$25</f>
        <v>64</v>
      </c>
      <c r="W25" s="121">
        <f>[22]Junho!$G$26</f>
        <v>66</v>
      </c>
      <c r="X25" s="121">
        <f>[22]Junho!$G$27</f>
        <v>48</v>
      </c>
      <c r="Y25" s="121">
        <f>[22]Junho!$G$28</f>
        <v>35</v>
      </c>
      <c r="Z25" s="121">
        <f>[22]Junho!$G$29</f>
        <v>39</v>
      </c>
      <c r="AA25" s="121">
        <f>[22]Junho!$G$30</f>
        <v>39</v>
      </c>
      <c r="AB25" s="121">
        <f>[22]Junho!$G$31</f>
        <v>33</v>
      </c>
      <c r="AC25" s="121">
        <f>[22]Junho!$G$32</f>
        <v>33</v>
      </c>
      <c r="AD25" s="121">
        <f>[22]Junho!$G$33</f>
        <v>34</v>
      </c>
      <c r="AE25" s="121">
        <f>[22]Junho!$G$34</f>
        <v>46</v>
      </c>
      <c r="AF25" s="108">
        <f t="shared" si="1"/>
        <v>31</v>
      </c>
      <c r="AG25" s="107">
        <f t="shared" si="2"/>
        <v>51.133333333333333</v>
      </c>
      <c r="AH25" s="12" t="s">
        <v>35</v>
      </c>
      <c r="AI25" t="s">
        <v>35</v>
      </c>
    </row>
    <row r="26" spans="1:38" x14ac:dyDescent="0.2">
      <c r="A26" s="53" t="s">
        <v>155</v>
      </c>
      <c r="B26" s="121">
        <f>[23]Junho!$G$5</f>
        <v>55</v>
      </c>
      <c r="C26" s="121">
        <f>[23]Junho!$G$6</f>
        <v>53</v>
      </c>
      <c r="D26" s="121">
        <f>[23]Junho!$G$7</f>
        <v>47</v>
      </c>
      <c r="E26" s="121">
        <f>[23]Junho!$G$8</f>
        <v>40</v>
      </c>
      <c r="F26" s="121">
        <f>[23]Junho!$G$9</f>
        <v>38</v>
      </c>
      <c r="G26" s="121">
        <f>[23]Junho!$G$10</f>
        <v>44</v>
      </c>
      <c r="H26" s="121">
        <f>[23]Junho!$G$11</f>
        <v>43</v>
      </c>
      <c r="I26" s="121">
        <f>[23]Junho!$G$12</f>
        <v>37</v>
      </c>
      <c r="J26" s="121">
        <f>[23]Junho!$G$13</f>
        <v>36</v>
      </c>
      <c r="K26" s="121">
        <f>[23]Junho!$G$14</f>
        <v>39</v>
      </c>
      <c r="L26" s="121">
        <f>[23]Junho!$G$15</f>
        <v>44</v>
      </c>
      <c r="M26" s="121">
        <f>[23]Junho!$G$16</f>
        <v>69</v>
      </c>
      <c r="N26" s="121">
        <f>[23]Junho!$G$17</f>
        <v>88</v>
      </c>
      <c r="O26" s="121">
        <f>[23]Junho!$G$18</f>
        <v>92</v>
      </c>
      <c r="P26" s="121">
        <f>[23]Junho!$G$19</f>
        <v>55</v>
      </c>
      <c r="Q26" s="121">
        <f>[23]Junho!$G$20</f>
        <v>60</v>
      </c>
      <c r="R26" s="121">
        <f>[23]Junho!$G$21</f>
        <v>56</v>
      </c>
      <c r="S26" s="121">
        <f>[23]Junho!$G$22</f>
        <v>47</v>
      </c>
      <c r="T26" s="121">
        <f>[23]Junho!$G$23</f>
        <v>44</v>
      </c>
      <c r="U26" s="121">
        <f>[23]Junho!$G$24</f>
        <v>49</v>
      </c>
      <c r="V26" s="121">
        <f>[23]Junho!$G$25</f>
        <v>61</v>
      </c>
      <c r="W26" s="121">
        <f>[23]Junho!$G$26</f>
        <v>35</v>
      </c>
      <c r="X26" s="121">
        <f>[23]Junho!$G$27</f>
        <v>43</v>
      </c>
      <c r="Y26" s="121">
        <f>[23]Junho!$G$28</f>
        <v>39</v>
      </c>
      <c r="Z26" s="121">
        <f>[23]Junho!$G$29</f>
        <v>37</v>
      </c>
      <c r="AA26" s="121">
        <f>[23]Junho!$G$30</f>
        <v>38</v>
      </c>
      <c r="AB26" s="121">
        <f>[23]Junho!$G$31</f>
        <v>34</v>
      </c>
      <c r="AC26" s="121">
        <f>[23]Junho!$G$32</f>
        <v>37</v>
      </c>
      <c r="AD26" s="121">
        <f>[23]Junho!$G$33</f>
        <v>41</v>
      </c>
      <c r="AE26" s="121">
        <f>[23]Junho!$G$34</f>
        <v>44</v>
      </c>
      <c r="AF26" s="108">
        <f t="shared" si="1"/>
        <v>34</v>
      </c>
      <c r="AG26" s="107">
        <f t="shared" si="2"/>
        <v>48.166666666666664</v>
      </c>
      <c r="AI26" t="s">
        <v>35</v>
      </c>
      <c r="AL26" t="s">
        <v>35</v>
      </c>
    </row>
    <row r="27" spans="1:38" x14ac:dyDescent="0.2">
      <c r="A27" s="53" t="s">
        <v>8</v>
      </c>
      <c r="B27" s="121">
        <f>[24]Junho!$G$5</f>
        <v>56</v>
      </c>
      <c r="C27" s="121">
        <f>[24]Junho!$G$6</f>
        <v>50</v>
      </c>
      <c r="D27" s="121">
        <f>[24]Junho!$G$7</f>
        <v>53</v>
      </c>
      <c r="E27" s="121">
        <f>[24]Junho!$G$8</f>
        <v>45</v>
      </c>
      <c r="F27" s="121">
        <f>[24]Junho!$G$9</f>
        <v>37</v>
      </c>
      <c r="G27" s="121">
        <f>[24]Junho!$G$10</f>
        <v>46</v>
      </c>
      <c r="H27" s="121">
        <f>[24]Junho!$G$11</f>
        <v>43</v>
      </c>
      <c r="I27" s="121">
        <f>[24]Junho!$G$12</f>
        <v>38</v>
      </c>
      <c r="J27" s="121">
        <f>[24]Junho!$G$13</f>
        <v>32</v>
      </c>
      <c r="K27" s="121">
        <f>[24]Junho!$G$14</f>
        <v>38</v>
      </c>
      <c r="L27" s="121">
        <f>[24]Junho!$G$15</f>
        <v>53</v>
      </c>
      <c r="M27" s="121">
        <f>[24]Junho!$G$16</f>
        <v>90</v>
      </c>
      <c r="N27" s="121">
        <f>[24]Junho!$G$17</f>
        <v>94</v>
      </c>
      <c r="O27" s="121" t="str">
        <f>[24]Junho!$G$18</f>
        <v>*</v>
      </c>
      <c r="P27" s="121">
        <f>[24]Junho!$G$19</f>
        <v>79</v>
      </c>
      <c r="Q27" s="121">
        <f>[24]Junho!$G$20</f>
        <v>73</v>
      </c>
      <c r="R27" s="121">
        <f>[24]Junho!$G$21</f>
        <v>67</v>
      </c>
      <c r="S27" s="121">
        <f>[24]Junho!$G$22</f>
        <v>52</v>
      </c>
      <c r="T27" s="121">
        <f>[24]Junho!$G$23</f>
        <v>54</v>
      </c>
      <c r="U27" s="121">
        <f>[24]Junho!$G$24</f>
        <v>51</v>
      </c>
      <c r="V27" s="121">
        <f>[24]Junho!$G$25</f>
        <v>73</v>
      </c>
      <c r="W27" s="121">
        <f>[24]Junho!$G$26</f>
        <v>71</v>
      </c>
      <c r="X27" s="121">
        <f>[24]Junho!$G$27</f>
        <v>53</v>
      </c>
      <c r="Y27" s="121">
        <f>[24]Junho!$G$28</f>
        <v>35</v>
      </c>
      <c r="Z27" s="121">
        <f>[24]Junho!$G$29</f>
        <v>43</v>
      </c>
      <c r="AA27" s="121">
        <f>[24]Junho!$G$30</f>
        <v>38</v>
      </c>
      <c r="AB27" s="121">
        <f>[24]Junho!$G$31</f>
        <v>36</v>
      </c>
      <c r="AC27" s="121">
        <f>[24]Junho!$G$32</f>
        <v>34</v>
      </c>
      <c r="AD27" s="121">
        <f>[24]Junho!$G$33</f>
        <v>43</v>
      </c>
      <c r="AE27" s="121">
        <f>[24]Junho!$G$34</f>
        <v>52</v>
      </c>
      <c r="AF27" s="108">
        <f>MIN(B27:AE27)</f>
        <v>32</v>
      </c>
      <c r="AG27" s="107">
        <f t="shared" si="2"/>
        <v>52.724137931034484</v>
      </c>
      <c r="AI27" t="s">
        <v>35</v>
      </c>
      <c r="AJ27" t="s">
        <v>35</v>
      </c>
      <c r="AK27" t="s">
        <v>35</v>
      </c>
    </row>
    <row r="28" spans="1:38" x14ac:dyDescent="0.2">
      <c r="A28" s="53" t="s">
        <v>9</v>
      </c>
      <c r="B28" s="121">
        <f>[25]Junho!$G$5</f>
        <v>52</v>
      </c>
      <c r="C28" s="121">
        <f>[25]Junho!$G$6</f>
        <v>47</v>
      </c>
      <c r="D28" s="121">
        <f>[25]Junho!$G$7</f>
        <v>45</v>
      </c>
      <c r="E28" s="121">
        <f>[25]Junho!$G$8</f>
        <v>33</v>
      </c>
      <c r="F28" s="121">
        <f>[25]Junho!$G$9</f>
        <v>32</v>
      </c>
      <c r="G28" s="121">
        <f>[25]Junho!$G$10</f>
        <v>41</v>
      </c>
      <c r="H28" s="121">
        <f>[25]Junho!$G$11</f>
        <v>30</v>
      </c>
      <c r="I28" s="121">
        <f>[25]Junho!$G$12</f>
        <v>28</v>
      </c>
      <c r="J28" s="121">
        <f>[25]Junho!$G$13</f>
        <v>30</v>
      </c>
      <c r="K28" s="121">
        <f>[25]Junho!$G$14</f>
        <v>24</v>
      </c>
      <c r="L28" s="121">
        <f>[25]Junho!$G$15</f>
        <v>32</v>
      </c>
      <c r="M28" s="121">
        <f>[25]Junho!$G$16</f>
        <v>53</v>
      </c>
      <c r="N28" s="121">
        <f>[25]Junho!$G$17</f>
        <v>88</v>
      </c>
      <c r="O28" s="121">
        <f>[25]Junho!$G$18</f>
        <v>91</v>
      </c>
      <c r="P28" s="121">
        <f>[25]Junho!$G$19</f>
        <v>58</v>
      </c>
      <c r="Q28" s="121">
        <f>[25]Junho!$G$20</f>
        <v>64</v>
      </c>
      <c r="R28" s="121">
        <f>[25]Junho!$G$21</f>
        <v>61</v>
      </c>
      <c r="S28" s="121">
        <f>[25]Junho!$G$22</f>
        <v>41</v>
      </c>
      <c r="T28" s="121">
        <f>[25]Junho!$G$23</f>
        <v>38</v>
      </c>
      <c r="U28" s="121">
        <f>[25]Junho!$G$24</f>
        <v>34</v>
      </c>
      <c r="V28" s="121">
        <f>[25]Junho!$G$25</f>
        <v>38</v>
      </c>
      <c r="W28" s="121">
        <f>[25]Junho!$G$26</f>
        <v>29</v>
      </c>
      <c r="X28" s="121">
        <f>[25]Junho!$G$27</f>
        <v>38</v>
      </c>
      <c r="Y28" s="121">
        <f>[25]Junho!$G$28</f>
        <v>30</v>
      </c>
      <c r="Z28" s="121">
        <f>[25]Junho!$G$29</f>
        <v>30</v>
      </c>
      <c r="AA28" s="121">
        <f>[25]Junho!$G$30</f>
        <v>31</v>
      </c>
      <c r="AB28" s="121">
        <f>[25]Junho!$G$31</f>
        <v>28</v>
      </c>
      <c r="AC28" s="121">
        <f>[25]Junho!$G$32</f>
        <v>31</v>
      </c>
      <c r="AD28" s="121">
        <f>[25]Junho!$G$33</f>
        <v>32</v>
      </c>
      <c r="AE28" s="121">
        <f>[25]Junho!$G$34</f>
        <v>37</v>
      </c>
      <c r="AF28" s="108">
        <f t="shared" si="1"/>
        <v>24</v>
      </c>
      <c r="AG28" s="107">
        <f t="shared" si="2"/>
        <v>41.533333333333331</v>
      </c>
      <c r="AK28" t="s">
        <v>35</v>
      </c>
    </row>
    <row r="29" spans="1:38" hidden="1" x14ac:dyDescent="0.2">
      <c r="A29" s="53" t="s">
        <v>32</v>
      </c>
      <c r="B29" s="121" t="str">
        <f>[26]Junho!$G$5</f>
        <v>*</v>
      </c>
      <c r="C29" s="121" t="str">
        <f>[26]Junho!$G$6</f>
        <v>*</v>
      </c>
      <c r="D29" s="121" t="str">
        <f>[26]Junho!$G$7</f>
        <v>*</v>
      </c>
      <c r="E29" s="121" t="str">
        <f>[26]Junho!$G$8</f>
        <v>*</v>
      </c>
      <c r="F29" s="121" t="str">
        <f>[26]Junho!$G$9</f>
        <v>*</v>
      </c>
      <c r="G29" s="121" t="str">
        <f>[26]Junho!$G$10</f>
        <v>*</v>
      </c>
      <c r="H29" s="121" t="str">
        <f>[26]Junho!$G$11</f>
        <v>*</v>
      </c>
      <c r="I29" s="121" t="str">
        <f>[26]Junho!$G$12</f>
        <v>*</v>
      </c>
      <c r="J29" s="121" t="str">
        <f>[26]Junho!$G$13</f>
        <v>*</v>
      </c>
      <c r="K29" s="121" t="str">
        <f>[26]Junho!$G$14</f>
        <v>*</v>
      </c>
      <c r="L29" s="121" t="str">
        <f>[26]Junho!$G$15</f>
        <v>*</v>
      </c>
      <c r="M29" s="121" t="str">
        <f>[26]Junho!$G$16</f>
        <v>*</v>
      </c>
      <c r="N29" s="121" t="str">
        <f>[26]Junho!$G$17</f>
        <v>*</v>
      </c>
      <c r="O29" s="121" t="str">
        <f>[26]Junho!$G$18</f>
        <v>*</v>
      </c>
      <c r="P29" s="121" t="str">
        <f>[26]Junho!$G$19</f>
        <v>*</v>
      </c>
      <c r="Q29" s="121" t="str">
        <f>[26]Junho!$G$20</f>
        <v>*</v>
      </c>
      <c r="R29" s="121" t="str">
        <f>[26]Junho!$G$21</f>
        <v>*</v>
      </c>
      <c r="S29" s="121" t="str">
        <f>[26]Junho!$G$22</f>
        <v>*</v>
      </c>
      <c r="T29" s="121" t="str">
        <f>[26]Junho!$G$23</f>
        <v>*</v>
      </c>
      <c r="U29" s="121" t="str">
        <f>[26]Junho!$G$24</f>
        <v>*</v>
      </c>
      <c r="V29" s="121" t="str">
        <f>[26]Junho!$G$25</f>
        <v>*</v>
      </c>
      <c r="W29" s="121" t="str">
        <f>[26]Junho!$G$26</f>
        <v>*</v>
      </c>
      <c r="X29" s="121" t="str">
        <f>[26]Junho!$G$27</f>
        <v>*</v>
      </c>
      <c r="Y29" s="121" t="str">
        <f>[26]Junho!$G$28</f>
        <v>*</v>
      </c>
      <c r="Z29" s="121" t="str">
        <f>[26]Junho!$G$29</f>
        <v>*</v>
      </c>
      <c r="AA29" s="121" t="str">
        <f>[26]Junho!$G$30</f>
        <v>*</v>
      </c>
      <c r="AB29" s="121" t="str">
        <f>[26]Junho!$G$31</f>
        <v>*</v>
      </c>
      <c r="AC29" s="121" t="str">
        <f>[26]Junho!$G$32</f>
        <v>*</v>
      </c>
      <c r="AD29" s="121" t="str">
        <f>[26]Junho!$G$33</f>
        <v>*</v>
      </c>
      <c r="AE29" s="121" t="str">
        <f>[26]Junho!$G$34</f>
        <v>*</v>
      </c>
      <c r="AF29" s="108" t="s">
        <v>209</v>
      </c>
      <c r="AG29" s="107" t="s">
        <v>209</v>
      </c>
      <c r="AJ29" t="s">
        <v>35</v>
      </c>
      <c r="AK29" t="s">
        <v>35</v>
      </c>
    </row>
    <row r="30" spans="1:38" x14ac:dyDescent="0.2">
      <c r="A30" s="53" t="s">
        <v>10</v>
      </c>
      <c r="B30" s="121">
        <f>[27]Junho!$G$5</f>
        <v>53</v>
      </c>
      <c r="C30" s="121">
        <f>[27]Junho!$G$6</f>
        <v>50</v>
      </c>
      <c r="D30" s="121">
        <f>[27]Junho!$G$7</f>
        <v>41</v>
      </c>
      <c r="E30" s="121">
        <f>[27]Junho!$G$8</f>
        <v>32</v>
      </c>
      <c r="F30" s="121">
        <f>[27]Junho!$G$9</f>
        <v>38</v>
      </c>
      <c r="G30" s="121">
        <f>[27]Junho!$G$10</f>
        <v>42</v>
      </c>
      <c r="H30" s="121">
        <f>[27]Junho!$G$11</f>
        <v>33</v>
      </c>
      <c r="I30" s="121">
        <f>[27]Junho!$G$12</f>
        <v>30</v>
      </c>
      <c r="J30" s="121">
        <f>[27]Junho!$G$13</f>
        <v>31</v>
      </c>
      <c r="K30" s="121">
        <f>[27]Junho!$G$14</f>
        <v>40</v>
      </c>
      <c r="L30" s="121">
        <f>[27]Junho!$G$15</f>
        <v>45</v>
      </c>
      <c r="M30" s="121">
        <f>[27]Junho!$G$16</f>
        <v>86</v>
      </c>
      <c r="N30" s="121">
        <f>[27]Junho!$G$17</f>
        <v>89</v>
      </c>
      <c r="O30" s="121">
        <f>[27]Junho!$G$18</f>
        <v>94</v>
      </c>
      <c r="P30" s="121">
        <f>[27]Junho!$G$19</f>
        <v>79</v>
      </c>
      <c r="Q30" s="121">
        <f>[27]Junho!$G$20</f>
        <v>67</v>
      </c>
      <c r="R30" s="121">
        <f>[27]Junho!$G$21</f>
        <v>64</v>
      </c>
      <c r="S30" s="121">
        <f>[27]Junho!$G$22</f>
        <v>46</v>
      </c>
      <c r="T30" s="121">
        <f>[27]Junho!$G$23</f>
        <v>42</v>
      </c>
      <c r="U30" s="121">
        <f>[27]Junho!$G$24</f>
        <v>42</v>
      </c>
      <c r="V30" s="121">
        <f>[27]Junho!$G$25</f>
        <v>57</v>
      </c>
      <c r="W30" s="121">
        <f>[27]Junho!$G$26</f>
        <v>47</v>
      </c>
      <c r="X30" s="121">
        <f>[27]Junho!$G$27</f>
        <v>40</v>
      </c>
      <c r="Y30" s="121">
        <f>[27]Junho!$G$28</f>
        <v>35</v>
      </c>
      <c r="Z30" s="121">
        <f>[27]Junho!$G$29</f>
        <v>36</v>
      </c>
      <c r="AA30" s="121">
        <f>[27]Junho!$G$30</f>
        <v>37</v>
      </c>
      <c r="AB30" s="121">
        <f>[27]Junho!$G$31</f>
        <v>33</v>
      </c>
      <c r="AC30" s="121">
        <f>[27]Junho!$G$32</f>
        <v>29</v>
      </c>
      <c r="AD30" s="121">
        <f>[27]Junho!$G$33</f>
        <v>35</v>
      </c>
      <c r="AE30" s="121">
        <f>[27]Junho!$G$34</f>
        <v>39</v>
      </c>
      <c r="AF30" s="108">
        <f t="shared" si="1"/>
        <v>29</v>
      </c>
      <c r="AG30" s="107">
        <f t="shared" si="2"/>
        <v>47.733333333333334</v>
      </c>
      <c r="AJ30" t="s">
        <v>35</v>
      </c>
      <c r="AK30" t="s">
        <v>35</v>
      </c>
    </row>
    <row r="31" spans="1:38" hidden="1" x14ac:dyDescent="0.2">
      <c r="A31" s="53" t="s">
        <v>156</v>
      </c>
      <c r="B31" s="121" t="str">
        <f>[28]Junho!$G$5</f>
        <v>*</v>
      </c>
      <c r="C31" s="121" t="str">
        <f>[28]Junho!$G$6</f>
        <v>*</v>
      </c>
      <c r="D31" s="121" t="str">
        <f>[28]Junho!$G$7</f>
        <v>*</v>
      </c>
      <c r="E31" s="121" t="str">
        <f>[28]Junho!$G$8</f>
        <v>*</v>
      </c>
      <c r="F31" s="121" t="str">
        <f>[28]Junho!$G$9</f>
        <v>*</v>
      </c>
      <c r="G31" s="121" t="str">
        <f>[28]Junho!$G$10</f>
        <v>*</v>
      </c>
      <c r="H31" s="121" t="str">
        <f>[28]Junho!$G$11</f>
        <v>*</v>
      </c>
      <c r="I31" s="121" t="str">
        <f>[28]Junho!$G$12</f>
        <v>*</v>
      </c>
      <c r="J31" s="121" t="str">
        <f>[28]Junho!$G$13</f>
        <v>*</v>
      </c>
      <c r="K31" s="121" t="str">
        <f>[28]Junho!$G$14</f>
        <v>*</v>
      </c>
      <c r="L31" s="121" t="str">
        <f>[28]Junho!$G$15</f>
        <v>*</v>
      </c>
      <c r="M31" s="121" t="str">
        <f>[28]Junho!$G$16</f>
        <v>*</v>
      </c>
      <c r="N31" s="121" t="str">
        <f>[28]Junho!$G$17</f>
        <v>*</v>
      </c>
      <c r="O31" s="121" t="str">
        <f>[28]Junho!$G$18</f>
        <v>*</v>
      </c>
      <c r="P31" s="121" t="str">
        <f>[28]Junho!$G$19</f>
        <v>*</v>
      </c>
      <c r="Q31" s="121" t="str">
        <f>[28]Junho!$G$20</f>
        <v>*</v>
      </c>
      <c r="R31" s="121" t="str">
        <f>[28]Junho!$G$21</f>
        <v>*</v>
      </c>
      <c r="S31" s="121" t="str">
        <f>[28]Junho!$G$22</f>
        <v>*</v>
      </c>
      <c r="T31" s="121" t="str">
        <f>[28]Junho!$G$23</f>
        <v>*</v>
      </c>
      <c r="U31" s="121" t="str">
        <f>[28]Junho!$G$24</f>
        <v>*</v>
      </c>
      <c r="V31" s="121" t="str">
        <f>[28]Junho!$G$25</f>
        <v>*</v>
      </c>
      <c r="W31" s="121" t="str">
        <f>[28]Junho!$G$26</f>
        <v>*</v>
      </c>
      <c r="X31" s="121" t="str">
        <f>[28]Junho!$G$27</f>
        <v>*</v>
      </c>
      <c r="Y31" s="121" t="str">
        <f>[28]Junho!$G$28</f>
        <v>*</v>
      </c>
      <c r="Z31" s="121" t="str">
        <f>[28]Junho!$G$29</f>
        <v>*</v>
      </c>
      <c r="AA31" s="121" t="str">
        <f>[28]Junho!$G$30</f>
        <v>*</v>
      </c>
      <c r="AB31" s="121" t="str">
        <f>[28]Junho!$G$31</f>
        <v>*</v>
      </c>
      <c r="AC31" s="121" t="str">
        <f>[28]Junho!$G$32</f>
        <v>*</v>
      </c>
      <c r="AD31" s="121" t="str">
        <f>[28]Junho!$G$33</f>
        <v>*</v>
      </c>
      <c r="AE31" s="121" t="str">
        <f>[28]Junho!$G$34</f>
        <v>*</v>
      </c>
      <c r="AF31" s="108" t="s">
        <v>209</v>
      </c>
      <c r="AG31" s="107" t="s">
        <v>209</v>
      </c>
      <c r="AH31" s="12" t="s">
        <v>35</v>
      </c>
      <c r="AI31" t="s">
        <v>35</v>
      </c>
      <c r="AK31" t="s">
        <v>35</v>
      </c>
    </row>
    <row r="32" spans="1:38" x14ac:dyDescent="0.2">
      <c r="A32" s="53" t="s">
        <v>11</v>
      </c>
      <c r="B32" s="121">
        <f>[29]Junho!$G$5</f>
        <v>53</v>
      </c>
      <c r="C32" s="121">
        <f>[29]Junho!$G$6</f>
        <v>49</v>
      </c>
      <c r="D32" s="121">
        <f>[29]Junho!$G$7</f>
        <v>47</v>
      </c>
      <c r="E32" s="121">
        <f>[29]Junho!$G$8</f>
        <v>41</v>
      </c>
      <c r="F32" s="121">
        <f>[29]Junho!$G$9</f>
        <v>39</v>
      </c>
      <c r="G32" s="121">
        <f>[29]Junho!$G$10</f>
        <v>38</v>
      </c>
      <c r="H32" s="121">
        <f>[29]Junho!$G$11</f>
        <v>41</v>
      </c>
      <c r="I32" s="121">
        <f>[29]Junho!$G$12</f>
        <v>35</v>
      </c>
      <c r="J32" s="121">
        <f>[29]Junho!$G$13</f>
        <v>35</v>
      </c>
      <c r="K32" s="121">
        <f>[29]Junho!$G$14</f>
        <v>32</v>
      </c>
      <c r="L32" s="121">
        <f>[29]Junho!$G$15</f>
        <v>38</v>
      </c>
      <c r="M32" s="121">
        <f>[29]Junho!$G$16</f>
        <v>66</v>
      </c>
      <c r="N32" s="121">
        <f>[29]Junho!$G$17</f>
        <v>90</v>
      </c>
      <c r="O32" s="121">
        <f>[29]Junho!$G$18</f>
        <v>88</v>
      </c>
      <c r="P32" s="121">
        <f>[29]Junho!$G$19</f>
        <v>51</v>
      </c>
      <c r="Q32" s="121">
        <f>[29]Junho!$G$20</f>
        <v>59</v>
      </c>
      <c r="R32" s="121">
        <f>[29]Junho!$G$21</f>
        <v>54</v>
      </c>
      <c r="S32" s="121">
        <f>[29]Junho!$G$22</f>
        <v>49</v>
      </c>
      <c r="T32" s="121">
        <f>[29]Junho!$G$23</f>
        <v>41</v>
      </c>
      <c r="U32" s="121">
        <f>[29]Junho!$G$24</f>
        <v>44</v>
      </c>
      <c r="V32" s="121">
        <f>[29]Junho!$G$25</f>
        <v>56</v>
      </c>
      <c r="W32" s="121">
        <f>[29]Junho!$G$26</f>
        <v>32</v>
      </c>
      <c r="X32" s="121">
        <f>[29]Junho!$G$27</f>
        <v>36</v>
      </c>
      <c r="Y32" s="121">
        <f>[29]Junho!$G$28</f>
        <v>35</v>
      </c>
      <c r="Z32" s="121">
        <f>[29]Junho!$G$29</f>
        <v>33</v>
      </c>
      <c r="AA32" s="121">
        <f>[29]Junho!$G$30</f>
        <v>33</v>
      </c>
      <c r="AB32" s="121">
        <f>[29]Junho!$G$31</f>
        <v>30</v>
      </c>
      <c r="AC32" s="121">
        <f>[29]Junho!$G$32</f>
        <v>35</v>
      </c>
      <c r="AD32" s="121">
        <f>[29]Junho!$G$33</f>
        <v>35</v>
      </c>
      <c r="AE32" s="121">
        <f>[29]Junho!$G$34</f>
        <v>39</v>
      </c>
      <c r="AF32" s="108">
        <f t="shared" ref="AF32:AF49" si="3">MIN(B32:AE32)</f>
        <v>30</v>
      </c>
      <c r="AG32" s="107">
        <f t="shared" ref="AG32:AG49" si="4">AVERAGE(B32:AE32)</f>
        <v>45.133333333333333</v>
      </c>
      <c r="AK32" t="s">
        <v>35</v>
      </c>
    </row>
    <row r="33" spans="1:38" s="5" customFormat="1" x14ac:dyDescent="0.2">
      <c r="A33" s="53" t="s">
        <v>12</v>
      </c>
      <c r="B33" s="121">
        <f>[30]Junho!$G$5</f>
        <v>52</v>
      </c>
      <c r="C33" s="121">
        <f>[30]Junho!$G$6</f>
        <v>49</v>
      </c>
      <c r="D33" s="121">
        <f>[30]Junho!$G$7</f>
        <v>50</v>
      </c>
      <c r="E33" s="121">
        <f>[30]Junho!$G$8</f>
        <v>48</v>
      </c>
      <c r="F33" s="121">
        <f>[30]Junho!$G$9</f>
        <v>32</v>
      </c>
      <c r="G33" s="121">
        <f>[30]Junho!$G$10</f>
        <v>41</v>
      </c>
      <c r="H33" s="121">
        <f>[30]Junho!$G$11</f>
        <v>34</v>
      </c>
      <c r="I33" s="121">
        <f>[30]Junho!$G$12</f>
        <v>37</v>
      </c>
      <c r="J33" s="121">
        <f>[30]Junho!$G$13</f>
        <v>37</v>
      </c>
      <c r="K33" s="121">
        <f>[30]Junho!$G$14</f>
        <v>40</v>
      </c>
      <c r="L33" s="121">
        <f>[30]Junho!$G$15</f>
        <v>46</v>
      </c>
      <c r="M33" s="121">
        <f>[30]Junho!$G$16</f>
        <v>76</v>
      </c>
      <c r="N33" s="121">
        <f>[30]Junho!$G$17</f>
        <v>84</v>
      </c>
      <c r="O33" s="121">
        <f>[30]Junho!$G$18</f>
        <v>84</v>
      </c>
      <c r="P33" s="121">
        <f>[30]Junho!$G$19</f>
        <v>53</v>
      </c>
      <c r="Q33" s="121">
        <f>[30]Junho!$G$20</f>
        <v>54</v>
      </c>
      <c r="R33" s="121">
        <f>[30]Junho!$G$21</f>
        <v>56</v>
      </c>
      <c r="S33" s="121">
        <f>[30]Junho!$G$22</f>
        <v>51</v>
      </c>
      <c r="T33" s="121">
        <f>[30]Junho!$G$23</f>
        <v>41</v>
      </c>
      <c r="U33" s="121">
        <f>[30]Junho!$G$24</f>
        <v>44</v>
      </c>
      <c r="V33" s="121">
        <f>[30]Junho!$G$25</f>
        <v>43</v>
      </c>
      <c r="W33" s="121">
        <f>[30]Junho!$G$26</f>
        <v>40</v>
      </c>
      <c r="X33" s="121">
        <f>[30]Junho!$G$27</f>
        <v>42</v>
      </c>
      <c r="Y33" s="121">
        <f>[30]Junho!$G$28</f>
        <v>37</v>
      </c>
      <c r="Z33" s="121">
        <f>[30]Junho!$G$29</f>
        <v>39</v>
      </c>
      <c r="AA33" s="121">
        <f>[30]Junho!$G$30</f>
        <v>36</v>
      </c>
      <c r="AB33" s="121">
        <f>[30]Junho!$G$31</f>
        <v>33</v>
      </c>
      <c r="AC33" s="121">
        <f>[30]Junho!$G$32</f>
        <v>37</v>
      </c>
      <c r="AD33" s="121">
        <f>[30]Junho!$G$33</f>
        <v>40</v>
      </c>
      <c r="AE33" s="121">
        <f>[30]Junho!$G$34</f>
        <v>39</v>
      </c>
      <c r="AF33" s="108">
        <f t="shared" si="3"/>
        <v>32</v>
      </c>
      <c r="AG33" s="107">
        <f t="shared" si="4"/>
        <v>46.5</v>
      </c>
      <c r="AI33" s="5" t="s">
        <v>35</v>
      </c>
    </row>
    <row r="34" spans="1:38" x14ac:dyDescent="0.2">
      <c r="A34" s="53" t="s">
        <v>13</v>
      </c>
      <c r="B34" s="121">
        <f>[31]Junho!$G$5</f>
        <v>53</v>
      </c>
      <c r="C34" s="121">
        <f>[31]Junho!$G$6</f>
        <v>44</v>
      </c>
      <c r="D34" s="121">
        <f>[31]Junho!$G$7</f>
        <v>30</v>
      </c>
      <c r="E34" s="121">
        <f>[31]Junho!$G$8</f>
        <v>33</v>
      </c>
      <c r="F34" s="121">
        <f>[31]Junho!$G$9</f>
        <v>29</v>
      </c>
      <c r="G34" s="121">
        <f>[31]Junho!$G$10</f>
        <v>37</v>
      </c>
      <c r="H34" s="121">
        <f>[31]Junho!$G$11</f>
        <v>33</v>
      </c>
      <c r="I34" s="121">
        <f>[31]Junho!$G$12</f>
        <v>30</v>
      </c>
      <c r="J34" s="121">
        <f>[31]Junho!$G$13</f>
        <v>33</v>
      </c>
      <c r="K34" s="121">
        <f>[31]Junho!$G$14</f>
        <v>38</v>
      </c>
      <c r="L34" s="121">
        <f>[31]Junho!$G$15</f>
        <v>40</v>
      </c>
      <c r="M34" s="121">
        <f>[31]Junho!$G$16</f>
        <v>82</v>
      </c>
      <c r="N34" s="121">
        <f>[31]Junho!$G$17</f>
        <v>90</v>
      </c>
      <c r="O34" s="121">
        <f>[31]Junho!$G$18</f>
        <v>81</v>
      </c>
      <c r="P34" s="121">
        <f>[31]Junho!$G$19</f>
        <v>54</v>
      </c>
      <c r="Q34" s="121">
        <f>[31]Junho!$G$20</f>
        <v>61</v>
      </c>
      <c r="R34" s="121">
        <f>[31]Junho!$G$21</f>
        <v>50</v>
      </c>
      <c r="S34" s="121">
        <f>[31]Junho!$G$22</f>
        <v>43</v>
      </c>
      <c r="T34" s="121">
        <f>[31]Junho!$G$23</f>
        <v>41</v>
      </c>
      <c r="U34" s="121">
        <f>[31]Junho!$G$24</f>
        <v>30</v>
      </c>
      <c r="V34" s="121">
        <f>[31]Junho!$G$25</f>
        <v>31</v>
      </c>
      <c r="W34" s="121">
        <f>[31]Junho!$G$26</f>
        <v>35</v>
      </c>
      <c r="X34" s="121">
        <f>[31]Junho!$G$27</f>
        <v>33</v>
      </c>
      <c r="Y34" s="121">
        <f>[31]Junho!$G$28</f>
        <v>37</v>
      </c>
      <c r="Z34" s="121">
        <f>[31]Junho!$G$29</f>
        <v>32</v>
      </c>
      <c r="AA34" s="121">
        <f>[31]Junho!$G$30</f>
        <v>29</v>
      </c>
      <c r="AB34" s="121">
        <f>[31]Junho!$G$31</f>
        <v>30</v>
      </c>
      <c r="AC34" s="121">
        <f>[31]Junho!$G$32</f>
        <v>31</v>
      </c>
      <c r="AD34" s="121">
        <f>[31]Junho!$G$33</f>
        <v>41</v>
      </c>
      <c r="AE34" s="121">
        <f>[31]Junho!$G$34</f>
        <v>36</v>
      </c>
      <c r="AF34" s="108">
        <f t="shared" si="3"/>
        <v>29</v>
      </c>
      <c r="AG34" s="107">
        <f t="shared" si="4"/>
        <v>42.233333333333334</v>
      </c>
      <c r="AJ34" t="s">
        <v>35</v>
      </c>
    </row>
    <row r="35" spans="1:38" x14ac:dyDescent="0.2">
      <c r="A35" s="53" t="s">
        <v>157</v>
      </c>
      <c r="B35" s="121">
        <f>[32]Junho!$G$5</f>
        <v>57</v>
      </c>
      <c r="C35" s="121">
        <f>[32]Junho!$G$6</f>
        <v>49</v>
      </c>
      <c r="D35" s="121">
        <f>[32]Junho!$G$7</f>
        <v>41</v>
      </c>
      <c r="E35" s="121">
        <f>[32]Junho!$G$8</f>
        <v>32</v>
      </c>
      <c r="F35" s="121">
        <f>[32]Junho!$G$9</f>
        <v>35</v>
      </c>
      <c r="G35" s="121">
        <f>[32]Junho!$G$10</f>
        <v>40</v>
      </c>
      <c r="H35" s="121">
        <f>[32]Junho!$G$11</f>
        <v>34</v>
      </c>
      <c r="I35" s="121">
        <f>[32]Junho!$G$12</f>
        <v>28</v>
      </c>
      <c r="J35" s="121">
        <f>[32]Junho!$G$13</f>
        <v>29</v>
      </c>
      <c r="K35" s="121">
        <f>[32]Junho!$G$14</f>
        <v>27</v>
      </c>
      <c r="L35" s="121">
        <f>[32]Junho!$G$15</f>
        <v>35</v>
      </c>
      <c r="M35" s="121">
        <f>[32]Junho!$G$16</f>
        <v>75</v>
      </c>
      <c r="N35" s="121">
        <f>[32]Junho!$G$17</f>
        <v>92</v>
      </c>
      <c r="O35" s="121">
        <f>[32]Junho!$G$18</f>
        <v>95</v>
      </c>
      <c r="P35" s="121">
        <f>[32]Junho!$G$19</f>
        <v>59</v>
      </c>
      <c r="Q35" s="121">
        <f>[32]Junho!$G$20</f>
        <v>60</v>
      </c>
      <c r="R35" s="121">
        <f>[32]Junho!$G$21</f>
        <v>54</v>
      </c>
      <c r="S35" s="121">
        <f>[32]Junho!$G$22</f>
        <v>46</v>
      </c>
      <c r="T35" s="121">
        <f>[32]Junho!$G$23</f>
        <v>34</v>
      </c>
      <c r="U35" s="121">
        <f>[32]Junho!$G$24</f>
        <v>35</v>
      </c>
      <c r="V35" s="121">
        <f>[32]Junho!$G$25</f>
        <v>33</v>
      </c>
      <c r="W35" s="121">
        <f>[32]Junho!$G$26</f>
        <v>31</v>
      </c>
      <c r="X35" s="121">
        <f>[32]Junho!$G$27</f>
        <v>32</v>
      </c>
      <c r="Y35" s="121">
        <f>[32]Junho!$G$28</f>
        <v>33</v>
      </c>
      <c r="Z35" s="121">
        <f>[32]Junho!$G$29</f>
        <v>32</v>
      </c>
      <c r="AA35" s="121">
        <f>[32]Junho!$G$30</f>
        <v>32</v>
      </c>
      <c r="AB35" s="121">
        <f>[32]Junho!$G$31</f>
        <v>32</v>
      </c>
      <c r="AC35" s="121">
        <f>[32]Junho!$G$32</f>
        <v>37</v>
      </c>
      <c r="AD35" s="121">
        <f>[32]Junho!$G$33</f>
        <v>35</v>
      </c>
      <c r="AE35" s="121">
        <f>[32]Junho!$G$34</f>
        <v>40</v>
      </c>
      <c r="AF35" s="108">
        <f t="shared" si="3"/>
        <v>27</v>
      </c>
      <c r="AG35" s="107">
        <f t="shared" si="4"/>
        <v>43.133333333333333</v>
      </c>
    </row>
    <row r="36" spans="1:38" hidden="1" x14ac:dyDescent="0.2">
      <c r="A36" s="53" t="s">
        <v>128</v>
      </c>
      <c r="B36" s="121" t="str">
        <f>[33]Junho!$G$5</f>
        <v>*</v>
      </c>
      <c r="C36" s="121" t="str">
        <f>[33]Junho!$G$6</f>
        <v>*</v>
      </c>
      <c r="D36" s="121" t="str">
        <f>[33]Junho!$G$7</f>
        <v>*</v>
      </c>
      <c r="E36" s="121" t="str">
        <f>[33]Junho!$G$8</f>
        <v>*</v>
      </c>
      <c r="F36" s="121" t="str">
        <f>[33]Junho!$G$9</f>
        <v>*</v>
      </c>
      <c r="G36" s="121" t="str">
        <f>[33]Junho!$G$10</f>
        <v>*</v>
      </c>
      <c r="H36" s="121" t="str">
        <f>[33]Junho!$G$11</f>
        <v>*</v>
      </c>
      <c r="I36" s="121" t="str">
        <f>[33]Junho!$G$12</f>
        <v>*</v>
      </c>
      <c r="J36" s="121" t="str">
        <f>[33]Junho!$G$13</f>
        <v>*</v>
      </c>
      <c r="K36" s="121" t="str">
        <f>[33]Junho!$G$14</f>
        <v>*</v>
      </c>
      <c r="L36" s="121" t="str">
        <f>[33]Junho!$G$15</f>
        <v>*</v>
      </c>
      <c r="M36" s="121" t="str">
        <f>[33]Junho!$G$16</f>
        <v>*</v>
      </c>
      <c r="N36" s="121" t="str">
        <f>[33]Junho!$G$17</f>
        <v>*</v>
      </c>
      <c r="O36" s="121" t="str">
        <f>[33]Junho!$G$18</f>
        <v>*</v>
      </c>
      <c r="P36" s="121" t="str">
        <f>[33]Junho!$G$19</f>
        <v>*</v>
      </c>
      <c r="Q36" s="121" t="str">
        <f>[33]Junho!$G$20</f>
        <v>*</v>
      </c>
      <c r="R36" s="121" t="str">
        <f>[33]Junho!$G$21</f>
        <v>*</v>
      </c>
      <c r="S36" s="121" t="str">
        <f>[33]Junho!$G$22</f>
        <v>*</v>
      </c>
      <c r="T36" s="121" t="str">
        <f>[33]Junho!$G$23</f>
        <v>*</v>
      </c>
      <c r="U36" s="121" t="str">
        <f>[33]Junho!$G$24</f>
        <v>*</v>
      </c>
      <c r="V36" s="121" t="str">
        <f>[33]Junho!$G$25</f>
        <v>*</v>
      </c>
      <c r="W36" s="121" t="str">
        <f>[33]Junho!$G$26</f>
        <v>*</v>
      </c>
      <c r="X36" s="121" t="str">
        <f>[33]Junho!$G$27</f>
        <v>*</v>
      </c>
      <c r="Y36" s="121" t="str">
        <f>[33]Junho!$G$28</f>
        <v>*</v>
      </c>
      <c r="Z36" s="121" t="str">
        <f>[33]Junho!$G$29</f>
        <v>*</v>
      </c>
      <c r="AA36" s="121" t="str">
        <f>[33]Junho!$G$30</f>
        <v>*</v>
      </c>
      <c r="AB36" s="121" t="str">
        <f>[33]Junho!$G$31</f>
        <v>*</v>
      </c>
      <c r="AC36" s="121" t="str">
        <f>[33]Junho!$G$32</f>
        <v>*</v>
      </c>
      <c r="AD36" s="121" t="str">
        <f>[33]Junho!$G$33</f>
        <v>*</v>
      </c>
      <c r="AE36" s="121" t="str">
        <f>[33]Junho!$G$34</f>
        <v>*</v>
      </c>
      <c r="AF36" s="108" t="s">
        <v>209</v>
      </c>
      <c r="AG36" s="107" t="s">
        <v>209</v>
      </c>
    </row>
    <row r="37" spans="1:38" x14ac:dyDescent="0.2">
      <c r="A37" s="53" t="s">
        <v>14</v>
      </c>
      <c r="B37" s="121">
        <f>[34]Junho!$G$5</f>
        <v>41</v>
      </c>
      <c r="C37" s="121">
        <f>[34]Junho!$G$6</f>
        <v>42</v>
      </c>
      <c r="D37" s="121">
        <f>[34]Junho!$G$7</f>
        <v>35</v>
      </c>
      <c r="E37" s="121">
        <f>[34]Junho!$G$8</f>
        <v>29</v>
      </c>
      <c r="F37" s="121">
        <f>[34]Junho!$G$9</f>
        <v>28</v>
      </c>
      <c r="G37" s="121">
        <f>[34]Junho!$G$10</f>
        <v>28</v>
      </c>
      <c r="H37" s="121">
        <f>[34]Junho!$G$11</f>
        <v>31</v>
      </c>
      <c r="I37" s="121">
        <f>[34]Junho!$G$12</f>
        <v>26</v>
      </c>
      <c r="J37" s="121">
        <f>[34]Junho!$G$13</f>
        <v>27</v>
      </c>
      <c r="K37" s="121">
        <f>[34]Junho!$G$14</f>
        <v>26</v>
      </c>
      <c r="L37" s="121">
        <f>[34]Junho!$G$15</f>
        <v>24</v>
      </c>
      <c r="M37" s="121">
        <f>[34]Junho!$G$16</f>
        <v>32</v>
      </c>
      <c r="N37" s="121">
        <f>[34]Junho!$G$17</f>
        <v>54</v>
      </c>
      <c r="O37" s="121">
        <f>[34]Junho!$G$18</f>
        <v>82</v>
      </c>
      <c r="P37" s="121">
        <f>[34]Junho!$G$19</f>
        <v>87</v>
      </c>
      <c r="Q37" s="121">
        <f>[34]Junho!$G$20</f>
        <v>68</v>
      </c>
      <c r="R37" s="121">
        <f>[34]Junho!$G$21</f>
        <v>42</v>
      </c>
      <c r="S37" s="121">
        <f>[34]Junho!$G$22</f>
        <v>43</v>
      </c>
      <c r="T37" s="121">
        <f>[34]Junho!$G$23</f>
        <v>34</v>
      </c>
      <c r="U37" s="121">
        <f>[34]Junho!$G$24</f>
        <v>28</v>
      </c>
      <c r="V37" s="121">
        <f>[34]Junho!$G$25</f>
        <v>26</v>
      </c>
      <c r="W37" s="121">
        <f>[34]Junho!$G$26</f>
        <v>33</v>
      </c>
      <c r="X37" s="121">
        <f>[34]Junho!$G$27</f>
        <v>26</v>
      </c>
      <c r="Y37" s="121">
        <f>[34]Junho!$G$28</f>
        <v>35</v>
      </c>
      <c r="Z37" s="121">
        <f>[34]Junho!$G$29</f>
        <v>25</v>
      </c>
      <c r="AA37" s="121">
        <f>[34]Junho!$G$30</f>
        <v>30</v>
      </c>
      <c r="AB37" s="121">
        <f>[34]Junho!$G$31</f>
        <v>30</v>
      </c>
      <c r="AC37" s="121">
        <f>[34]Junho!$G$32</f>
        <v>25</v>
      </c>
      <c r="AD37" s="121">
        <f>[34]Junho!$G$33</f>
        <v>30</v>
      </c>
      <c r="AE37" s="121">
        <f>[34]Junho!$G$34</f>
        <v>28</v>
      </c>
      <c r="AF37" s="108">
        <f t="shared" si="3"/>
        <v>24</v>
      </c>
      <c r="AG37" s="107">
        <f t="shared" si="4"/>
        <v>36.5</v>
      </c>
    </row>
    <row r="38" spans="1:38" hidden="1" x14ac:dyDescent="0.2">
      <c r="A38" s="53" t="s">
        <v>158</v>
      </c>
      <c r="B38" s="121" t="str">
        <f>[35]Junho!$G$5</f>
        <v>*</v>
      </c>
      <c r="C38" s="121" t="str">
        <f>[35]Junho!$G$6</f>
        <v>*</v>
      </c>
      <c r="D38" s="121" t="str">
        <f>[35]Junho!$G$7</f>
        <v>*</v>
      </c>
      <c r="E38" s="121" t="str">
        <f>[35]Junho!$G$8</f>
        <v>*</v>
      </c>
      <c r="F38" s="121" t="str">
        <f>[35]Junho!$G$9</f>
        <v>*</v>
      </c>
      <c r="G38" s="121" t="str">
        <f>[35]Junho!$G$10</f>
        <v>*</v>
      </c>
      <c r="H38" s="121" t="str">
        <f>[35]Junho!$G$11</f>
        <v>*</v>
      </c>
      <c r="I38" s="121" t="str">
        <f>[35]Junho!$G$12</f>
        <v>*</v>
      </c>
      <c r="J38" s="121" t="str">
        <f>[35]Junho!$G$13</f>
        <v>*</v>
      </c>
      <c r="K38" s="121" t="str">
        <f>[35]Junho!$G$14</f>
        <v>*</v>
      </c>
      <c r="L38" s="121" t="str">
        <f>[35]Junho!$G$15</f>
        <v>*</v>
      </c>
      <c r="M38" s="121" t="str">
        <f>[35]Junho!$G$16</f>
        <v>*</v>
      </c>
      <c r="N38" s="121" t="str">
        <f>[35]Junho!$G$17</f>
        <v>*</v>
      </c>
      <c r="O38" s="121" t="str">
        <f>[35]Junho!$G$18</f>
        <v>*</v>
      </c>
      <c r="P38" s="121" t="str">
        <f>[35]Junho!$G$19</f>
        <v>*</v>
      </c>
      <c r="Q38" s="121" t="str">
        <f>[35]Junho!$G$20</f>
        <v>*</v>
      </c>
      <c r="R38" s="121" t="str">
        <f>[35]Junho!$G$21</f>
        <v>*</v>
      </c>
      <c r="S38" s="121" t="str">
        <f>[35]Junho!$G$22</f>
        <v>*</v>
      </c>
      <c r="T38" s="121" t="str">
        <f>[35]Junho!$G$23</f>
        <v>*</v>
      </c>
      <c r="U38" s="121" t="str">
        <f>[35]Junho!$G$24</f>
        <v>*</v>
      </c>
      <c r="V38" s="121" t="str">
        <f>[35]Junho!$G$25</f>
        <v>*</v>
      </c>
      <c r="W38" s="121" t="str">
        <f>[35]Junho!$G$26</f>
        <v>*</v>
      </c>
      <c r="X38" s="121" t="str">
        <f>[35]Junho!$G$27</f>
        <v>*</v>
      </c>
      <c r="Y38" s="121" t="str">
        <f>[35]Junho!$G$28</f>
        <v>*</v>
      </c>
      <c r="Z38" s="121" t="str">
        <f>[35]Junho!$G$29</f>
        <v>*</v>
      </c>
      <c r="AA38" s="121" t="str">
        <f>[35]Junho!$G$30</f>
        <v>*</v>
      </c>
      <c r="AB38" s="121" t="str">
        <f>[35]Junho!$G$31</f>
        <v>*</v>
      </c>
      <c r="AC38" s="121" t="str">
        <f>[35]Junho!$G$32</f>
        <v>*</v>
      </c>
      <c r="AD38" s="121" t="str">
        <f>[35]Junho!$G$33</f>
        <v>*</v>
      </c>
      <c r="AE38" s="121" t="str">
        <f>[35]Junho!$G$34</f>
        <v>*</v>
      </c>
      <c r="AF38" s="108" t="s">
        <v>209</v>
      </c>
      <c r="AG38" s="107" t="s">
        <v>209</v>
      </c>
      <c r="AI38" t="s">
        <v>35</v>
      </c>
      <c r="AJ38" t="s">
        <v>35</v>
      </c>
    </row>
    <row r="39" spans="1:38" x14ac:dyDescent="0.2">
      <c r="A39" s="53" t="s">
        <v>15</v>
      </c>
      <c r="B39" s="121">
        <f>[36]Junho!$G$5</f>
        <v>56</v>
      </c>
      <c r="C39" s="121">
        <f>[36]Junho!$G$6</f>
        <v>60</v>
      </c>
      <c r="D39" s="121">
        <f>[36]Junho!$G$7</f>
        <v>46</v>
      </c>
      <c r="E39" s="121">
        <f>[36]Junho!$G$8</f>
        <v>45</v>
      </c>
      <c r="F39" s="121">
        <f>[36]Junho!$G$9</f>
        <v>44</v>
      </c>
      <c r="G39" s="121">
        <f>[36]Junho!$G$10</f>
        <v>46</v>
      </c>
      <c r="H39" s="121">
        <f>[36]Junho!$G$11</f>
        <v>44</v>
      </c>
      <c r="I39" s="121">
        <f>[36]Junho!$G$12</f>
        <v>40</v>
      </c>
      <c r="J39" s="121">
        <f>[36]Junho!$G$13</f>
        <v>41</v>
      </c>
      <c r="K39" s="121">
        <f>[36]Junho!$G$14</f>
        <v>39</v>
      </c>
      <c r="L39" s="121">
        <f>[36]Junho!$G$15</f>
        <v>49</v>
      </c>
      <c r="M39" s="121">
        <f>[36]Junho!$G$16</f>
        <v>96</v>
      </c>
      <c r="N39" s="121">
        <f>[36]Junho!$G$17</f>
        <v>90</v>
      </c>
      <c r="O39" s="121">
        <f>[36]Junho!$G$18</f>
        <v>93</v>
      </c>
      <c r="P39" s="121">
        <f>[36]Junho!$G$19</f>
        <v>77</v>
      </c>
      <c r="Q39" s="121">
        <f>[36]Junho!$G$20</f>
        <v>61</v>
      </c>
      <c r="R39" s="121">
        <f>[36]Junho!$G$21</f>
        <v>55</v>
      </c>
      <c r="S39" s="121">
        <f>[36]Junho!$G$22</f>
        <v>52</v>
      </c>
      <c r="T39" s="121">
        <f>[36]Junho!$G$23</f>
        <v>46</v>
      </c>
      <c r="U39" s="121">
        <f>[36]Junho!$G$24</f>
        <v>49</v>
      </c>
      <c r="V39" s="121">
        <f>[36]Junho!$G$25</f>
        <v>57</v>
      </c>
      <c r="W39" s="121">
        <f>[36]Junho!$G$26</f>
        <v>35</v>
      </c>
      <c r="X39" s="121">
        <f>[36]Junho!$G$27</f>
        <v>34</v>
      </c>
      <c r="Y39" s="121">
        <f>[36]Junho!$G$28</f>
        <v>37</v>
      </c>
      <c r="Z39" s="121">
        <f>[36]Junho!$G$29</f>
        <v>41</v>
      </c>
      <c r="AA39" s="121">
        <f>[36]Junho!$G$30</f>
        <v>44</v>
      </c>
      <c r="AB39" s="121">
        <f>[36]Junho!$G$31</f>
        <v>33</v>
      </c>
      <c r="AC39" s="121">
        <f>[36]Junho!$G$32</f>
        <v>29</v>
      </c>
      <c r="AD39" s="121">
        <f>[36]Junho!$G$33</f>
        <v>34</v>
      </c>
      <c r="AE39" s="121">
        <f>[36]Junho!$G$34</f>
        <v>35</v>
      </c>
      <c r="AF39" s="108">
        <f t="shared" si="3"/>
        <v>29</v>
      </c>
      <c r="AG39" s="107">
        <f t="shared" si="4"/>
        <v>50.266666666666666</v>
      </c>
      <c r="AH39" s="12" t="s">
        <v>35</v>
      </c>
      <c r="AJ39" t="s">
        <v>35</v>
      </c>
      <c r="AK39" t="s">
        <v>35</v>
      </c>
      <c r="AL39" t="s">
        <v>35</v>
      </c>
    </row>
    <row r="40" spans="1:38" x14ac:dyDescent="0.2">
      <c r="A40" s="53" t="s">
        <v>16</v>
      </c>
      <c r="B40" s="121">
        <f>[37]Junho!$G$5</f>
        <v>46</v>
      </c>
      <c r="C40" s="121">
        <f>[37]Junho!$G$6</f>
        <v>48</v>
      </c>
      <c r="D40" s="121">
        <f>[37]Junho!$G$7</f>
        <v>42</v>
      </c>
      <c r="E40" s="121">
        <f>[37]Junho!$G$8</f>
        <v>37</v>
      </c>
      <c r="F40" s="121">
        <f>[37]Junho!$G$9</f>
        <v>46</v>
      </c>
      <c r="G40" s="121">
        <f>[37]Junho!$G$10</f>
        <v>42</v>
      </c>
      <c r="H40" s="121">
        <f>[37]Junho!$G$11</f>
        <v>36</v>
      </c>
      <c r="I40" s="121">
        <f>[37]Junho!$G$12</f>
        <v>36</v>
      </c>
      <c r="J40" s="121">
        <f>[37]Junho!$G$13</f>
        <v>42</v>
      </c>
      <c r="K40" s="121">
        <f>[37]Junho!$G$14</f>
        <v>42</v>
      </c>
      <c r="L40" s="121">
        <f>[37]Junho!$G$15</f>
        <v>67</v>
      </c>
      <c r="M40" s="121">
        <f>[37]Junho!$G$16</f>
        <v>78</v>
      </c>
      <c r="N40" s="121">
        <f>[37]Junho!$G$17</f>
        <v>49</v>
      </c>
      <c r="O40" s="121">
        <f>[37]Junho!$G$18</f>
        <v>52</v>
      </c>
      <c r="P40" s="121">
        <f>[37]Junho!$G$19</f>
        <v>35</v>
      </c>
      <c r="Q40" s="121">
        <f>[37]Junho!$G$20</f>
        <v>41</v>
      </c>
      <c r="R40" s="121">
        <f>[37]Junho!$G$21</f>
        <v>55</v>
      </c>
      <c r="S40" s="121">
        <f>[37]Junho!$G$22</f>
        <v>34</v>
      </c>
      <c r="T40" s="121">
        <f>[37]Junho!$G$23</f>
        <v>33</v>
      </c>
      <c r="U40" s="121">
        <f>[37]Junho!$G$24</f>
        <v>37</v>
      </c>
      <c r="V40" s="121">
        <f>[37]Junho!$G$25</f>
        <v>41</v>
      </c>
      <c r="W40" s="121">
        <f>[37]Junho!$G$26</f>
        <v>42</v>
      </c>
      <c r="X40" s="121">
        <f>[37]Junho!$G$27</f>
        <v>38</v>
      </c>
      <c r="Y40" s="121">
        <f>[37]Junho!$G$28</f>
        <v>34</v>
      </c>
      <c r="Z40" s="121">
        <f>[37]Junho!$G$29</f>
        <v>35</v>
      </c>
      <c r="AA40" s="121">
        <f>[37]Junho!$G$30</f>
        <v>30</v>
      </c>
      <c r="AB40" s="121">
        <f>[37]Junho!$G$31</f>
        <v>29</v>
      </c>
      <c r="AC40" s="121">
        <f>[37]Junho!$G$32</f>
        <v>29</v>
      </c>
      <c r="AD40" s="121">
        <f>[37]Junho!$G$33</f>
        <v>39</v>
      </c>
      <c r="AE40" s="121">
        <f>[37]Junho!$G$34</f>
        <v>31</v>
      </c>
      <c r="AF40" s="108">
        <f t="shared" si="3"/>
        <v>29</v>
      </c>
      <c r="AG40" s="107">
        <f t="shared" si="4"/>
        <v>41.533333333333331</v>
      </c>
      <c r="AK40" t="s">
        <v>35</v>
      </c>
    </row>
    <row r="41" spans="1:38" x14ac:dyDescent="0.2">
      <c r="A41" s="53" t="s">
        <v>159</v>
      </c>
      <c r="B41" s="121">
        <f>[38]Junho!$G$5</f>
        <v>53</v>
      </c>
      <c r="C41" s="121">
        <f>[38]Junho!$G$6</f>
        <v>50</v>
      </c>
      <c r="D41" s="121">
        <f>[38]Junho!$G$7</f>
        <v>45</v>
      </c>
      <c r="E41" s="121">
        <f>[38]Junho!$G$8</f>
        <v>33</v>
      </c>
      <c r="F41" s="121">
        <f>[38]Junho!$G$9</f>
        <v>35</v>
      </c>
      <c r="G41" s="121">
        <f>[38]Junho!$G$10</f>
        <v>40</v>
      </c>
      <c r="H41" s="121">
        <f>[38]Junho!$G$11</f>
        <v>32</v>
      </c>
      <c r="I41" s="121">
        <f>[38]Junho!$G$12</f>
        <v>31</v>
      </c>
      <c r="J41" s="121">
        <f>[38]Junho!$G$13</f>
        <v>26</v>
      </c>
      <c r="K41" s="121">
        <f>[38]Junho!$G$14</f>
        <v>23</v>
      </c>
      <c r="L41" s="121">
        <f>[38]Junho!$G$15</f>
        <v>28</v>
      </c>
      <c r="M41" s="121">
        <f>[38]Junho!$G$16</f>
        <v>56</v>
      </c>
      <c r="N41" s="121">
        <f>[38]Junho!$G$17</f>
        <v>94</v>
      </c>
      <c r="O41" s="121">
        <f>[38]Junho!$G$18</f>
        <v>89</v>
      </c>
      <c r="P41" s="121">
        <f>[38]Junho!$E$19</f>
        <v>93.625</v>
      </c>
      <c r="Q41" s="121">
        <f>[38]Junho!$G$20</f>
        <v>56</v>
      </c>
      <c r="R41" s="121">
        <f>[38]Junho!$G$21</f>
        <v>51</v>
      </c>
      <c r="S41" s="121">
        <f>[38]Junho!$G$22</f>
        <v>47</v>
      </c>
      <c r="T41" s="121">
        <f>[38]Junho!$G$23</f>
        <v>36</v>
      </c>
      <c r="U41" s="121">
        <f>[38]Junho!$G$24</f>
        <v>34</v>
      </c>
      <c r="V41" s="121">
        <f>[38]Junho!$G$25</f>
        <v>33</v>
      </c>
      <c r="W41" s="121">
        <f>[38]Junho!$G$26</f>
        <v>28</v>
      </c>
      <c r="X41" s="121">
        <f>[38]Junho!$G$27</f>
        <v>27</v>
      </c>
      <c r="Y41" s="121">
        <f>[38]Junho!$G$28</f>
        <v>32</v>
      </c>
      <c r="Z41" s="121">
        <f>[38]Junho!$G$29</f>
        <v>32</v>
      </c>
      <c r="AA41" s="121">
        <f>[38]Junho!$G$30</f>
        <v>32</v>
      </c>
      <c r="AB41" s="121">
        <f>[38]Junho!$G$31</f>
        <v>29</v>
      </c>
      <c r="AC41" s="121">
        <f>[38]Junho!$G$32</f>
        <v>33</v>
      </c>
      <c r="AD41" s="121">
        <f>[38]Junho!$G$33</f>
        <v>34</v>
      </c>
      <c r="AE41" s="121">
        <f>[38]Junho!$G$34</f>
        <v>42</v>
      </c>
      <c r="AF41" s="108">
        <f t="shared" si="3"/>
        <v>23</v>
      </c>
      <c r="AG41" s="107">
        <f t="shared" si="4"/>
        <v>42.487499999999997</v>
      </c>
      <c r="AI41" t="s">
        <v>35</v>
      </c>
      <c r="AK41" t="s">
        <v>35</v>
      </c>
    </row>
    <row r="42" spans="1:38" x14ac:dyDescent="0.2">
      <c r="A42" s="53" t="s">
        <v>17</v>
      </c>
      <c r="B42" s="121">
        <f>[39]Junho!$G$5</f>
        <v>57</v>
      </c>
      <c r="C42" s="121">
        <f>[39]Junho!$G$6</f>
        <v>54</v>
      </c>
      <c r="D42" s="121">
        <f>[39]Junho!$G$7</f>
        <v>49</v>
      </c>
      <c r="E42" s="121">
        <f>[39]Junho!$G$8</f>
        <v>31</v>
      </c>
      <c r="F42" s="121">
        <f>[39]Junho!$G$9</f>
        <v>44</v>
      </c>
      <c r="G42" s="121">
        <f>[39]Junho!$G$10</f>
        <v>42</v>
      </c>
      <c r="H42" s="121">
        <f>[39]Junho!$G$11</f>
        <v>36</v>
      </c>
      <c r="I42" s="121">
        <f>[39]Junho!$G$12</f>
        <v>27</v>
      </c>
      <c r="J42" s="121">
        <f>[39]Junho!$G$13</f>
        <v>35</v>
      </c>
      <c r="K42" s="121">
        <f>[39]Junho!$G$14</f>
        <v>32</v>
      </c>
      <c r="L42" s="121">
        <f>[39]Junho!$G$15</f>
        <v>41</v>
      </c>
      <c r="M42" s="121">
        <f>[39]Junho!$G$16</f>
        <v>84</v>
      </c>
      <c r="N42" s="121">
        <f>[39]Junho!$G$17</f>
        <v>93</v>
      </c>
      <c r="O42" s="121">
        <f>[39]Junho!$G$18</f>
        <v>95</v>
      </c>
      <c r="P42" s="121">
        <f>[39]Junho!$G$19</f>
        <v>57</v>
      </c>
      <c r="Q42" s="121">
        <f>[39]Junho!$G$20</f>
        <v>63</v>
      </c>
      <c r="R42" s="121">
        <f>[39]Junho!$G$21</f>
        <v>61</v>
      </c>
      <c r="S42" s="121">
        <f>[39]Junho!$G$22</f>
        <v>50</v>
      </c>
      <c r="T42" s="121">
        <f>[39]Junho!$G$23</f>
        <v>40</v>
      </c>
      <c r="U42" s="121">
        <f>[39]Junho!$G$24</f>
        <v>43</v>
      </c>
      <c r="V42" s="121">
        <f>[39]Junho!$G$25</f>
        <v>48</v>
      </c>
      <c r="W42" s="121">
        <f>[39]Junho!$G$26</f>
        <v>31</v>
      </c>
      <c r="X42" s="121">
        <f>[39]Junho!$G$27</f>
        <v>36</v>
      </c>
      <c r="Y42" s="121">
        <f>[39]Junho!$G$28</f>
        <v>36</v>
      </c>
      <c r="Z42" s="121">
        <f>[39]Junho!$G$29</f>
        <v>34</v>
      </c>
      <c r="AA42" s="121">
        <f>[39]Junho!$G$30</f>
        <v>36</v>
      </c>
      <c r="AB42" s="121">
        <f>[39]Junho!$G$31</f>
        <v>34</v>
      </c>
      <c r="AC42" s="121">
        <f>[39]Junho!$G$32</f>
        <v>40</v>
      </c>
      <c r="AD42" s="121">
        <f>[39]Junho!$G$33</f>
        <v>38</v>
      </c>
      <c r="AE42" s="121">
        <f>[39]Junho!$G$34</f>
        <v>41</v>
      </c>
      <c r="AF42" s="108">
        <f t="shared" si="3"/>
        <v>27</v>
      </c>
      <c r="AG42" s="107">
        <f t="shared" si="4"/>
        <v>46.93333333333333</v>
      </c>
    </row>
    <row r="43" spans="1:38" x14ac:dyDescent="0.2">
      <c r="A43" s="53" t="s">
        <v>141</v>
      </c>
      <c r="B43" s="121">
        <f>[40]Junho!$G$5</f>
        <v>52</v>
      </c>
      <c r="C43" s="121">
        <f>[40]Junho!$G$6</f>
        <v>51</v>
      </c>
      <c r="D43" s="121">
        <f>[40]Junho!$G$7</f>
        <v>45</v>
      </c>
      <c r="E43" s="121">
        <f>[40]Junho!$G$8</f>
        <v>35</v>
      </c>
      <c r="F43" s="121">
        <f>[40]Junho!$G$9</f>
        <v>35</v>
      </c>
      <c r="G43" s="121">
        <f>[40]Junho!$G$10</f>
        <v>42</v>
      </c>
      <c r="H43" s="121">
        <f>[40]Junho!$G$11</f>
        <v>37</v>
      </c>
      <c r="I43" s="121">
        <f>[40]Junho!$G$12</f>
        <v>35</v>
      </c>
      <c r="J43" s="121">
        <f>[40]Junho!$G$13</f>
        <v>37</v>
      </c>
      <c r="K43" s="121">
        <f>[40]Junho!$G$14</f>
        <v>28</v>
      </c>
      <c r="L43" s="121">
        <f>[40]Junho!$G$15</f>
        <v>28</v>
      </c>
      <c r="M43" s="121">
        <f>[40]Junho!$G$16</f>
        <v>72</v>
      </c>
      <c r="N43" s="121">
        <f>[40]Junho!$G$17</f>
        <v>100</v>
      </c>
      <c r="O43" s="121">
        <f>[40]Junho!$G$18</f>
        <v>100</v>
      </c>
      <c r="P43" s="121">
        <f>[40]Junho!$G$19</f>
        <v>85</v>
      </c>
      <c r="Q43" s="121">
        <f>[40]Junho!$G$20</f>
        <v>55</v>
      </c>
      <c r="R43" s="121">
        <f>[40]Junho!$G$21</f>
        <v>50</v>
      </c>
      <c r="S43" s="121">
        <f>[40]Junho!$G$22</f>
        <v>45</v>
      </c>
      <c r="T43" s="121">
        <f>[40]Junho!$G$23</f>
        <v>38</v>
      </c>
      <c r="U43" s="121">
        <f>[40]Junho!$G$24</f>
        <v>41</v>
      </c>
      <c r="V43" s="121">
        <f>[40]Junho!$G$25</f>
        <v>38</v>
      </c>
      <c r="W43" s="121">
        <f>[40]Junho!$G$26</f>
        <v>32</v>
      </c>
      <c r="X43" s="121">
        <f>[40]Junho!$G$27</f>
        <v>33</v>
      </c>
      <c r="Y43" s="121">
        <f>[40]Junho!$G$28</f>
        <v>38</v>
      </c>
      <c r="Z43" s="121">
        <f>[40]Junho!$G$29</f>
        <v>37</v>
      </c>
      <c r="AA43" s="121">
        <f>[40]Junho!$G$30</f>
        <v>37</v>
      </c>
      <c r="AB43" s="121">
        <f>[40]Junho!$G$31</f>
        <v>36</v>
      </c>
      <c r="AC43" s="121">
        <f>[40]Junho!$G$32</f>
        <v>34</v>
      </c>
      <c r="AD43" s="121">
        <f>[40]Junho!$G$33</f>
        <v>36</v>
      </c>
      <c r="AE43" s="121">
        <f>[40]Junho!$G$34</f>
        <v>37</v>
      </c>
      <c r="AF43" s="108">
        <f t="shared" si="3"/>
        <v>28</v>
      </c>
      <c r="AG43" s="107">
        <f t="shared" si="4"/>
        <v>45.633333333333333</v>
      </c>
      <c r="AI43" t="s">
        <v>35</v>
      </c>
      <c r="AK43" t="s">
        <v>35</v>
      </c>
      <c r="AL43" t="s">
        <v>35</v>
      </c>
    </row>
    <row r="44" spans="1:38" x14ac:dyDescent="0.2">
      <c r="A44" s="53" t="s">
        <v>18</v>
      </c>
      <c r="B44" s="121">
        <f>[41]Junho!$G$5</f>
        <v>51</v>
      </c>
      <c r="C44" s="121">
        <f>[41]Junho!$G$6</f>
        <v>49</v>
      </c>
      <c r="D44" s="121">
        <f>[41]Junho!$G$7</f>
        <v>37</v>
      </c>
      <c r="E44" s="121">
        <f>[41]Junho!$G$8</f>
        <v>26</v>
      </c>
      <c r="F44" s="121">
        <f>[41]Junho!$G$9</f>
        <v>36</v>
      </c>
      <c r="G44" s="121">
        <f>[41]Junho!$G$10</f>
        <v>32</v>
      </c>
      <c r="H44" s="121">
        <f>[41]Junho!$G$11</f>
        <v>32</v>
      </c>
      <c r="I44" s="121">
        <f>[41]Junho!$G$12</f>
        <v>30</v>
      </c>
      <c r="J44" s="121">
        <f>[41]Junho!$G$13</f>
        <v>36</v>
      </c>
      <c r="K44" s="121">
        <f>[41]Junho!$G$14</f>
        <v>33</v>
      </c>
      <c r="L44" s="121">
        <f>[41]Junho!$G$15</f>
        <v>35</v>
      </c>
      <c r="M44" s="121">
        <f>[41]Junho!$G$16</f>
        <v>79</v>
      </c>
      <c r="N44" s="121">
        <f>[41]Junho!$G$17</f>
        <v>97</v>
      </c>
      <c r="O44" s="121">
        <f>[41]Junho!$G$18</f>
        <v>96</v>
      </c>
      <c r="P44" s="121">
        <f>[41]Junho!$G$19</f>
        <v>83</v>
      </c>
      <c r="Q44" s="121">
        <f>[41]Junho!$G$20</f>
        <v>41</v>
      </c>
      <c r="R44" s="121">
        <f>[41]Junho!$G$21</f>
        <v>50</v>
      </c>
      <c r="S44" s="121">
        <f>[41]Junho!$G$22</f>
        <v>35</v>
      </c>
      <c r="T44" s="121">
        <f>[41]Junho!$G$23</f>
        <v>42</v>
      </c>
      <c r="U44" s="121">
        <f>[41]Junho!$G$24</f>
        <v>26</v>
      </c>
      <c r="V44" s="121">
        <f>[41]Junho!$G$25</f>
        <v>29</v>
      </c>
      <c r="W44" s="121">
        <f>[41]Junho!$G$26</f>
        <v>30</v>
      </c>
      <c r="X44" s="121">
        <f>[41]Junho!$G$27</f>
        <v>30</v>
      </c>
      <c r="Y44" s="121">
        <f>[41]Junho!$G$28</f>
        <v>35</v>
      </c>
      <c r="Z44" s="121">
        <f>[41]Junho!$G$29</f>
        <v>35</v>
      </c>
      <c r="AA44" s="121">
        <f>[41]Junho!$G$30</f>
        <v>33</v>
      </c>
      <c r="AB44" s="121">
        <f>[41]Junho!$G$31</f>
        <v>32</v>
      </c>
      <c r="AC44" s="121">
        <f>[41]Junho!$G$32</f>
        <v>32</v>
      </c>
      <c r="AD44" s="121">
        <f>[41]Junho!$G$33</f>
        <v>34</v>
      </c>
      <c r="AE44" s="121">
        <f>[41]Junho!$G$34</f>
        <v>36</v>
      </c>
      <c r="AF44" s="108">
        <f t="shared" si="3"/>
        <v>26</v>
      </c>
      <c r="AG44" s="107">
        <f t="shared" si="4"/>
        <v>42.4</v>
      </c>
    </row>
    <row r="45" spans="1:38" hidden="1" x14ac:dyDescent="0.2">
      <c r="A45" s="53" t="s">
        <v>146</v>
      </c>
      <c r="B45" s="121" t="str">
        <f>[42]Junho!$G$5</f>
        <v>*</v>
      </c>
      <c r="C45" s="121" t="str">
        <f>[42]Junho!$G$6</f>
        <v>*</v>
      </c>
      <c r="D45" s="121" t="str">
        <f>[42]Junho!$G$7</f>
        <v>*</v>
      </c>
      <c r="E45" s="121" t="str">
        <f>[42]Junho!$G$8</f>
        <v>*</v>
      </c>
      <c r="F45" s="121" t="str">
        <f>[42]Junho!$G$9</f>
        <v>*</v>
      </c>
      <c r="G45" s="121" t="str">
        <f>[42]Junho!$G$10</f>
        <v>*</v>
      </c>
      <c r="H45" s="121" t="str">
        <f>[42]Junho!$G$11</f>
        <v>*</v>
      </c>
      <c r="I45" s="121" t="str">
        <f>[42]Junho!$G$12</f>
        <v>*</v>
      </c>
      <c r="J45" s="121" t="str">
        <f>[42]Junho!$G$13</f>
        <v>*</v>
      </c>
      <c r="K45" s="121" t="str">
        <f>[42]Junho!$G$14</f>
        <v>*</v>
      </c>
      <c r="L45" s="121" t="str">
        <f>[42]Junho!$G$15</f>
        <v>*</v>
      </c>
      <c r="M45" s="121" t="str">
        <f>[42]Junho!$G$16</f>
        <v>*</v>
      </c>
      <c r="N45" s="121" t="str">
        <f>[42]Junho!$G$17</f>
        <v>*</v>
      </c>
      <c r="O45" s="121" t="str">
        <f>[42]Junho!$G$18</f>
        <v>*</v>
      </c>
      <c r="P45" s="121" t="str">
        <f>[42]Junho!$G$19</f>
        <v>*</v>
      </c>
      <c r="Q45" s="121" t="str">
        <f>[42]Junho!$G$20</f>
        <v>*</v>
      </c>
      <c r="R45" s="121" t="str">
        <f>[42]Junho!$G$21</f>
        <v>*</v>
      </c>
      <c r="S45" s="121" t="str">
        <f>[42]Junho!$G$22</f>
        <v>*</v>
      </c>
      <c r="T45" s="121" t="str">
        <f>[42]Junho!$G$23</f>
        <v>*</v>
      </c>
      <c r="U45" s="121" t="str">
        <f>[42]Junho!$G$24</f>
        <v>*</v>
      </c>
      <c r="V45" s="121" t="str">
        <f>[42]Junho!$G$25</f>
        <v>*</v>
      </c>
      <c r="W45" s="121" t="str">
        <f>[42]Junho!$G$26</f>
        <v>*</v>
      </c>
      <c r="X45" s="121" t="str">
        <f>[42]Junho!$G$27</f>
        <v>*</v>
      </c>
      <c r="Y45" s="121" t="str">
        <f>[42]Junho!$G$28</f>
        <v>*</v>
      </c>
      <c r="Z45" s="121" t="str">
        <f>[42]Junho!$G$29</f>
        <v>*</v>
      </c>
      <c r="AA45" s="121" t="str">
        <f>[42]Junho!$G$30</f>
        <v>*</v>
      </c>
      <c r="AB45" s="121" t="str">
        <f>[42]Junho!$G$31</f>
        <v>*</v>
      </c>
      <c r="AC45" s="121" t="str">
        <f>[42]Junho!$G$32</f>
        <v>*</v>
      </c>
      <c r="AD45" s="121" t="str">
        <f>[42]Junho!$G$33</f>
        <v>*</v>
      </c>
      <c r="AE45" s="121" t="str">
        <f>[42]Junho!$G$34</f>
        <v>*</v>
      </c>
      <c r="AF45" s="108" t="s">
        <v>209</v>
      </c>
      <c r="AG45" s="107" t="s">
        <v>209</v>
      </c>
      <c r="AI45" s="12" t="s">
        <v>35</v>
      </c>
      <c r="AK45" t="s">
        <v>35</v>
      </c>
    </row>
    <row r="46" spans="1:38" x14ac:dyDescent="0.2">
      <c r="A46" s="53" t="s">
        <v>19</v>
      </c>
      <c r="B46" s="121">
        <f>[43]Junho!$G$5</f>
        <v>53</v>
      </c>
      <c r="C46" s="121">
        <f>[43]Junho!$G$6</f>
        <v>55</v>
      </c>
      <c r="D46" s="121">
        <f>[43]Junho!$G$7</f>
        <v>48</v>
      </c>
      <c r="E46" s="121">
        <f>[43]Junho!$G$8</f>
        <v>44</v>
      </c>
      <c r="F46" s="121">
        <f>[43]Junho!$G$9</f>
        <v>49</v>
      </c>
      <c r="G46" s="121">
        <f>[43]Junho!$G$10</f>
        <v>49</v>
      </c>
      <c r="H46" s="121">
        <f>[43]Junho!$G$11</f>
        <v>45</v>
      </c>
      <c r="I46" s="121">
        <f>[43]Junho!$G$12</f>
        <v>40</v>
      </c>
      <c r="J46" s="121">
        <f>[43]Junho!$G$13</f>
        <v>34</v>
      </c>
      <c r="K46" s="121">
        <f>[43]Junho!$G$14</f>
        <v>49</v>
      </c>
      <c r="L46" s="121">
        <f>[43]Junho!$G$15</f>
        <v>64</v>
      </c>
      <c r="M46" s="121">
        <f>[43]Junho!$G$16</f>
        <v>87</v>
      </c>
      <c r="N46" s="121">
        <f>[43]Junho!$G$17</f>
        <v>79</v>
      </c>
      <c r="O46" s="121">
        <f>[43]Junho!$G$18</f>
        <v>97</v>
      </c>
      <c r="P46" s="121">
        <f>[43]Junho!$G$19</f>
        <v>90</v>
      </c>
      <c r="Q46" s="121">
        <f>[43]Junho!$G$20</f>
        <v>72</v>
      </c>
      <c r="R46" s="121">
        <f>[43]Junho!$G$21</f>
        <v>67</v>
      </c>
      <c r="S46" s="121">
        <f>[43]Junho!$G$22</f>
        <v>50</v>
      </c>
      <c r="T46" s="121">
        <f>[43]Junho!$G$23</f>
        <v>51</v>
      </c>
      <c r="U46" s="121">
        <f>[43]Junho!$G$24</f>
        <v>47</v>
      </c>
      <c r="V46" s="121">
        <f>[43]Junho!$G$25</f>
        <v>65</v>
      </c>
      <c r="W46" s="121">
        <f>[43]Junho!$G$26</f>
        <v>71</v>
      </c>
      <c r="X46" s="121">
        <f>[43]Junho!$G$27</f>
        <v>61</v>
      </c>
      <c r="Y46" s="121">
        <f>[43]Junho!$G$28</f>
        <v>42</v>
      </c>
      <c r="Z46" s="121">
        <f>[43]Junho!$G$29</f>
        <v>39</v>
      </c>
      <c r="AA46" s="121">
        <f>[43]Junho!$G$30</f>
        <v>41</v>
      </c>
      <c r="AB46" s="121">
        <f>[43]Junho!$G$31</f>
        <v>38</v>
      </c>
      <c r="AC46" s="121">
        <f>[43]Junho!$G$32</f>
        <v>35</v>
      </c>
      <c r="AD46" s="121">
        <f>[43]Junho!$G$33</f>
        <v>42</v>
      </c>
      <c r="AE46" s="121">
        <f>[43]Junho!$G$34</f>
        <v>46</v>
      </c>
      <c r="AF46" s="108">
        <f t="shared" si="3"/>
        <v>34</v>
      </c>
      <c r="AG46" s="107">
        <f t="shared" si="4"/>
        <v>55</v>
      </c>
      <c r="AH46" s="12" t="s">
        <v>35</v>
      </c>
      <c r="AI46" t="s">
        <v>35</v>
      </c>
      <c r="AJ46" t="s">
        <v>35</v>
      </c>
      <c r="AK46" t="s">
        <v>35</v>
      </c>
    </row>
    <row r="47" spans="1:38" x14ac:dyDescent="0.2">
      <c r="A47" s="53" t="s">
        <v>23</v>
      </c>
      <c r="B47" s="121">
        <f>[44]Junho!$G$5</f>
        <v>52</v>
      </c>
      <c r="C47" s="121">
        <f>[44]Junho!$G$6</f>
        <v>45</v>
      </c>
      <c r="D47" s="121">
        <f>[44]Junho!$G$7</f>
        <v>40</v>
      </c>
      <c r="E47" s="121">
        <f>[44]Junho!$G$8</f>
        <v>29</v>
      </c>
      <c r="F47" s="121">
        <f>[44]Junho!$G$9</f>
        <v>34</v>
      </c>
      <c r="G47" s="121">
        <f>[44]Junho!$G$10</f>
        <v>33</v>
      </c>
      <c r="H47" s="121">
        <f>[44]Junho!$G$11</f>
        <v>27</v>
      </c>
      <c r="I47" s="121">
        <f>[44]Junho!$G$12</f>
        <v>30</v>
      </c>
      <c r="J47" s="121">
        <f>[44]Junho!$G$13</f>
        <v>29</v>
      </c>
      <c r="K47" s="121">
        <f>[44]Junho!$G$14</f>
        <v>27</v>
      </c>
      <c r="L47" s="121">
        <f>[44]Junho!$G$15</f>
        <v>37</v>
      </c>
      <c r="M47" s="121">
        <f>[44]Junho!$G$16</f>
        <v>65</v>
      </c>
      <c r="N47" s="121">
        <f>[44]Junho!$G$17</f>
        <v>90</v>
      </c>
      <c r="O47" s="121">
        <f>[44]Junho!$G$18</f>
        <v>91</v>
      </c>
      <c r="P47" s="121">
        <f>[44]Junho!$G$19</f>
        <v>54</v>
      </c>
      <c r="Q47" s="121">
        <f>[44]Junho!$G$20</f>
        <v>57</v>
      </c>
      <c r="R47" s="121">
        <f>[44]Junho!$G$21</f>
        <v>55</v>
      </c>
      <c r="S47" s="121">
        <f>[44]Junho!$G$22</f>
        <v>44</v>
      </c>
      <c r="T47" s="121">
        <f>[44]Junho!$G$23</f>
        <v>33</v>
      </c>
      <c r="U47" s="121">
        <f>[44]Junho!$G$24</f>
        <v>25</v>
      </c>
      <c r="V47" s="121">
        <f>[44]Junho!$G$25</f>
        <v>31</v>
      </c>
      <c r="W47" s="121">
        <f>[44]Junho!$G$26</f>
        <v>32</v>
      </c>
      <c r="X47" s="121">
        <f>[44]Junho!$G$27</f>
        <v>33</v>
      </c>
      <c r="Y47" s="121">
        <f>[44]Junho!$G$28</f>
        <v>32</v>
      </c>
      <c r="Z47" s="121">
        <f>[44]Junho!$G$29</f>
        <v>30</v>
      </c>
      <c r="AA47" s="121">
        <f>[44]Junho!$G$30</f>
        <v>27</v>
      </c>
      <c r="AB47" s="121">
        <f>[44]Junho!$G$31</f>
        <v>28</v>
      </c>
      <c r="AC47" s="121">
        <f>[44]Junho!$G$32</f>
        <v>34</v>
      </c>
      <c r="AD47" s="121">
        <f>[44]Junho!$G$33</f>
        <v>34</v>
      </c>
      <c r="AE47" s="121">
        <f>[44]Junho!$G$34</f>
        <v>33</v>
      </c>
      <c r="AF47" s="108">
        <f t="shared" si="3"/>
        <v>25</v>
      </c>
      <c r="AG47" s="107">
        <f t="shared" si="4"/>
        <v>40.366666666666667</v>
      </c>
      <c r="AK47" t="s">
        <v>35</v>
      </c>
    </row>
    <row r="48" spans="1:38" x14ac:dyDescent="0.2">
      <c r="A48" s="53" t="s">
        <v>34</v>
      </c>
      <c r="B48" s="121">
        <f>[45]Junho!$G$5</f>
        <v>55</v>
      </c>
      <c r="C48" s="121">
        <f>[45]Junho!$G$6</f>
        <v>30</v>
      </c>
      <c r="D48" s="121">
        <f>[45]Junho!$G$7</f>
        <v>27</v>
      </c>
      <c r="E48" s="121">
        <f>[45]Junho!$G$8</f>
        <v>22</v>
      </c>
      <c r="F48" s="121">
        <f>[45]Junho!$G$9</f>
        <v>21</v>
      </c>
      <c r="G48" s="121">
        <f>[45]Junho!$G$10</f>
        <v>28</v>
      </c>
      <c r="H48" s="121">
        <f>[45]Junho!$G$11</f>
        <v>30</v>
      </c>
      <c r="I48" s="121">
        <f>[45]Junho!$G$12</f>
        <v>20</v>
      </c>
      <c r="J48" s="121">
        <f>[45]Junho!$G$13</f>
        <v>27</v>
      </c>
      <c r="K48" s="121">
        <f>[45]Junho!$G$14</f>
        <v>19</v>
      </c>
      <c r="L48" s="121">
        <f>[45]Junho!$G$15</f>
        <v>36</v>
      </c>
      <c r="M48" s="121">
        <f>[45]Junho!$G$16</f>
        <v>68</v>
      </c>
      <c r="N48" s="121" t="str">
        <f>[45]Junho!$G$17</f>
        <v>*</v>
      </c>
      <c r="O48" s="121" t="str">
        <f>[45]Junho!$G$18</f>
        <v>*</v>
      </c>
      <c r="P48" s="121" t="str">
        <f>[45]Junho!$G$19</f>
        <v>*</v>
      </c>
      <c r="Q48" s="121">
        <f>[45]Junho!$G$20</f>
        <v>69</v>
      </c>
      <c r="R48" s="121">
        <f>[45]Junho!$G$21</f>
        <v>52</v>
      </c>
      <c r="S48" s="121">
        <f>[45]Junho!$G$22</f>
        <v>33</v>
      </c>
      <c r="T48" s="121">
        <f>[45]Junho!$G$23</f>
        <v>21</v>
      </c>
      <c r="U48" s="121">
        <f>[45]Junho!$G$24</f>
        <v>24</v>
      </c>
      <c r="V48" s="121">
        <f>[45]Junho!$G$25</f>
        <v>23</v>
      </c>
      <c r="W48" s="121">
        <f>[45]Junho!$G$26</f>
        <v>21</v>
      </c>
      <c r="X48" s="121">
        <f>[45]Junho!$G$27</f>
        <v>26</v>
      </c>
      <c r="Y48" s="121">
        <f>[45]Junho!$G$28</f>
        <v>31</v>
      </c>
      <c r="Z48" s="121">
        <f>[45]Junho!$G$29</f>
        <v>28</v>
      </c>
      <c r="AA48" s="121">
        <f>[45]Junho!$G$30</f>
        <v>26</v>
      </c>
      <c r="AB48" s="121">
        <f>[45]Junho!$G$31</f>
        <v>28</v>
      </c>
      <c r="AC48" s="121">
        <f>[45]Junho!$G$32</f>
        <v>28</v>
      </c>
      <c r="AD48" s="121">
        <f>[45]Junho!$G$33</f>
        <v>30</v>
      </c>
      <c r="AE48" s="121">
        <f>[45]Junho!$G$34</f>
        <v>21</v>
      </c>
      <c r="AF48" s="108">
        <f t="shared" si="3"/>
        <v>19</v>
      </c>
      <c r="AG48" s="107">
        <f t="shared" si="4"/>
        <v>31.25925925925926</v>
      </c>
      <c r="AH48" s="12" t="s">
        <v>35</v>
      </c>
      <c r="AI48" t="s">
        <v>35</v>
      </c>
      <c r="AJ48" t="s">
        <v>35</v>
      </c>
    </row>
    <row r="49" spans="1:39" x14ac:dyDescent="0.2">
      <c r="A49" s="53" t="s">
        <v>20</v>
      </c>
      <c r="B49" s="121">
        <f>[46]Junho!$G$5</f>
        <v>44</v>
      </c>
      <c r="C49" s="121">
        <f>[46]Junho!$G$6</f>
        <v>39</v>
      </c>
      <c r="D49" s="121">
        <f>[46]Junho!$G$7</f>
        <v>29</v>
      </c>
      <c r="E49" s="121">
        <f>[46]Junho!$G$8</f>
        <v>25</v>
      </c>
      <c r="F49" s="121">
        <f>[46]Junho!$G$9</f>
        <v>28</v>
      </c>
      <c r="G49" s="121">
        <f>[46]Junho!$G$10</f>
        <v>29</v>
      </c>
      <c r="H49" s="121">
        <f>[46]Junho!$G$11</f>
        <v>26</v>
      </c>
      <c r="I49" s="121">
        <f>[46]Junho!$G$12</f>
        <v>26</v>
      </c>
      <c r="J49" s="121">
        <f>[46]Junho!$G$13</f>
        <v>34</v>
      </c>
      <c r="K49" s="121">
        <f>[46]Junho!$G$14</f>
        <v>32</v>
      </c>
      <c r="L49" s="121">
        <f>[46]Junho!$G$15</f>
        <v>26</v>
      </c>
      <c r="M49" s="121">
        <f>[46]Junho!$G$16</f>
        <v>52</v>
      </c>
      <c r="N49" s="121">
        <f>[46]Junho!$G$17</f>
        <v>87</v>
      </c>
      <c r="O49" s="121">
        <f>[46]Junho!$G$18</f>
        <v>92</v>
      </c>
      <c r="P49" s="121">
        <f>[46]Junho!$G$19</f>
        <v>82</v>
      </c>
      <c r="Q49" s="121">
        <f>[46]Junho!$G$20</f>
        <v>46</v>
      </c>
      <c r="R49" s="121">
        <f>[46]Junho!$G$21</f>
        <v>45</v>
      </c>
      <c r="S49" s="121">
        <f>[46]Junho!$G$22</f>
        <v>36</v>
      </c>
      <c r="T49" s="121">
        <f>[46]Junho!$G$23</f>
        <v>31</v>
      </c>
      <c r="U49" s="121">
        <f>[46]Junho!$G$24</f>
        <v>36</v>
      </c>
      <c r="V49" s="121">
        <f>[46]Junho!$G$25</f>
        <v>33</v>
      </c>
      <c r="W49" s="121">
        <f>[46]Junho!$G$26</f>
        <v>33</v>
      </c>
      <c r="X49" s="121">
        <f>[46]Junho!$G$27</f>
        <v>32</v>
      </c>
      <c r="Y49" s="121">
        <f>[46]Junho!$G$28</f>
        <v>37</v>
      </c>
      <c r="Z49" s="121">
        <f>[46]Junho!$G$29</f>
        <v>25</v>
      </c>
      <c r="AA49" s="121">
        <f>[46]Junho!$G$30</f>
        <v>31</v>
      </c>
      <c r="AB49" s="121">
        <f>[46]Junho!$G$31</f>
        <v>32</v>
      </c>
      <c r="AC49" s="121">
        <f>[46]Junho!$G$32</f>
        <v>28</v>
      </c>
      <c r="AD49" s="121">
        <f>[46]Junho!$G$33</f>
        <v>28</v>
      </c>
      <c r="AE49" s="121">
        <f>[46]Junho!$G$34</f>
        <v>38</v>
      </c>
      <c r="AF49" s="108">
        <f t="shared" si="3"/>
        <v>25</v>
      </c>
      <c r="AG49" s="107">
        <f t="shared" si="4"/>
        <v>38.733333333333334</v>
      </c>
      <c r="AI49" t="s">
        <v>35</v>
      </c>
    </row>
    <row r="50" spans="1:39" s="5" customFormat="1" ht="17.100000000000001" customHeight="1" x14ac:dyDescent="0.2">
      <c r="A50" s="81" t="s">
        <v>211</v>
      </c>
      <c r="B50" s="122">
        <f t="shared" ref="B50:AE50" si="5">MIN(B5:B49)</f>
        <v>41</v>
      </c>
      <c r="C50" s="122">
        <f t="shared" si="5"/>
        <v>30</v>
      </c>
      <c r="D50" s="122">
        <f t="shared" si="5"/>
        <v>22</v>
      </c>
      <c r="E50" s="122">
        <f t="shared" si="5"/>
        <v>15</v>
      </c>
      <c r="F50" s="122">
        <f t="shared" si="5"/>
        <v>21</v>
      </c>
      <c r="G50" s="122">
        <f t="shared" si="5"/>
        <v>26</v>
      </c>
      <c r="H50" s="122">
        <f t="shared" si="5"/>
        <v>23</v>
      </c>
      <c r="I50" s="122">
        <f t="shared" si="5"/>
        <v>20</v>
      </c>
      <c r="J50" s="122">
        <f t="shared" si="5"/>
        <v>22</v>
      </c>
      <c r="K50" s="122">
        <f t="shared" si="5"/>
        <v>19</v>
      </c>
      <c r="L50" s="122">
        <f t="shared" si="5"/>
        <v>23</v>
      </c>
      <c r="M50" s="122">
        <f t="shared" si="5"/>
        <v>32</v>
      </c>
      <c r="N50" s="122">
        <f t="shared" si="5"/>
        <v>49</v>
      </c>
      <c r="O50" s="122">
        <f t="shared" si="5"/>
        <v>52</v>
      </c>
      <c r="P50" s="122">
        <f t="shared" si="5"/>
        <v>35</v>
      </c>
      <c r="Q50" s="122">
        <f t="shared" si="5"/>
        <v>37</v>
      </c>
      <c r="R50" s="122">
        <f t="shared" si="5"/>
        <v>42</v>
      </c>
      <c r="S50" s="122">
        <f t="shared" si="5"/>
        <v>33</v>
      </c>
      <c r="T50" s="122">
        <f t="shared" si="5"/>
        <v>21</v>
      </c>
      <c r="U50" s="122">
        <f t="shared" si="5"/>
        <v>22</v>
      </c>
      <c r="V50" s="122">
        <f t="shared" si="5"/>
        <v>21</v>
      </c>
      <c r="W50" s="122">
        <f t="shared" si="5"/>
        <v>21</v>
      </c>
      <c r="X50" s="122">
        <f t="shared" si="5"/>
        <v>26</v>
      </c>
      <c r="Y50" s="122">
        <f t="shared" si="5"/>
        <v>26</v>
      </c>
      <c r="Z50" s="122">
        <f t="shared" si="5"/>
        <v>25</v>
      </c>
      <c r="AA50" s="122">
        <f t="shared" si="5"/>
        <v>21</v>
      </c>
      <c r="AB50" s="122">
        <f t="shared" si="5"/>
        <v>28</v>
      </c>
      <c r="AC50" s="122">
        <f t="shared" si="5"/>
        <v>25</v>
      </c>
      <c r="AD50" s="122">
        <f t="shared" si="5"/>
        <v>28</v>
      </c>
      <c r="AE50" s="122">
        <f t="shared" si="5"/>
        <v>21</v>
      </c>
      <c r="AF50" s="108">
        <f>MIN(AF5:AF49)</f>
        <v>15</v>
      </c>
      <c r="AG50" s="123"/>
      <c r="AK50" s="5" t="s">
        <v>35</v>
      </c>
    </row>
    <row r="51" spans="1:39" x14ac:dyDescent="0.2">
      <c r="A51" s="99" t="s">
        <v>224</v>
      </c>
      <c r="B51" s="44"/>
      <c r="C51" s="44"/>
      <c r="D51" s="44"/>
      <c r="E51" s="44"/>
      <c r="F51" s="44"/>
      <c r="G51" s="4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0"/>
      <c r="AE51" s="55" t="s">
        <v>35</v>
      </c>
      <c r="AF51" s="48"/>
      <c r="AG51" s="49"/>
    </row>
    <row r="52" spans="1:39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91"/>
      <c r="V52" s="91"/>
      <c r="W52" s="91"/>
      <c r="X52" s="91"/>
      <c r="Y52" s="89"/>
      <c r="Z52" s="89"/>
      <c r="AA52" s="89"/>
      <c r="AB52" s="89"/>
      <c r="AC52" s="89"/>
      <c r="AD52" s="89"/>
      <c r="AE52" s="77"/>
      <c r="AF52" s="48"/>
      <c r="AG52" s="47"/>
      <c r="AI52" s="12" t="s">
        <v>35</v>
      </c>
      <c r="AK52" t="s">
        <v>35</v>
      </c>
      <c r="AM52" s="12" t="s">
        <v>35</v>
      </c>
    </row>
    <row r="53" spans="1:39" x14ac:dyDescent="0.2">
      <c r="A53" s="46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2"/>
      <c r="U53" s="92"/>
      <c r="V53" s="92"/>
      <c r="W53" s="92"/>
      <c r="X53" s="92"/>
      <c r="Y53" s="89"/>
      <c r="Z53" s="89"/>
      <c r="AA53" s="89"/>
      <c r="AB53" s="89"/>
      <c r="AC53" s="89"/>
      <c r="AD53" s="50"/>
      <c r="AE53" s="50"/>
      <c r="AF53" s="48"/>
      <c r="AG53" s="47"/>
    </row>
    <row r="54" spans="1:39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0"/>
      <c r="AE54" s="50"/>
      <c r="AF54" s="48"/>
      <c r="AG54" s="79"/>
    </row>
    <row r="55" spans="1:39" x14ac:dyDescent="0.2">
      <c r="A55" s="4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50"/>
      <c r="AF55" s="48"/>
      <c r="AG55" s="49"/>
      <c r="AK55" t="s">
        <v>35</v>
      </c>
    </row>
    <row r="56" spans="1:39" x14ac:dyDescent="0.2">
      <c r="A56" s="4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1"/>
      <c r="AF56" s="48"/>
      <c r="AG56" s="49"/>
    </row>
    <row r="57" spans="1:39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</row>
    <row r="58" spans="1:39" x14ac:dyDescent="0.2">
      <c r="AF58" s="7"/>
    </row>
    <row r="63" spans="1:39" x14ac:dyDescent="0.2">
      <c r="P63" s="2" t="s">
        <v>35</v>
      </c>
      <c r="AE63" s="2" t="s">
        <v>35</v>
      </c>
      <c r="AH63" t="s">
        <v>35</v>
      </c>
    </row>
    <row r="64" spans="1:39" x14ac:dyDescent="0.2">
      <c r="T64" s="2" t="s">
        <v>35</v>
      </c>
      <c r="Z64" s="2" t="s">
        <v>35</v>
      </c>
    </row>
    <row r="66" spans="7:14" x14ac:dyDescent="0.2">
      <c r="N66" s="2" t="s">
        <v>35</v>
      </c>
    </row>
    <row r="67" spans="7:14" x14ac:dyDescent="0.2">
      <c r="G67" s="2" t="s">
        <v>35</v>
      </c>
    </row>
    <row r="69" spans="7:14" x14ac:dyDescent="0.2">
      <c r="J69" s="2" t="s">
        <v>35</v>
      </c>
    </row>
  </sheetData>
  <mergeCells count="33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B5" sqref="B5:AG5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38" t="s">
        <v>215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3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3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27</v>
      </c>
      <c r="AG3" s="105" t="s">
        <v>26</v>
      </c>
    </row>
    <row r="4" spans="1:33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05" t="s">
        <v>25</v>
      </c>
    </row>
    <row r="5" spans="1:33" s="5" customFormat="1" x14ac:dyDescent="0.2">
      <c r="A5" s="53" t="s">
        <v>30</v>
      </c>
      <c r="B5" s="120">
        <f>[2]Junho!$H$5</f>
        <v>6.48</v>
      </c>
      <c r="C5" s="120">
        <f>[2]Junho!$H$6</f>
        <v>8.2799999999999994</v>
      </c>
      <c r="D5" s="120">
        <f>[2]Junho!$H$7</f>
        <v>6.12</v>
      </c>
      <c r="E5" s="120">
        <f>[2]Junho!$H$8</f>
        <v>6.12</v>
      </c>
      <c r="F5" s="120">
        <f>[2]Junho!$H$9</f>
        <v>6.84</v>
      </c>
      <c r="G5" s="120">
        <f>[2]Junho!$H$10</f>
        <v>10.8</v>
      </c>
      <c r="H5" s="120">
        <f>[2]Junho!$H$11</f>
        <v>8.64</v>
      </c>
      <c r="I5" s="120">
        <f>[2]Junho!$H$12</f>
        <v>8.64</v>
      </c>
      <c r="J5" s="120">
        <f>[2]Junho!$H$13</f>
        <v>12.24</v>
      </c>
      <c r="K5" s="120">
        <f>[2]Junho!$H$14</f>
        <v>7.9200000000000008</v>
      </c>
      <c r="L5" s="120">
        <f>[2]Junho!$H$15</f>
        <v>12.96</v>
      </c>
      <c r="M5" s="120">
        <f>[2]Junho!$H$16</f>
        <v>6.48</v>
      </c>
      <c r="N5" s="120">
        <f>[2]Junho!$H$17</f>
        <v>9.3600000000000012</v>
      </c>
      <c r="O5" s="120">
        <f>[2]Junho!$H$18</f>
        <v>9</v>
      </c>
      <c r="P5" s="120">
        <f>[2]Junho!$H$19</f>
        <v>10.44</v>
      </c>
      <c r="Q5" s="120">
        <f>[2]Junho!$H$20</f>
        <v>5.4</v>
      </c>
      <c r="R5" s="120">
        <f>[2]Junho!$H$21</f>
        <v>7.5600000000000005</v>
      </c>
      <c r="S5" s="120">
        <f>[2]Junho!$H$22</f>
        <v>6.12</v>
      </c>
      <c r="T5" s="120">
        <f>[2]Junho!$H$23</f>
        <v>8.64</v>
      </c>
      <c r="U5" s="120">
        <f>[2]Junho!$H$24</f>
        <v>7.2</v>
      </c>
      <c r="V5" s="120">
        <f>[2]Junho!$H$25</f>
        <v>12.24</v>
      </c>
      <c r="W5" s="120">
        <f>[2]Junho!$H$26</f>
        <v>9.3600000000000012</v>
      </c>
      <c r="X5" s="120">
        <f>[2]Junho!$H$27</f>
        <v>14.4</v>
      </c>
      <c r="Y5" s="120">
        <f>[2]Junho!$H$28</f>
        <v>9</v>
      </c>
      <c r="Z5" s="120">
        <f>[2]Junho!$H$29</f>
        <v>7.5600000000000005</v>
      </c>
      <c r="AA5" s="120">
        <f>[2]Junho!$H$30</f>
        <v>9.3600000000000012</v>
      </c>
      <c r="AB5" s="120">
        <f>[2]Junho!$H$31</f>
        <v>10.44</v>
      </c>
      <c r="AC5" s="120">
        <f>[2]Junho!$H$32</f>
        <v>7.2</v>
      </c>
      <c r="AD5" s="120">
        <f>[2]Junho!$H$33</f>
        <v>12.6</v>
      </c>
      <c r="AE5" s="120">
        <f>[2]Junho!$H$34</f>
        <v>7.5600000000000005</v>
      </c>
      <c r="AF5" s="108">
        <f>MAX(B5:AE5)</f>
        <v>14.4</v>
      </c>
      <c r="AG5" s="107">
        <f>AVERAGE(B5:AE5)</f>
        <v>8.8320000000000007</v>
      </c>
    </row>
    <row r="6" spans="1:33" x14ac:dyDescent="0.2">
      <c r="A6" s="53" t="s">
        <v>0</v>
      </c>
      <c r="B6" s="121">
        <f>[3]Junho!$H$5</f>
        <v>6.84</v>
      </c>
      <c r="C6" s="121">
        <f>[3]Junho!$H$6</f>
        <v>11.879999999999999</v>
      </c>
      <c r="D6" s="121">
        <f>[3]Junho!$H$7</f>
        <v>8.64</v>
      </c>
      <c r="E6" s="121">
        <f>[3]Junho!$H$8</f>
        <v>6.48</v>
      </c>
      <c r="F6" s="121">
        <f>[3]Junho!$H$9</f>
        <v>5.4</v>
      </c>
      <c r="G6" s="121">
        <f>[3]Junho!$H$10</f>
        <v>11.879999999999999</v>
      </c>
      <c r="H6" s="121">
        <f>[3]Junho!$H$11</f>
        <v>6.12</v>
      </c>
      <c r="I6" s="121">
        <f>[3]Junho!$H$12</f>
        <v>8.2799999999999994</v>
      </c>
      <c r="J6" s="121">
        <f>[3]Junho!$H$13</f>
        <v>9</v>
      </c>
      <c r="K6" s="121">
        <f>[3]Junho!$H$14</f>
        <v>9.3600000000000012</v>
      </c>
      <c r="L6" s="121">
        <f>[3]Junho!$H$15</f>
        <v>12.6</v>
      </c>
      <c r="M6" s="121">
        <f>[3]Junho!$H$16</f>
        <v>5.04</v>
      </c>
      <c r="N6" s="121">
        <f>[3]Junho!$H$17</f>
        <v>4.6800000000000006</v>
      </c>
      <c r="O6" s="121">
        <f>[3]Junho!$H$18</f>
        <v>2.16</v>
      </c>
      <c r="P6" s="121">
        <f>[3]Junho!$H$19</f>
        <v>5.04</v>
      </c>
      <c r="Q6" s="121">
        <f>[3]Junho!$H$20</f>
        <v>0</v>
      </c>
      <c r="R6" s="121">
        <f>[3]Junho!$H$21</f>
        <v>0.72000000000000008</v>
      </c>
      <c r="S6" s="121">
        <f>[3]Junho!$H$22</f>
        <v>0.72000000000000008</v>
      </c>
      <c r="T6" s="121">
        <f>[3]Junho!$H$23</f>
        <v>14.04</v>
      </c>
      <c r="U6" s="121">
        <f>[3]Junho!$H$24</f>
        <v>7.2</v>
      </c>
      <c r="V6" s="121">
        <f>[3]Junho!$H$25</f>
        <v>0</v>
      </c>
      <c r="W6" s="121">
        <f>[3]Junho!$H$26</f>
        <v>4.6800000000000006</v>
      </c>
      <c r="X6" s="121">
        <f>[3]Junho!$H$27</f>
        <v>13.68</v>
      </c>
      <c r="Y6" s="121">
        <f>[3]Junho!$H$28</f>
        <v>9.7200000000000006</v>
      </c>
      <c r="Z6" s="121">
        <f>[3]Junho!$H$29</f>
        <v>9</v>
      </c>
      <c r="AA6" s="121">
        <f>[3]Junho!$H$30</f>
        <v>10.08</v>
      </c>
      <c r="AB6" s="121">
        <f>[3]Junho!$H$31</f>
        <v>12.24</v>
      </c>
      <c r="AC6" s="121">
        <f>[3]Junho!$H$32</f>
        <v>3.6</v>
      </c>
      <c r="AD6" s="121">
        <f>[3]Junho!$H$33</f>
        <v>5.4</v>
      </c>
      <c r="AE6" s="121">
        <f>[3]Junho!$H$34</f>
        <v>7.9200000000000008</v>
      </c>
      <c r="AF6" s="108">
        <f t="shared" ref="AF6:AF49" si="1">MAX(B6:AE6)</f>
        <v>14.04</v>
      </c>
      <c r="AG6" s="107">
        <f t="shared" ref="AG6:AG49" si="2">AVERAGE(B6:AE6)</f>
        <v>7.08</v>
      </c>
    </row>
    <row r="7" spans="1:33" x14ac:dyDescent="0.2">
      <c r="A7" s="53" t="s">
        <v>88</v>
      </c>
      <c r="B7" s="121">
        <f>[4]Junho!$H$5</f>
        <v>9.3600000000000012</v>
      </c>
      <c r="C7" s="121">
        <f>[4]Junho!$H$6</f>
        <v>15.840000000000002</v>
      </c>
      <c r="D7" s="121">
        <f>[4]Junho!$H$7</f>
        <v>12.24</v>
      </c>
      <c r="E7" s="121">
        <f>[4]Junho!$H$8</f>
        <v>11.879999999999999</v>
      </c>
      <c r="F7" s="121">
        <f>[4]Junho!$H$9</f>
        <v>10.08</v>
      </c>
      <c r="G7" s="121">
        <f>[4]Junho!$H$10</f>
        <v>13.32</v>
      </c>
      <c r="H7" s="121">
        <f>[4]Junho!$H$11</f>
        <v>12.96</v>
      </c>
      <c r="I7" s="121">
        <f>[4]Junho!$H$12</f>
        <v>11.879999999999999</v>
      </c>
      <c r="J7" s="121">
        <f>[4]Junho!$H$13</f>
        <v>17.64</v>
      </c>
      <c r="K7" s="121">
        <f>[4]Junho!$H$14</f>
        <v>16.2</v>
      </c>
      <c r="L7" s="121">
        <f>[4]Junho!$H$15</f>
        <v>18</v>
      </c>
      <c r="M7" s="121">
        <f>[4]Junho!$H$16</f>
        <v>14.4</v>
      </c>
      <c r="N7" s="121">
        <f>[4]Junho!$H$17</f>
        <v>14.4</v>
      </c>
      <c r="O7" s="121">
        <f>[4]Junho!$H$18</f>
        <v>14.04</v>
      </c>
      <c r="P7" s="121">
        <f>[4]Junho!$H$19</f>
        <v>12.96</v>
      </c>
      <c r="Q7" s="121">
        <f>[4]Junho!$H$20</f>
        <v>6.48</v>
      </c>
      <c r="R7" s="121">
        <f>[4]Junho!$H$21</f>
        <v>10.08</v>
      </c>
      <c r="S7" s="121">
        <f>[4]Junho!$H$22</f>
        <v>9.7200000000000006</v>
      </c>
      <c r="T7" s="121">
        <f>[4]Junho!$H$23</f>
        <v>20.52</v>
      </c>
      <c r="U7" s="121" t="str">
        <f>[4]Junho!$H$24</f>
        <v>*</v>
      </c>
      <c r="V7" s="121" t="str">
        <f>[4]Junho!$H$25</f>
        <v>*</v>
      </c>
      <c r="W7" s="121" t="str">
        <f>[4]Junho!$H$26</f>
        <v>*</v>
      </c>
      <c r="X7" s="121" t="str">
        <f>[4]Junho!$H$27</f>
        <v>*</v>
      </c>
      <c r="Y7" s="121" t="str">
        <f>[4]Junho!$H$28</f>
        <v>*</v>
      </c>
      <c r="Z7" s="121" t="str">
        <f>[4]Junho!$H$29</f>
        <v>*</v>
      </c>
      <c r="AA7" s="121" t="str">
        <f>[4]Junho!$H$30</f>
        <v>*</v>
      </c>
      <c r="AB7" s="121" t="str">
        <f>[4]Junho!$H$31</f>
        <v>*</v>
      </c>
      <c r="AC7" s="121" t="str">
        <f>[4]Junho!$H$32</f>
        <v>*</v>
      </c>
      <c r="AD7" s="121" t="str">
        <f>[4]Junho!$H$33</f>
        <v>*</v>
      </c>
      <c r="AE7" s="121" t="str">
        <f>[4]Junho!$H$34</f>
        <v>*</v>
      </c>
      <c r="AF7" s="108">
        <f t="shared" si="1"/>
        <v>20.52</v>
      </c>
      <c r="AG7" s="107">
        <f t="shared" si="2"/>
        <v>13.263157894736844</v>
      </c>
    </row>
    <row r="8" spans="1:33" x14ac:dyDescent="0.2">
      <c r="A8" s="53" t="s">
        <v>1</v>
      </c>
      <c r="B8" s="121">
        <f>[5]Junho!$H$5</f>
        <v>5.04</v>
      </c>
      <c r="C8" s="121">
        <f>[5]Junho!$H$6</f>
        <v>12.96</v>
      </c>
      <c r="D8" s="121">
        <f>[5]Junho!$H$7</f>
        <v>6.48</v>
      </c>
      <c r="E8" s="121">
        <f>[5]Junho!$H$8</f>
        <v>9.3600000000000012</v>
      </c>
      <c r="F8" s="121">
        <f>[5]Junho!$H$9</f>
        <v>6.48</v>
      </c>
      <c r="G8" s="121">
        <f>[5]Junho!$H$10</f>
        <v>14.4</v>
      </c>
      <c r="H8" s="121">
        <f>[5]Junho!$H$11</f>
        <v>9</v>
      </c>
      <c r="I8" s="121">
        <f>[5]Junho!$H$12</f>
        <v>8.64</v>
      </c>
      <c r="J8" s="121">
        <f>[5]Junho!$H$13</f>
        <v>14.04</v>
      </c>
      <c r="K8" s="121">
        <f>[5]Junho!$H$14</f>
        <v>14.04</v>
      </c>
      <c r="L8" s="121">
        <f>[5]Junho!$H$15</f>
        <v>14.76</v>
      </c>
      <c r="M8" s="121">
        <f>[5]Junho!$H$16</f>
        <v>7.5600000000000005</v>
      </c>
      <c r="N8" s="121">
        <f>[5]Junho!$H$17</f>
        <v>8.2799999999999994</v>
      </c>
      <c r="O8" s="121">
        <f>[5]Junho!$H$18</f>
        <v>4.6800000000000006</v>
      </c>
      <c r="P8" s="121">
        <f>[5]Junho!$H$19</f>
        <v>7.2</v>
      </c>
      <c r="Q8" s="121">
        <f>[5]Junho!$H$20</f>
        <v>11.520000000000001</v>
      </c>
      <c r="R8" s="121">
        <f>[5]Junho!$H$21</f>
        <v>13.32</v>
      </c>
      <c r="S8" s="121">
        <f>[5]Junho!$H$22</f>
        <v>13.68</v>
      </c>
      <c r="T8" s="121">
        <f>[5]Junho!$H$23</f>
        <v>10.44</v>
      </c>
      <c r="U8" s="121">
        <f>[5]Junho!$H$24</f>
        <v>8.2799999999999994</v>
      </c>
      <c r="V8" s="121">
        <f>[5]Junho!$H$25</f>
        <v>4.6800000000000006</v>
      </c>
      <c r="W8" s="121">
        <f>[5]Junho!$H$26</f>
        <v>15.48</v>
      </c>
      <c r="X8" s="121">
        <f>[5]Junho!$H$27</f>
        <v>13.68</v>
      </c>
      <c r="Y8" s="121">
        <f>[5]Junho!$H$28</f>
        <v>15.120000000000001</v>
      </c>
      <c r="Z8" s="121">
        <f>[5]Junho!$H$29</f>
        <v>7.9200000000000008</v>
      </c>
      <c r="AA8" s="121">
        <f>[5]Junho!$H$30</f>
        <v>7.9200000000000008</v>
      </c>
      <c r="AB8" s="121">
        <f>[5]Junho!$H$31</f>
        <v>10.08</v>
      </c>
      <c r="AC8" s="121">
        <f>[5]Junho!$H$32</f>
        <v>6.12</v>
      </c>
      <c r="AD8" s="121">
        <f>[5]Junho!$H$33</f>
        <v>14.04</v>
      </c>
      <c r="AE8" s="121">
        <f>[5]Junho!$H$34</f>
        <v>10.44</v>
      </c>
      <c r="AF8" s="108">
        <f t="shared" si="1"/>
        <v>15.48</v>
      </c>
      <c r="AG8" s="107">
        <f t="shared" si="2"/>
        <v>10.188000000000001</v>
      </c>
    </row>
    <row r="9" spans="1:33" hidden="1" x14ac:dyDescent="0.2">
      <c r="A9" s="53" t="s">
        <v>151</v>
      </c>
      <c r="B9" s="121" t="str">
        <f>[6]Junho!$H$5</f>
        <v>*</v>
      </c>
      <c r="C9" s="121" t="str">
        <f>[6]Junho!$H$6</f>
        <v>*</v>
      </c>
      <c r="D9" s="121" t="str">
        <f>[6]Junho!$H$7</f>
        <v>*</v>
      </c>
      <c r="E9" s="121" t="str">
        <f>[6]Junho!$H$8</f>
        <v>*</v>
      </c>
      <c r="F9" s="121" t="str">
        <f>[6]Junho!$H$9</f>
        <v>*</v>
      </c>
      <c r="G9" s="121" t="str">
        <f>[6]Junho!$H$10</f>
        <v>*</v>
      </c>
      <c r="H9" s="121" t="str">
        <f>[6]Junho!$H$11</f>
        <v>*</v>
      </c>
      <c r="I9" s="121" t="str">
        <f>[6]Junho!$H$12</f>
        <v>*</v>
      </c>
      <c r="J9" s="121" t="str">
        <f>[6]Junho!$H$13</f>
        <v>*</v>
      </c>
      <c r="K9" s="121" t="str">
        <f>[6]Junho!$H$14</f>
        <v>*</v>
      </c>
      <c r="L9" s="121" t="str">
        <f>[6]Junho!$H$15</f>
        <v>*</v>
      </c>
      <c r="M9" s="121" t="str">
        <f>[6]Junho!$H$16</f>
        <v>*</v>
      </c>
      <c r="N9" s="121" t="str">
        <f>[6]Junho!$H$17</f>
        <v>*</v>
      </c>
      <c r="O9" s="121" t="str">
        <f>[6]Junho!$H$18</f>
        <v>*</v>
      </c>
      <c r="P9" s="121" t="str">
        <f>[6]Junho!$H$19</f>
        <v>*</v>
      </c>
      <c r="Q9" s="121" t="str">
        <f>[6]Junho!$H$20</f>
        <v>*</v>
      </c>
      <c r="R9" s="121" t="str">
        <f>[6]Junho!$H$21</f>
        <v>*</v>
      </c>
      <c r="S9" s="121" t="str">
        <f>[6]Junho!$H$22</f>
        <v>*</v>
      </c>
      <c r="T9" s="121" t="str">
        <f>[6]Junho!$H$23</f>
        <v>*</v>
      </c>
      <c r="U9" s="121" t="str">
        <f>[6]Junho!$H$24</f>
        <v>*</v>
      </c>
      <c r="V9" s="121" t="str">
        <f>[6]Junho!$H$25</f>
        <v>*</v>
      </c>
      <c r="W9" s="121" t="str">
        <f>[6]Junho!$H$26</f>
        <v>*</v>
      </c>
      <c r="X9" s="121" t="str">
        <f>[6]Junho!$H$27</f>
        <v>*</v>
      </c>
      <c r="Y9" s="121" t="str">
        <f>[6]Junho!$H$28</f>
        <v>*</v>
      </c>
      <c r="Z9" s="121" t="str">
        <f>[6]Junho!$H$29</f>
        <v>*</v>
      </c>
      <c r="AA9" s="121" t="str">
        <f>[6]Junho!$H$30</f>
        <v>*</v>
      </c>
      <c r="AB9" s="121" t="str">
        <f>[6]Junho!$H$31</f>
        <v>*</v>
      </c>
      <c r="AC9" s="121" t="str">
        <f>[6]Junho!$H$32</f>
        <v>*</v>
      </c>
      <c r="AD9" s="121" t="str">
        <f>[6]Junho!$H$33</f>
        <v>*</v>
      </c>
      <c r="AE9" s="121" t="str">
        <f>[6]Junho!$H$34</f>
        <v>*</v>
      </c>
      <c r="AF9" s="108" t="s">
        <v>209</v>
      </c>
      <c r="AG9" s="107" t="s">
        <v>209</v>
      </c>
    </row>
    <row r="10" spans="1:33" x14ac:dyDescent="0.2">
      <c r="A10" s="53" t="s">
        <v>95</v>
      </c>
      <c r="B10" s="121">
        <f>[7]Junho!$H$5</f>
        <v>17.28</v>
      </c>
      <c r="C10" s="121">
        <f>[7]Junho!$H$6</f>
        <v>16.920000000000002</v>
      </c>
      <c r="D10" s="121">
        <f>[7]Junho!$H$7</f>
        <v>15.120000000000001</v>
      </c>
      <c r="E10" s="121">
        <f>[7]Junho!$H$8</f>
        <v>14.4</v>
      </c>
      <c r="F10" s="121">
        <f>[7]Junho!$H$9</f>
        <v>15.120000000000001</v>
      </c>
      <c r="G10" s="121">
        <f>[7]Junho!$H$10</f>
        <v>18.36</v>
      </c>
      <c r="H10" s="121">
        <f>[7]Junho!$H$11</f>
        <v>18</v>
      </c>
      <c r="I10" s="121">
        <f>[7]Junho!$H$12</f>
        <v>15.840000000000002</v>
      </c>
      <c r="J10" s="121">
        <f>[7]Junho!$H$13</f>
        <v>17.28</v>
      </c>
      <c r="K10" s="121">
        <f>[7]Junho!$H$14</f>
        <v>15.48</v>
      </c>
      <c r="L10" s="121">
        <f>[7]Junho!$H$15</f>
        <v>18</v>
      </c>
      <c r="M10" s="121">
        <f>[7]Junho!$H$16</f>
        <v>14.4</v>
      </c>
      <c r="N10" s="121">
        <f>[7]Junho!$H$17</f>
        <v>9.7200000000000006</v>
      </c>
      <c r="O10" s="121">
        <f>[7]Junho!$H$18</f>
        <v>11.520000000000001</v>
      </c>
      <c r="P10" s="121">
        <f>[7]Junho!$H$19</f>
        <v>11.879999999999999</v>
      </c>
      <c r="Q10" s="121">
        <f>[7]Junho!$H$20</f>
        <v>24.12</v>
      </c>
      <c r="R10" s="121">
        <f>[7]Junho!$H$21</f>
        <v>23.040000000000003</v>
      </c>
      <c r="S10" s="121">
        <f>[7]Junho!$H$22</f>
        <v>21.240000000000002</v>
      </c>
      <c r="T10" s="121">
        <f>[7]Junho!$H$23</f>
        <v>19.8</v>
      </c>
      <c r="U10" s="121">
        <f>[7]Junho!$H$24</f>
        <v>19.079999999999998</v>
      </c>
      <c r="V10" s="121">
        <f>[7]Junho!$H$25</f>
        <v>17.28</v>
      </c>
      <c r="W10" s="121">
        <f>[7]Junho!$H$26</f>
        <v>21.96</v>
      </c>
      <c r="X10" s="121">
        <f>[7]Junho!$H$27</f>
        <v>21.240000000000002</v>
      </c>
      <c r="Y10" s="121">
        <f>[7]Junho!$H$28</f>
        <v>18.36</v>
      </c>
      <c r="Z10" s="121">
        <f>[7]Junho!$H$29</f>
        <v>14.4</v>
      </c>
      <c r="AA10" s="121">
        <f>[7]Junho!$H$30</f>
        <v>16.559999999999999</v>
      </c>
      <c r="AB10" s="121">
        <f>[7]Junho!$H$31</f>
        <v>18.720000000000002</v>
      </c>
      <c r="AC10" s="121">
        <f>[7]Junho!$H$32</f>
        <v>12.96</v>
      </c>
      <c r="AD10" s="121">
        <f>[7]Junho!$H$33</f>
        <v>17.64</v>
      </c>
      <c r="AE10" s="121">
        <f>[7]Junho!$H$34</f>
        <v>19.8</v>
      </c>
      <c r="AF10" s="108">
        <f t="shared" si="1"/>
        <v>24.12</v>
      </c>
      <c r="AG10" s="107">
        <f t="shared" si="2"/>
        <v>17.184000000000001</v>
      </c>
    </row>
    <row r="11" spans="1:33" x14ac:dyDescent="0.2">
      <c r="A11" s="53" t="s">
        <v>52</v>
      </c>
      <c r="B11" s="121">
        <f>[8]Junho!$H$5</f>
        <v>11.16</v>
      </c>
      <c r="C11" s="121">
        <f>[8]Junho!$H$6</f>
        <v>17.64</v>
      </c>
      <c r="D11" s="121">
        <f>[8]Junho!$H$7</f>
        <v>14.76</v>
      </c>
      <c r="E11" s="121">
        <f>[8]Junho!$H$8</f>
        <v>15.48</v>
      </c>
      <c r="F11" s="121">
        <f>[8]Junho!$H$9</f>
        <v>12.6</v>
      </c>
      <c r="G11" s="121">
        <f>[8]Junho!$H$10</f>
        <v>16.2</v>
      </c>
      <c r="H11" s="121">
        <f>[8]Junho!$H$11</f>
        <v>15.48</v>
      </c>
      <c r="I11" s="121">
        <f>[8]Junho!$H$12</f>
        <v>16.2</v>
      </c>
      <c r="J11" s="121">
        <f>[8]Junho!$H$13</f>
        <v>13.68</v>
      </c>
      <c r="K11" s="121">
        <f>[8]Junho!$H$14</f>
        <v>13.68</v>
      </c>
      <c r="L11" s="121">
        <f>[8]Junho!$H$15</f>
        <v>14.76</v>
      </c>
      <c r="M11" s="121">
        <f>[8]Junho!$H$16</f>
        <v>10.8</v>
      </c>
      <c r="N11" s="121">
        <f>[8]Junho!$H$17</f>
        <v>14.76</v>
      </c>
      <c r="O11" s="121">
        <f>[8]Junho!$H$18</f>
        <v>14.04</v>
      </c>
      <c r="P11" s="121">
        <f>[8]Junho!$H$19</f>
        <v>15.840000000000002</v>
      </c>
      <c r="Q11" s="121">
        <f>[8]Junho!$H$20</f>
        <v>12.6</v>
      </c>
      <c r="R11" s="121">
        <f>[8]Junho!$H$21</f>
        <v>15.120000000000001</v>
      </c>
      <c r="S11" s="121">
        <f>[8]Junho!$H$22</f>
        <v>13.68</v>
      </c>
      <c r="T11" s="121">
        <f>[8]Junho!$H$23</f>
        <v>20.88</v>
      </c>
      <c r="U11" s="121">
        <f>[8]Junho!$H$24</f>
        <v>17.64</v>
      </c>
      <c r="V11" s="121">
        <f>[8]Junho!$H$25</f>
        <v>16.920000000000002</v>
      </c>
      <c r="W11" s="121">
        <f>[8]Junho!$H$26</f>
        <v>15.840000000000002</v>
      </c>
      <c r="X11" s="121">
        <f>[8]Junho!$H$27</f>
        <v>14.76</v>
      </c>
      <c r="Y11" s="121">
        <f>[8]Junho!$H$28</f>
        <v>14.04</v>
      </c>
      <c r="Z11" s="121">
        <f>[8]Junho!$H$29</f>
        <v>13.68</v>
      </c>
      <c r="AA11" s="121">
        <f>[8]Junho!$H$30</f>
        <v>15.120000000000001</v>
      </c>
      <c r="AB11" s="121">
        <f>[8]Junho!$H$31</f>
        <v>15.840000000000002</v>
      </c>
      <c r="AC11" s="121">
        <f>[8]Junho!$H$32</f>
        <v>12.24</v>
      </c>
      <c r="AD11" s="121">
        <f>[8]Junho!$H$33</f>
        <v>15.48</v>
      </c>
      <c r="AE11" s="121">
        <f>[8]Junho!$H$34</f>
        <v>16.920000000000002</v>
      </c>
      <c r="AF11" s="108">
        <f t="shared" si="1"/>
        <v>20.88</v>
      </c>
      <c r="AG11" s="107">
        <f t="shared" si="2"/>
        <v>14.928000000000001</v>
      </c>
    </row>
    <row r="12" spans="1:33" hidden="1" x14ac:dyDescent="0.2">
      <c r="A12" s="53" t="s">
        <v>31</v>
      </c>
      <c r="B12" s="121" t="str">
        <f>[9]Junho!$H$5</f>
        <v>*</v>
      </c>
      <c r="C12" s="121" t="str">
        <f>[9]Junho!$H$6</f>
        <v>*</v>
      </c>
      <c r="D12" s="121" t="str">
        <f>[9]Junho!$H$7</f>
        <v>*</v>
      </c>
      <c r="E12" s="121" t="str">
        <f>[9]Junho!$H$8</f>
        <v>*</v>
      </c>
      <c r="F12" s="121" t="str">
        <f>[9]Junho!$H$9</f>
        <v>*</v>
      </c>
      <c r="G12" s="121" t="str">
        <f>[9]Junho!$H$10</f>
        <v>*</v>
      </c>
      <c r="H12" s="121" t="str">
        <f>[9]Junho!$H$11</f>
        <v>*</v>
      </c>
      <c r="I12" s="121" t="str">
        <f>[9]Junho!$H$12</f>
        <v>*</v>
      </c>
      <c r="J12" s="121" t="str">
        <f>[9]Junho!$H$13</f>
        <v>*</v>
      </c>
      <c r="K12" s="121" t="str">
        <f>[9]Junho!$H$14</f>
        <v>*</v>
      </c>
      <c r="L12" s="121" t="str">
        <f>[9]Junho!$H$15</f>
        <v>*</v>
      </c>
      <c r="M12" s="121" t="str">
        <f>[9]Junho!$H$16</f>
        <v>*</v>
      </c>
      <c r="N12" s="121" t="str">
        <f>[9]Junho!$H$17</f>
        <v>*</v>
      </c>
      <c r="O12" s="121" t="str">
        <f>[9]Junho!$H$18</f>
        <v>*</v>
      </c>
      <c r="P12" s="121" t="str">
        <f>[9]Junho!$H$19</f>
        <v>*</v>
      </c>
      <c r="Q12" s="121" t="str">
        <f>[9]Junho!$H$20</f>
        <v>*</v>
      </c>
      <c r="R12" s="121" t="str">
        <f>[9]Junho!$H$21</f>
        <v>*</v>
      </c>
      <c r="S12" s="121" t="str">
        <f>[9]Junho!$H$22</f>
        <v>*</v>
      </c>
      <c r="T12" s="121" t="str">
        <f>[9]Junho!$H$23</f>
        <v>*</v>
      </c>
      <c r="U12" s="121" t="str">
        <f>[9]Junho!$H$24</f>
        <v>*</v>
      </c>
      <c r="V12" s="121" t="str">
        <f>[9]Junho!$H$25</f>
        <v>*</v>
      </c>
      <c r="W12" s="121" t="str">
        <f>[9]Junho!$H$26</f>
        <v>*</v>
      </c>
      <c r="X12" s="121" t="str">
        <f>[9]Junho!$H$27</f>
        <v>*</v>
      </c>
      <c r="Y12" s="121" t="str">
        <f>[9]Junho!$H$28</f>
        <v>*</v>
      </c>
      <c r="Z12" s="121" t="str">
        <f>[9]Junho!$H$29</f>
        <v>*</v>
      </c>
      <c r="AA12" s="121" t="str">
        <f>[9]Junho!$H$30</f>
        <v>*</v>
      </c>
      <c r="AB12" s="121" t="str">
        <f>[9]Junho!$H$31</f>
        <v>*</v>
      </c>
      <c r="AC12" s="121" t="str">
        <f>[9]Junho!$H$32</f>
        <v>*</v>
      </c>
      <c r="AD12" s="121" t="str">
        <f>[9]Junho!$H$33</f>
        <v>*</v>
      </c>
      <c r="AE12" s="121" t="str">
        <f>[9]Junho!$H$34</f>
        <v>*</v>
      </c>
      <c r="AF12" s="108" t="s">
        <v>209</v>
      </c>
      <c r="AG12" s="107" t="s">
        <v>209</v>
      </c>
    </row>
    <row r="13" spans="1:33" x14ac:dyDescent="0.2">
      <c r="A13" s="53" t="s">
        <v>98</v>
      </c>
      <c r="B13" s="121">
        <f>[10]Junho!$H$5</f>
        <v>12.6</v>
      </c>
      <c r="C13" s="121">
        <f>[10]Junho!$H$6</f>
        <v>16.2</v>
      </c>
      <c r="D13" s="121">
        <f>[10]Junho!$H$7</f>
        <v>10.8</v>
      </c>
      <c r="E13" s="121">
        <f>[10]Junho!$H$8</f>
        <v>8.64</v>
      </c>
      <c r="F13" s="121">
        <f>[10]Junho!$H$9</f>
        <v>10.8</v>
      </c>
      <c r="G13" s="121">
        <f>[10]Junho!$H$10</f>
        <v>12.24</v>
      </c>
      <c r="H13" s="121">
        <f>[10]Junho!$H$11</f>
        <v>11.879999999999999</v>
      </c>
      <c r="I13" s="121">
        <f>[10]Junho!$H$12</f>
        <v>12.96</v>
      </c>
      <c r="J13" s="121">
        <f>[10]Junho!$H$13</f>
        <v>17.64</v>
      </c>
      <c r="K13" s="121">
        <f>[10]Junho!$H$14</f>
        <v>25.2</v>
      </c>
      <c r="L13" s="121">
        <f>[10]Junho!$H$15</f>
        <v>22.32</v>
      </c>
      <c r="M13" s="121">
        <f>[10]Junho!$H$16</f>
        <v>25.56</v>
      </c>
      <c r="N13" s="121">
        <f>[10]Junho!$H$17</f>
        <v>25.92</v>
      </c>
      <c r="O13" s="121">
        <f>[10]Junho!$H$18</f>
        <v>22.68</v>
      </c>
      <c r="P13" s="121">
        <f>[10]Junho!$H$19</f>
        <v>16.2</v>
      </c>
      <c r="Q13" s="121">
        <f>[10]Junho!$H$20</f>
        <v>10.08</v>
      </c>
      <c r="R13" s="121">
        <f>[10]Junho!$H$21</f>
        <v>11.16</v>
      </c>
      <c r="S13" s="121">
        <f>[10]Junho!$H$22</f>
        <v>10.08</v>
      </c>
      <c r="T13" s="121">
        <f>[10]Junho!$H$23</f>
        <v>16.2</v>
      </c>
      <c r="U13" s="121">
        <f>[10]Junho!$H$24</f>
        <v>10.44</v>
      </c>
      <c r="V13" s="121">
        <f>[10]Junho!$H$25</f>
        <v>14.76</v>
      </c>
      <c r="W13" s="121">
        <f>[10]Junho!$H$26</f>
        <v>24.48</v>
      </c>
      <c r="X13" s="121">
        <f>[10]Junho!$H$27</f>
        <v>24.12</v>
      </c>
      <c r="Y13" s="121">
        <f>[10]Junho!$H$28</f>
        <v>19.079999999999998</v>
      </c>
      <c r="Z13" s="121">
        <f>[10]Junho!$H$29</f>
        <v>14.04</v>
      </c>
      <c r="AA13" s="121">
        <f>[10]Junho!$H$30</f>
        <v>14.4</v>
      </c>
      <c r="AB13" s="121">
        <f>[10]Junho!$H$31</f>
        <v>16.920000000000002</v>
      </c>
      <c r="AC13" s="121">
        <f>[10]Junho!$H$32</f>
        <v>9.7200000000000006</v>
      </c>
      <c r="AD13" s="121">
        <f>[10]Junho!$H$33</f>
        <v>11.520000000000001</v>
      </c>
      <c r="AE13" s="121">
        <f>[10]Junho!$H$34</f>
        <v>12.96</v>
      </c>
      <c r="AF13" s="108">
        <f t="shared" si="1"/>
        <v>25.92</v>
      </c>
      <c r="AG13" s="107">
        <f t="shared" si="2"/>
        <v>15.719999999999999</v>
      </c>
    </row>
    <row r="14" spans="1:33" hidden="1" x14ac:dyDescent="0.2">
      <c r="A14" s="53" t="s">
        <v>102</v>
      </c>
      <c r="B14" s="121" t="str">
        <f>[11]Junho!$H$5</f>
        <v>*</v>
      </c>
      <c r="C14" s="121" t="str">
        <f>[11]Junho!$H$6</f>
        <v>*</v>
      </c>
      <c r="D14" s="121" t="str">
        <f>[11]Junho!$H$7</f>
        <v>*</v>
      </c>
      <c r="E14" s="121" t="str">
        <f>[11]Junho!$H$8</f>
        <v>*</v>
      </c>
      <c r="F14" s="121" t="str">
        <f>[11]Junho!$H$9</f>
        <v>*</v>
      </c>
      <c r="G14" s="121" t="str">
        <f>[11]Junho!$H$10</f>
        <v>*</v>
      </c>
      <c r="H14" s="121" t="str">
        <f>[11]Junho!$H$11</f>
        <v>*</v>
      </c>
      <c r="I14" s="121" t="str">
        <f>[11]Junho!$H$12</f>
        <v>*</v>
      </c>
      <c r="J14" s="121" t="str">
        <f>[11]Junho!$H$13</f>
        <v>*</v>
      </c>
      <c r="K14" s="121" t="str">
        <f>[11]Junho!$H$14</f>
        <v>*</v>
      </c>
      <c r="L14" s="121" t="str">
        <f>[11]Junho!$H$15</f>
        <v>*</v>
      </c>
      <c r="M14" s="121" t="str">
        <f>[11]Junho!$H$16</f>
        <v>*</v>
      </c>
      <c r="N14" s="121" t="str">
        <f>[11]Junho!$H$17</f>
        <v>*</v>
      </c>
      <c r="O14" s="121" t="str">
        <f>[11]Junho!$H$18</f>
        <v>*</v>
      </c>
      <c r="P14" s="121" t="str">
        <f>[11]Junho!$H$19</f>
        <v>*</v>
      </c>
      <c r="Q14" s="121" t="str">
        <f>[11]Junho!$H$20</f>
        <v>*</v>
      </c>
      <c r="R14" s="121" t="str">
        <f>[11]Junho!$H$21</f>
        <v>*</v>
      </c>
      <c r="S14" s="121" t="str">
        <f>[11]Junho!$H$22</f>
        <v>*</v>
      </c>
      <c r="T14" s="121" t="str">
        <f>[11]Junho!$H$23</f>
        <v>*</v>
      </c>
      <c r="U14" s="121" t="str">
        <f>[11]Junho!$H$24</f>
        <v>*</v>
      </c>
      <c r="V14" s="121" t="str">
        <f>[11]Junho!$H$25</f>
        <v>*</v>
      </c>
      <c r="W14" s="121" t="str">
        <f>[11]Junho!$H$26</f>
        <v>*</v>
      </c>
      <c r="X14" s="121" t="str">
        <f>[11]Junho!$H$27</f>
        <v>*</v>
      </c>
      <c r="Y14" s="121" t="str">
        <f>[11]Junho!$H$28</f>
        <v>*</v>
      </c>
      <c r="Z14" s="121" t="str">
        <f>[11]Junho!$H$29</f>
        <v>*</v>
      </c>
      <c r="AA14" s="121" t="str">
        <f>[11]Junho!$H$30</f>
        <v>*</v>
      </c>
      <c r="AB14" s="121" t="str">
        <f>[11]Junho!$H$31</f>
        <v>*</v>
      </c>
      <c r="AC14" s="121" t="str">
        <f>[11]Junho!$H$32</f>
        <v>*</v>
      </c>
      <c r="AD14" s="121" t="str">
        <f>[11]Junho!$H$33</f>
        <v>*</v>
      </c>
      <c r="AE14" s="121" t="str">
        <f>[11]Junho!$H$34</f>
        <v>*</v>
      </c>
      <c r="AF14" s="108" t="s">
        <v>209</v>
      </c>
      <c r="AG14" s="107" t="s">
        <v>209</v>
      </c>
    </row>
    <row r="15" spans="1:33" x14ac:dyDescent="0.2">
      <c r="A15" s="53" t="s">
        <v>105</v>
      </c>
      <c r="B15" s="121">
        <f>[12]Junho!$H$5</f>
        <v>10.44</v>
      </c>
      <c r="C15" s="121">
        <f>[12]Junho!$H$6</f>
        <v>18.720000000000002</v>
      </c>
      <c r="D15" s="121">
        <f>[12]Junho!$H$7</f>
        <v>12.6</v>
      </c>
      <c r="E15" s="121">
        <f>[12]Junho!$H$8</f>
        <v>12.24</v>
      </c>
      <c r="F15" s="121">
        <f>[12]Junho!$H$9</f>
        <v>9.7200000000000006</v>
      </c>
      <c r="G15" s="121">
        <f>[12]Junho!$H$10</f>
        <v>14.76</v>
      </c>
      <c r="H15" s="121">
        <f>[12]Junho!$H$11</f>
        <v>12.96</v>
      </c>
      <c r="I15" s="121">
        <f>[12]Junho!$H$12</f>
        <v>18</v>
      </c>
      <c r="J15" s="121">
        <f>[12]Junho!$H$13</f>
        <v>14.04</v>
      </c>
      <c r="K15" s="121">
        <f>[12]Junho!$H$14</f>
        <v>17.64</v>
      </c>
      <c r="L15" s="121">
        <f>[12]Junho!$H$15</f>
        <v>26.64</v>
      </c>
      <c r="M15" s="121">
        <f>[12]Junho!$H$16</f>
        <v>15.840000000000002</v>
      </c>
      <c r="N15" s="121">
        <f>[12]Junho!$H$17</f>
        <v>16.559999999999999</v>
      </c>
      <c r="O15" s="121">
        <f>[12]Junho!$H$18</f>
        <v>12.24</v>
      </c>
      <c r="P15" s="121">
        <f>[12]Junho!$H$19</f>
        <v>18.720000000000002</v>
      </c>
      <c r="Q15" s="121">
        <f>[12]Junho!$H$20</f>
        <v>10.8</v>
      </c>
      <c r="R15" s="121">
        <f>[12]Junho!$H$21</f>
        <v>10.44</v>
      </c>
      <c r="S15" s="121">
        <f>[12]Junho!$H$22</f>
        <v>8.2799999999999994</v>
      </c>
      <c r="T15" s="121">
        <f>[12]Junho!$H$23</f>
        <v>17.64</v>
      </c>
      <c r="U15" s="121">
        <f>[12]Junho!$H$24</f>
        <v>15.120000000000001</v>
      </c>
      <c r="V15" s="121">
        <f>[12]Junho!$H$25</f>
        <v>16.2</v>
      </c>
      <c r="W15" s="121">
        <f>[12]Junho!$H$26</f>
        <v>13.32</v>
      </c>
      <c r="X15" s="121">
        <f>[12]Junho!$H$27</f>
        <v>15.840000000000002</v>
      </c>
      <c r="Y15" s="121">
        <f>[12]Junho!$H$28</f>
        <v>18.720000000000002</v>
      </c>
      <c r="Z15" s="121">
        <f>[12]Junho!$H$29</f>
        <v>12.6</v>
      </c>
      <c r="AA15" s="121">
        <f>[12]Junho!$H$30</f>
        <v>14.4</v>
      </c>
      <c r="AB15" s="121">
        <f>[12]Junho!$H$31</f>
        <v>16.2</v>
      </c>
      <c r="AC15" s="121">
        <f>[12]Junho!$H$32</f>
        <v>9</v>
      </c>
      <c r="AD15" s="121">
        <f>[12]Junho!$H$33</f>
        <v>12.96</v>
      </c>
      <c r="AE15" s="121">
        <f>[12]Junho!$H$34</f>
        <v>17.28</v>
      </c>
      <c r="AF15" s="108">
        <f t="shared" si="1"/>
        <v>26.64</v>
      </c>
      <c r="AG15" s="107">
        <f t="shared" si="2"/>
        <v>14.663999999999998</v>
      </c>
    </row>
    <row r="16" spans="1:33" x14ac:dyDescent="0.2">
      <c r="A16" s="53" t="s">
        <v>152</v>
      </c>
      <c r="B16" s="121">
        <f>[13]Junho!$H$5</f>
        <v>14.04</v>
      </c>
      <c r="C16" s="121">
        <f>[13]Junho!$H$6</f>
        <v>13.68</v>
      </c>
      <c r="D16" s="121">
        <f>[13]Junho!$H$7</f>
        <v>12.96</v>
      </c>
      <c r="E16" s="121">
        <f>[13]Junho!$H$8</f>
        <v>14.04</v>
      </c>
      <c r="F16" s="121">
        <f>[13]Junho!$H$9</f>
        <v>14.04</v>
      </c>
      <c r="G16" s="121">
        <f>[13]Junho!$H$10</f>
        <v>15.48</v>
      </c>
      <c r="H16" s="121">
        <f>[13]Junho!$H$11</f>
        <v>13.32</v>
      </c>
      <c r="I16" s="121">
        <f>[13]Junho!$H$12</f>
        <v>11.520000000000001</v>
      </c>
      <c r="J16" s="121">
        <f>[13]Junho!$H$13</f>
        <v>14.4</v>
      </c>
      <c r="K16" s="121">
        <f>[13]Junho!$H$14</f>
        <v>15.120000000000001</v>
      </c>
      <c r="L16" s="121">
        <f>[13]Junho!$H$15</f>
        <v>14.4</v>
      </c>
      <c r="M16" s="121">
        <f>[13]Junho!$H$16</f>
        <v>13.32</v>
      </c>
      <c r="N16" s="121">
        <f>[13]Junho!$H$17</f>
        <v>14.76</v>
      </c>
      <c r="O16" s="121">
        <f>[13]Junho!$H$18</f>
        <v>10.44</v>
      </c>
      <c r="P16" s="121">
        <f>[13]Junho!$H$19</f>
        <v>12.24</v>
      </c>
      <c r="Q16" s="121">
        <f>[13]Junho!$H$20</f>
        <v>19.8</v>
      </c>
      <c r="R16" s="121">
        <f>[13]Junho!$H$21</f>
        <v>19.079999999999998</v>
      </c>
      <c r="S16" s="121">
        <f>[13]Junho!$H$22</f>
        <v>16.2</v>
      </c>
      <c r="T16" s="121">
        <f>[13]Junho!$H$23</f>
        <v>17.64</v>
      </c>
      <c r="U16" s="121">
        <f>[13]Junho!$H$24</f>
        <v>11.16</v>
      </c>
      <c r="V16" s="121">
        <f>[13]Junho!$H$25</f>
        <v>11.879999999999999</v>
      </c>
      <c r="W16" s="121">
        <f>[13]Junho!$H$26</f>
        <v>14.4</v>
      </c>
      <c r="X16" s="121">
        <f>[13]Junho!$H$27</f>
        <v>17.64</v>
      </c>
      <c r="Y16" s="121">
        <f>[13]Junho!$H$28</f>
        <v>13.68</v>
      </c>
      <c r="Z16" s="121">
        <f>[13]Junho!$H$29</f>
        <v>11.520000000000001</v>
      </c>
      <c r="AA16" s="121">
        <f>[13]Junho!$H$30</f>
        <v>14.76</v>
      </c>
      <c r="AB16" s="121">
        <f>[13]Junho!$H$31</f>
        <v>18.720000000000002</v>
      </c>
      <c r="AC16" s="121">
        <f>[13]Junho!$H$32</f>
        <v>12.96</v>
      </c>
      <c r="AD16" s="121">
        <f>[13]Junho!$H$33</f>
        <v>16.559999999999999</v>
      </c>
      <c r="AE16" s="121">
        <f>[13]Junho!$H$34</f>
        <v>18.36</v>
      </c>
      <c r="AF16" s="108">
        <f t="shared" si="1"/>
        <v>19.8</v>
      </c>
      <c r="AG16" s="107">
        <f t="shared" si="2"/>
        <v>14.603999999999997</v>
      </c>
    </row>
    <row r="17" spans="1:37" x14ac:dyDescent="0.2">
      <c r="A17" s="53" t="s">
        <v>2</v>
      </c>
      <c r="B17" s="121">
        <f>[14]Junho!$H$5</f>
        <v>16.920000000000002</v>
      </c>
      <c r="C17" s="121">
        <f>[14]Junho!$H$6</f>
        <v>17.28</v>
      </c>
      <c r="D17" s="121">
        <f>[14]Junho!$H$7</f>
        <v>16.559999999999999</v>
      </c>
      <c r="E17" s="121">
        <f>[14]Junho!$H$8</f>
        <v>14.76</v>
      </c>
      <c r="F17" s="121">
        <f>[14]Junho!$H$9</f>
        <v>13.32</v>
      </c>
      <c r="G17" s="121">
        <f>[14]Junho!$H$10</f>
        <v>17.28</v>
      </c>
      <c r="H17" s="121">
        <f>[14]Junho!$H$11</f>
        <v>16.559999999999999</v>
      </c>
      <c r="I17" s="121">
        <f>[14]Junho!$H$12</f>
        <v>15.48</v>
      </c>
      <c r="J17" s="121">
        <f>[14]Junho!$H$13</f>
        <v>15.840000000000002</v>
      </c>
      <c r="K17" s="121">
        <f>[14]Junho!$H$14</f>
        <v>14.04</v>
      </c>
      <c r="L17" s="121">
        <f>[14]Junho!$H$15</f>
        <v>15.840000000000002</v>
      </c>
      <c r="M17" s="121">
        <f>[14]Junho!$H$16</f>
        <v>12.24</v>
      </c>
      <c r="N17" s="121">
        <f>[14]Junho!$H$17</f>
        <v>12.24</v>
      </c>
      <c r="O17" s="121">
        <f>[14]Junho!$H$18</f>
        <v>8.2799999999999994</v>
      </c>
      <c r="P17" s="121">
        <f>[14]Junho!$H$19</f>
        <v>7.9200000000000008</v>
      </c>
      <c r="Q17" s="121">
        <f>[14]Junho!$H$20</f>
        <v>13.32</v>
      </c>
      <c r="R17" s="121">
        <f>[14]Junho!$H$21</f>
        <v>19.079999999999998</v>
      </c>
      <c r="S17" s="121">
        <f>[14]Junho!$H$22</f>
        <v>18.36</v>
      </c>
      <c r="T17" s="121">
        <f>[14]Junho!$H$23</f>
        <v>19.079999999999998</v>
      </c>
      <c r="U17" s="121">
        <f>[14]Junho!$H$24</f>
        <v>14.04</v>
      </c>
      <c r="V17" s="121">
        <f>[14]Junho!$H$25</f>
        <v>15.48</v>
      </c>
      <c r="W17" s="121">
        <f>[14]Junho!$H$26</f>
        <v>17.64</v>
      </c>
      <c r="X17" s="121">
        <f>[14]Junho!$H$27</f>
        <v>17.64</v>
      </c>
      <c r="Y17" s="121">
        <f>[14]Junho!$H$28</f>
        <v>16.2</v>
      </c>
      <c r="Z17" s="121">
        <f>[14]Junho!$H$29</f>
        <v>14.76</v>
      </c>
      <c r="AA17" s="121">
        <f>[14]Junho!$H$30</f>
        <v>18.36</v>
      </c>
      <c r="AB17" s="121">
        <f>[14]Junho!$H$31</f>
        <v>17.64</v>
      </c>
      <c r="AC17" s="121">
        <f>[14]Junho!$H$32</f>
        <v>14.76</v>
      </c>
      <c r="AD17" s="121">
        <f>[14]Junho!$H$33</f>
        <v>13.68</v>
      </c>
      <c r="AE17" s="121">
        <f>[14]Junho!$H$34</f>
        <v>18</v>
      </c>
      <c r="AF17" s="108">
        <f t="shared" si="1"/>
        <v>19.079999999999998</v>
      </c>
      <c r="AG17" s="107">
        <f t="shared" si="2"/>
        <v>15.419999999999998</v>
      </c>
      <c r="AI17" s="12" t="s">
        <v>35</v>
      </c>
    </row>
    <row r="18" spans="1:37" hidden="1" x14ac:dyDescent="0.2">
      <c r="A18" s="53" t="s">
        <v>3</v>
      </c>
      <c r="B18" s="121" t="str">
        <f>[15]Junho!$H$5</f>
        <v>*</v>
      </c>
      <c r="C18" s="121" t="str">
        <f>[15]Junho!$H$6</f>
        <v>*</v>
      </c>
      <c r="D18" s="121" t="str">
        <f>[15]Junho!$H$7</f>
        <v>*</v>
      </c>
      <c r="E18" s="121" t="str">
        <f>[15]Junho!$H$8</f>
        <v>*</v>
      </c>
      <c r="F18" s="121" t="str">
        <f>[15]Junho!$H$9</f>
        <v>*</v>
      </c>
      <c r="G18" s="121" t="str">
        <f>[15]Junho!$H$10</f>
        <v>*</v>
      </c>
      <c r="H18" s="121" t="str">
        <f>[15]Junho!$H$11</f>
        <v>*</v>
      </c>
      <c r="I18" s="121" t="str">
        <f>[15]Junho!$H$12</f>
        <v>*</v>
      </c>
      <c r="J18" s="121" t="str">
        <f>[15]Junho!$H$13</f>
        <v>*</v>
      </c>
      <c r="K18" s="121" t="str">
        <f>[15]Junho!$H$14</f>
        <v>*</v>
      </c>
      <c r="L18" s="121" t="str">
        <f>[15]Junho!$H$15</f>
        <v>*</v>
      </c>
      <c r="M18" s="121" t="str">
        <f>[15]Junho!$H$16</f>
        <v>*</v>
      </c>
      <c r="N18" s="121" t="str">
        <f>[15]Junho!$H$17</f>
        <v>*</v>
      </c>
      <c r="O18" s="121" t="str">
        <f>[15]Junho!$H$18</f>
        <v>*</v>
      </c>
      <c r="P18" s="121" t="str">
        <f>[15]Junho!$H$19</f>
        <v>*</v>
      </c>
      <c r="Q18" s="121" t="str">
        <f>[15]Junho!$H$20</f>
        <v>*</v>
      </c>
      <c r="R18" s="121" t="str">
        <f>[15]Junho!$H$21</f>
        <v>*</v>
      </c>
      <c r="S18" s="121" t="str">
        <f>[15]Junho!$H$22</f>
        <v>*</v>
      </c>
      <c r="T18" s="121" t="str">
        <f>[15]Junho!$H$23</f>
        <v>*</v>
      </c>
      <c r="U18" s="121" t="str">
        <f>[15]Junho!$H$24</f>
        <v>*</v>
      </c>
      <c r="V18" s="121" t="str">
        <f>[15]Junho!$H$25</f>
        <v>*</v>
      </c>
      <c r="W18" s="121" t="str">
        <f>[15]Junho!$H$26</f>
        <v>*</v>
      </c>
      <c r="X18" s="121" t="str">
        <f>[15]Junho!$H$27</f>
        <v>*</v>
      </c>
      <c r="Y18" s="121" t="str">
        <f>[15]Junho!$H$28</f>
        <v>*</v>
      </c>
      <c r="Z18" s="121" t="str">
        <f>[15]Junho!$H$29</f>
        <v>*</v>
      </c>
      <c r="AA18" s="121" t="str">
        <f>[15]Junho!$H$30</f>
        <v>*</v>
      </c>
      <c r="AB18" s="121" t="str">
        <f>[15]Junho!$H$31</f>
        <v>*</v>
      </c>
      <c r="AC18" s="121" t="str">
        <f>[15]Junho!$H$32</f>
        <v>*</v>
      </c>
      <c r="AD18" s="121" t="str">
        <f>[15]Junho!$H$33</f>
        <v>*</v>
      </c>
      <c r="AE18" s="121" t="str">
        <f>[15]Junho!$H$34</f>
        <v>*</v>
      </c>
      <c r="AF18" s="108" t="s">
        <v>209</v>
      </c>
      <c r="AG18" s="107" t="s">
        <v>209</v>
      </c>
      <c r="AH18" s="12" t="s">
        <v>35</v>
      </c>
      <c r="AI18" s="12" t="s">
        <v>35</v>
      </c>
    </row>
    <row r="19" spans="1:37" x14ac:dyDescent="0.2">
      <c r="A19" s="53" t="s">
        <v>4</v>
      </c>
      <c r="B19" s="121">
        <f>[16]Junho!$H$5</f>
        <v>9.3600000000000012</v>
      </c>
      <c r="C19" s="121">
        <f>[16]Junho!$H$6</f>
        <v>12.96</v>
      </c>
      <c r="D19" s="121">
        <f>[16]Junho!$H$7</f>
        <v>11.879999999999999</v>
      </c>
      <c r="E19" s="121">
        <f>[16]Junho!$H$8</f>
        <v>7.9200000000000008</v>
      </c>
      <c r="F19" s="121">
        <f>[16]Junho!$H$9</f>
        <v>12.96</v>
      </c>
      <c r="G19" s="121">
        <f>[16]Junho!$H$10</f>
        <v>12.6</v>
      </c>
      <c r="H19" s="121">
        <f>[16]Junho!$H$11</f>
        <v>9.3600000000000012</v>
      </c>
      <c r="I19" s="121">
        <f>[16]Junho!$H$12</f>
        <v>10.44</v>
      </c>
      <c r="J19" s="121">
        <f>[16]Junho!$H$13</f>
        <v>12.96</v>
      </c>
      <c r="K19" s="121">
        <f>[16]Junho!$H$14</f>
        <v>12.24</v>
      </c>
      <c r="L19" s="121">
        <f>[16]Junho!$H$15</f>
        <v>12.6</v>
      </c>
      <c r="M19" s="121">
        <f>[16]Junho!$H$16</f>
        <v>12.6</v>
      </c>
      <c r="N19" s="121">
        <f>[16]Junho!$H$17</f>
        <v>12.6</v>
      </c>
      <c r="O19" s="121">
        <f>[16]Junho!$H$18</f>
        <v>10.8</v>
      </c>
      <c r="P19" s="121">
        <f>[16]Junho!$H$19</f>
        <v>8.2799999999999994</v>
      </c>
      <c r="Q19" s="121">
        <f>[16]Junho!$H$20</f>
        <v>9</v>
      </c>
      <c r="R19" s="121">
        <f>[16]Junho!$H$21</f>
        <v>9</v>
      </c>
      <c r="S19" s="121">
        <f>[16]Junho!$H$22</f>
        <v>11.879999999999999</v>
      </c>
      <c r="T19" s="121">
        <f>[16]Junho!$H$23</f>
        <v>13.68</v>
      </c>
      <c r="U19" s="121">
        <f>[16]Junho!$H$24</f>
        <v>10.08</v>
      </c>
      <c r="V19" s="121">
        <f>[16]Junho!$H$25</f>
        <v>12.6</v>
      </c>
      <c r="W19" s="121">
        <f>[16]Junho!$H$26</f>
        <v>14.04</v>
      </c>
      <c r="X19" s="121">
        <f>[16]Junho!$H$27</f>
        <v>12.6</v>
      </c>
      <c r="Y19" s="121">
        <f>[16]Junho!$H$28</f>
        <v>12.24</v>
      </c>
      <c r="Z19" s="121">
        <f>[16]Junho!$H$29</f>
        <v>11.16</v>
      </c>
      <c r="AA19" s="121">
        <f>[16]Junho!$H$30</f>
        <v>15.120000000000001</v>
      </c>
      <c r="AB19" s="121">
        <f>[16]Junho!$H$31</f>
        <v>16.559999999999999</v>
      </c>
      <c r="AC19" s="121">
        <f>[16]Junho!$H$32</f>
        <v>8.64</v>
      </c>
      <c r="AD19" s="121">
        <f>[16]Junho!$H$33</f>
        <v>13.68</v>
      </c>
      <c r="AE19" s="121">
        <f>[16]Junho!$H$34</f>
        <v>12.96</v>
      </c>
      <c r="AF19" s="108">
        <f t="shared" si="1"/>
        <v>16.559999999999999</v>
      </c>
      <c r="AG19" s="107">
        <f t="shared" si="2"/>
        <v>11.76</v>
      </c>
      <c r="AI19" t="s">
        <v>35</v>
      </c>
    </row>
    <row r="20" spans="1:37" x14ac:dyDescent="0.2">
      <c r="A20" s="53" t="s">
        <v>5</v>
      </c>
      <c r="B20" s="121">
        <f>[17]Junho!$H$5</f>
        <v>10.08</v>
      </c>
      <c r="C20" s="121">
        <f>[17]Junho!$H$6</f>
        <v>15.120000000000001</v>
      </c>
      <c r="D20" s="121">
        <f>[17]Junho!$H$7</f>
        <v>11.879999999999999</v>
      </c>
      <c r="E20" s="121">
        <f>[17]Junho!$H$8</f>
        <v>13.32</v>
      </c>
      <c r="F20" s="121">
        <f>[17]Junho!$H$9</f>
        <v>12.24</v>
      </c>
      <c r="G20" s="121">
        <f>[17]Junho!$H$10</f>
        <v>11.879999999999999</v>
      </c>
      <c r="H20" s="121">
        <f>[17]Junho!$H$11</f>
        <v>12.6</v>
      </c>
      <c r="I20" s="121">
        <f>[17]Junho!$H$12</f>
        <v>10.08</v>
      </c>
      <c r="J20" s="121">
        <f>[17]Junho!$H$13</f>
        <v>10.8</v>
      </c>
      <c r="K20" s="121">
        <f>[17]Junho!$H$14</f>
        <v>11.16</v>
      </c>
      <c r="L20" s="121">
        <f>[17]Junho!$H$15</f>
        <v>24.48</v>
      </c>
      <c r="M20" s="121">
        <f>[17]Junho!$H$16</f>
        <v>16.559999999999999</v>
      </c>
      <c r="N20" s="121">
        <f>[17]Junho!$H$17</f>
        <v>18.36</v>
      </c>
      <c r="O20" s="121">
        <f>[17]Junho!$H$18</f>
        <v>11.16</v>
      </c>
      <c r="P20" s="121">
        <f>[17]Junho!$H$19</f>
        <v>6.48</v>
      </c>
      <c r="Q20" s="121">
        <f>[17]Junho!$H$20</f>
        <v>8.2799999999999994</v>
      </c>
      <c r="R20" s="121">
        <f>[17]Junho!$H$21</f>
        <v>7.2</v>
      </c>
      <c r="S20" s="121">
        <f>[17]Junho!$H$22</f>
        <v>14.04</v>
      </c>
      <c r="T20" s="121">
        <f>[17]Junho!$H$23</f>
        <v>13.68</v>
      </c>
      <c r="U20" s="121">
        <f>[17]Junho!$H$24</f>
        <v>9.7200000000000006</v>
      </c>
      <c r="V20" s="121">
        <f>[17]Junho!$H$25</f>
        <v>9.7200000000000006</v>
      </c>
      <c r="W20" s="121">
        <f>[17]Junho!$H$26</f>
        <v>7.9200000000000008</v>
      </c>
      <c r="X20" s="121">
        <f>[17]Junho!$H$27</f>
        <v>8.64</v>
      </c>
      <c r="Y20" s="121">
        <f>[17]Junho!$H$28</f>
        <v>11.879999999999999</v>
      </c>
      <c r="Z20" s="121">
        <f>[17]Junho!$H$29</f>
        <v>11.879999999999999</v>
      </c>
      <c r="AA20" s="121">
        <f>[17]Junho!$H$30</f>
        <v>10.08</v>
      </c>
      <c r="AB20" s="121">
        <f>[17]Junho!$H$31</f>
        <v>10.8</v>
      </c>
      <c r="AC20" s="121">
        <f>[17]Junho!$H$32</f>
        <v>11.879999999999999</v>
      </c>
      <c r="AD20" s="121">
        <f>[17]Junho!$H$33</f>
        <v>17.28</v>
      </c>
      <c r="AE20" s="121">
        <f>[17]Junho!$H$34</f>
        <v>11.879999999999999</v>
      </c>
      <c r="AF20" s="108">
        <f t="shared" si="1"/>
        <v>24.48</v>
      </c>
      <c r="AG20" s="107">
        <f t="shared" si="2"/>
        <v>12.035999999999998</v>
      </c>
      <c r="AH20" s="12" t="s">
        <v>35</v>
      </c>
      <c r="AJ20" t="s">
        <v>35</v>
      </c>
    </row>
    <row r="21" spans="1:37" x14ac:dyDescent="0.2">
      <c r="A21" s="53" t="s">
        <v>33</v>
      </c>
      <c r="B21" s="121">
        <f>[18]Junho!$H$5</f>
        <v>17.64</v>
      </c>
      <c r="C21" s="121">
        <f>[18]Junho!$H$6</f>
        <v>20.52</v>
      </c>
      <c r="D21" s="121">
        <f>[18]Junho!$H$7</f>
        <v>17.64</v>
      </c>
      <c r="E21" s="121">
        <f>[18]Junho!$H$8</f>
        <v>16.559999999999999</v>
      </c>
      <c r="F21" s="121">
        <f>[18]Junho!$H$9</f>
        <v>18.36</v>
      </c>
      <c r="G21" s="121">
        <f>[18]Junho!$H$10</f>
        <v>18.36</v>
      </c>
      <c r="H21" s="121">
        <f>[18]Junho!$H$11</f>
        <v>17.28</v>
      </c>
      <c r="I21" s="121">
        <f>[18]Junho!$H$12</f>
        <v>18.720000000000002</v>
      </c>
      <c r="J21" s="121">
        <f>[18]Junho!$H$13</f>
        <v>18</v>
      </c>
      <c r="K21" s="121">
        <f>[18]Junho!$H$14</f>
        <v>16.2</v>
      </c>
      <c r="L21" s="121">
        <f>[18]Junho!$H$15</f>
        <v>18</v>
      </c>
      <c r="M21" s="121">
        <f>[18]Junho!$H$16</f>
        <v>17.64</v>
      </c>
      <c r="N21" s="121">
        <f>[18]Junho!$H$17</f>
        <v>17.28</v>
      </c>
      <c r="O21" s="121">
        <f>[18]Junho!$H$18</f>
        <v>13.68</v>
      </c>
      <c r="P21" s="121">
        <f>[18]Junho!$H$19</f>
        <v>20.16</v>
      </c>
      <c r="Q21" s="121">
        <f>[18]Junho!$H$20</f>
        <v>15.840000000000002</v>
      </c>
      <c r="R21" s="121">
        <f>[18]Junho!$H$21</f>
        <v>21.96</v>
      </c>
      <c r="S21" s="121">
        <f>[18]Junho!$H$22</f>
        <v>17.64</v>
      </c>
      <c r="T21" s="121">
        <f>[18]Junho!$H$23</f>
        <v>19.8</v>
      </c>
      <c r="U21" s="121">
        <f>[18]Junho!$H$24</f>
        <v>17.64</v>
      </c>
      <c r="V21" s="121">
        <f>[18]Junho!$H$25</f>
        <v>19.079999999999998</v>
      </c>
      <c r="W21" s="121">
        <f>[18]Junho!$H$26</f>
        <v>18</v>
      </c>
      <c r="X21" s="121">
        <f>[18]Junho!$H$27</f>
        <v>19.440000000000001</v>
      </c>
      <c r="Y21" s="121">
        <f>[18]Junho!$H$28</f>
        <v>18</v>
      </c>
      <c r="Z21" s="121">
        <f>[18]Junho!$H$29</f>
        <v>17.28</v>
      </c>
      <c r="AA21" s="121">
        <f>[18]Junho!$H$30</f>
        <v>21.240000000000002</v>
      </c>
      <c r="AB21" s="121">
        <f>[18]Junho!$H$31</f>
        <v>15.840000000000002</v>
      </c>
      <c r="AC21" s="121">
        <f>[18]Junho!$H$32</f>
        <v>16.559999999999999</v>
      </c>
      <c r="AD21" s="121">
        <f>[18]Junho!$H$33</f>
        <v>19.440000000000001</v>
      </c>
      <c r="AE21" s="121">
        <f>[18]Junho!$H$34</f>
        <v>19.079999999999998</v>
      </c>
      <c r="AF21" s="108">
        <f t="shared" si="1"/>
        <v>21.96</v>
      </c>
      <c r="AG21" s="107">
        <f t="shared" si="2"/>
        <v>18.096</v>
      </c>
    </row>
    <row r="22" spans="1:37" x14ac:dyDescent="0.2">
      <c r="A22" s="53" t="s">
        <v>6</v>
      </c>
      <c r="B22" s="121">
        <f>[19]Junho!$H$5</f>
        <v>6.84</v>
      </c>
      <c r="C22" s="121">
        <f>[19]Junho!$H$6</f>
        <v>6.84</v>
      </c>
      <c r="D22" s="121">
        <f>[19]Junho!$H$7</f>
        <v>6.84</v>
      </c>
      <c r="E22" s="121">
        <f>[19]Junho!$H$8</f>
        <v>5.7600000000000007</v>
      </c>
      <c r="F22" s="121">
        <f>[19]Junho!$H$9</f>
        <v>6.84</v>
      </c>
      <c r="G22" s="121">
        <f>[19]Junho!$H$10</f>
        <v>6.12</v>
      </c>
      <c r="H22" s="121">
        <f>[19]Junho!$H$11</f>
        <v>6.48</v>
      </c>
      <c r="I22" s="121">
        <f>[19]Junho!$H$12</f>
        <v>6.12</v>
      </c>
      <c r="J22" s="121">
        <f>[19]Junho!$H$13</f>
        <v>6.48</v>
      </c>
      <c r="K22" s="121">
        <f>[19]Junho!$H$14</f>
        <v>11.16</v>
      </c>
      <c r="L22" s="121">
        <f>[19]Junho!$H$15</f>
        <v>11.520000000000001</v>
      </c>
      <c r="M22" s="121">
        <f>[19]Junho!$H$16</f>
        <v>16.2</v>
      </c>
      <c r="N22" s="121">
        <f>[19]Junho!$H$17</f>
        <v>12.6</v>
      </c>
      <c r="O22" s="121">
        <f>[19]Junho!$H$18</f>
        <v>10.08</v>
      </c>
      <c r="P22" s="121">
        <f>[19]Junho!$H$19</f>
        <v>9</v>
      </c>
      <c r="Q22" s="121">
        <f>[19]Junho!$H$20</f>
        <v>10.08</v>
      </c>
      <c r="R22" s="121">
        <f>[19]Junho!$H$21</f>
        <v>11.520000000000001</v>
      </c>
      <c r="S22" s="121">
        <f>[19]Junho!$H$22</f>
        <v>10.8</v>
      </c>
      <c r="T22" s="121">
        <f>[19]Junho!$H$23</f>
        <v>6.84</v>
      </c>
      <c r="U22" s="121">
        <f>[19]Junho!$H$24</f>
        <v>5.7600000000000007</v>
      </c>
      <c r="V22" s="121">
        <f>[19]Junho!$H$25</f>
        <v>6.84</v>
      </c>
      <c r="W22" s="121">
        <f>[19]Junho!$H$26</f>
        <v>6.84</v>
      </c>
      <c r="X22" s="121">
        <f>[19]Junho!$H$27</f>
        <v>7.5600000000000005</v>
      </c>
      <c r="Y22" s="121">
        <f>[19]Junho!$H$28</f>
        <v>7.5600000000000005</v>
      </c>
      <c r="Z22" s="121">
        <f>[19]Junho!$H$29</f>
        <v>6.48</v>
      </c>
      <c r="AA22" s="121">
        <f>[19]Junho!$H$30</f>
        <v>7.5600000000000005</v>
      </c>
      <c r="AB22" s="121">
        <f>[19]Junho!$H$31</f>
        <v>6.48</v>
      </c>
      <c r="AC22" s="121">
        <f>[19]Junho!$H$32</f>
        <v>4.32</v>
      </c>
      <c r="AD22" s="121">
        <f>[19]Junho!$H$33</f>
        <v>7.2</v>
      </c>
      <c r="AE22" s="121">
        <f>[19]Junho!$H$34</f>
        <v>6.84</v>
      </c>
      <c r="AF22" s="108">
        <f t="shared" si="1"/>
        <v>16.2</v>
      </c>
      <c r="AG22" s="107">
        <f t="shared" si="2"/>
        <v>8.0519999999999996</v>
      </c>
    </row>
    <row r="23" spans="1:37" x14ac:dyDescent="0.2">
      <c r="A23" s="53" t="s">
        <v>7</v>
      </c>
      <c r="B23" s="121">
        <f>[20]Junho!$H$5</f>
        <v>10.44</v>
      </c>
      <c r="C23" s="121">
        <f>[20]Junho!$H$6</f>
        <v>14.04</v>
      </c>
      <c r="D23" s="121">
        <f>[20]Junho!$H$7</f>
        <v>10.44</v>
      </c>
      <c r="E23" s="121">
        <f>[20]Junho!$H$8</f>
        <v>10.44</v>
      </c>
      <c r="F23" s="121">
        <f>[20]Junho!$H$9</f>
        <v>7.2</v>
      </c>
      <c r="G23" s="121">
        <f>[20]Junho!$H$10</f>
        <v>12.96</v>
      </c>
      <c r="H23" s="121">
        <f>[20]Junho!$H$11</f>
        <v>11.16</v>
      </c>
      <c r="I23" s="121">
        <f>[20]Junho!$H$12</f>
        <v>11.16</v>
      </c>
      <c r="J23" s="121">
        <f>[20]Junho!$H$13</f>
        <v>13.68</v>
      </c>
      <c r="K23" s="121">
        <f>[20]Junho!$H$14</f>
        <v>10.8</v>
      </c>
      <c r="L23" s="121">
        <f>[20]Junho!$H$15</f>
        <v>20.88</v>
      </c>
      <c r="M23" s="121">
        <f>[20]Junho!$H$16</f>
        <v>12.24</v>
      </c>
      <c r="N23" s="121">
        <f>[20]Junho!$H$17</f>
        <v>14.76</v>
      </c>
      <c r="O23" s="121">
        <f>[20]Junho!$H$18</f>
        <v>9.3600000000000012</v>
      </c>
      <c r="P23" s="121">
        <f>[20]Junho!$H$19</f>
        <v>9</v>
      </c>
      <c r="Q23" s="121">
        <f>[20]Junho!$H$20</f>
        <v>7.2</v>
      </c>
      <c r="R23" s="121">
        <f>[20]Junho!$H$21</f>
        <v>10.08</v>
      </c>
      <c r="S23" s="121">
        <f>[20]Junho!$H$22</f>
        <v>7.2</v>
      </c>
      <c r="T23" s="121">
        <f>[20]Junho!$H$23</f>
        <v>17.28</v>
      </c>
      <c r="U23" s="121">
        <f>[20]Junho!$H$24</f>
        <v>12.96</v>
      </c>
      <c r="V23" s="121">
        <f>[20]Junho!$H$25</f>
        <v>10.8</v>
      </c>
      <c r="W23" s="121">
        <f>[20]Junho!$H$26</f>
        <v>11.520000000000001</v>
      </c>
      <c r="X23" s="121">
        <f>[20]Junho!$H$27</f>
        <v>9.7200000000000006</v>
      </c>
      <c r="Y23" s="121">
        <f>[20]Junho!$H$28</f>
        <v>13.68</v>
      </c>
      <c r="Z23" s="121">
        <f>[20]Junho!$H$29</f>
        <v>10.08</v>
      </c>
      <c r="AA23" s="121">
        <f>[20]Junho!$H$30</f>
        <v>14.76</v>
      </c>
      <c r="AB23" s="121">
        <f>[20]Junho!$H$31</f>
        <v>12.6</v>
      </c>
      <c r="AC23" s="121">
        <f>[20]Junho!$H$32</f>
        <v>9.7200000000000006</v>
      </c>
      <c r="AD23" s="121">
        <f>[20]Junho!$H$33</f>
        <v>14.04</v>
      </c>
      <c r="AE23" s="121">
        <f>[20]Junho!$H$34</f>
        <v>12.6</v>
      </c>
      <c r="AF23" s="108">
        <f t="shared" si="1"/>
        <v>20.88</v>
      </c>
      <c r="AG23" s="107">
        <f t="shared" si="2"/>
        <v>11.760000000000003</v>
      </c>
    </row>
    <row r="24" spans="1:37" hidden="1" x14ac:dyDescent="0.2">
      <c r="A24" s="53" t="s">
        <v>153</v>
      </c>
      <c r="B24" s="121" t="str">
        <f>[21]Junho!$H$5</f>
        <v>*</v>
      </c>
      <c r="C24" s="121" t="str">
        <f>[21]Junho!$H$6</f>
        <v>*</v>
      </c>
      <c r="D24" s="121" t="str">
        <f>[21]Junho!$H$7</f>
        <v>*</v>
      </c>
      <c r="E24" s="121" t="str">
        <f>[21]Junho!$H$8</f>
        <v>*</v>
      </c>
      <c r="F24" s="121" t="str">
        <f>[21]Junho!$H$9</f>
        <v>*</v>
      </c>
      <c r="G24" s="121" t="str">
        <f>[21]Junho!$H$10</f>
        <v>*</v>
      </c>
      <c r="H24" s="121" t="str">
        <f>[21]Junho!$H$11</f>
        <v>*</v>
      </c>
      <c r="I24" s="121" t="str">
        <f>[21]Junho!$H$12</f>
        <v>*</v>
      </c>
      <c r="J24" s="121" t="str">
        <f>[21]Junho!$H$13</f>
        <v>*</v>
      </c>
      <c r="K24" s="121" t="str">
        <f>[21]Junho!$H$14</f>
        <v>*</v>
      </c>
      <c r="L24" s="121" t="str">
        <f>[21]Junho!$H$15</f>
        <v>*</v>
      </c>
      <c r="M24" s="121" t="str">
        <f>[21]Junho!$H$16</f>
        <v>*</v>
      </c>
      <c r="N24" s="121" t="str">
        <f>[21]Junho!$H$17</f>
        <v>*</v>
      </c>
      <c r="O24" s="121" t="str">
        <f>[21]Junho!$H$18</f>
        <v>*</v>
      </c>
      <c r="P24" s="121" t="str">
        <f>[21]Junho!$H$19</f>
        <v>*</v>
      </c>
      <c r="Q24" s="121" t="str">
        <f>[21]Junho!$H$20</f>
        <v>*</v>
      </c>
      <c r="R24" s="121" t="str">
        <f>[21]Junho!$H$21</f>
        <v>*</v>
      </c>
      <c r="S24" s="121" t="str">
        <f>[21]Junho!$H$22</f>
        <v>*</v>
      </c>
      <c r="T24" s="121" t="str">
        <f>[21]Junho!$H$23</f>
        <v>*</v>
      </c>
      <c r="U24" s="121" t="str">
        <f>[21]Junho!$H$24</f>
        <v>*</v>
      </c>
      <c r="V24" s="121" t="str">
        <f>[21]Junho!$H$25</f>
        <v>*</v>
      </c>
      <c r="W24" s="121" t="str">
        <f>[21]Junho!$H$25</f>
        <v>*</v>
      </c>
      <c r="X24" s="121" t="str">
        <f>[21]Junho!$H$27</f>
        <v>*</v>
      </c>
      <c r="Y24" s="121" t="str">
        <f>[21]Junho!$H$28</f>
        <v>*</v>
      </c>
      <c r="Z24" s="121" t="str">
        <f>[21]Junho!$H$29</f>
        <v>*</v>
      </c>
      <c r="AA24" s="121" t="str">
        <f>[21]Junho!$H$30</f>
        <v>*</v>
      </c>
      <c r="AB24" s="121" t="str">
        <f>[21]Junho!$H$31</f>
        <v>*</v>
      </c>
      <c r="AC24" s="121" t="str">
        <f>[21]Junho!$H$32</f>
        <v>*</v>
      </c>
      <c r="AD24" s="121" t="str">
        <f>[21]Junho!$H$33</f>
        <v>*</v>
      </c>
      <c r="AE24" s="121" t="str">
        <f>[21]Junho!$H$34</f>
        <v>*</v>
      </c>
      <c r="AF24" s="108" t="s">
        <v>209</v>
      </c>
      <c r="AG24" s="107" t="s">
        <v>209</v>
      </c>
      <c r="AJ24" t="s">
        <v>35</v>
      </c>
      <c r="AK24" t="s">
        <v>35</v>
      </c>
    </row>
    <row r="25" spans="1:37" x14ac:dyDescent="0.2">
      <c r="A25" s="53" t="s">
        <v>154</v>
      </c>
      <c r="B25" s="121">
        <f>[22]Junho!$H$5</f>
        <v>11.16</v>
      </c>
      <c r="C25" s="121">
        <f>[22]Junho!$H$6</f>
        <v>24.48</v>
      </c>
      <c r="D25" s="121">
        <f>[22]Junho!$H$7</f>
        <v>20.52</v>
      </c>
      <c r="E25" s="121">
        <f>[22]Junho!$H$8</f>
        <v>14.4</v>
      </c>
      <c r="F25" s="121">
        <f>[22]Junho!$H$9</f>
        <v>9.7200000000000006</v>
      </c>
      <c r="G25" s="121">
        <f>[22]Junho!$H$10</f>
        <v>22.32</v>
      </c>
      <c r="H25" s="121">
        <f>[22]Junho!$H$11</f>
        <v>15.48</v>
      </c>
      <c r="I25" s="121">
        <f>[22]Junho!$H$12</f>
        <v>19.079999999999998</v>
      </c>
      <c r="J25" s="121">
        <f>[22]Junho!$H$13</f>
        <v>23.040000000000003</v>
      </c>
      <c r="K25" s="121">
        <f>[22]Junho!$H$14</f>
        <v>20.52</v>
      </c>
      <c r="L25" s="121">
        <f>[22]Junho!$H$15</f>
        <v>18.36</v>
      </c>
      <c r="M25" s="121">
        <f>[22]Junho!$H$16</f>
        <v>15.120000000000001</v>
      </c>
      <c r="N25" s="121">
        <f>[22]Junho!$H$17</f>
        <v>13.68</v>
      </c>
      <c r="O25" s="121">
        <f>[22]Junho!$H$18</f>
        <v>11.879999999999999</v>
      </c>
      <c r="P25" s="121">
        <f>[22]Junho!$H$19</f>
        <v>12.24</v>
      </c>
      <c r="Q25" s="121">
        <f>[22]Junho!$H$20</f>
        <v>7.5600000000000005</v>
      </c>
      <c r="R25" s="121">
        <f>[22]Junho!$H$21</f>
        <v>12.24</v>
      </c>
      <c r="S25" s="121">
        <f>[22]Junho!$H$22</f>
        <v>9.7200000000000006</v>
      </c>
      <c r="T25" s="121">
        <f>[22]Junho!$H$23</f>
        <v>31.319999999999997</v>
      </c>
      <c r="U25" s="121">
        <f>[22]Junho!$H$24</f>
        <v>18.720000000000002</v>
      </c>
      <c r="V25" s="121">
        <f>[22]Junho!$H$25</f>
        <v>22.32</v>
      </c>
      <c r="W25" s="121">
        <f>[22]Junho!$H$26</f>
        <v>14.04</v>
      </c>
      <c r="X25" s="121">
        <f>[22]Junho!$H$27</f>
        <v>23.759999999999998</v>
      </c>
      <c r="Y25" s="121">
        <f>[22]Junho!$H$28</f>
        <v>23.759999999999998</v>
      </c>
      <c r="Z25" s="121">
        <f>[22]Junho!$H$29</f>
        <v>16.2</v>
      </c>
      <c r="AA25" s="121">
        <f>[22]Junho!$H$30</f>
        <v>20.88</v>
      </c>
      <c r="AB25" s="121">
        <f>[22]Junho!$H$31</f>
        <v>23.759999999999998</v>
      </c>
      <c r="AC25" s="121">
        <f>[22]Junho!$H$32</f>
        <v>10.8</v>
      </c>
      <c r="AD25" s="121">
        <f>[22]Junho!$H$33</f>
        <v>15.120000000000001</v>
      </c>
      <c r="AE25" s="121">
        <f>[22]Junho!$H$34</f>
        <v>25.2</v>
      </c>
      <c r="AF25" s="108">
        <f t="shared" si="1"/>
        <v>31.319999999999997</v>
      </c>
      <c r="AG25" s="107">
        <f t="shared" si="2"/>
        <v>17.580000000000002</v>
      </c>
      <c r="AH25" s="12" t="s">
        <v>35</v>
      </c>
    </row>
    <row r="26" spans="1:37" x14ac:dyDescent="0.2">
      <c r="A26" s="53" t="s">
        <v>155</v>
      </c>
      <c r="B26" s="121">
        <f>[23]Junho!$H$5</f>
        <v>7.9200000000000008</v>
      </c>
      <c r="C26" s="121">
        <f>[23]Junho!$H$6</f>
        <v>11.16</v>
      </c>
      <c r="D26" s="121">
        <f>[23]Junho!$H$7</f>
        <v>10.44</v>
      </c>
      <c r="E26" s="121">
        <f>[23]Junho!$H$8</f>
        <v>9</v>
      </c>
      <c r="F26" s="121">
        <f>[23]Junho!$H$9</f>
        <v>9.3600000000000012</v>
      </c>
      <c r="G26" s="121">
        <f>[23]Junho!$H$10</f>
        <v>12.96</v>
      </c>
      <c r="H26" s="121">
        <f>[23]Junho!$H$11</f>
        <v>7.5600000000000005</v>
      </c>
      <c r="I26" s="121">
        <f>[23]Junho!$H$12</f>
        <v>10.08</v>
      </c>
      <c r="J26" s="121">
        <f>[23]Junho!$H$13</f>
        <v>9.7200000000000006</v>
      </c>
      <c r="K26" s="121">
        <f>[23]Junho!$H$14</f>
        <v>11.879999999999999</v>
      </c>
      <c r="L26" s="121">
        <f>[23]Junho!$H$15</f>
        <v>20.52</v>
      </c>
      <c r="M26" s="121">
        <f>[23]Junho!$H$16</f>
        <v>12.24</v>
      </c>
      <c r="N26" s="121">
        <f>[23]Junho!$H$17</f>
        <v>12.96</v>
      </c>
      <c r="O26" s="121">
        <f>[23]Junho!$H$18</f>
        <v>11.520000000000001</v>
      </c>
      <c r="P26" s="121">
        <f>[23]Junho!$H$19</f>
        <v>14.04</v>
      </c>
      <c r="Q26" s="121">
        <f>[23]Junho!$H$20</f>
        <v>7.5600000000000005</v>
      </c>
      <c r="R26" s="121">
        <f>[23]Junho!$H$21</f>
        <v>9.7200000000000006</v>
      </c>
      <c r="S26" s="121">
        <f>[23]Junho!$H$22</f>
        <v>10.08</v>
      </c>
      <c r="T26" s="121">
        <f>[23]Junho!$H$23</f>
        <v>14.76</v>
      </c>
      <c r="U26" s="121">
        <f>[23]Junho!$H$24</f>
        <v>8.64</v>
      </c>
      <c r="V26" s="121">
        <f>[23]Junho!$H$25</f>
        <v>8.64</v>
      </c>
      <c r="W26" s="121">
        <f>[23]Junho!$H$26</f>
        <v>16.559999999999999</v>
      </c>
      <c r="X26" s="121">
        <f>[23]Junho!$H$27</f>
        <v>16.2</v>
      </c>
      <c r="Y26" s="121">
        <f>[23]Junho!$H$28</f>
        <v>16.2</v>
      </c>
      <c r="Z26" s="121">
        <f>[23]Junho!$H$29</f>
        <v>9.7200000000000006</v>
      </c>
      <c r="AA26" s="121">
        <f>[23]Junho!$H$30</f>
        <v>10.8</v>
      </c>
      <c r="AB26" s="121">
        <f>[23]Junho!$H$31</f>
        <v>12.96</v>
      </c>
      <c r="AC26" s="121">
        <f>[23]Junho!$H$32</f>
        <v>7.9200000000000008</v>
      </c>
      <c r="AD26" s="121">
        <f>[23]Junho!$H$33</f>
        <v>14.4</v>
      </c>
      <c r="AE26" s="121">
        <f>[23]Junho!$H$34</f>
        <v>12.24</v>
      </c>
      <c r="AF26" s="108">
        <f t="shared" si="1"/>
        <v>20.52</v>
      </c>
      <c r="AG26" s="107">
        <f t="shared" si="2"/>
        <v>11.592000000000001</v>
      </c>
      <c r="AH26" t="s">
        <v>35</v>
      </c>
      <c r="AI26" t="s">
        <v>35</v>
      </c>
      <c r="AJ26" t="s">
        <v>35</v>
      </c>
      <c r="AK26" t="s">
        <v>35</v>
      </c>
    </row>
    <row r="27" spans="1:37" x14ac:dyDescent="0.2">
      <c r="A27" s="53" t="s">
        <v>8</v>
      </c>
      <c r="B27" s="121">
        <f>[24]Junho!$H$5</f>
        <v>8.64</v>
      </c>
      <c r="C27" s="121">
        <f>[24]Junho!$H$6</f>
        <v>13.32</v>
      </c>
      <c r="D27" s="121">
        <f>[24]Junho!$H$7</f>
        <v>10.44</v>
      </c>
      <c r="E27" s="121">
        <f>[24]Junho!$H$8</f>
        <v>7.2</v>
      </c>
      <c r="F27" s="121">
        <f>[24]Junho!$H$9</f>
        <v>7.5600000000000005</v>
      </c>
      <c r="G27" s="121">
        <f>[24]Junho!$H$10</f>
        <v>13.68</v>
      </c>
      <c r="H27" s="121">
        <f>[24]Junho!$H$11</f>
        <v>11.16</v>
      </c>
      <c r="I27" s="121">
        <f>[24]Junho!$H$12</f>
        <v>10.8</v>
      </c>
      <c r="J27" s="121">
        <f>[24]Junho!$H$13</f>
        <v>12.24</v>
      </c>
      <c r="K27" s="121">
        <f>[24]Junho!$H$14</f>
        <v>12.24</v>
      </c>
      <c r="L27" s="121">
        <f>[24]Junho!$H$15</f>
        <v>16.920000000000002</v>
      </c>
      <c r="M27" s="121">
        <f>[24]Junho!$H$16</f>
        <v>16.2</v>
      </c>
      <c r="N27" s="121">
        <f>[24]Junho!$H$17</f>
        <v>9</v>
      </c>
      <c r="O27" s="121">
        <f>[24]Junho!$H$18</f>
        <v>12.96</v>
      </c>
      <c r="P27" s="121">
        <f>[24]Junho!$H$19</f>
        <v>13.68</v>
      </c>
      <c r="Q27" s="121">
        <f>[24]Junho!$H$20</f>
        <v>10.44</v>
      </c>
      <c r="R27" s="121">
        <f>[24]Junho!$H$21</f>
        <v>14.04</v>
      </c>
      <c r="S27" s="121">
        <f>[24]Junho!$H$22</f>
        <v>8.2799999999999994</v>
      </c>
      <c r="T27" s="121">
        <f>[24]Junho!$H$23</f>
        <v>17.28</v>
      </c>
      <c r="U27" s="121">
        <f>[24]Junho!$H$24</f>
        <v>10.8</v>
      </c>
      <c r="V27" s="121">
        <f>[24]Junho!$H$25</f>
        <v>8.2799999999999994</v>
      </c>
      <c r="W27" s="121">
        <f>[24]Junho!$H$26</f>
        <v>9.3600000000000012</v>
      </c>
      <c r="X27" s="121">
        <f>[24]Junho!$H$27</f>
        <v>11.879999999999999</v>
      </c>
      <c r="Y27" s="121">
        <f>[24]Junho!$H$28</f>
        <v>13.32</v>
      </c>
      <c r="Z27" s="121">
        <f>[24]Junho!$H$29</f>
        <v>9</v>
      </c>
      <c r="AA27" s="121">
        <f>[24]Junho!$H$30</f>
        <v>12.96</v>
      </c>
      <c r="AB27" s="121">
        <f>[24]Junho!$H$31</f>
        <v>11.879999999999999</v>
      </c>
      <c r="AC27" s="121">
        <f>[24]Junho!$H$32</f>
        <v>9</v>
      </c>
      <c r="AD27" s="121">
        <f>[24]Junho!$H$33</f>
        <v>9.3600000000000012</v>
      </c>
      <c r="AE27" s="121">
        <f>[24]Junho!$H$34</f>
        <v>10.8</v>
      </c>
      <c r="AF27" s="108">
        <f t="shared" si="1"/>
        <v>17.28</v>
      </c>
      <c r="AG27" s="107">
        <f t="shared" si="2"/>
        <v>11.424000000000001</v>
      </c>
      <c r="AJ27" t="s">
        <v>35</v>
      </c>
    </row>
    <row r="28" spans="1:37" x14ac:dyDescent="0.2">
      <c r="A28" s="53" t="s">
        <v>9</v>
      </c>
      <c r="B28" s="121">
        <f>[25]Junho!$H$5</f>
        <v>7.9200000000000008</v>
      </c>
      <c r="C28" s="121">
        <f>[25]Junho!$H$6</f>
        <v>13.32</v>
      </c>
      <c r="D28" s="121">
        <f>[25]Junho!$H$7</f>
        <v>9.3600000000000012</v>
      </c>
      <c r="E28" s="121">
        <f>[25]Junho!$H$8</f>
        <v>7.9200000000000008</v>
      </c>
      <c r="F28" s="121">
        <f>[25]Junho!$H$9</f>
        <v>8.64</v>
      </c>
      <c r="G28" s="121">
        <f>[25]Junho!$H$10</f>
        <v>11.16</v>
      </c>
      <c r="H28" s="121">
        <f>[25]Junho!$H$11</f>
        <v>9.7200000000000006</v>
      </c>
      <c r="I28" s="121">
        <f>[25]Junho!$H$12</f>
        <v>12.24</v>
      </c>
      <c r="J28" s="121">
        <f>[25]Junho!$H$13</f>
        <v>14.4</v>
      </c>
      <c r="K28" s="121">
        <f>[25]Junho!$H$14</f>
        <v>17.28</v>
      </c>
      <c r="L28" s="121">
        <f>[25]Junho!$H$15</f>
        <v>26.28</v>
      </c>
      <c r="M28" s="121">
        <f>[25]Junho!$H$16</f>
        <v>14.4</v>
      </c>
      <c r="N28" s="121">
        <f>[25]Junho!$H$17</f>
        <v>14.04</v>
      </c>
      <c r="O28" s="121">
        <f>[25]Junho!$H$18</f>
        <v>9.7200000000000006</v>
      </c>
      <c r="P28" s="121">
        <f>[25]Junho!$H$19</f>
        <v>11.879999999999999</v>
      </c>
      <c r="Q28" s="121">
        <f>[25]Junho!$H$20</f>
        <v>9</v>
      </c>
      <c r="R28" s="121">
        <f>[25]Junho!$H$21</f>
        <v>10.44</v>
      </c>
      <c r="S28" s="121">
        <f>[25]Junho!$H$22</f>
        <v>7.9200000000000008</v>
      </c>
      <c r="T28" s="121">
        <f>[25]Junho!$H$23</f>
        <v>17.64</v>
      </c>
      <c r="U28" s="121">
        <f>[25]Junho!$H$24</f>
        <v>8.2799999999999994</v>
      </c>
      <c r="V28" s="121">
        <f>[25]Junho!$H$25</f>
        <v>13.68</v>
      </c>
      <c r="W28" s="121">
        <f>[25]Junho!$H$26</f>
        <v>16.2</v>
      </c>
      <c r="X28" s="121">
        <f>[25]Junho!$H$27</f>
        <v>11.520000000000001</v>
      </c>
      <c r="Y28" s="121">
        <f>[25]Junho!$H$28</f>
        <v>16.2</v>
      </c>
      <c r="Z28" s="121">
        <f>[25]Junho!$H$29</f>
        <v>10.08</v>
      </c>
      <c r="AA28" s="121">
        <f>[25]Junho!$H$30</f>
        <v>11.879999999999999</v>
      </c>
      <c r="AB28" s="121">
        <f>[25]Junho!$H$31</f>
        <v>16.559999999999999</v>
      </c>
      <c r="AC28" s="121">
        <f>[25]Junho!$H$32</f>
        <v>14.04</v>
      </c>
      <c r="AD28" s="121">
        <f>[25]Junho!$H$33</f>
        <v>12.96</v>
      </c>
      <c r="AE28" s="121">
        <f>[25]Junho!$H$34</f>
        <v>11.16</v>
      </c>
      <c r="AF28" s="108">
        <f t="shared" si="1"/>
        <v>26.28</v>
      </c>
      <c r="AG28" s="107">
        <f t="shared" si="2"/>
        <v>12.527999999999999</v>
      </c>
      <c r="AJ28" t="s">
        <v>35</v>
      </c>
    </row>
    <row r="29" spans="1:37" hidden="1" x14ac:dyDescent="0.2">
      <c r="A29" s="53" t="s">
        <v>32</v>
      </c>
      <c r="B29" s="121" t="str">
        <f>[26]Junho!$H$5</f>
        <v>*</v>
      </c>
      <c r="C29" s="121" t="str">
        <f>[26]Junho!$H$6</f>
        <v>*</v>
      </c>
      <c r="D29" s="121" t="str">
        <f>[26]Junho!$H$7</f>
        <v>*</v>
      </c>
      <c r="E29" s="121" t="str">
        <f>[26]Junho!$H$8</f>
        <v>*</v>
      </c>
      <c r="F29" s="121" t="str">
        <f>[26]Junho!$H$9</f>
        <v>*</v>
      </c>
      <c r="G29" s="121" t="str">
        <f>[26]Junho!$H$10</f>
        <v>*</v>
      </c>
      <c r="H29" s="121" t="str">
        <f>[26]Junho!$H$11</f>
        <v>*</v>
      </c>
      <c r="I29" s="121" t="str">
        <f>[26]Junho!$H$12</f>
        <v>*</v>
      </c>
      <c r="J29" s="121" t="str">
        <f>[26]Junho!$H$13</f>
        <v>*</v>
      </c>
      <c r="K29" s="121" t="str">
        <f>[26]Junho!$H$14</f>
        <v>*</v>
      </c>
      <c r="L29" s="121" t="str">
        <f>[26]Junho!$H$15</f>
        <v>*</v>
      </c>
      <c r="M29" s="121" t="str">
        <f>[26]Junho!$H$16</f>
        <v>*</v>
      </c>
      <c r="N29" s="121" t="str">
        <f>[26]Junho!$H$17</f>
        <v>*</v>
      </c>
      <c r="O29" s="121" t="str">
        <f>[26]Junho!$H$18</f>
        <v>*</v>
      </c>
      <c r="P29" s="121" t="str">
        <f>[26]Junho!$H$19</f>
        <v>*</v>
      </c>
      <c r="Q29" s="121" t="str">
        <f>[26]Junho!$H$20</f>
        <v>*</v>
      </c>
      <c r="R29" s="121" t="str">
        <f>[26]Junho!$H$21</f>
        <v>*</v>
      </c>
      <c r="S29" s="121" t="str">
        <f>[26]Junho!$H$22</f>
        <v>*</v>
      </c>
      <c r="T29" s="121" t="str">
        <f>[26]Junho!$H$23</f>
        <v>*</v>
      </c>
      <c r="U29" s="121" t="str">
        <f>[26]Junho!$H$24</f>
        <v>*</v>
      </c>
      <c r="V29" s="121" t="str">
        <f>[26]Junho!$H$25</f>
        <v>*</v>
      </c>
      <c r="W29" s="121" t="str">
        <f>[26]Junho!$H$26</f>
        <v>*</v>
      </c>
      <c r="X29" s="121" t="str">
        <f>[26]Junho!$H$27</f>
        <v>*</v>
      </c>
      <c r="Y29" s="121" t="str">
        <f>[26]Junho!$H$28</f>
        <v>*</v>
      </c>
      <c r="Z29" s="121" t="str">
        <f>[26]Junho!$H$29</f>
        <v>*</v>
      </c>
      <c r="AA29" s="121" t="str">
        <f>[26]Junho!$H$30</f>
        <v>*</v>
      </c>
      <c r="AB29" s="121" t="str">
        <f>[26]Junho!$H$31</f>
        <v>*</v>
      </c>
      <c r="AC29" s="121" t="str">
        <f>[26]Junho!$H$32</f>
        <v>*</v>
      </c>
      <c r="AD29" s="121" t="str">
        <f>[26]Junho!$H$33</f>
        <v>*</v>
      </c>
      <c r="AE29" s="121" t="str">
        <f>[26]Junho!$H$34</f>
        <v>*</v>
      </c>
      <c r="AF29" s="108" t="s">
        <v>209</v>
      </c>
      <c r="AG29" s="107" t="s">
        <v>209</v>
      </c>
      <c r="AI29" t="s">
        <v>35</v>
      </c>
    </row>
    <row r="30" spans="1:37" x14ac:dyDescent="0.2">
      <c r="A30" s="53" t="s">
        <v>10</v>
      </c>
      <c r="B30" s="121">
        <f>[27]Junho!$H$5</f>
        <v>7.9200000000000008</v>
      </c>
      <c r="C30" s="121">
        <f>[27]Junho!$H$6</f>
        <v>14.04</v>
      </c>
      <c r="D30" s="121">
        <f>[27]Junho!$H$7</f>
        <v>10.44</v>
      </c>
      <c r="E30" s="121">
        <f>[27]Junho!$H$8</f>
        <v>7.2</v>
      </c>
      <c r="F30" s="121">
        <f>[27]Junho!$H$9</f>
        <v>7.2</v>
      </c>
      <c r="G30" s="121">
        <f>[27]Junho!$H$10</f>
        <v>14.4</v>
      </c>
      <c r="H30" s="121">
        <f>[27]Junho!$H$11</f>
        <v>10.08</v>
      </c>
      <c r="I30" s="121">
        <f>[27]Junho!$H$12</f>
        <v>14.4</v>
      </c>
      <c r="J30" s="121">
        <f>[27]Junho!$H$13</f>
        <v>14.04</v>
      </c>
      <c r="K30" s="121">
        <f>[27]Junho!$H$14</f>
        <v>13.32</v>
      </c>
      <c r="L30" s="121">
        <f>[27]Junho!$H$15</f>
        <v>18</v>
      </c>
      <c r="M30" s="121">
        <f>[27]Junho!$H$16</f>
        <v>7.9200000000000008</v>
      </c>
      <c r="N30" s="121">
        <f>[27]Junho!$H$17</f>
        <v>7.9200000000000008</v>
      </c>
      <c r="O30" s="121">
        <f>[27]Junho!$H$18</f>
        <v>7.5600000000000005</v>
      </c>
      <c r="P30" s="121">
        <f>[27]Junho!$H$19</f>
        <v>9.7200000000000006</v>
      </c>
      <c r="Q30" s="121">
        <f>[27]Junho!$H$20</f>
        <v>7.2</v>
      </c>
      <c r="R30" s="121">
        <f>[27]Junho!$H$21</f>
        <v>11.16</v>
      </c>
      <c r="S30" s="121">
        <f>[27]Junho!$H$22</f>
        <v>7.5600000000000005</v>
      </c>
      <c r="T30" s="121">
        <f>[27]Junho!$H$23</f>
        <v>16.559999999999999</v>
      </c>
      <c r="U30" s="121">
        <f>[27]Junho!$H$24</f>
        <v>9.3600000000000012</v>
      </c>
      <c r="V30" s="121">
        <f>[27]Junho!$H$25</f>
        <v>12.24</v>
      </c>
      <c r="W30" s="121">
        <f>[27]Junho!$H$26</f>
        <v>6.84</v>
      </c>
      <c r="X30" s="121">
        <f>[27]Junho!$H$27</f>
        <v>11.16</v>
      </c>
      <c r="Y30" s="121">
        <f>[27]Junho!$H$28</f>
        <v>15.840000000000002</v>
      </c>
      <c r="Z30" s="121">
        <f>[27]Junho!$H$29</f>
        <v>11.520000000000001</v>
      </c>
      <c r="AA30" s="121">
        <f>[27]Junho!$H$30</f>
        <v>12.6</v>
      </c>
      <c r="AB30" s="121">
        <f>[27]Junho!$H$31</f>
        <v>16.559999999999999</v>
      </c>
      <c r="AC30" s="121">
        <f>[27]Junho!$H$32</f>
        <v>6.12</v>
      </c>
      <c r="AD30" s="121">
        <f>[27]Junho!$H$33</f>
        <v>7.9200000000000008</v>
      </c>
      <c r="AE30" s="121">
        <f>[27]Junho!$H$34</f>
        <v>13.32</v>
      </c>
      <c r="AF30" s="108">
        <f t="shared" si="1"/>
        <v>18</v>
      </c>
      <c r="AG30" s="107">
        <f t="shared" si="2"/>
        <v>11.004</v>
      </c>
      <c r="AK30" t="s">
        <v>35</v>
      </c>
    </row>
    <row r="31" spans="1:37" hidden="1" x14ac:dyDescent="0.2">
      <c r="A31" s="53" t="s">
        <v>156</v>
      </c>
      <c r="B31" s="121" t="str">
        <f>[28]Junho!$H$5</f>
        <v>*</v>
      </c>
      <c r="C31" s="121" t="str">
        <f>[28]Junho!$H$6</f>
        <v>*</v>
      </c>
      <c r="D31" s="121" t="str">
        <f>[28]Junho!$H$7</f>
        <v>*</v>
      </c>
      <c r="E31" s="121" t="str">
        <f>[28]Junho!$H$8</f>
        <v>*</v>
      </c>
      <c r="F31" s="121" t="str">
        <f>[28]Junho!$H$9</f>
        <v>*</v>
      </c>
      <c r="G31" s="121" t="str">
        <f>[28]Junho!$H$10</f>
        <v>*</v>
      </c>
      <c r="H31" s="121" t="str">
        <f>[28]Junho!$H$11</f>
        <v>*</v>
      </c>
      <c r="I31" s="121" t="str">
        <f>[28]Junho!$H$12</f>
        <v>*</v>
      </c>
      <c r="J31" s="121" t="str">
        <f>[28]Junho!$H$13</f>
        <v>*</v>
      </c>
      <c r="K31" s="121" t="str">
        <f>[28]Junho!$H$14</f>
        <v>*</v>
      </c>
      <c r="L31" s="121" t="str">
        <f>[28]Junho!$H$15</f>
        <v>*</v>
      </c>
      <c r="M31" s="121" t="str">
        <f>[28]Junho!$H$16</f>
        <v>*</v>
      </c>
      <c r="N31" s="121" t="str">
        <f>[28]Junho!$H$17</f>
        <v>*</v>
      </c>
      <c r="O31" s="121" t="str">
        <f>[28]Junho!$H$18</f>
        <v>*</v>
      </c>
      <c r="P31" s="121" t="str">
        <f>[28]Junho!$H$19</f>
        <v>*</v>
      </c>
      <c r="Q31" s="121" t="str">
        <f>[28]Junho!$H$20</f>
        <v>*</v>
      </c>
      <c r="R31" s="121" t="str">
        <f>[28]Junho!$H$21</f>
        <v>*</v>
      </c>
      <c r="S31" s="121" t="str">
        <f>[28]Junho!$H$22</f>
        <v>*</v>
      </c>
      <c r="T31" s="121" t="str">
        <f>[28]Junho!$H$23</f>
        <v>*</v>
      </c>
      <c r="U31" s="121" t="str">
        <f>[28]Junho!$H$24</f>
        <v>*</v>
      </c>
      <c r="V31" s="121" t="str">
        <f>[28]Junho!$H$25</f>
        <v>*</v>
      </c>
      <c r="W31" s="121" t="str">
        <f>[28]Junho!$H$26</f>
        <v>*</v>
      </c>
      <c r="X31" s="121" t="str">
        <f>[28]Junho!$H$27</f>
        <v>*</v>
      </c>
      <c r="Y31" s="121" t="str">
        <f>[28]Junho!$H$28</f>
        <v>*</v>
      </c>
      <c r="Z31" s="121" t="str">
        <f>[28]Junho!$H$29</f>
        <v>*</v>
      </c>
      <c r="AA31" s="121" t="str">
        <f>[28]Junho!$H$30</f>
        <v>*</v>
      </c>
      <c r="AB31" s="121" t="str">
        <f>[28]Junho!$H$31</f>
        <v>*</v>
      </c>
      <c r="AC31" s="121" t="str">
        <f>[28]Junho!$H$32</f>
        <v>*</v>
      </c>
      <c r="AD31" s="121" t="str">
        <f>[28]Junho!$H$33</f>
        <v>*</v>
      </c>
      <c r="AE31" s="121" t="str">
        <f>[28]Junho!$H$34</f>
        <v>*</v>
      </c>
      <c r="AF31" s="108" t="s">
        <v>209</v>
      </c>
      <c r="AG31" s="107" t="s">
        <v>209</v>
      </c>
      <c r="AH31" s="12" t="s">
        <v>35</v>
      </c>
      <c r="AJ31" t="s">
        <v>35</v>
      </c>
    </row>
    <row r="32" spans="1:37" hidden="1" x14ac:dyDescent="0.2">
      <c r="A32" s="53" t="s">
        <v>11</v>
      </c>
      <c r="B32" s="121" t="str">
        <f>[29]Junho!$H$5</f>
        <v>*</v>
      </c>
      <c r="C32" s="121" t="str">
        <f>[29]Junho!$H$6</f>
        <v>*</v>
      </c>
      <c r="D32" s="121" t="str">
        <f>[29]Junho!$H$7</f>
        <v>*</v>
      </c>
      <c r="E32" s="121" t="str">
        <f>[29]Junho!$H$8</f>
        <v>*</v>
      </c>
      <c r="F32" s="121" t="str">
        <f>[29]Junho!$H$9</f>
        <v>*</v>
      </c>
      <c r="G32" s="121" t="str">
        <f>[29]Junho!$H$10</f>
        <v>*</v>
      </c>
      <c r="H32" s="121" t="str">
        <f>[29]Junho!$H$11</f>
        <v>*</v>
      </c>
      <c r="I32" s="121" t="str">
        <f>[29]Junho!$H$12</f>
        <v>*</v>
      </c>
      <c r="J32" s="121" t="str">
        <f>[29]Junho!$H$13</f>
        <v>*</v>
      </c>
      <c r="K32" s="121" t="str">
        <f>[29]Junho!$H$14</f>
        <v>*</v>
      </c>
      <c r="L32" s="121" t="str">
        <f>[29]Junho!$H$15</f>
        <v>*</v>
      </c>
      <c r="M32" s="121" t="str">
        <f>[29]Junho!$H$16</f>
        <v>*</v>
      </c>
      <c r="N32" s="121" t="str">
        <f>[29]Junho!$H$17</f>
        <v>*</v>
      </c>
      <c r="O32" s="121" t="str">
        <f>[29]Junho!$H$18</f>
        <v>*</v>
      </c>
      <c r="P32" s="121" t="str">
        <f>[29]Junho!$H$19</f>
        <v>*</v>
      </c>
      <c r="Q32" s="121" t="str">
        <f>[29]Junho!$H$20</f>
        <v>*</v>
      </c>
      <c r="R32" s="121" t="str">
        <f>[29]Junho!$H$21</f>
        <v>*</v>
      </c>
      <c r="S32" s="121" t="str">
        <f>[29]Junho!$H$22</f>
        <v>*</v>
      </c>
      <c r="T32" s="121" t="str">
        <f>[29]Junho!$H$23</f>
        <v>*</v>
      </c>
      <c r="U32" s="121" t="str">
        <f>[29]Junho!$H$24</f>
        <v>*</v>
      </c>
      <c r="V32" s="121" t="str">
        <f>[29]Junho!$H$25</f>
        <v>*</v>
      </c>
      <c r="W32" s="121" t="str">
        <f>[29]Junho!$H$26</f>
        <v>*</v>
      </c>
      <c r="X32" s="121" t="str">
        <f>[29]Junho!$H$27</f>
        <v>*</v>
      </c>
      <c r="Y32" s="121" t="str">
        <f>[29]Junho!$H$28</f>
        <v>*</v>
      </c>
      <c r="Z32" s="121" t="str">
        <f>[29]Junho!$H$29</f>
        <v>*</v>
      </c>
      <c r="AA32" s="121" t="str">
        <f>[29]Junho!$H$30</f>
        <v>*</v>
      </c>
      <c r="AB32" s="121" t="str">
        <f>[29]Junho!$H$31</f>
        <v>*</v>
      </c>
      <c r="AC32" s="121" t="str">
        <f>[29]Junho!$H$32</f>
        <v>*</v>
      </c>
      <c r="AD32" s="121" t="str">
        <f>[29]Junho!$H$33</f>
        <v>*</v>
      </c>
      <c r="AE32" s="121" t="str">
        <f>[29]Junho!$H$34</f>
        <v>*</v>
      </c>
      <c r="AF32" s="108" t="s">
        <v>209</v>
      </c>
      <c r="AG32" s="107" t="s">
        <v>209</v>
      </c>
      <c r="AJ32" t="s">
        <v>35</v>
      </c>
      <c r="AK32" t="s">
        <v>35</v>
      </c>
    </row>
    <row r="33" spans="1:37" s="5" customFormat="1" x14ac:dyDescent="0.2">
      <c r="A33" s="53" t="s">
        <v>12</v>
      </c>
      <c r="B33" s="121">
        <f>[30]Junho!$H$5</f>
        <v>2.8800000000000003</v>
      </c>
      <c r="C33" s="121">
        <f>[30]Junho!$H$6</f>
        <v>6.12</v>
      </c>
      <c r="D33" s="121">
        <f>[30]Junho!$H$7</f>
        <v>5.04</v>
      </c>
      <c r="E33" s="121">
        <f>[30]Junho!$H$8</f>
        <v>5.04</v>
      </c>
      <c r="F33" s="121">
        <f>[30]Junho!$H$9</f>
        <v>4.32</v>
      </c>
      <c r="G33" s="121">
        <f>[30]Junho!$H$10</f>
        <v>6.84</v>
      </c>
      <c r="H33" s="121">
        <f>[30]Junho!$H$11</f>
        <v>6.48</v>
      </c>
      <c r="I33" s="121">
        <f>[30]Junho!$H$12</f>
        <v>5.04</v>
      </c>
      <c r="J33" s="121">
        <f>[30]Junho!$H$13</f>
        <v>11.879999999999999</v>
      </c>
      <c r="K33" s="121">
        <f>[30]Junho!$H$14</f>
        <v>11.16</v>
      </c>
      <c r="L33" s="121">
        <f>[30]Junho!$H$15</f>
        <v>7.5600000000000005</v>
      </c>
      <c r="M33" s="121">
        <f>[30]Junho!$H$16</f>
        <v>8.2799999999999994</v>
      </c>
      <c r="N33" s="121">
        <f>[30]Junho!$H$17</f>
        <v>8.64</v>
      </c>
      <c r="O33" s="121">
        <f>[30]Junho!$H$18</f>
        <v>4.6800000000000006</v>
      </c>
      <c r="P33" s="121">
        <f>[30]Junho!$H$19</f>
        <v>3.6</v>
      </c>
      <c r="Q33" s="121">
        <f>[30]Junho!$H$20</f>
        <v>5.04</v>
      </c>
      <c r="R33" s="121">
        <f>[30]Junho!$H$21</f>
        <v>7.9200000000000008</v>
      </c>
      <c r="S33" s="121">
        <f>[30]Junho!$H$22</f>
        <v>7.5600000000000005</v>
      </c>
      <c r="T33" s="121">
        <f>[30]Junho!$H$23</f>
        <v>3.9600000000000004</v>
      </c>
      <c r="U33" s="121">
        <f>[30]Junho!$H$24</f>
        <v>6.84</v>
      </c>
      <c r="V33" s="121">
        <f>[30]Junho!$H$25</f>
        <v>2.16</v>
      </c>
      <c r="W33" s="121">
        <f>[30]Junho!$H$26</f>
        <v>8.2799999999999994</v>
      </c>
      <c r="X33" s="121">
        <f>[30]Junho!$H$27</f>
        <v>10.08</v>
      </c>
      <c r="Y33" s="121">
        <f>[30]Junho!$H$28</f>
        <v>11.16</v>
      </c>
      <c r="Z33" s="121">
        <f>[30]Junho!$H$29</f>
        <v>5.7600000000000007</v>
      </c>
      <c r="AA33" s="121">
        <f>[30]Junho!$H$30</f>
        <v>7.5600000000000005</v>
      </c>
      <c r="AB33" s="121">
        <f>[30]Junho!$H$31</f>
        <v>8.2799999999999994</v>
      </c>
      <c r="AC33" s="121">
        <f>[30]Junho!$H$32</f>
        <v>3.6</v>
      </c>
      <c r="AD33" s="121">
        <f>[30]Junho!$H$33</f>
        <v>5.4</v>
      </c>
      <c r="AE33" s="121">
        <f>[30]Junho!$H$34</f>
        <v>6.84</v>
      </c>
      <c r="AF33" s="108">
        <f t="shared" si="1"/>
        <v>11.879999999999999</v>
      </c>
      <c r="AG33" s="107">
        <f t="shared" si="2"/>
        <v>6.6</v>
      </c>
      <c r="AJ33" s="5" t="s">
        <v>35</v>
      </c>
      <c r="AK33" s="5" t="s">
        <v>35</v>
      </c>
    </row>
    <row r="34" spans="1:37" x14ac:dyDescent="0.2">
      <c r="A34" s="53" t="s">
        <v>13</v>
      </c>
      <c r="B34" s="121">
        <f>[31]Junho!$H$5</f>
        <v>7.5600000000000005</v>
      </c>
      <c r="C34" s="121">
        <f>[31]Junho!$H$6</f>
        <v>15.840000000000002</v>
      </c>
      <c r="D34" s="121">
        <f>[31]Junho!$H$7</f>
        <v>10.44</v>
      </c>
      <c r="E34" s="121">
        <f>[31]Junho!$H$8</f>
        <v>11.16</v>
      </c>
      <c r="F34" s="121">
        <f>[31]Junho!$H$9</f>
        <v>8.2799999999999994</v>
      </c>
      <c r="G34" s="121">
        <f>[31]Junho!$H$10</f>
        <v>10.44</v>
      </c>
      <c r="H34" s="121">
        <f>[31]Junho!$H$11</f>
        <v>6.84</v>
      </c>
      <c r="I34" s="121">
        <f>[31]Junho!$H$12</f>
        <v>12.96</v>
      </c>
      <c r="J34" s="121">
        <f>[31]Junho!$H$13</f>
        <v>19.8</v>
      </c>
      <c r="K34" s="121">
        <f>[31]Junho!$H$14</f>
        <v>19.440000000000001</v>
      </c>
      <c r="L34" s="121">
        <f>[31]Junho!$H$15</f>
        <v>28.8</v>
      </c>
      <c r="M34" s="121">
        <f>[31]Junho!$H$16</f>
        <v>19.079999999999998</v>
      </c>
      <c r="N34" s="121">
        <f>[31]Junho!$H$17</f>
        <v>21.96</v>
      </c>
      <c r="O34" s="121">
        <f>[31]Junho!$H$18</f>
        <v>16.2</v>
      </c>
      <c r="P34" s="121">
        <f>[31]Junho!$H$19</f>
        <v>11.520000000000001</v>
      </c>
      <c r="Q34" s="121">
        <f>[31]Junho!$H$20</f>
        <v>12.24</v>
      </c>
      <c r="R34" s="121">
        <f>[31]Junho!$H$21</f>
        <v>15.840000000000002</v>
      </c>
      <c r="S34" s="121">
        <f>[31]Junho!$H$22</f>
        <v>12.6</v>
      </c>
      <c r="T34" s="121">
        <f>[31]Junho!$H$23</f>
        <v>13.32</v>
      </c>
      <c r="U34" s="121">
        <f>[31]Junho!$H$24</f>
        <v>12.6</v>
      </c>
      <c r="V34" s="121">
        <f>[31]Junho!$H$25</f>
        <v>16.920000000000002</v>
      </c>
      <c r="W34" s="121">
        <f>[31]Junho!$H$26</f>
        <v>22.32</v>
      </c>
      <c r="X34" s="121">
        <f>[31]Junho!$H$27</f>
        <v>18.720000000000002</v>
      </c>
      <c r="Y34" s="121">
        <f>[31]Junho!$H$28</f>
        <v>21.6</v>
      </c>
      <c r="Z34" s="121">
        <f>[31]Junho!$H$29</f>
        <v>20.52</v>
      </c>
      <c r="AA34" s="121">
        <f>[31]Junho!$H$30</f>
        <v>16.559999999999999</v>
      </c>
      <c r="AB34" s="121">
        <f>[31]Junho!$H$31</f>
        <v>18.720000000000002</v>
      </c>
      <c r="AC34" s="121">
        <f>[31]Junho!$H$32</f>
        <v>11.16</v>
      </c>
      <c r="AD34" s="121">
        <f>[31]Junho!$H$33</f>
        <v>11.520000000000001</v>
      </c>
      <c r="AE34" s="121">
        <f>[31]Junho!$H$34</f>
        <v>14.04</v>
      </c>
      <c r="AF34" s="108">
        <f t="shared" si="1"/>
        <v>28.8</v>
      </c>
      <c r="AG34" s="107">
        <f t="shared" si="2"/>
        <v>15.300000000000004</v>
      </c>
      <c r="AJ34" t="s">
        <v>35</v>
      </c>
    </row>
    <row r="35" spans="1:37" x14ac:dyDescent="0.2">
      <c r="A35" s="53" t="s">
        <v>157</v>
      </c>
      <c r="B35" s="121">
        <f>[32]Junho!$H$5</f>
        <v>9.7200000000000006</v>
      </c>
      <c r="C35" s="121">
        <f>[32]Junho!$H$6</f>
        <v>12.24</v>
      </c>
      <c r="D35" s="121">
        <f>[32]Junho!$H$7</f>
        <v>12.24</v>
      </c>
      <c r="E35" s="121">
        <f>[32]Junho!$H$8</f>
        <v>10.8</v>
      </c>
      <c r="F35" s="121">
        <f>[32]Junho!$H$9</f>
        <v>8.2799999999999994</v>
      </c>
      <c r="G35" s="121">
        <f>[32]Junho!$H$10</f>
        <v>10.08</v>
      </c>
      <c r="H35" s="121">
        <f>[32]Junho!$H$11</f>
        <v>10.8</v>
      </c>
      <c r="I35" s="121">
        <f>[32]Junho!$H$12</f>
        <v>10.8</v>
      </c>
      <c r="J35" s="121">
        <f>[32]Junho!$H$13</f>
        <v>15.840000000000002</v>
      </c>
      <c r="K35" s="121">
        <f>[32]Junho!$H$14</f>
        <v>14.04</v>
      </c>
      <c r="L35" s="121">
        <f>[32]Junho!$H$15</f>
        <v>25.92</v>
      </c>
      <c r="M35" s="121">
        <f>[32]Junho!$H$16</f>
        <v>12.24</v>
      </c>
      <c r="N35" s="121">
        <f>[32]Junho!$H$17</f>
        <v>11.520000000000001</v>
      </c>
      <c r="O35" s="121">
        <f>[32]Junho!$H$18</f>
        <v>9</v>
      </c>
      <c r="P35" s="121">
        <f>[32]Junho!$H$19</f>
        <v>8.64</v>
      </c>
      <c r="Q35" s="121">
        <f>[32]Junho!$H$20</f>
        <v>7.5600000000000005</v>
      </c>
      <c r="R35" s="121">
        <f>[32]Junho!$H$21</f>
        <v>11.520000000000001</v>
      </c>
      <c r="S35" s="121">
        <f>[32]Junho!$H$22</f>
        <v>8.64</v>
      </c>
      <c r="T35" s="121">
        <f>[32]Junho!$H$23</f>
        <v>14.76</v>
      </c>
      <c r="U35" s="121">
        <f>[32]Junho!$H$24</f>
        <v>11.520000000000001</v>
      </c>
      <c r="V35" s="121">
        <f>[32]Junho!$H$25</f>
        <v>13.68</v>
      </c>
      <c r="W35" s="121">
        <f>[32]Junho!$H$26</f>
        <v>16.559999999999999</v>
      </c>
      <c r="X35" s="121">
        <f>[32]Junho!$H$27</f>
        <v>16.920000000000002</v>
      </c>
      <c r="Y35" s="121">
        <f>[32]Junho!$H$28</f>
        <v>15.840000000000002</v>
      </c>
      <c r="Z35" s="121">
        <f>[32]Junho!$H$29</f>
        <v>11.879999999999999</v>
      </c>
      <c r="AA35" s="121">
        <f>[32]Junho!$H$30</f>
        <v>10.8</v>
      </c>
      <c r="AB35" s="121">
        <f>[32]Junho!$H$31</f>
        <v>14.76</v>
      </c>
      <c r="AC35" s="121">
        <f>[32]Junho!$H$32</f>
        <v>8.64</v>
      </c>
      <c r="AD35" s="121">
        <f>[32]Junho!$H$33</f>
        <v>11.16</v>
      </c>
      <c r="AE35" s="121">
        <f>[32]Junho!$H$34</f>
        <v>11.879999999999999</v>
      </c>
      <c r="AF35" s="108">
        <f t="shared" si="1"/>
        <v>25.92</v>
      </c>
      <c r="AG35" s="107">
        <f t="shared" si="2"/>
        <v>12.276000000000002</v>
      </c>
      <c r="AJ35" t="s">
        <v>35</v>
      </c>
    </row>
    <row r="36" spans="1:37" hidden="1" x14ac:dyDescent="0.2">
      <c r="A36" s="53" t="s">
        <v>128</v>
      </c>
      <c r="B36" s="121" t="str">
        <f>[33]Junho!$H$5</f>
        <v>*</v>
      </c>
      <c r="C36" s="121" t="str">
        <f>[33]Junho!$H$6</f>
        <v>*</v>
      </c>
      <c r="D36" s="121" t="str">
        <f>[33]Junho!$H$7</f>
        <v>*</v>
      </c>
      <c r="E36" s="121" t="str">
        <f>[33]Junho!$H$8</f>
        <v>*</v>
      </c>
      <c r="F36" s="121" t="str">
        <f>[33]Junho!$H$9</f>
        <v>*</v>
      </c>
      <c r="G36" s="121" t="str">
        <f>[33]Junho!$H$10</f>
        <v>*</v>
      </c>
      <c r="H36" s="121" t="str">
        <f>[33]Junho!$H$11</f>
        <v>*</v>
      </c>
      <c r="I36" s="121" t="str">
        <f>[33]Junho!$H$12</f>
        <v>*</v>
      </c>
      <c r="J36" s="121" t="str">
        <f>[33]Junho!$H$13</f>
        <v>*</v>
      </c>
      <c r="K36" s="121" t="str">
        <f>[33]Junho!$H$14</f>
        <v>*</v>
      </c>
      <c r="L36" s="121" t="str">
        <f>[33]Junho!$H$15</f>
        <v>*</v>
      </c>
      <c r="M36" s="121" t="str">
        <f>[33]Junho!$H$16</f>
        <v>*</v>
      </c>
      <c r="N36" s="121" t="str">
        <f>[33]Junho!$H$17</f>
        <v>*</v>
      </c>
      <c r="O36" s="121" t="str">
        <f>[33]Junho!$H$18</f>
        <v>*</v>
      </c>
      <c r="P36" s="121" t="str">
        <f>[33]Junho!$H$19</f>
        <v>*</v>
      </c>
      <c r="Q36" s="121" t="str">
        <f>[33]Junho!$H$20</f>
        <v>*</v>
      </c>
      <c r="R36" s="121" t="str">
        <f>[33]Junho!$H$21</f>
        <v>*</v>
      </c>
      <c r="S36" s="121" t="str">
        <f>[33]Junho!$H$22</f>
        <v>*</v>
      </c>
      <c r="T36" s="121" t="str">
        <f>[33]Junho!$H$23</f>
        <v>*</v>
      </c>
      <c r="U36" s="121" t="str">
        <f>[33]Junho!$H$24</f>
        <v>*</v>
      </c>
      <c r="V36" s="121" t="str">
        <f>[33]Junho!$H$25</f>
        <v>*</v>
      </c>
      <c r="W36" s="121" t="str">
        <f>[33]Junho!$H$26</f>
        <v>*</v>
      </c>
      <c r="X36" s="121" t="str">
        <f>[33]Junho!$H$27</f>
        <v>*</v>
      </c>
      <c r="Y36" s="121" t="str">
        <f>[33]Junho!$H$28</f>
        <v>*</v>
      </c>
      <c r="Z36" s="121" t="str">
        <f>[33]Junho!$H$29</f>
        <v>*</v>
      </c>
      <c r="AA36" s="121" t="str">
        <f>[33]Junho!$H$30</f>
        <v>*</v>
      </c>
      <c r="AB36" s="121" t="str">
        <f>[33]Junho!$H$31</f>
        <v>*</v>
      </c>
      <c r="AC36" s="121" t="str">
        <f>[33]Junho!$H$32</f>
        <v>*</v>
      </c>
      <c r="AD36" s="121" t="str">
        <f>[33]Junho!$H$33</f>
        <v>*</v>
      </c>
      <c r="AE36" s="121" t="str">
        <f>[33]Junho!$H$34</f>
        <v>*</v>
      </c>
      <c r="AF36" s="108" t="s">
        <v>209</v>
      </c>
      <c r="AG36" s="107" t="s">
        <v>209</v>
      </c>
      <c r="AJ36" t="s">
        <v>35</v>
      </c>
    </row>
    <row r="37" spans="1:37" x14ac:dyDescent="0.2">
      <c r="A37" s="53" t="s">
        <v>14</v>
      </c>
      <c r="B37" s="121">
        <f>[34]Junho!$H$5</f>
        <v>0</v>
      </c>
      <c r="C37" s="121">
        <f>[34]Junho!$H$6</f>
        <v>0</v>
      </c>
      <c r="D37" s="121">
        <f>[34]Junho!$H$7</f>
        <v>0</v>
      </c>
      <c r="E37" s="121">
        <f>[34]Junho!$H$8</f>
        <v>0</v>
      </c>
      <c r="F37" s="121">
        <f>[34]Junho!$H$9</f>
        <v>0</v>
      </c>
      <c r="G37" s="121">
        <f>[34]Junho!$H$10</f>
        <v>0</v>
      </c>
      <c r="H37" s="121">
        <f>[34]Junho!$H$11</f>
        <v>0</v>
      </c>
      <c r="I37" s="121">
        <f>[34]Junho!$H$12</f>
        <v>0</v>
      </c>
      <c r="J37" s="121">
        <f>[34]Junho!$H$13</f>
        <v>0</v>
      </c>
      <c r="K37" s="121">
        <f>[34]Junho!$H$14</f>
        <v>0</v>
      </c>
      <c r="L37" s="121">
        <f>[34]Junho!$H$15</f>
        <v>0.36000000000000004</v>
      </c>
      <c r="M37" s="121">
        <f>[34]Junho!$H$16</f>
        <v>12.24</v>
      </c>
      <c r="N37" s="121">
        <f>[34]Junho!$H$17</f>
        <v>13.68</v>
      </c>
      <c r="O37" s="121">
        <f>[34]Junho!$H$18</f>
        <v>0.72000000000000008</v>
      </c>
      <c r="P37" s="121">
        <f>[34]Junho!$H$19</f>
        <v>0.36000000000000004</v>
      </c>
      <c r="Q37" s="121">
        <f>[34]Junho!$H$20</f>
        <v>0</v>
      </c>
      <c r="R37" s="121">
        <f>[34]Junho!$H$21</f>
        <v>0</v>
      </c>
      <c r="S37" s="121">
        <f>[34]Junho!$H$22</f>
        <v>0</v>
      </c>
      <c r="T37" s="121">
        <f>[34]Junho!$H$23</f>
        <v>0</v>
      </c>
      <c r="U37" s="121">
        <f>[34]Junho!$H$24</f>
        <v>0</v>
      </c>
      <c r="V37" s="121">
        <f>[34]Junho!$H$25</f>
        <v>0</v>
      </c>
      <c r="W37" s="121">
        <f>[34]Junho!$H$26</f>
        <v>0</v>
      </c>
      <c r="X37" s="121">
        <f>[34]Junho!$H$27</f>
        <v>0</v>
      </c>
      <c r="Y37" s="121">
        <f>[34]Junho!$H$28</f>
        <v>0</v>
      </c>
      <c r="Z37" s="121">
        <f>[34]Junho!$H$29</f>
        <v>0</v>
      </c>
      <c r="AA37" s="121">
        <f>[34]Junho!$H$30</f>
        <v>0.72000000000000008</v>
      </c>
      <c r="AB37" s="121">
        <f>[34]Junho!$H$31</f>
        <v>0</v>
      </c>
      <c r="AC37" s="121">
        <f>[34]Junho!$H$32</f>
        <v>0</v>
      </c>
      <c r="AD37" s="121">
        <f>[34]Junho!$H$33</f>
        <v>0.72000000000000008</v>
      </c>
      <c r="AE37" s="121">
        <f>[34]Junho!$H$34</f>
        <v>0.36000000000000004</v>
      </c>
      <c r="AF37" s="108">
        <f t="shared" si="1"/>
        <v>13.68</v>
      </c>
      <c r="AG37" s="107">
        <f t="shared" si="2"/>
        <v>0.97199999999999986</v>
      </c>
      <c r="AJ37" t="s">
        <v>35</v>
      </c>
    </row>
    <row r="38" spans="1:37" hidden="1" x14ac:dyDescent="0.2">
      <c r="A38" s="53" t="s">
        <v>158</v>
      </c>
      <c r="B38" s="121" t="str">
        <f>[35]Junho!$H$5</f>
        <v>*</v>
      </c>
      <c r="C38" s="121" t="str">
        <f>[35]Junho!$H$6</f>
        <v>*</v>
      </c>
      <c r="D38" s="121" t="str">
        <f>[35]Junho!$H$7</f>
        <v>*</v>
      </c>
      <c r="E38" s="121" t="str">
        <f>[35]Junho!$H$8</f>
        <v>*</v>
      </c>
      <c r="F38" s="121" t="str">
        <f>[35]Junho!$H$9</f>
        <v>*</v>
      </c>
      <c r="G38" s="121" t="str">
        <f>[35]Junho!$H$10</f>
        <v>*</v>
      </c>
      <c r="H38" s="121" t="str">
        <f>[35]Junho!$H$11</f>
        <v>*</v>
      </c>
      <c r="I38" s="121" t="str">
        <f>[35]Junho!$H$12</f>
        <v>*</v>
      </c>
      <c r="J38" s="121" t="str">
        <f>[35]Junho!$H$13</f>
        <v>*</v>
      </c>
      <c r="K38" s="121" t="str">
        <f>[35]Junho!$H$14</f>
        <v>*</v>
      </c>
      <c r="L38" s="121" t="str">
        <f>[35]Junho!$H$15</f>
        <v>*</v>
      </c>
      <c r="M38" s="121" t="str">
        <f>[35]Junho!$H$16</f>
        <v>*</v>
      </c>
      <c r="N38" s="121" t="str">
        <f>[35]Junho!$H$17</f>
        <v>*</v>
      </c>
      <c r="O38" s="121" t="str">
        <f>[35]Junho!$H$18</f>
        <v>*</v>
      </c>
      <c r="P38" s="121" t="str">
        <f>[35]Junho!$H$19</f>
        <v>*</v>
      </c>
      <c r="Q38" s="121" t="str">
        <f>[35]Junho!$H$20</f>
        <v>*</v>
      </c>
      <c r="R38" s="121" t="str">
        <f>[35]Junho!$H$21</f>
        <v>*</v>
      </c>
      <c r="S38" s="121" t="str">
        <f>[35]Junho!$H$22</f>
        <v>*</v>
      </c>
      <c r="T38" s="121" t="str">
        <f>[35]Junho!$H$23</f>
        <v>*</v>
      </c>
      <c r="U38" s="121" t="str">
        <f>[35]Junho!$H$24</f>
        <v>*</v>
      </c>
      <c r="V38" s="121" t="str">
        <f>[35]Junho!$H$25</f>
        <v>*</v>
      </c>
      <c r="W38" s="121" t="str">
        <f>[35]Junho!$H$26</f>
        <v>*</v>
      </c>
      <c r="X38" s="121" t="str">
        <f>[35]Junho!$H$27</f>
        <v>*</v>
      </c>
      <c r="Y38" s="121" t="str">
        <f>[35]Junho!$H$28</f>
        <v>*</v>
      </c>
      <c r="Z38" s="121" t="str">
        <f>[35]Junho!$H$29</f>
        <v>*</v>
      </c>
      <c r="AA38" s="121" t="str">
        <f>[35]Junho!$H$30</f>
        <v>*</v>
      </c>
      <c r="AB38" s="121" t="str">
        <f>[35]Junho!$H$31</f>
        <v>*</v>
      </c>
      <c r="AC38" s="121" t="str">
        <f>[35]Junho!$H$32</f>
        <v>*</v>
      </c>
      <c r="AD38" s="121" t="str">
        <f>[35]Junho!$H$33</f>
        <v>*</v>
      </c>
      <c r="AE38" s="121" t="str">
        <f>[35]Junho!$H$34</f>
        <v>*</v>
      </c>
      <c r="AF38" s="108" t="s">
        <v>209</v>
      </c>
      <c r="AG38" s="107" t="s">
        <v>209</v>
      </c>
    </row>
    <row r="39" spans="1:37" x14ac:dyDescent="0.2">
      <c r="A39" s="53" t="s">
        <v>15</v>
      </c>
      <c r="B39" s="121">
        <f>[36]Junho!$H$5</f>
        <v>13.68</v>
      </c>
      <c r="C39" s="121">
        <f>[36]Junho!$H$6</f>
        <v>18.720000000000002</v>
      </c>
      <c r="D39" s="121">
        <f>[36]Junho!$H$7</f>
        <v>16.2</v>
      </c>
      <c r="E39" s="121">
        <f>[36]Junho!$H$8</f>
        <v>13.68</v>
      </c>
      <c r="F39" s="121">
        <f>[36]Junho!$H$9</f>
        <v>13.32</v>
      </c>
      <c r="G39" s="121">
        <f>[36]Junho!$H$10</f>
        <v>19.8</v>
      </c>
      <c r="H39" s="121">
        <f>[36]Junho!$H$11</f>
        <v>14.76</v>
      </c>
      <c r="I39" s="121">
        <f>[36]Junho!$H$12</f>
        <v>16.2</v>
      </c>
      <c r="J39" s="121">
        <f>[36]Junho!$H$13</f>
        <v>18.720000000000002</v>
      </c>
      <c r="K39" s="121">
        <f>[36]Junho!$H$14</f>
        <v>12.6</v>
      </c>
      <c r="L39" s="121">
        <f>[36]Junho!$H$15</f>
        <v>14.76</v>
      </c>
      <c r="M39" s="121">
        <f>[36]Junho!$H$16</f>
        <v>17.28</v>
      </c>
      <c r="N39" s="121">
        <f>[36]Junho!$H$17</f>
        <v>19.440000000000001</v>
      </c>
      <c r="O39" s="121">
        <f>[36]Junho!$H$18</f>
        <v>13.32</v>
      </c>
      <c r="P39" s="121">
        <f>[36]Junho!$H$19</f>
        <v>15.48</v>
      </c>
      <c r="Q39" s="121">
        <f>[36]Junho!$H$20</f>
        <v>8.2799999999999994</v>
      </c>
      <c r="R39" s="121">
        <f>[36]Junho!$H$21</f>
        <v>9</v>
      </c>
      <c r="S39" s="121">
        <f>[36]Junho!$H$22</f>
        <v>13.32</v>
      </c>
      <c r="T39" s="121">
        <f>[36]Junho!$H$23</f>
        <v>23.759999999999998</v>
      </c>
      <c r="U39" s="121">
        <f>[36]Junho!$H$24</f>
        <v>16.920000000000002</v>
      </c>
      <c r="V39" s="121">
        <f>[36]Junho!$H$25</f>
        <v>13.68</v>
      </c>
      <c r="W39" s="121">
        <f>[36]Junho!$H$26</f>
        <v>13.32</v>
      </c>
      <c r="X39" s="121">
        <f>[36]Junho!$H$27</f>
        <v>14.04</v>
      </c>
      <c r="Y39" s="121">
        <f>[36]Junho!$H$28</f>
        <v>15.840000000000002</v>
      </c>
      <c r="Z39" s="121">
        <f>[36]Junho!$H$29</f>
        <v>12.6</v>
      </c>
      <c r="AA39" s="121">
        <f>[36]Junho!$H$30</f>
        <v>17.64</v>
      </c>
      <c r="AB39" s="121">
        <f>[36]Junho!$H$31</f>
        <v>20.52</v>
      </c>
      <c r="AC39" s="121">
        <f>[36]Junho!$H$32</f>
        <v>8.64</v>
      </c>
      <c r="AD39" s="121">
        <f>[36]Junho!$H$33</f>
        <v>14.76</v>
      </c>
      <c r="AE39" s="121">
        <f>[36]Junho!$H$34</f>
        <v>19.8</v>
      </c>
      <c r="AF39" s="108">
        <f t="shared" si="1"/>
        <v>23.759999999999998</v>
      </c>
      <c r="AG39" s="107">
        <f t="shared" si="2"/>
        <v>15.336</v>
      </c>
      <c r="AH39" s="12" t="s">
        <v>35</v>
      </c>
      <c r="AJ39" t="s">
        <v>35</v>
      </c>
    </row>
    <row r="40" spans="1:37" x14ac:dyDescent="0.2">
      <c r="A40" s="53" t="s">
        <v>16</v>
      </c>
      <c r="B40" s="121">
        <f>[37]Junho!$H$5</f>
        <v>6.48</v>
      </c>
      <c r="C40" s="121">
        <f>[37]Junho!$H$6</f>
        <v>10.44</v>
      </c>
      <c r="D40" s="121">
        <f>[37]Junho!$H$7</f>
        <v>9</v>
      </c>
      <c r="E40" s="121">
        <f>[37]Junho!$H$8</f>
        <v>5.7600000000000007</v>
      </c>
      <c r="F40" s="121">
        <f>[37]Junho!$H$9</f>
        <v>6.84</v>
      </c>
      <c r="G40" s="121">
        <f>[37]Junho!$H$10</f>
        <v>8.2799999999999994</v>
      </c>
      <c r="H40" s="121">
        <f>[37]Junho!$H$11</f>
        <v>6.48</v>
      </c>
      <c r="I40" s="121">
        <f>[37]Junho!$H$12</f>
        <v>8.2799999999999994</v>
      </c>
      <c r="J40" s="121">
        <f>[37]Junho!$H$13</f>
        <v>13.68</v>
      </c>
      <c r="K40" s="121">
        <f>[37]Junho!$H$14</f>
        <v>11.16</v>
      </c>
      <c r="L40" s="121">
        <f>[37]Junho!$H$15</f>
        <v>12.24</v>
      </c>
      <c r="M40" s="121">
        <f>[37]Junho!$H$16</f>
        <v>14.04</v>
      </c>
      <c r="N40" s="121">
        <f>[37]Junho!$H$17</f>
        <v>15.120000000000001</v>
      </c>
      <c r="O40" s="121">
        <f>[37]Junho!$H$18</f>
        <v>11.16</v>
      </c>
      <c r="P40" s="121">
        <f>[37]Junho!$H$19</f>
        <v>7.2</v>
      </c>
      <c r="Q40" s="121">
        <f>[37]Junho!$H$20</f>
        <v>4.32</v>
      </c>
      <c r="R40" s="121">
        <f>[37]Junho!$H$21</f>
        <v>11.879999999999999</v>
      </c>
      <c r="S40" s="121">
        <f>[37]Junho!$H$22</f>
        <v>6.84</v>
      </c>
      <c r="T40" s="121">
        <f>[37]Junho!$H$23</f>
        <v>8.64</v>
      </c>
      <c r="U40" s="121">
        <f>[37]Junho!$H$24</f>
        <v>9.3600000000000012</v>
      </c>
      <c r="V40" s="121">
        <f>[37]Junho!$H$25</f>
        <v>8.2799999999999994</v>
      </c>
      <c r="W40" s="121">
        <f>[37]Junho!$H$26</f>
        <v>8.64</v>
      </c>
      <c r="X40" s="121">
        <f>[37]Junho!$H$27</f>
        <v>13.32</v>
      </c>
      <c r="Y40" s="121">
        <f>[37]Junho!$H$28</f>
        <v>15.48</v>
      </c>
      <c r="Z40" s="121">
        <f>[37]Junho!$H$29</f>
        <v>10.44</v>
      </c>
      <c r="AA40" s="121">
        <f>[37]Junho!$H$30</f>
        <v>13.68</v>
      </c>
      <c r="AB40" s="121">
        <f>[37]Junho!$H$31</f>
        <v>12.96</v>
      </c>
      <c r="AC40" s="121">
        <f>[37]Junho!$H$32</f>
        <v>7.2</v>
      </c>
      <c r="AD40" s="121">
        <f>[37]Junho!$H$33</f>
        <v>7.5600000000000005</v>
      </c>
      <c r="AE40" s="121">
        <f>[37]Junho!$H$34</f>
        <v>8.64</v>
      </c>
      <c r="AF40" s="108">
        <f t="shared" si="1"/>
        <v>15.48</v>
      </c>
      <c r="AG40" s="107">
        <f t="shared" si="2"/>
        <v>9.7799999999999976</v>
      </c>
      <c r="AJ40" t="s">
        <v>35</v>
      </c>
    </row>
    <row r="41" spans="1:37" x14ac:dyDescent="0.2">
      <c r="A41" s="53" t="s">
        <v>159</v>
      </c>
      <c r="B41" s="121">
        <f>[38]Junho!$H$5</f>
        <v>9</v>
      </c>
      <c r="C41" s="121">
        <f>[38]Junho!$H$6</f>
        <v>12.6</v>
      </c>
      <c r="D41" s="121">
        <f>[38]Junho!$H$7</f>
        <v>9.7200000000000006</v>
      </c>
      <c r="E41" s="121">
        <f>[38]Junho!$H$8</f>
        <v>9.3600000000000012</v>
      </c>
      <c r="F41" s="121">
        <f>[38]Junho!$H$9</f>
        <v>11.16</v>
      </c>
      <c r="G41" s="121">
        <f>[38]Junho!$H$10</f>
        <v>15.840000000000002</v>
      </c>
      <c r="H41" s="121">
        <f>[38]Junho!$H$11</f>
        <v>9</v>
      </c>
      <c r="I41" s="121">
        <f>[38]Junho!$H$12</f>
        <v>12.96</v>
      </c>
      <c r="J41" s="121">
        <f>[38]Junho!$H$13</f>
        <v>14.76</v>
      </c>
      <c r="K41" s="121">
        <f>[38]Junho!$H$14</f>
        <v>10.8</v>
      </c>
      <c r="L41" s="121">
        <f>[38]Junho!$H$15</f>
        <v>16.920000000000002</v>
      </c>
      <c r="M41" s="121">
        <f>[38]Junho!$H$16</f>
        <v>16.2</v>
      </c>
      <c r="N41" s="121">
        <f>[38]Junho!$H$17</f>
        <v>14.4</v>
      </c>
      <c r="O41" s="121">
        <f>[38]Junho!$H$18</f>
        <v>11.520000000000001</v>
      </c>
      <c r="P41" s="121">
        <f>[38]Junho!$H$19</f>
        <v>9.3600000000000012</v>
      </c>
      <c r="Q41" s="121">
        <f>[38]Junho!$H$20</f>
        <v>9</v>
      </c>
      <c r="R41" s="121">
        <f>[38]Junho!$H$21</f>
        <v>14.04</v>
      </c>
      <c r="S41" s="121">
        <f>[38]Junho!$H$22</f>
        <v>10.8</v>
      </c>
      <c r="T41" s="121">
        <f>[38]Junho!$H$23</f>
        <v>13.32</v>
      </c>
      <c r="U41" s="121">
        <f>[38]Junho!$H$24</f>
        <v>9.7200000000000006</v>
      </c>
      <c r="V41" s="121">
        <f>[38]Junho!$H$25</f>
        <v>13.32</v>
      </c>
      <c r="W41" s="121">
        <f>[38]Junho!$H$26</f>
        <v>21.240000000000002</v>
      </c>
      <c r="X41" s="121">
        <f>[38]Junho!$H$27</f>
        <v>20.88</v>
      </c>
      <c r="Y41" s="121">
        <f>[38]Junho!$H$28</f>
        <v>13.68</v>
      </c>
      <c r="Z41" s="121">
        <f>[38]Junho!$H$29</f>
        <v>12.24</v>
      </c>
      <c r="AA41" s="121">
        <f>[38]Junho!$H$30</f>
        <v>13.68</v>
      </c>
      <c r="AB41" s="121">
        <f>[38]Junho!$H$31</f>
        <v>16.2</v>
      </c>
      <c r="AC41" s="121">
        <f>[38]Junho!$H$32</f>
        <v>13.32</v>
      </c>
      <c r="AD41" s="121">
        <f>[38]Junho!$H$33</f>
        <v>12.96</v>
      </c>
      <c r="AE41" s="121">
        <f>[38]Junho!$H$34</f>
        <v>10.08</v>
      </c>
      <c r="AF41" s="108">
        <f t="shared" si="1"/>
        <v>21.240000000000002</v>
      </c>
      <c r="AG41" s="107">
        <f t="shared" si="2"/>
        <v>12.936</v>
      </c>
      <c r="AJ41" t="s">
        <v>35</v>
      </c>
    </row>
    <row r="42" spans="1:37" x14ac:dyDescent="0.2">
      <c r="A42" s="53" t="s">
        <v>17</v>
      </c>
      <c r="B42" s="121">
        <f>[39]Junho!$H$5</f>
        <v>7.9200000000000008</v>
      </c>
      <c r="C42" s="121">
        <f>[39]Junho!$H$6</f>
        <v>11.879999999999999</v>
      </c>
      <c r="D42" s="121">
        <f>[39]Junho!$H$7</f>
        <v>4.6800000000000006</v>
      </c>
      <c r="E42" s="121">
        <f>[39]Junho!$H$8</f>
        <v>5.4</v>
      </c>
      <c r="F42" s="121">
        <f>[39]Junho!$H$9</f>
        <v>5.04</v>
      </c>
      <c r="G42" s="121">
        <f>[39]Junho!$H$10</f>
        <v>6.84</v>
      </c>
      <c r="H42" s="121">
        <f>[39]Junho!$H$11</f>
        <v>5.7600000000000007</v>
      </c>
      <c r="I42" s="121">
        <f>[39]Junho!$H$12</f>
        <v>6.12</v>
      </c>
      <c r="J42" s="121">
        <f>[39]Junho!$H$13</f>
        <v>10.08</v>
      </c>
      <c r="K42" s="121">
        <f>[39]Junho!$H$14</f>
        <v>15.48</v>
      </c>
      <c r="L42" s="121">
        <f>[39]Junho!$H$15</f>
        <v>18.720000000000002</v>
      </c>
      <c r="M42" s="121">
        <f>[39]Junho!$H$16</f>
        <v>6.48</v>
      </c>
      <c r="N42" s="121">
        <f>[39]Junho!$H$17</f>
        <v>7.5600000000000005</v>
      </c>
      <c r="O42" s="121">
        <f>[39]Junho!$H$18</f>
        <v>9.7200000000000006</v>
      </c>
      <c r="P42" s="121">
        <f>[39]Junho!$H$19</f>
        <v>8.2799999999999994</v>
      </c>
      <c r="Q42" s="121">
        <f>[39]Junho!$H$20</f>
        <v>5.04</v>
      </c>
      <c r="R42" s="121">
        <f>[39]Junho!$H$21</f>
        <v>6.12</v>
      </c>
      <c r="S42" s="121">
        <f>[39]Junho!$H$22</f>
        <v>2.16</v>
      </c>
      <c r="T42" s="121">
        <f>[39]Junho!$H$23</f>
        <v>11.879999999999999</v>
      </c>
      <c r="U42" s="121">
        <f>[39]Junho!$H$24</f>
        <v>6.48</v>
      </c>
      <c r="V42" s="121">
        <f>[39]Junho!$H$25</f>
        <v>6.48</v>
      </c>
      <c r="W42" s="121">
        <f>[39]Junho!$H$26</f>
        <v>13.32</v>
      </c>
      <c r="X42" s="121">
        <f>[39]Junho!$H$27</f>
        <v>15.48</v>
      </c>
      <c r="Y42" s="121">
        <f>[39]Junho!$H$28</f>
        <v>10.8</v>
      </c>
      <c r="Z42" s="121">
        <f>[39]Junho!$H$29</f>
        <v>8.64</v>
      </c>
      <c r="AA42" s="121">
        <f>[39]Junho!$H$30</f>
        <v>14.4</v>
      </c>
      <c r="AB42" s="121">
        <f>[39]Junho!$H$31</f>
        <v>11.520000000000001</v>
      </c>
      <c r="AC42" s="121">
        <f>[39]Junho!$H$32</f>
        <v>7.9200000000000008</v>
      </c>
      <c r="AD42" s="121">
        <f>[39]Junho!$H$33</f>
        <v>8.64</v>
      </c>
      <c r="AE42" s="121">
        <f>[39]Junho!$H$34</f>
        <v>8.2799999999999994</v>
      </c>
      <c r="AF42" s="108">
        <f t="shared" si="1"/>
        <v>18.720000000000002</v>
      </c>
      <c r="AG42" s="107">
        <f t="shared" si="2"/>
        <v>8.9039999999999981</v>
      </c>
      <c r="AJ42" t="s">
        <v>35</v>
      </c>
      <c r="AK42" t="s">
        <v>35</v>
      </c>
    </row>
    <row r="43" spans="1:37" x14ac:dyDescent="0.2">
      <c r="A43" s="53" t="s">
        <v>141</v>
      </c>
      <c r="B43" s="121">
        <f>[40]Junho!$H$5</f>
        <v>12.96</v>
      </c>
      <c r="C43" s="121">
        <f>[40]Junho!$H$6</f>
        <v>19.079999999999998</v>
      </c>
      <c r="D43" s="121">
        <f>[40]Junho!$H$7</f>
        <v>11.879999999999999</v>
      </c>
      <c r="E43" s="121">
        <f>[40]Junho!$H$8</f>
        <v>14.04</v>
      </c>
      <c r="F43" s="121">
        <f>[40]Junho!$H$9</f>
        <v>13.68</v>
      </c>
      <c r="G43" s="121">
        <f>[40]Junho!$H$10</f>
        <v>19.079999999999998</v>
      </c>
      <c r="H43" s="121">
        <f>[40]Junho!$H$11</f>
        <v>17.28</v>
      </c>
      <c r="I43" s="121">
        <f>[40]Junho!$H$12</f>
        <v>18.720000000000002</v>
      </c>
      <c r="J43" s="121">
        <f>[40]Junho!$H$13</f>
        <v>16.559999999999999</v>
      </c>
      <c r="K43" s="121">
        <f>[40]Junho!$H$14</f>
        <v>18.36</v>
      </c>
      <c r="L43" s="121">
        <f>[40]Junho!$H$15</f>
        <v>17.64</v>
      </c>
      <c r="M43" s="121">
        <f>[40]Junho!$H$16</f>
        <v>14.76</v>
      </c>
      <c r="N43" s="121">
        <f>[40]Junho!$H$17</f>
        <v>14.04</v>
      </c>
      <c r="O43" s="121">
        <f>[40]Junho!$H$18</f>
        <v>16.2</v>
      </c>
      <c r="P43" s="121">
        <f>[40]Junho!$H$19</f>
        <v>16.2</v>
      </c>
      <c r="Q43" s="121">
        <f>[40]Junho!$H$20</f>
        <v>8.64</v>
      </c>
      <c r="R43" s="121">
        <f>[40]Junho!$H$21</f>
        <v>12.24</v>
      </c>
      <c r="S43" s="121">
        <f>[40]Junho!$H$22</f>
        <v>11.879999999999999</v>
      </c>
      <c r="T43" s="121">
        <f>[40]Junho!$H$23</f>
        <v>18.36</v>
      </c>
      <c r="U43" s="121">
        <f>[40]Junho!$H$24</f>
        <v>15.120000000000001</v>
      </c>
      <c r="V43" s="121">
        <f>[40]Junho!$H$25</f>
        <v>19.079999999999998</v>
      </c>
      <c r="W43" s="121">
        <f>[40]Junho!$H$26</f>
        <v>15.48</v>
      </c>
      <c r="X43" s="121">
        <f>[40]Junho!$H$27</f>
        <v>20.88</v>
      </c>
      <c r="Y43" s="121">
        <f>[40]Junho!$H$28</f>
        <v>16.2</v>
      </c>
      <c r="Z43" s="121">
        <f>[40]Junho!$H$29</f>
        <v>14.04</v>
      </c>
      <c r="AA43" s="121">
        <f>[40]Junho!$H$30</f>
        <v>16.920000000000002</v>
      </c>
      <c r="AB43" s="121">
        <f>[40]Junho!$H$31</f>
        <v>18.720000000000002</v>
      </c>
      <c r="AC43" s="121">
        <f>[40]Junho!$H$32</f>
        <v>9.7200000000000006</v>
      </c>
      <c r="AD43" s="121">
        <f>[40]Junho!$H$33</f>
        <v>23.759999999999998</v>
      </c>
      <c r="AE43" s="121">
        <f>[40]Junho!$H$34</f>
        <v>18.36</v>
      </c>
      <c r="AF43" s="108">
        <f t="shared" si="1"/>
        <v>23.759999999999998</v>
      </c>
      <c r="AG43" s="107">
        <f t="shared" si="2"/>
        <v>15.996000000000002</v>
      </c>
      <c r="AK43" t="s">
        <v>35</v>
      </c>
    </row>
    <row r="44" spans="1:37" x14ac:dyDescent="0.2">
      <c r="A44" s="53" t="s">
        <v>18</v>
      </c>
      <c r="B44" s="121">
        <f>[41]Junho!$H$5</f>
        <v>9</v>
      </c>
      <c r="C44" s="121">
        <f>[41]Junho!$H$6</f>
        <v>7.9200000000000008</v>
      </c>
      <c r="D44" s="121">
        <f>[41]Junho!$H$7</f>
        <v>9</v>
      </c>
      <c r="E44" s="121">
        <f>[41]Junho!$H$8</f>
        <v>10.08</v>
      </c>
      <c r="F44" s="121">
        <f>[41]Junho!$H$9</f>
        <v>11.520000000000001</v>
      </c>
      <c r="G44" s="121">
        <f>[41]Junho!$H$10</f>
        <v>10.08</v>
      </c>
      <c r="H44" s="121">
        <f>[41]Junho!$H$11</f>
        <v>8.64</v>
      </c>
      <c r="I44" s="121">
        <f>[41]Junho!$H$12</f>
        <v>11.520000000000001</v>
      </c>
      <c r="J44" s="121">
        <f>[41]Junho!$H$13</f>
        <v>18.720000000000002</v>
      </c>
      <c r="K44" s="121">
        <f>[41]Junho!$H$14</f>
        <v>14.4</v>
      </c>
      <c r="L44" s="121">
        <f>[41]Junho!$H$15</f>
        <v>15.120000000000001</v>
      </c>
      <c r="M44" s="121">
        <f>[41]Junho!$H$16</f>
        <v>17.28</v>
      </c>
      <c r="N44" s="121">
        <f>[41]Junho!$H$17</f>
        <v>16.2</v>
      </c>
      <c r="O44" s="121">
        <f>[41]Junho!$H$18</f>
        <v>15.120000000000001</v>
      </c>
      <c r="P44" s="121">
        <f>[41]Junho!$H$19</f>
        <v>12.24</v>
      </c>
      <c r="Q44" s="121">
        <f>[41]Junho!$H$20</f>
        <v>15.120000000000001</v>
      </c>
      <c r="R44" s="121">
        <f>[41]Junho!$H$21</f>
        <v>12.24</v>
      </c>
      <c r="S44" s="121">
        <f>[41]Junho!$H$22</f>
        <v>9</v>
      </c>
      <c r="T44" s="121">
        <f>[41]Junho!$H$23</f>
        <v>11.520000000000001</v>
      </c>
      <c r="U44" s="121">
        <f>[41]Junho!$H$24</f>
        <v>6.48</v>
      </c>
      <c r="V44" s="121">
        <f>[41]Junho!$H$25</f>
        <v>11.520000000000001</v>
      </c>
      <c r="W44" s="121">
        <f>[41]Junho!$H$26</f>
        <v>12.6</v>
      </c>
      <c r="X44" s="121">
        <f>[41]Junho!$H$27</f>
        <v>16.920000000000002</v>
      </c>
      <c r="Y44" s="121">
        <f>[41]Junho!$H$28</f>
        <v>16.559999999999999</v>
      </c>
      <c r="Z44" s="121">
        <f>[41]Junho!$H$29</f>
        <v>10.8</v>
      </c>
      <c r="AA44" s="121">
        <f>[41]Junho!$H$30</f>
        <v>13.32</v>
      </c>
      <c r="AB44" s="121">
        <f>[41]Junho!$H$31</f>
        <v>18.36</v>
      </c>
      <c r="AC44" s="121">
        <f>[41]Junho!$H$32</f>
        <v>11.879999999999999</v>
      </c>
      <c r="AD44" s="121">
        <f>[41]Junho!$H$33</f>
        <v>11.879999999999999</v>
      </c>
      <c r="AE44" s="121">
        <f>[41]Junho!$H$34</f>
        <v>11.16</v>
      </c>
      <c r="AF44" s="108">
        <f t="shared" si="1"/>
        <v>18.720000000000002</v>
      </c>
      <c r="AG44" s="107">
        <f t="shared" si="2"/>
        <v>12.540000000000003</v>
      </c>
      <c r="AI44" t="s">
        <v>35</v>
      </c>
      <c r="AJ44" t="s">
        <v>35</v>
      </c>
      <c r="AK44" t="s">
        <v>35</v>
      </c>
    </row>
    <row r="45" spans="1:37" hidden="1" x14ac:dyDescent="0.2">
      <c r="A45" s="53" t="s">
        <v>146</v>
      </c>
      <c r="B45" s="121" t="str">
        <f>[42]Junho!$H$5</f>
        <v>*</v>
      </c>
      <c r="C45" s="121" t="str">
        <f>[42]Junho!$H$6</f>
        <v>*</v>
      </c>
      <c r="D45" s="121" t="str">
        <f>[42]Junho!$H$7</f>
        <v>*</v>
      </c>
      <c r="E45" s="121" t="str">
        <f>[42]Junho!$H$8</f>
        <v>*</v>
      </c>
      <c r="F45" s="121" t="str">
        <f>[42]Junho!$H$9</f>
        <v>*</v>
      </c>
      <c r="G45" s="121" t="str">
        <f>[42]Junho!$H$10</f>
        <v>*</v>
      </c>
      <c r="H45" s="121" t="str">
        <f>[42]Junho!$H$11</f>
        <v>*</v>
      </c>
      <c r="I45" s="121" t="str">
        <f>[42]Junho!$H$12</f>
        <v>*</v>
      </c>
      <c r="J45" s="121" t="str">
        <f>[42]Junho!$H$13</f>
        <v>*</v>
      </c>
      <c r="K45" s="121" t="str">
        <f>[42]Junho!$H$14</f>
        <v>*</v>
      </c>
      <c r="L45" s="121" t="str">
        <f>[42]Junho!$H$15</f>
        <v>*</v>
      </c>
      <c r="M45" s="121" t="str">
        <f>[42]Junho!$H$16</f>
        <v>*</v>
      </c>
      <c r="N45" s="121" t="str">
        <f>[42]Junho!$H$17</f>
        <v>*</v>
      </c>
      <c r="O45" s="121" t="str">
        <f>[42]Junho!$H$18</f>
        <v>*</v>
      </c>
      <c r="P45" s="121" t="str">
        <f>[42]Junho!$H$19</f>
        <v>*</v>
      </c>
      <c r="Q45" s="121" t="str">
        <f>[42]Junho!$H$20</f>
        <v>*</v>
      </c>
      <c r="R45" s="121" t="str">
        <f>[42]Junho!$H$21</f>
        <v>*</v>
      </c>
      <c r="S45" s="121" t="str">
        <f>[42]Junho!$H$22</f>
        <v>*</v>
      </c>
      <c r="T45" s="121" t="str">
        <f>[42]Junho!$H$23</f>
        <v>*</v>
      </c>
      <c r="U45" s="121" t="str">
        <f>[42]Junho!$H$24</f>
        <v>*</v>
      </c>
      <c r="V45" s="121" t="str">
        <f>[42]Junho!$H$25</f>
        <v>*</v>
      </c>
      <c r="W45" s="121" t="str">
        <f>[42]Junho!$H$26</f>
        <v>*</v>
      </c>
      <c r="X45" s="121" t="str">
        <f>[42]Junho!$H$27</f>
        <v>*</v>
      </c>
      <c r="Y45" s="121" t="str">
        <f>[42]Junho!$H$28</f>
        <v>*</v>
      </c>
      <c r="Z45" s="121" t="str">
        <f>[42]Junho!$H$29</f>
        <v>*</v>
      </c>
      <c r="AA45" s="121" t="str">
        <f>[42]Junho!$H$30</f>
        <v>*</v>
      </c>
      <c r="AB45" s="121" t="str">
        <f>[42]Junho!$H$31</f>
        <v>*</v>
      </c>
      <c r="AC45" s="121" t="str">
        <f>[42]Junho!$H$32</f>
        <v>*</v>
      </c>
      <c r="AD45" s="121" t="str">
        <f>[42]Junho!$H$33</f>
        <v>*</v>
      </c>
      <c r="AE45" s="121" t="str">
        <f>[42]Junho!$H$34</f>
        <v>*</v>
      </c>
      <c r="AF45" s="108" t="s">
        <v>209</v>
      </c>
      <c r="AG45" s="107" t="s">
        <v>209</v>
      </c>
    </row>
    <row r="46" spans="1:37" x14ac:dyDescent="0.2">
      <c r="A46" s="53" t="s">
        <v>19</v>
      </c>
      <c r="B46" s="121">
        <f>[43]Junho!$H$5</f>
        <v>0.36000000000000004</v>
      </c>
      <c r="C46" s="121">
        <f>[43]Junho!$H$6</f>
        <v>10.8</v>
      </c>
      <c r="D46" s="121">
        <f>[43]Junho!$H$7</f>
        <v>6.12</v>
      </c>
      <c r="E46" s="121">
        <f>[43]Junho!$H$8</f>
        <v>0</v>
      </c>
      <c r="F46" s="121">
        <f>[43]Junho!$H$9</f>
        <v>0</v>
      </c>
      <c r="G46" s="121">
        <f>[43]Junho!$H$10</f>
        <v>10.44</v>
      </c>
      <c r="H46" s="121">
        <f>[43]Junho!$H$11</f>
        <v>0.36000000000000004</v>
      </c>
      <c r="I46" s="121">
        <f>[43]Junho!$H$12</f>
        <v>0.72000000000000008</v>
      </c>
      <c r="J46" s="121">
        <f>[43]Junho!$H$13</f>
        <v>3.9600000000000004</v>
      </c>
      <c r="K46" s="121">
        <f>[43]Junho!$H$14</f>
        <v>0</v>
      </c>
      <c r="L46" s="121">
        <f>[43]Junho!$H$15</f>
        <v>6.12</v>
      </c>
      <c r="M46" s="121">
        <f>[43]Junho!$H$16</f>
        <v>1.4400000000000002</v>
      </c>
      <c r="N46" s="121">
        <f>[43]Junho!$H$17</f>
        <v>1.8</v>
      </c>
      <c r="O46" s="121">
        <f>[43]Junho!$H$18</f>
        <v>0.72000000000000008</v>
      </c>
      <c r="P46" s="121">
        <f>[43]Junho!$H$19</f>
        <v>0</v>
      </c>
      <c r="Q46" s="121">
        <f>[43]Junho!$H$20</f>
        <v>0</v>
      </c>
      <c r="R46" s="121">
        <f>[43]Junho!$H$21</f>
        <v>0</v>
      </c>
      <c r="S46" s="121">
        <f>[43]Junho!$H$22</f>
        <v>0</v>
      </c>
      <c r="T46" s="121">
        <f>[43]Junho!$H$23</f>
        <v>17.28</v>
      </c>
      <c r="U46" s="121">
        <f>[43]Junho!$H$24</f>
        <v>3.6</v>
      </c>
      <c r="V46" s="121">
        <f>[43]Junho!$H$25</f>
        <v>0.72000000000000008</v>
      </c>
      <c r="W46" s="121">
        <f>[43]Junho!$H$26</f>
        <v>0</v>
      </c>
      <c r="X46" s="121">
        <f>[43]Junho!$H$27</f>
        <v>0</v>
      </c>
      <c r="Y46" s="121">
        <f>[43]Junho!$H$28</f>
        <v>1.4400000000000002</v>
      </c>
      <c r="Z46" s="121">
        <f>[43]Junho!$H$29</f>
        <v>1.08</v>
      </c>
      <c r="AA46" s="121">
        <f>[43]Junho!$H$30</f>
        <v>6.12</v>
      </c>
      <c r="AB46" s="121">
        <f>[43]Junho!$H$31</f>
        <v>5.04</v>
      </c>
      <c r="AC46" s="121">
        <f>[43]Junho!$H$32</f>
        <v>0.36000000000000004</v>
      </c>
      <c r="AD46" s="121">
        <f>[43]Junho!$H$33</f>
        <v>1.08</v>
      </c>
      <c r="AE46" s="121">
        <f>[43]Junho!$H$34</f>
        <v>3.6</v>
      </c>
      <c r="AF46" s="108">
        <f t="shared" si="1"/>
        <v>17.28</v>
      </c>
      <c r="AG46" s="107">
        <f t="shared" si="2"/>
        <v>2.7719999999999998</v>
      </c>
      <c r="AH46" s="12" t="s">
        <v>35</v>
      </c>
    </row>
    <row r="47" spans="1:37" x14ac:dyDescent="0.2">
      <c r="A47" s="53" t="s">
        <v>23</v>
      </c>
      <c r="B47" s="121">
        <f>[44]Junho!$H$5</f>
        <v>10.44</v>
      </c>
      <c r="C47" s="121">
        <f>[44]Junho!$H$6</f>
        <v>17.28</v>
      </c>
      <c r="D47" s="121">
        <f>[44]Junho!$H$7</f>
        <v>12.96</v>
      </c>
      <c r="E47" s="121">
        <f>[44]Junho!$H$8</f>
        <v>7.9200000000000008</v>
      </c>
      <c r="F47" s="121">
        <f>[44]Junho!$H$9</f>
        <v>9.3600000000000012</v>
      </c>
      <c r="G47" s="121">
        <f>[44]Junho!$H$10</f>
        <v>13.68</v>
      </c>
      <c r="H47" s="121">
        <f>[44]Junho!$H$11</f>
        <v>12.96</v>
      </c>
      <c r="I47" s="121">
        <f>[44]Junho!$H$12</f>
        <v>8.2799999999999994</v>
      </c>
      <c r="J47" s="121">
        <f>[44]Junho!$H$13</f>
        <v>12.6</v>
      </c>
      <c r="K47" s="121">
        <f>[44]Junho!$H$14</f>
        <v>10.44</v>
      </c>
      <c r="L47" s="121">
        <f>[44]Junho!$H$15</f>
        <v>14.76</v>
      </c>
      <c r="M47" s="121">
        <f>[44]Junho!$H$16</f>
        <v>10.8</v>
      </c>
      <c r="N47" s="121">
        <f>[44]Junho!$H$17</f>
        <v>12.96</v>
      </c>
      <c r="O47" s="121">
        <f>[44]Junho!$H$18</f>
        <v>10.44</v>
      </c>
      <c r="P47" s="121">
        <f>[44]Junho!$H$19</f>
        <v>6.84</v>
      </c>
      <c r="Q47" s="121">
        <f>[44]Junho!$H$20</f>
        <v>11.879999999999999</v>
      </c>
      <c r="R47" s="121">
        <f>[44]Junho!$H$21</f>
        <v>12.24</v>
      </c>
      <c r="S47" s="121">
        <f>[44]Junho!$H$22</f>
        <v>8.64</v>
      </c>
      <c r="T47" s="121">
        <f>[44]Junho!$H$23</f>
        <v>15.120000000000001</v>
      </c>
      <c r="U47" s="121">
        <f>[44]Junho!$H$24</f>
        <v>10.8</v>
      </c>
      <c r="V47" s="121">
        <f>[44]Junho!$H$25</f>
        <v>8.64</v>
      </c>
      <c r="W47" s="121">
        <f>[44]Junho!$H$26</f>
        <v>14.04</v>
      </c>
      <c r="X47" s="121">
        <f>[44]Junho!$H$27</f>
        <v>14.76</v>
      </c>
      <c r="Y47" s="121">
        <f>[44]Junho!$H$28</f>
        <v>13.32</v>
      </c>
      <c r="Z47" s="121">
        <f>[44]Junho!$H$29</f>
        <v>11.16</v>
      </c>
      <c r="AA47" s="121">
        <f>[44]Junho!$H$30</f>
        <v>12.24</v>
      </c>
      <c r="AB47" s="121">
        <f>[44]Junho!$H$31</f>
        <v>13.68</v>
      </c>
      <c r="AC47" s="121">
        <f>[44]Junho!$H$32</f>
        <v>6.12</v>
      </c>
      <c r="AD47" s="121">
        <f>[44]Junho!$H$33</f>
        <v>12.96</v>
      </c>
      <c r="AE47" s="121">
        <f>[44]Junho!$H$34</f>
        <v>19.079999999999998</v>
      </c>
      <c r="AF47" s="108">
        <f t="shared" si="1"/>
        <v>19.079999999999998</v>
      </c>
      <c r="AG47" s="107">
        <f t="shared" si="2"/>
        <v>11.88</v>
      </c>
    </row>
    <row r="48" spans="1:37" x14ac:dyDescent="0.2">
      <c r="A48" s="53" t="s">
        <v>34</v>
      </c>
      <c r="B48" s="121">
        <f>[45]Junho!$H$5</f>
        <v>15.840000000000002</v>
      </c>
      <c r="C48" s="121">
        <f>[45]Junho!$H$6</f>
        <v>13.68</v>
      </c>
      <c r="D48" s="121">
        <f>[45]Junho!$H$7</f>
        <v>13.68</v>
      </c>
      <c r="E48" s="121">
        <f>[45]Junho!$H$8</f>
        <v>16.2</v>
      </c>
      <c r="F48" s="121">
        <f>[45]Junho!$H$9</f>
        <v>19.079999999999998</v>
      </c>
      <c r="G48" s="121">
        <f>[45]Junho!$H$10</f>
        <v>15.48</v>
      </c>
      <c r="H48" s="121">
        <f>[45]Junho!$H$11</f>
        <v>13.68</v>
      </c>
      <c r="I48" s="121">
        <f>[45]Junho!$H$12</f>
        <v>13.32</v>
      </c>
      <c r="J48" s="121">
        <f>[45]Junho!$H$13</f>
        <v>18</v>
      </c>
      <c r="K48" s="121">
        <f>[45]Junho!$H$14</f>
        <v>13.68</v>
      </c>
      <c r="L48" s="121">
        <f>[45]Junho!$H$15</f>
        <v>14.4</v>
      </c>
      <c r="M48" s="121">
        <f>[45]Junho!$H$16</f>
        <v>15.48</v>
      </c>
      <c r="N48" s="121">
        <f>[45]Junho!$H$17</f>
        <v>21.240000000000002</v>
      </c>
      <c r="O48" s="121">
        <f>[45]Junho!$H$18</f>
        <v>19.079999999999998</v>
      </c>
      <c r="P48" s="121">
        <f>[45]Junho!$H$19</f>
        <v>14.4</v>
      </c>
      <c r="Q48" s="121">
        <f>[45]Junho!$H$20</f>
        <v>16.559999999999999</v>
      </c>
      <c r="R48" s="121">
        <f>[45]Junho!$H$21</f>
        <v>21.96</v>
      </c>
      <c r="S48" s="121">
        <f>[45]Junho!$H$22</f>
        <v>23.040000000000003</v>
      </c>
      <c r="T48" s="121">
        <f>[45]Junho!$H$23</f>
        <v>17.28</v>
      </c>
      <c r="U48" s="121">
        <f>[45]Junho!$H$24</f>
        <v>14.04</v>
      </c>
      <c r="V48" s="121">
        <f>[45]Junho!$H$25</f>
        <v>21.6</v>
      </c>
      <c r="W48" s="121">
        <f>[45]Junho!$H$26</f>
        <v>19.440000000000001</v>
      </c>
      <c r="X48" s="121">
        <f>[45]Junho!$H$27</f>
        <v>16.2</v>
      </c>
      <c r="Y48" s="121">
        <f>[45]Junho!$H$28</f>
        <v>15.840000000000002</v>
      </c>
      <c r="Z48" s="121">
        <f>[45]Junho!$H$29</f>
        <v>15.120000000000001</v>
      </c>
      <c r="AA48" s="121">
        <f>[45]Junho!$H$30</f>
        <v>17.28</v>
      </c>
      <c r="AB48" s="121">
        <f>[45]Junho!$H$31</f>
        <v>20.88</v>
      </c>
      <c r="AC48" s="121">
        <f>[45]Junho!$H$32</f>
        <v>12.96</v>
      </c>
      <c r="AD48" s="121">
        <f>[45]Junho!$H$33</f>
        <v>16.2</v>
      </c>
      <c r="AE48" s="121">
        <f>[45]Junho!$H$34</f>
        <v>23.759999999999998</v>
      </c>
      <c r="AF48" s="108">
        <f t="shared" si="1"/>
        <v>23.759999999999998</v>
      </c>
      <c r="AG48" s="107">
        <f t="shared" si="2"/>
        <v>16.98</v>
      </c>
      <c r="AH48" s="12" t="s">
        <v>35</v>
      </c>
    </row>
    <row r="49" spans="1:38" x14ac:dyDescent="0.2">
      <c r="A49" s="53" t="s">
        <v>20</v>
      </c>
      <c r="B49" s="121">
        <f>[46]Junho!$H$5</f>
        <v>6.48</v>
      </c>
      <c r="C49" s="121">
        <f>[46]Junho!$H$6</f>
        <v>6.48</v>
      </c>
      <c r="D49" s="121">
        <f>[46]Junho!$H$7</f>
        <v>7.5600000000000005</v>
      </c>
      <c r="E49" s="121">
        <f>[46]Junho!$H$8</f>
        <v>5.4</v>
      </c>
      <c r="F49" s="121">
        <f>[46]Junho!$H$9</f>
        <v>6.48</v>
      </c>
      <c r="G49" s="121">
        <f>[46]Junho!$H$10</f>
        <v>8.2799999999999994</v>
      </c>
      <c r="H49" s="121">
        <f>[46]Junho!$H$11</f>
        <v>6.84</v>
      </c>
      <c r="I49" s="121">
        <f>[46]Junho!$H$12</f>
        <v>7.9200000000000008</v>
      </c>
      <c r="J49" s="121">
        <f>[46]Junho!$H$13</f>
        <v>10.08</v>
      </c>
      <c r="K49" s="121">
        <f>[46]Junho!$H$14</f>
        <v>8.2799999999999994</v>
      </c>
      <c r="L49" s="121">
        <f>[46]Junho!$H$15</f>
        <v>10.8</v>
      </c>
      <c r="M49" s="121">
        <f>[46]Junho!$H$16</f>
        <v>8.2799999999999994</v>
      </c>
      <c r="N49" s="121">
        <f>[46]Junho!$H$17</f>
        <v>10.44</v>
      </c>
      <c r="O49" s="121">
        <f>[46]Junho!$H$18</f>
        <v>7.5600000000000005</v>
      </c>
      <c r="P49" s="121">
        <f>[46]Junho!$H$19</f>
        <v>8.64</v>
      </c>
      <c r="Q49" s="121">
        <f>[46]Junho!$H$20</f>
        <v>5.4</v>
      </c>
      <c r="R49" s="121">
        <f>[46]Junho!$H$21</f>
        <v>7.5600000000000005</v>
      </c>
      <c r="S49" s="121">
        <f>[46]Junho!$H$22</f>
        <v>5.4</v>
      </c>
      <c r="T49" s="121">
        <f>[46]Junho!$H$23</f>
        <v>6.12</v>
      </c>
      <c r="U49" s="121">
        <f>[46]Junho!$H$24</f>
        <v>6.84</v>
      </c>
      <c r="V49" s="121">
        <f>[46]Junho!$H$25</f>
        <v>10.8</v>
      </c>
      <c r="W49" s="121">
        <f>[46]Junho!$H$26</f>
        <v>10.8</v>
      </c>
      <c r="X49" s="121">
        <f>[46]Junho!$H$27</f>
        <v>10.08</v>
      </c>
      <c r="Y49" s="121">
        <f>[46]Junho!$H$28</f>
        <v>8.2799999999999994</v>
      </c>
      <c r="Z49" s="121">
        <f>[46]Junho!$H$29</f>
        <v>7.9200000000000008</v>
      </c>
      <c r="AA49" s="121">
        <f>[46]Junho!$H$30</f>
        <v>12.24</v>
      </c>
      <c r="AB49" s="121">
        <f>[46]Junho!$H$31</f>
        <v>8.64</v>
      </c>
      <c r="AC49" s="121">
        <f>[46]Junho!$H$32</f>
        <v>6.48</v>
      </c>
      <c r="AD49" s="121">
        <f>[46]Junho!$H$33</f>
        <v>6.84</v>
      </c>
      <c r="AE49" s="121">
        <f>[46]Junho!$H$34</f>
        <v>5.4</v>
      </c>
      <c r="AF49" s="108">
        <f t="shared" si="1"/>
        <v>12.24</v>
      </c>
      <c r="AG49" s="107">
        <f t="shared" si="2"/>
        <v>7.9440000000000026</v>
      </c>
    </row>
    <row r="50" spans="1:38" s="5" customFormat="1" ht="17.100000000000001" customHeight="1" x14ac:dyDescent="0.2">
      <c r="A50" s="54" t="s">
        <v>24</v>
      </c>
      <c r="B50" s="122">
        <f t="shared" ref="B50:AF50" si="3">MAX(B5:B49)</f>
        <v>17.64</v>
      </c>
      <c r="C50" s="122">
        <f t="shared" si="3"/>
        <v>24.48</v>
      </c>
      <c r="D50" s="122">
        <f t="shared" si="3"/>
        <v>20.52</v>
      </c>
      <c r="E50" s="122">
        <f t="shared" si="3"/>
        <v>16.559999999999999</v>
      </c>
      <c r="F50" s="122">
        <f t="shared" si="3"/>
        <v>19.079999999999998</v>
      </c>
      <c r="G50" s="122">
        <f t="shared" si="3"/>
        <v>22.32</v>
      </c>
      <c r="H50" s="122">
        <f t="shared" si="3"/>
        <v>18</v>
      </c>
      <c r="I50" s="122">
        <f t="shared" si="3"/>
        <v>19.079999999999998</v>
      </c>
      <c r="J50" s="122">
        <f t="shared" si="3"/>
        <v>23.040000000000003</v>
      </c>
      <c r="K50" s="122">
        <f t="shared" si="3"/>
        <v>25.2</v>
      </c>
      <c r="L50" s="122">
        <f t="shared" si="3"/>
        <v>28.8</v>
      </c>
      <c r="M50" s="122">
        <f t="shared" si="3"/>
        <v>25.56</v>
      </c>
      <c r="N50" s="122">
        <f t="shared" si="3"/>
        <v>25.92</v>
      </c>
      <c r="O50" s="122">
        <f t="shared" si="3"/>
        <v>22.68</v>
      </c>
      <c r="P50" s="122">
        <f t="shared" si="3"/>
        <v>20.16</v>
      </c>
      <c r="Q50" s="122">
        <f t="shared" si="3"/>
        <v>24.12</v>
      </c>
      <c r="R50" s="122">
        <f t="shared" si="3"/>
        <v>23.040000000000003</v>
      </c>
      <c r="S50" s="122">
        <f t="shared" si="3"/>
        <v>23.040000000000003</v>
      </c>
      <c r="T50" s="122">
        <f t="shared" si="3"/>
        <v>31.319999999999997</v>
      </c>
      <c r="U50" s="122">
        <f t="shared" si="3"/>
        <v>19.079999999999998</v>
      </c>
      <c r="V50" s="122">
        <f t="shared" si="3"/>
        <v>22.32</v>
      </c>
      <c r="W50" s="122">
        <f t="shared" si="3"/>
        <v>24.48</v>
      </c>
      <c r="X50" s="122">
        <f t="shared" si="3"/>
        <v>24.12</v>
      </c>
      <c r="Y50" s="122">
        <f t="shared" si="3"/>
        <v>23.759999999999998</v>
      </c>
      <c r="Z50" s="122">
        <f t="shared" si="3"/>
        <v>20.52</v>
      </c>
      <c r="AA50" s="122">
        <f t="shared" si="3"/>
        <v>21.240000000000002</v>
      </c>
      <c r="AB50" s="122">
        <f t="shared" si="3"/>
        <v>23.759999999999998</v>
      </c>
      <c r="AC50" s="122">
        <f t="shared" si="3"/>
        <v>16.559999999999999</v>
      </c>
      <c r="AD50" s="122">
        <f t="shared" si="3"/>
        <v>23.759999999999998</v>
      </c>
      <c r="AE50" s="122">
        <f t="shared" si="3"/>
        <v>25.2</v>
      </c>
      <c r="AF50" s="108">
        <f t="shared" si="3"/>
        <v>31.319999999999997</v>
      </c>
      <c r="AG50" s="123"/>
      <c r="AJ50" s="5" t="s">
        <v>35</v>
      </c>
      <c r="AK50" s="5" t="s">
        <v>35</v>
      </c>
    </row>
    <row r="51" spans="1:38" x14ac:dyDescent="0.2">
      <c r="A51" s="99" t="s">
        <v>224</v>
      </c>
      <c r="B51" s="44"/>
      <c r="C51" s="44"/>
      <c r="D51" s="44"/>
      <c r="E51" s="44"/>
      <c r="F51" s="44"/>
      <c r="G51" s="4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0"/>
      <c r="AE51" s="55"/>
      <c r="AF51" s="48"/>
      <c r="AG51" s="49"/>
      <c r="AJ51" t="s">
        <v>35</v>
      </c>
    </row>
    <row r="52" spans="1:38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91"/>
      <c r="V52" s="91"/>
      <c r="W52" s="91"/>
      <c r="X52" s="91"/>
      <c r="Y52" s="89"/>
      <c r="Z52" s="89"/>
      <c r="AA52" s="89"/>
      <c r="AB52" s="89"/>
      <c r="AC52" s="89"/>
      <c r="AD52" s="89"/>
      <c r="AE52" s="89"/>
      <c r="AF52" s="48"/>
      <c r="AG52" s="47"/>
      <c r="AI52" t="s">
        <v>35</v>
      </c>
      <c r="AJ52" t="s">
        <v>35</v>
      </c>
      <c r="AK52" t="s">
        <v>35</v>
      </c>
    </row>
    <row r="53" spans="1:38" x14ac:dyDescent="0.2">
      <c r="A53" s="46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2"/>
      <c r="U53" s="92"/>
      <c r="V53" s="92"/>
      <c r="W53" s="92"/>
      <c r="X53" s="92"/>
      <c r="Y53" s="89"/>
      <c r="Z53" s="89"/>
      <c r="AA53" s="89"/>
      <c r="AB53" s="89"/>
      <c r="AC53" s="89"/>
      <c r="AD53" s="50"/>
      <c r="AE53" s="50"/>
      <c r="AF53" s="48"/>
      <c r="AG53" s="47"/>
    </row>
    <row r="54" spans="1:38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0"/>
      <c r="AE54" s="50"/>
      <c r="AF54" s="48"/>
      <c r="AG54" s="79"/>
      <c r="AK54" t="s">
        <v>35</v>
      </c>
    </row>
    <row r="55" spans="1:38" x14ac:dyDescent="0.2">
      <c r="A55" s="4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0"/>
      <c r="AF55" s="48"/>
      <c r="AG55" s="49"/>
    </row>
    <row r="56" spans="1:38" x14ac:dyDescent="0.2">
      <c r="A56" s="46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1"/>
      <c r="AF56" s="48"/>
      <c r="AG56" s="49"/>
      <c r="AJ56" t="s">
        <v>35</v>
      </c>
    </row>
    <row r="57" spans="1:38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35</v>
      </c>
    </row>
    <row r="60" spans="1:38" x14ac:dyDescent="0.2">
      <c r="AA60" s="3" t="s">
        <v>35</v>
      </c>
      <c r="AG60" t="s">
        <v>35</v>
      </c>
      <c r="AJ60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  <c r="AL62" s="12" t="s">
        <v>35</v>
      </c>
    </row>
    <row r="63" spans="1:38" x14ac:dyDescent="0.2">
      <c r="G63" s="3" t="s">
        <v>35</v>
      </c>
      <c r="H63" s="3" t="s">
        <v>212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3">
    <mergeCell ref="A2:A4"/>
    <mergeCell ref="B3:B4"/>
    <mergeCell ref="C3:C4"/>
    <mergeCell ref="D3:D4"/>
    <mergeCell ref="E3:E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S3:S4"/>
    <mergeCell ref="O3:O4"/>
    <mergeCell ref="A1:AG1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showGridLines="0" workbookViewId="0">
      <selection activeCell="AF5" sqref="AF5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x14ac:dyDescent="0.2">
      <c r="A1" s="138" t="s">
        <v>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7" s="4" customFormat="1" ht="16.5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41"/>
    </row>
    <row r="3" spans="1:37" s="5" customFormat="1" ht="12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10" t="s">
        <v>205</v>
      </c>
    </row>
    <row r="4" spans="1:37" s="5" customFormat="1" ht="13.5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10" t="s">
        <v>25</v>
      </c>
    </row>
    <row r="5" spans="1:37" s="5" customFormat="1" x14ac:dyDescent="0.2">
      <c r="A5" s="53" t="s">
        <v>30</v>
      </c>
      <c r="B5" s="84" t="str">
        <f>[2]Junho!$I$5</f>
        <v>*</v>
      </c>
      <c r="C5" s="84" t="str">
        <f>[2]Junho!$I$6</f>
        <v>*</v>
      </c>
      <c r="D5" s="84" t="str">
        <f>[2]Junho!$I$7</f>
        <v>*</v>
      </c>
      <c r="E5" s="84" t="str">
        <f>[2]Junho!$I$8</f>
        <v>*</v>
      </c>
      <c r="F5" s="84" t="str">
        <f>[2]Junho!$I$9</f>
        <v>*</v>
      </c>
      <c r="G5" s="84" t="str">
        <f>[2]Junho!$I$10</f>
        <v>*</v>
      </c>
      <c r="H5" s="84" t="str">
        <f>[2]Junho!$I$11</f>
        <v>*</v>
      </c>
      <c r="I5" s="84" t="str">
        <f>[2]Junho!$I$12</f>
        <v>*</v>
      </c>
      <c r="J5" s="84" t="str">
        <f>[2]Junho!$I$13</f>
        <v>*</v>
      </c>
      <c r="K5" s="84" t="str">
        <f>[2]Junho!$I$14</f>
        <v>*</v>
      </c>
      <c r="L5" s="84" t="str">
        <f>[2]Junho!$I$15</f>
        <v>*</v>
      </c>
      <c r="M5" s="84" t="str">
        <f>[2]Junho!$I$16</f>
        <v>*</v>
      </c>
      <c r="N5" s="84" t="str">
        <f>[2]Junho!$I$17</f>
        <v>*</v>
      </c>
      <c r="O5" s="84" t="str">
        <f>[2]Junho!$I$18</f>
        <v>*</v>
      </c>
      <c r="P5" s="84" t="str">
        <f>[2]Junho!$I$19</f>
        <v>*</v>
      </c>
      <c r="Q5" s="84" t="str">
        <f>[2]Junho!$I$20</f>
        <v>*</v>
      </c>
      <c r="R5" s="84" t="str">
        <f>[2]Junho!$I$21</f>
        <v>*</v>
      </c>
      <c r="S5" s="84" t="str">
        <f>[2]Junho!$I$22</f>
        <v>*</v>
      </c>
      <c r="T5" s="84" t="str">
        <f>[2]Junho!$I$23</f>
        <v>*</v>
      </c>
      <c r="U5" s="84" t="str">
        <f>[2]Junho!$I$24</f>
        <v>*</v>
      </c>
      <c r="V5" s="84" t="str">
        <f>[2]Junho!$I$25</f>
        <v>*</v>
      </c>
      <c r="W5" s="84" t="str">
        <f>[2]Junho!$I$26</f>
        <v>*</v>
      </c>
      <c r="X5" s="84" t="str">
        <f>[2]Junho!$I$27</f>
        <v>*</v>
      </c>
      <c r="Y5" s="84" t="str">
        <f>[2]Junho!$I$28</f>
        <v>*</v>
      </c>
      <c r="Z5" s="84" t="str">
        <f>[2]Junho!$I$29</f>
        <v>*</v>
      </c>
      <c r="AA5" s="84" t="str">
        <f>[2]Junho!$I$30</f>
        <v>*</v>
      </c>
      <c r="AB5" s="84" t="str">
        <f>[2]Junho!$I$31</f>
        <v>*</v>
      </c>
      <c r="AC5" s="84" t="str">
        <f>[2]Junho!$I$32</f>
        <v>*</v>
      </c>
      <c r="AD5" s="84" t="str">
        <f>[2]Junho!$I$33</f>
        <v>*</v>
      </c>
      <c r="AE5" s="84" t="str">
        <f>[2]Junho!$I$34</f>
        <v>*</v>
      </c>
      <c r="AF5" s="111" t="str">
        <f>[2]Junho!$I$35</f>
        <v>*</v>
      </c>
    </row>
    <row r="6" spans="1:37" x14ac:dyDescent="0.2">
      <c r="A6" s="53" t="s">
        <v>0</v>
      </c>
      <c r="B6" s="11" t="str">
        <f>[3]Junho!$I$5</f>
        <v>*</v>
      </c>
      <c r="C6" s="11" t="str">
        <f>[3]Junho!$I$6</f>
        <v>*</v>
      </c>
      <c r="D6" s="11" t="str">
        <f>[3]Junho!$I$7</f>
        <v>*</v>
      </c>
      <c r="E6" s="11" t="str">
        <f>[3]Junho!$I$8</f>
        <v>*</v>
      </c>
      <c r="F6" s="11" t="str">
        <f>[3]Junho!$I$9</f>
        <v>*</v>
      </c>
      <c r="G6" s="11" t="str">
        <f>[3]Junho!$I$10</f>
        <v>*</v>
      </c>
      <c r="H6" s="11" t="str">
        <f>[3]Junho!$I$11</f>
        <v>*</v>
      </c>
      <c r="I6" s="11" t="str">
        <f>[3]Junho!$I$12</f>
        <v>*</v>
      </c>
      <c r="J6" s="11" t="str">
        <f>[3]Junho!$I$13</f>
        <v>*</v>
      </c>
      <c r="K6" s="11" t="str">
        <f>[3]Junho!$I$14</f>
        <v>*</v>
      </c>
      <c r="L6" s="11" t="str">
        <f>[3]Junho!$I$15</f>
        <v>*</v>
      </c>
      <c r="M6" s="11" t="str">
        <f>[3]Junho!$I$16</f>
        <v>*</v>
      </c>
      <c r="N6" s="11" t="str">
        <f>[3]Junho!$I$17</f>
        <v>*</v>
      </c>
      <c r="O6" s="11" t="str">
        <f>[3]Junho!$I$18</f>
        <v>*</v>
      </c>
      <c r="P6" s="11" t="str">
        <f>[3]Junho!$I$19</f>
        <v>*</v>
      </c>
      <c r="Q6" s="11" t="str">
        <f>[3]Junho!$I$20</f>
        <v>*</v>
      </c>
      <c r="R6" s="11" t="str">
        <f>[3]Junho!$I$21</f>
        <v>*</v>
      </c>
      <c r="S6" s="11" t="str">
        <f>[3]Junho!$I$22</f>
        <v>*</v>
      </c>
      <c r="T6" s="97" t="str">
        <f>[3]Junho!$I$23</f>
        <v>*</v>
      </c>
      <c r="U6" s="97" t="str">
        <f>[3]Junho!$I$24</f>
        <v>*</v>
      </c>
      <c r="V6" s="97" t="str">
        <f>[3]Junho!$I$25</f>
        <v>*</v>
      </c>
      <c r="W6" s="97" t="str">
        <f>[3]Junho!$I$26</f>
        <v>*</v>
      </c>
      <c r="X6" s="97" t="str">
        <f>[3]Junho!$I$27</f>
        <v>*</v>
      </c>
      <c r="Y6" s="97" t="str">
        <f>[3]Junho!$I$28</f>
        <v>*</v>
      </c>
      <c r="Z6" s="97" t="str">
        <f>[3]Junho!$I$29</f>
        <v>*</v>
      </c>
      <c r="AA6" s="97" t="str">
        <f>[3]Junho!$I$30</f>
        <v>*</v>
      </c>
      <c r="AB6" s="97" t="str">
        <f>[3]Junho!$I$31</f>
        <v>*</v>
      </c>
      <c r="AC6" s="97" t="str">
        <f>[3]Junho!$I$32</f>
        <v>*</v>
      </c>
      <c r="AD6" s="97" t="str">
        <f>[3]Junho!$I$33</f>
        <v>*</v>
      </c>
      <c r="AE6" s="97" t="str">
        <f>[3]Junho!$I$34</f>
        <v>*</v>
      </c>
      <c r="AF6" s="112" t="str">
        <f>[3]Junho!$I$35</f>
        <v>*</v>
      </c>
    </row>
    <row r="7" spans="1:37" x14ac:dyDescent="0.2">
      <c r="A7" s="53" t="s">
        <v>88</v>
      </c>
      <c r="B7" s="97" t="str">
        <f>[4]Junho!$I$5</f>
        <v>*</v>
      </c>
      <c r="C7" s="97" t="str">
        <f>[4]Junho!$I$6</f>
        <v>*</v>
      </c>
      <c r="D7" s="97" t="str">
        <f>[4]Junho!$I$7</f>
        <v>*</v>
      </c>
      <c r="E7" s="97" t="str">
        <f>[4]Junho!$I$8</f>
        <v>*</v>
      </c>
      <c r="F7" s="97" t="str">
        <f>[4]Junho!$I$9</f>
        <v>*</v>
      </c>
      <c r="G7" s="97" t="str">
        <f>[4]Junho!$I$10</f>
        <v>*</v>
      </c>
      <c r="H7" s="97" t="str">
        <f>[4]Junho!$I$11</f>
        <v>*</v>
      </c>
      <c r="I7" s="97" t="str">
        <f>[4]Junho!$I$12</f>
        <v>*</v>
      </c>
      <c r="J7" s="97" t="str">
        <f>[4]Junho!$I$13</f>
        <v>*</v>
      </c>
      <c r="K7" s="97" t="str">
        <f>[4]Junho!$I$14</f>
        <v>*</v>
      </c>
      <c r="L7" s="97" t="str">
        <f>[4]Junho!$I$15</f>
        <v>*</v>
      </c>
      <c r="M7" s="97" t="str">
        <f>[4]Junho!$I$16</f>
        <v>*</v>
      </c>
      <c r="N7" s="97" t="str">
        <f>[4]Junho!$I$17</f>
        <v>*</v>
      </c>
      <c r="O7" s="97" t="str">
        <f>[4]Junho!$I$18</f>
        <v>*</v>
      </c>
      <c r="P7" s="97" t="str">
        <f>[4]Junho!$I$19</f>
        <v>*</v>
      </c>
      <c r="Q7" s="97" t="str">
        <f>[4]Junho!$I$20</f>
        <v>*</v>
      </c>
      <c r="R7" s="97" t="str">
        <f>[4]Junho!$I$21</f>
        <v>*</v>
      </c>
      <c r="S7" s="97" t="str">
        <f>[4]Junho!$I$22</f>
        <v>*</v>
      </c>
      <c r="T7" s="97" t="str">
        <f>[4]Junho!$I$23</f>
        <v>*</v>
      </c>
      <c r="U7" s="97" t="str">
        <f>[4]Junho!$I$24</f>
        <v>*</v>
      </c>
      <c r="V7" s="97" t="str">
        <f>[4]Junho!$I$25</f>
        <v>*</v>
      </c>
      <c r="W7" s="97" t="str">
        <f>[4]Junho!$I$26</f>
        <v>*</v>
      </c>
      <c r="X7" s="97" t="str">
        <f>[4]Junho!$I$27</f>
        <v>*</v>
      </c>
      <c r="Y7" s="97" t="str">
        <f>[4]Junho!$I$28</f>
        <v>*</v>
      </c>
      <c r="Z7" s="97" t="str">
        <f>[4]Junho!$I$29</f>
        <v>*</v>
      </c>
      <c r="AA7" s="97" t="str">
        <f>[4]Junho!$I$30</f>
        <v>*</v>
      </c>
      <c r="AB7" s="97" t="str">
        <f>[4]Junho!$I$31</f>
        <v>*</v>
      </c>
      <c r="AC7" s="97" t="str">
        <f>[4]Junho!$I$32</f>
        <v>*</v>
      </c>
      <c r="AD7" s="97" t="str">
        <f>[4]Junho!$I$33</f>
        <v>*</v>
      </c>
      <c r="AE7" s="97" t="str">
        <f>[4]Junho!$I$34</f>
        <v>*</v>
      </c>
      <c r="AF7" s="112" t="str">
        <f>[4]Junho!$I$35</f>
        <v>*</v>
      </c>
    </row>
    <row r="8" spans="1:37" x14ac:dyDescent="0.2">
      <c r="A8" s="53" t="s">
        <v>1</v>
      </c>
      <c r="B8" s="11" t="str">
        <f>[5]Junho!$I$5</f>
        <v>*</v>
      </c>
      <c r="C8" s="11" t="str">
        <f>[5]Junho!$I$6</f>
        <v>*</v>
      </c>
      <c r="D8" s="11" t="str">
        <f>[5]Junho!$I$7</f>
        <v>*</v>
      </c>
      <c r="E8" s="11" t="str">
        <f>[5]Junho!$I$8</f>
        <v>*</v>
      </c>
      <c r="F8" s="11" t="str">
        <f>[5]Junho!$I$9</f>
        <v>*</v>
      </c>
      <c r="G8" s="11" t="str">
        <f>[5]Junho!$I$10</f>
        <v>*</v>
      </c>
      <c r="H8" s="11" t="str">
        <f>[5]Junho!$I$11</f>
        <v>*</v>
      </c>
      <c r="I8" s="11" t="str">
        <f>[5]Junho!$I$12</f>
        <v>*</v>
      </c>
      <c r="J8" s="11" t="str">
        <f>[5]Junho!$I$13</f>
        <v>*</v>
      </c>
      <c r="K8" s="11" t="str">
        <f>[5]Junho!$I$14</f>
        <v>*</v>
      </c>
      <c r="L8" s="11" t="str">
        <f>[5]Junho!$I$15</f>
        <v>*</v>
      </c>
      <c r="M8" s="11" t="str">
        <f>[5]Junho!$I$16</f>
        <v>*</v>
      </c>
      <c r="N8" s="11" t="str">
        <f>[5]Junho!$I$17</f>
        <v>*</v>
      </c>
      <c r="O8" s="11" t="str">
        <f>[5]Junho!$I$18</f>
        <v>*</v>
      </c>
      <c r="P8" s="11" t="str">
        <f>[5]Junho!$I$19</f>
        <v>*</v>
      </c>
      <c r="Q8" s="11" t="str">
        <f>[5]Junho!$I$20</f>
        <v>*</v>
      </c>
      <c r="R8" s="11" t="str">
        <f>[5]Junho!$I$21</f>
        <v>*</v>
      </c>
      <c r="S8" s="11" t="str">
        <f>[5]Junho!$I$22</f>
        <v>*</v>
      </c>
      <c r="T8" s="97" t="str">
        <f>[5]Junho!$I$23</f>
        <v>*</v>
      </c>
      <c r="U8" s="97" t="str">
        <f>[5]Junho!$I$24</f>
        <v>*</v>
      </c>
      <c r="V8" s="97" t="str">
        <f>[5]Junho!$I$25</f>
        <v>*</v>
      </c>
      <c r="W8" s="97" t="str">
        <f>[5]Junho!$I$26</f>
        <v>*</v>
      </c>
      <c r="X8" s="97" t="str">
        <f>[5]Junho!$I$27</f>
        <v>*</v>
      </c>
      <c r="Y8" s="97" t="str">
        <f>[5]Junho!$I$28</f>
        <v>*</v>
      </c>
      <c r="Z8" s="97" t="str">
        <f>[5]Junho!$I$29</f>
        <v>*</v>
      </c>
      <c r="AA8" s="97" t="str">
        <f>[5]Junho!$I$30</f>
        <v>*</v>
      </c>
      <c r="AB8" s="97" t="str">
        <f>[5]Junho!$I$31</f>
        <v>*</v>
      </c>
      <c r="AC8" s="97" t="str">
        <f>[5]Junho!$I$32</f>
        <v>*</v>
      </c>
      <c r="AD8" s="97" t="str">
        <f>[5]Junho!$I$33</f>
        <v>*</v>
      </c>
      <c r="AE8" s="97" t="str">
        <f>[5]Junho!$I$34</f>
        <v>*</v>
      </c>
      <c r="AF8" s="112" t="str">
        <f>[5]Junho!$I$35</f>
        <v>*</v>
      </c>
    </row>
    <row r="9" spans="1:37" x14ac:dyDescent="0.2">
      <c r="A9" s="53" t="s">
        <v>151</v>
      </c>
      <c r="B9" s="11" t="str">
        <f>[6]Junho!$I$5</f>
        <v>*</v>
      </c>
      <c r="C9" s="11" t="str">
        <f>[6]Junho!$I$6</f>
        <v>*</v>
      </c>
      <c r="D9" s="11" t="str">
        <f>[6]Junho!$I$7</f>
        <v>*</v>
      </c>
      <c r="E9" s="11" t="str">
        <f>[6]Junho!$I$8</f>
        <v>*</v>
      </c>
      <c r="F9" s="11" t="str">
        <f>[6]Junho!$I$9</f>
        <v>*</v>
      </c>
      <c r="G9" s="11" t="str">
        <f>[6]Junho!$I$10</f>
        <v>*</v>
      </c>
      <c r="H9" s="11" t="str">
        <f>[6]Junho!$I$11</f>
        <v>*</v>
      </c>
      <c r="I9" s="11" t="str">
        <f>[6]Junho!$I$12</f>
        <v>*</v>
      </c>
      <c r="J9" s="11" t="str">
        <f>[6]Junho!$I$13</f>
        <v>*</v>
      </c>
      <c r="K9" s="11" t="str">
        <f>[6]Junho!$I$14</f>
        <v>*</v>
      </c>
      <c r="L9" s="11" t="str">
        <f>[6]Junho!$I$15</f>
        <v>*</v>
      </c>
      <c r="M9" s="11" t="str">
        <f>[6]Junho!$I$16</f>
        <v>*</v>
      </c>
      <c r="N9" s="11" t="str">
        <f>[6]Junho!$I$17</f>
        <v>*</v>
      </c>
      <c r="O9" s="11" t="str">
        <f>[6]Junho!$I$18</f>
        <v>*</v>
      </c>
      <c r="P9" s="11" t="str">
        <f>[6]Junho!$I$19</f>
        <v>*</v>
      </c>
      <c r="Q9" s="11" t="str">
        <f>[6]Junho!$I$20</f>
        <v>*</v>
      </c>
      <c r="R9" s="11" t="str">
        <f>[6]Junho!$I$21</f>
        <v>*</v>
      </c>
      <c r="S9" s="11" t="str">
        <f>[6]Junho!$I$22</f>
        <v>*</v>
      </c>
      <c r="T9" s="97" t="str">
        <f>[6]Junho!$I$23</f>
        <v>*</v>
      </c>
      <c r="U9" s="97" t="str">
        <f>[6]Junho!$I$24</f>
        <v>*</v>
      </c>
      <c r="V9" s="97" t="str">
        <f>[6]Junho!$I$25</f>
        <v>*</v>
      </c>
      <c r="W9" s="97" t="str">
        <f>[6]Junho!$I$26</f>
        <v>*</v>
      </c>
      <c r="X9" s="97" t="str">
        <f>[6]Junho!$I$27</f>
        <v>*</v>
      </c>
      <c r="Y9" s="97" t="str">
        <f>[6]Junho!$I$28</f>
        <v>*</v>
      </c>
      <c r="Z9" s="97" t="str">
        <f>[6]Junho!$I$29</f>
        <v>*</v>
      </c>
      <c r="AA9" s="97" t="str">
        <f>[6]Junho!$I$30</f>
        <v>*</v>
      </c>
      <c r="AB9" s="97" t="str">
        <f>[6]Junho!$I$31</f>
        <v>*</v>
      </c>
      <c r="AC9" s="97" t="str">
        <f>[6]Junho!$I$32</f>
        <v>*</v>
      </c>
      <c r="AD9" s="97" t="str">
        <f>[6]Junho!$I$33</f>
        <v>*</v>
      </c>
      <c r="AE9" s="97" t="str">
        <f>[6]Junho!$I$34</f>
        <v>*</v>
      </c>
      <c r="AF9" s="113" t="str">
        <f>[6]Junho!$I$35</f>
        <v>*</v>
      </c>
    </row>
    <row r="10" spans="1:37" x14ac:dyDescent="0.2">
      <c r="A10" s="53" t="s">
        <v>95</v>
      </c>
      <c r="B10" s="11" t="str">
        <f>[7]Junho!$I$5</f>
        <v>*</v>
      </c>
      <c r="C10" s="11" t="str">
        <f>[7]Junho!$I$6</f>
        <v>*</v>
      </c>
      <c r="D10" s="11" t="str">
        <f>[7]Junho!$I$7</f>
        <v>*</v>
      </c>
      <c r="E10" s="11" t="str">
        <f>[7]Junho!$I$8</f>
        <v>*</v>
      </c>
      <c r="F10" s="11" t="str">
        <f>[7]Junho!$I$9</f>
        <v>*</v>
      </c>
      <c r="G10" s="11" t="str">
        <f>[7]Junho!$I$10</f>
        <v>*</v>
      </c>
      <c r="H10" s="11" t="str">
        <f>[7]Junho!$I$11</f>
        <v>*</v>
      </c>
      <c r="I10" s="11" t="str">
        <f>[7]Junho!$I$12</f>
        <v>*</v>
      </c>
      <c r="J10" s="11" t="str">
        <f>[7]Junho!$I$13</f>
        <v>*</v>
      </c>
      <c r="K10" s="11" t="str">
        <f>[7]Junho!$I$14</f>
        <v>*</v>
      </c>
      <c r="L10" s="11" t="str">
        <f>[7]Junho!$I$15</f>
        <v>*</v>
      </c>
      <c r="M10" s="11" t="str">
        <f>[7]Junho!$I$16</f>
        <v>*</v>
      </c>
      <c r="N10" s="11" t="str">
        <f>[7]Junho!$I$17</f>
        <v>*</v>
      </c>
      <c r="O10" s="11" t="str">
        <f>[7]Junho!$I$18</f>
        <v>*</v>
      </c>
      <c r="P10" s="11" t="str">
        <f>[7]Junho!$I$19</f>
        <v>*</v>
      </c>
      <c r="Q10" s="11" t="str">
        <f>[7]Junho!$I$20</f>
        <v>*</v>
      </c>
      <c r="R10" s="11" t="str">
        <f>[7]Junho!$I$21</f>
        <v>*</v>
      </c>
      <c r="S10" s="11" t="str">
        <f>[7]Junho!$I$22</f>
        <v>*</v>
      </c>
      <c r="T10" s="97" t="str">
        <f>[7]Junho!$I$23</f>
        <v>*</v>
      </c>
      <c r="U10" s="97" t="str">
        <f>[7]Junho!$I$24</f>
        <v>*</v>
      </c>
      <c r="V10" s="97" t="str">
        <f>[7]Junho!$I$25</f>
        <v>*</v>
      </c>
      <c r="W10" s="97" t="str">
        <f>[7]Junho!$I$26</f>
        <v>*</v>
      </c>
      <c r="X10" s="97" t="str">
        <f>[7]Junho!$I$27</f>
        <v>*</v>
      </c>
      <c r="Y10" s="97" t="str">
        <f>[7]Junho!$I$28</f>
        <v>*</v>
      </c>
      <c r="Z10" s="97" t="str">
        <f>[7]Junho!$I$29</f>
        <v>*</v>
      </c>
      <c r="AA10" s="97" t="str">
        <f>[7]Junho!$I$30</f>
        <v>*</v>
      </c>
      <c r="AB10" s="97" t="str">
        <f>[7]Junho!$I$31</f>
        <v>*</v>
      </c>
      <c r="AC10" s="97" t="str">
        <f>[7]Junho!$I$32</f>
        <v>*</v>
      </c>
      <c r="AD10" s="97" t="str">
        <f>[7]Junho!$I$33</f>
        <v>*</v>
      </c>
      <c r="AE10" s="97" t="str">
        <f>[7]Junho!$I$34</f>
        <v>*</v>
      </c>
      <c r="AF10" s="113" t="str">
        <f>[7]Junho!$I$35</f>
        <v>*</v>
      </c>
    </row>
    <row r="11" spans="1:37" x14ac:dyDescent="0.2">
      <c r="A11" s="53" t="s">
        <v>52</v>
      </c>
      <c r="B11" s="11" t="str">
        <f>[8]Junho!$I$5</f>
        <v>*</v>
      </c>
      <c r="C11" s="11" t="str">
        <f>[8]Junho!$I$6</f>
        <v>*</v>
      </c>
      <c r="D11" s="11" t="str">
        <f>[8]Junho!$I$7</f>
        <v>*</v>
      </c>
      <c r="E11" s="11" t="str">
        <f>[8]Junho!$I$8</f>
        <v>*</v>
      </c>
      <c r="F11" s="11" t="str">
        <f>[8]Junho!$I$9</f>
        <v>*</v>
      </c>
      <c r="G11" s="11" t="str">
        <f>[8]Junho!$I$10</f>
        <v>*</v>
      </c>
      <c r="H11" s="11" t="str">
        <f>[8]Junho!$I$11</f>
        <v>*</v>
      </c>
      <c r="I11" s="11" t="str">
        <f>[8]Junho!$I$12</f>
        <v>*</v>
      </c>
      <c r="J11" s="11" t="str">
        <f>[8]Junho!$I$13</f>
        <v>*</v>
      </c>
      <c r="K11" s="11" t="str">
        <f>[8]Junho!$I$14</f>
        <v>*</v>
      </c>
      <c r="L11" s="11" t="str">
        <f>[8]Junho!$I$15</f>
        <v>*</v>
      </c>
      <c r="M11" s="11" t="str">
        <f>[8]Junho!$I$16</f>
        <v>*</v>
      </c>
      <c r="N11" s="11" t="str">
        <f>[8]Junho!$I$17</f>
        <v>*</v>
      </c>
      <c r="O11" s="11" t="str">
        <f>[8]Junho!$I$18</f>
        <v>*</v>
      </c>
      <c r="P11" s="11" t="str">
        <f>[8]Junho!$I$19</f>
        <v>*</v>
      </c>
      <c r="Q11" s="11" t="str">
        <f>[8]Junho!$I$20</f>
        <v>*</v>
      </c>
      <c r="R11" s="11" t="str">
        <f>[8]Junho!$I$21</f>
        <v>*</v>
      </c>
      <c r="S11" s="11" t="str">
        <f>[8]Junho!$I$22</f>
        <v>*</v>
      </c>
      <c r="T11" s="97" t="str">
        <f>[8]Junho!$I$23</f>
        <v>*</v>
      </c>
      <c r="U11" s="97" t="str">
        <f>[8]Junho!$I$24</f>
        <v>*</v>
      </c>
      <c r="V11" s="97" t="str">
        <f>[8]Junho!$I$25</f>
        <v>*</v>
      </c>
      <c r="W11" s="97" t="str">
        <f>[8]Junho!$I$26</f>
        <v>*</v>
      </c>
      <c r="X11" s="97" t="str">
        <f>[8]Junho!$I$27</f>
        <v>*</v>
      </c>
      <c r="Y11" s="97" t="str">
        <f>[8]Junho!$I$28</f>
        <v>*</v>
      </c>
      <c r="Z11" s="97" t="str">
        <f>[8]Junho!$I$29</f>
        <v>*</v>
      </c>
      <c r="AA11" s="97" t="str">
        <f>[8]Junho!$I$30</f>
        <v>*</v>
      </c>
      <c r="AB11" s="97" t="str">
        <f>[8]Junho!$I$31</f>
        <v>*</v>
      </c>
      <c r="AC11" s="97" t="str">
        <f>[8]Junho!$I$32</f>
        <v>*</v>
      </c>
      <c r="AD11" s="97" t="str">
        <f>[8]Junho!$I$33</f>
        <v>*</v>
      </c>
      <c r="AE11" s="97" t="str">
        <f>[8]Junho!$I$34</f>
        <v>*</v>
      </c>
      <c r="AF11" s="112" t="str">
        <f>[8]Junho!$I$35</f>
        <v>*</v>
      </c>
    </row>
    <row r="12" spans="1:37" x14ac:dyDescent="0.2">
      <c r="A12" s="53" t="s">
        <v>31</v>
      </c>
      <c r="B12" s="98" t="str">
        <f>[9]Junho!$I$5</f>
        <v>*</v>
      </c>
      <c r="C12" s="98" t="str">
        <f>[9]Junho!$I$6</f>
        <v>*</v>
      </c>
      <c r="D12" s="98" t="str">
        <f>[9]Junho!$I$7</f>
        <v>*</v>
      </c>
      <c r="E12" s="98" t="str">
        <f>[9]Junho!$I$8</f>
        <v>*</v>
      </c>
      <c r="F12" s="98" t="str">
        <f>[9]Junho!$I$9</f>
        <v>*</v>
      </c>
      <c r="G12" s="98" t="str">
        <f>[9]Junho!$I$10</f>
        <v>*</v>
      </c>
      <c r="H12" s="98" t="str">
        <f>[9]Junho!$I$11</f>
        <v>*</v>
      </c>
      <c r="I12" s="98" t="str">
        <f>[9]Junho!$I$12</f>
        <v>*</v>
      </c>
      <c r="J12" s="98" t="str">
        <f>[9]Junho!$I$13</f>
        <v>*</v>
      </c>
      <c r="K12" s="98" t="str">
        <f>[9]Junho!$I$14</f>
        <v>*</v>
      </c>
      <c r="L12" s="98" t="str">
        <f>[9]Junho!$I$15</f>
        <v>*</v>
      </c>
      <c r="M12" s="98" t="str">
        <f>[9]Junho!$I$16</f>
        <v>*</v>
      </c>
      <c r="N12" s="98" t="str">
        <f>[9]Junho!$I$17</f>
        <v>*</v>
      </c>
      <c r="O12" s="98" t="str">
        <f>[9]Junho!$I$18</f>
        <v>*</v>
      </c>
      <c r="P12" s="98" t="str">
        <f>[9]Junho!$I$19</f>
        <v>*</v>
      </c>
      <c r="Q12" s="98" t="str">
        <f>[9]Junho!$I$20</f>
        <v>*</v>
      </c>
      <c r="R12" s="98" t="str">
        <f>[9]Junho!$I$21</f>
        <v>*</v>
      </c>
      <c r="S12" s="98" t="str">
        <f>[9]Junho!$I$22</f>
        <v>*</v>
      </c>
      <c r="T12" s="97" t="str">
        <f>[9]Junho!$I$23</f>
        <v>*</v>
      </c>
      <c r="U12" s="97" t="str">
        <f>[9]Junho!$I$24</f>
        <v>*</v>
      </c>
      <c r="V12" s="97" t="str">
        <f>[9]Junho!$I$25</f>
        <v>*</v>
      </c>
      <c r="W12" s="97" t="str">
        <f>[9]Junho!$I$26</f>
        <v>*</v>
      </c>
      <c r="X12" s="97" t="str">
        <f>[9]Junho!$I$27</f>
        <v>*</v>
      </c>
      <c r="Y12" s="97" t="str">
        <f>[9]Junho!$I$28</f>
        <v>*</v>
      </c>
      <c r="Z12" s="97" t="str">
        <f>[9]Junho!$I$29</f>
        <v>*</v>
      </c>
      <c r="AA12" s="97" t="str">
        <f>[9]Junho!$I$30</f>
        <v>*</v>
      </c>
      <c r="AB12" s="97" t="str">
        <f>[9]Junho!$I$31</f>
        <v>*</v>
      </c>
      <c r="AC12" s="97" t="str">
        <f>[9]Junho!$I$32</f>
        <v>*</v>
      </c>
      <c r="AD12" s="97" t="str">
        <f>[9]Junho!$I$33</f>
        <v>*</v>
      </c>
      <c r="AE12" s="97" t="str">
        <f>[9]Junho!$I$34</f>
        <v>*</v>
      </c>
      <c r="AF12" s="112" t="str">
        <f>[9]Junho!$I$35</f>
        <v>N</v>
      </c>
      <c r="AI12" t="s">
        <v>35</v>
      </c>
    </row>
    <row r="13" spans="1:37" x14ac:dyDescent="0.2">
      <c r="A13" s="53" t="s">
        <v>98</v>
      </c>
      <c r="B13" s="11" t="str">
        <f>[10]Junho!$I$5</f>
        <v>*</v>
      </c>
      <c r="C13" s="11" t="str">
        <f>[10]Junho!$I$6</f>
        <v>*</v>
      </c>
      <c r="D13" s="11" t="str">
        <f>[10]Junho!$I$7</f>
        <v>*</v>
      </c>
      <c r="E13" s="11" t="str">
        <f>[10]Junho!$I$8</f>
        <v>*</v>
      </c>
      <c r="F13" s="11" t="str">
        <f>[10]Junho!$I$9</f>
        <v>*</v>
      </c>
      <c r="G13" s="11" t="str">
        <f>[10]Junho!$I$10</f>
        <v>*</v>
      </c>
      <c r="H13" s="11" t="str">
        <f>[10]Junho!$I$11</f>
        <v>*</v>
      </c>
      <c r="I13" s="11" t="str">
        <f>[10]Junho!$I$12</f>
        <v>*</v>
      </c>
      <c r="J13" s="11" t="str">
        <f>[10]Junho!$I$13</f>
        <v>*</v>
      </c>
      <c r="K13" s="11" t="str">
        <f>[10]Junho!$I$14</f>
        <v>*</v>
      </c>
      <c r="L13" s="11" t="str">
        <f>[10]Junho!$I$15</f>
        <v>*</v>
      </c>
      <c r="M13" s="11" t="str">
        <f>[10]Junho!$I$16</f>
        <v>*</v>
      </c>
      <c r="N13" s="11" t="str">
        <f>[10]Junho!$I$17</f>
        <v>*</v>
      </c>
      <c r="O13" s="11" t="str">
        <f>[10]Junho!$I$18</f>
        <v>*</v>
      </c>
      <c r="P13" s="11" t="str">
        <f>[10]Junho!$I$19</f>
        <v>*</v>
      </c>
      <c r="Q13" s="11" t="str">
        <f>[10]Junho!$I$20</f>
        <v>*</v>
      </c>
      <c r="R13" s="11" t="str">
        <f>[10]Junho!$I$21</f>
        <v>*</v>
      </c>
      <c r="S13" s="11" t="str">
        <f>[10]Junho!$I$22</f>
        <v>*</v>
      </c>
      <c r="T13" s="11" t="str">
        <f>[10]Junho!$I$23</f>
        <v>*</v>
      </c>
      <c r="U13" s="11" t="str">
        <f>[10]Junho!$I$24</f>
        <v>*</v>
      </c>
      <c r="V13" s="11" t="str">
        <f>[10]Junho!$I$25</f>
        <v>*</v>
      </c>
      <c r="W13" s="11" t="str">
        <f>[10]Junho!$I$26</f>
        <v>*</v>
      </c>
      <c r="X13" s="11" t="str">
        <f>[10]Junho!$I$27</f>
        <v>*</v>
      </c>
      <c r="Y13" s="11" t="str">
        <f>[10]Junho!$I$28</f>
        <v>*</v>
      </c>
      <c r="Z13" s="11" t="str">
        <f>[10]Junho!$I$29</f>
        <v>*</v>
      </c>
      <c r="AA13" s="11" t="str">
        <f>[10]Junho!$I$30</f>
        <v>*</v>
      </c>
      <c r="AB13" s="11" t="str">
        <f>[10]Junho!$I$31</f>
        <v>*</v>
      </c>
      <c r="AC13" s="11" t="str">
        <f>[10]Junho!$I$32</f>
        <v>*</v>
      </c>
      <c r="AD13" s="11" t="str">
        <f>[10]Junho!$I$33</f>
        <v>*</v>
      </c>
      <c r="AE13" s="11" t="str">
        <f>[10]Junho!$I$34</f>
        <v>*</v>
      </c>
      <c r="AF13" s="113" t="str">
        <f>[10]Junho!$I$35</f>
        <v>*</v>
      </c>
      <c r="AK13" t="s">
        <v>35</v>
      </c>
    </row>
    <row r="14" spans="1:37" x14ac:dyDescent="0.2">
      <c r="A14" s="53" t="s">
        <v>102</v>
      </c>
      <c r="B14" s="98" t="str">
        <f>[11]Junho!$I$5</f>
        <v>*</v>
      </c>
      <c r="C14" s="98" t="str">
        <f>[11]Junho!$I$6</f>
        <v>*</v>
      </c>
      <c r="D14" s="98" t="str">
        <f>[11]Junho!$I$7</f>
        <v>*</v>
      </c>
      <c r="E14" s="98" t="str">
        <f>[11]Junho!$I$8</f>
        <v>*</v>
      </c>
      <c r="F14" s="98" t="str">
        <f>[11]Junho!$I$9</f>
        <v>*</v>
      </c>
      <c r="G14" s="98" t="str">
        <f>[11]Junho!$I$10</f>
        <v>*</v>
      </c>
      <c r="H14" s="98" t="str">
        <f>[11]Junho!$I$11</f>
        <v>*</v>
      </c>
      <c r="I14" s="98" t="str">
        <f>[11]Junho!$I$12</f>
        <v>*</v>
      </c>
      <c r="J14" s="98" t="str">
        <f>[11]Junho!$I$13</f>
        <v>*</v>
      </c>
      <c r="K14" s="98" t="str">
        <f>[11]Junho!$I$14</f>
        <v>*</v>
      </c>
      <c r="L14" s="98" t="str">
        <f>[11]Junho!$I$15</f>
        <v>*</v>
      </c>
      <c r="M14" s="98" t="str">
        <f>[11]Junho!$I$16</f>
        <v>*</v>
      </c>
      <c r="N14" s="98" t="str">
        <f>[11]Junho!$I$17</f>
        <v>*</v>
      </c>
      <c r="O14" s="98" t="str">
        <f>[11]Junho!$I$18</f>
        <v>*</v>
      </c>
      <c r="P14" s="98" t="str">
        <f>[11]Junho!$I$19</f>
        <v>*</v>
      </c>
      <c r="Q14" s="98" t="str">
        <f>[11]Junho!$I$20</f>
        <v>*</v>
      </c>
      <c r="R14" s="98" t="str">
        <f>[11]Junho!$I$21</f>
        <v>*</v>
      </c>
      <c r="S14" s="98" t="str">
        <f>[11]Junho!$I$22</f>
        <v>*</v>
      </c>
      <c r="T14" s="97" t="str">
        <f>[11]Junho!$I$23</f>
        <v>*</v>
      </c>
      <c r="U14" s="97" t="str">
        <f>[11]Junho!$I$24</f>
        <v>*</v>
      </c>
      <c r="V14" s="97" t="str">
        <f>[11]Junho!$I$25</f>
        <v>*</v>
      </c>
      <c r="W14" s="97" t="str">
        <f>[11]Junho!$I$26</f>
        <v>*</v>
      </c>
      <c r="X14" s="97" t="str">
        <f>[11]Junho!$I$27</f>
        <v>*</v>
      </c>
      <c r="Y14" s="97" t="str">
        <f>[11]Junho!$I$28</f>
        <v>*</v>
      </c>
      <c r="Z14" s="97" t="str">
        <f>[11]Junho!$I$29</f>
        <v>*</v>
      </c>
      <c r="AA14" s="97" t="str">
        <f>[11]Junho!$I$30</f>
        <v>*</v>
      </c>
      <c r="AB14" s="97" t="str">
        <f>[11]Junho!$I$31</f>
        <v>*</v>
      </c>
      <c r="AC14" s="97" t="str">
        <f>[11]Junho!$I$32</f>
        <v>*</v>
      </c>
      <c r="AD14" s="97" t="str">
        <f>[11]Junho!$I$33</f>
        <v>*</v>
      </c>
      <c r="AE14" s="97" t="str">
        <f>[11]Junho!$I$34</f>
        <v>*</v>
      </c>
      <c r="AF14" s="113" t="str">
        <f>[11]Junho!$I$35</f>
        <v>*</v>
      </c>
    </row>
    <row r="15" spans="1:37" x14ac:dyDescent="0.2">
      <c r="A15" s="53" t="s">
        <v>105</v>
      </c>
      <c r="B15" s="98" t="str">
        <f>[12]Junho!$I$5</f>
        <v>*</v>
      </c>
      <c r="C15" s="98" t="str">
        <f>[12]Junho!$I$6</f>
        <v>*</v>
      </c>
      <c r="D15" s="98" t="str">
        <f>[12]Junho!$I$7</f>
        <v>*</v>
      </c>
      <c r="E15" s="98" t="str">
        <f>[12]Junho!$I$8</f>
        <v>*</v>
      </c>
      <c r="F15" s="98" t="str">
        <f>[12]Junho!$I$9</f>
        <v>*</v>
      </c>
      <c r="G15" s="98" t="str">
        <f>[12]Junho!$I$10</f>
        <v>*</v>
      </c>
      <c r="H15" s="98" t="str">
        <f>[12]Junho!$I$11</f>
        <v>*</v>
      </c>
      <c r="I15" s="98" t="str">
        <f>[12]Junho!$I$12</f>
        <v>*</v>
      </c>
      <c r="J15" s="98" t="str">
        <f>[12]Junho!$I$13</f>
        <v>*</v>
      </c>
      <c r="K15" s="98" t="str">
        <f>[12]Junho!$I$14</f>
        <v>*</v>
      </c>
      <c r="L15" s="98" t="str">
        <f>[12]Junho!$I$15</f>
        <v>*</v>
      </c>
      <c r="M15" s="98" t="str">
        <f>[12]Junho!$I$16</f>
        <v>*</v>
      </c>
      <c r="N15" s="98" t="str">
        <f>[12]Junho!$I$17</f>
        <v>*</v>
      </c>
      <c r="O15" s="98" t="str">
        <f>[12]Junho!$I$18</f>
        <v>*</v>
      </c>
      <c r="P15" s="98" t="str">
        <f>[12]Junho!$I$19</f>
        <v>*</v>
      </c>
      <c r="Q15" s="98" t="str">
        <f>[12]Junho!$I$20</f>
        <v>*</v>
      </c>
      <c r="R15" s="98" t="str">
        <f>[12]Junho!$I$21</f>
        <v>*</v>
      </c>
      <c r="S15" s="98" t="str">
        <f>[12]Junho!$I$22</f>
        <v>*</v>
      </c>
      <c r="T15" s="97" t="str">
        <f>[12]Junho!$I$23</f>
        <v>*</v>
      </c>
      <c r="U15" s="97" t="str">
        <f>[12]Junho!$I$24</f>
        <v>*</v>
      </c>
      <c r="V15" s="98" t="str">
        <f>[12]Junho!$I$25</f>
        <v>*</v>
      </c>
      <c r="W15" s="97" t="str">
        <f>[12]Junho!$I$26</f>
        <v>*</v>
      </c>
      <c r="X15" s="97" t="str">
        <f>[12]Junho!$I$27</f>
        <v>*</v>
      </c>
      <c r="Y15" s="97" t="str">
        <f>[12]Junho!$I$28</f>
        <v>*</v>
      </c>
      <c r="Z15" s="97" t="str">
        <f>[12]Junho!$I$29</f>
        <v>*</v>
      </c>
      <c r="AA15" s="97" t="str">
        <f>[12]Junho!$I$30</f>
        <v>*</v>
      </c>
      <c r="AB15" s="97" t="str">
        <f>[12]Junho!$I$31</f>
        <v>*</v>
      </c>
      <c r="AC15" s="97" t="str">
        <f>[12]Junho!$I$32</f>
        <v>*</v>
      </c>
      <c r="AD15" s="97" t="str">
        <f>[12]Junho!$I$33</f>
        <v>*</v>
      </c>
      <c r="AE15" s="97" t="str">
        <f>[12]Junho!$I$34</f>
        <v>*</v>
      </c>
      <c r="AF15" s="113" t="str">
        <f>[12]Junho!$I$35</f>
        <v>*</v>
      </c>
    </row>
    <row r="16" spans="1:37" x14ac:dyDescent="0.2">
      <c r="A16" s="53" t="s">
        <v>152</v>
      </c>
      <c r="B16" s="98" t="str">
        <f>[13]Junho!$I$5</f>
        <v>*</v>
      </c>
      <c r="C16" s="98" t="str">
        <f>[13]Junho!$I$6</f>
        <v>*</v>
      </c>
      <c r="D16" s="98" t="str">
        <f>[13]Junho!$I$7</f>
        <v>*</v>
      </c>
      <c r="E16" s="98" t="str">
        <f>[13]Junho!$I$8</f>
        <v>*</v>
      </c>
      <c r="F16" s="98" t="str">
        <f>[13]Junho!$I$9</f>
        <v>*</v>
      </c>
      <c r="G16" s="98" t="str">
        <f>[13]Junho!$I$10</f>
        <v>*</v>
      </c>
      <c r="H16" s="98" t="str">
        <f>[13]Junho!$I$11</f>
        <v>*</v>
      </c>
      <c r="I16" s="98" t="str">
        <f>[13]Junho!$I$12</f>
        <v>*</v>
      </c>
      <c r="J16" s="98" t="str">
        <f>[13]Junho!$I$13</f>
        <v>*</v>
      </c>
      <c r="K16" s="98" t="str">
        <f>[13]Junho!$I$14</f>
        <v>*</v>
      </c>
      <c r="L16" s="98" t="str">
        <f>[13]Junho!$I$15</f>
        <v>*</v>
      </c>
      <c r="M16" s="98" t="str">
        <f>[13]Junho!$I$16</f>
        <v>*</v>
      </c>
      <c r="N16" s="98" t="str">
        <f>[13]Junho!$I$17</f>
        <v>*</v>
      </c>
      <c r="O16" s="98" t="str">
        <f>[13]Junho!$I$18</f>
        <v>*</v>
      </c>
      <c r="P16" s="98" t="str">
        <f>[13]Junho!$I$19</f>
        <v>*</v>
      </c>
      <c r="Q16" s="98" t="str">
        <f>[13]Junho!$I$20</f>
        <v>*</v>
      </c>
      <c r="R16" s="98" t="str">
        <f>[13]Junho!$I$21</f>
        <v>*</v>
      </c>
      <c r="S16" s="98" t="str">
        <f>[13]Junho!$I$22</f>
        <v>*</v>
      </c>
      <c r="T16" s="97" t="str">
        <f>[13]Junho!$I$23</f>
        <v>*</v>
      </c>
      <c r="U16" s="97" t="str">
        <f>[13]Junho!$I$24</f>
        <v>*</v>
      </c>
      <c r="V16" s="97" t="str">
        <f>[13]Junho!$I$25</f>
        <v>*</v>
      </c>
      <c r="W16" s="97" t="str">
        <f>[13]Junho!$I$26</f>
        <v>*</v>
      </c>
      <c r="X16" s="97" t="str">
        <f>[13]Junho!$I$27</f>
        <v>*</v>
      </c>
      <c r="Y16" s="97" t="str">
        <f>[13]Junho!$I$28</f>
        <v>*</v>
      </c>
      <c r="Z16" s="97" t="str">
        <f>[13]Junho!$I$29</f>
        <v>*</v>
      </c>
      <c r="AA16" s="97" t="str">
        <f>[13]Junho!$I$30</f>
        <v>*</v>
      </c>
      <c r="AB16" s="97" t="str">
        <f>[13]Junho!$I$31</f>
        <v>*</v>
      </c>
      <c r="AC16" s="97" t="str">
        <f>[13]Junho!$I$32</f>
        <v>*</v>
      </c>
      <c r="AD16" s="97" t="str">
        <f>[13]Junho!$I$33</f>
        <v>*</v>
      </c>
      <c r="AE16" s="97" t="str">
        <f>[13]Junho!$I$34</f>
        <v>*</v>
      </c>
      <c r="AF16" s="113" t="str">
        <f>[13]Junho!$I$35</f>
        <v>*</v>
      </c>
      <c r="AI16" t="s">
        <v>35</v>
      </c>
    </row>
    <row r="17" spans="1:39" x14ac:dyDescent="0.2">
      <c r="A17" s="53" t="s">
        <v>2</v>
      </c>
      <c r="B17" s="98" t="str">
        <f>[14]Junho!$I$5</f>
        <v>*</v>
      </c>
      <c r="C17" s="98" t="str">
        <f>[14]Junho!$I$6</f>
        <v>*</v>
      </c>
      <c r="D17" s="98" t="str">
        <f>[14]Junho!$I$7</f>
        <v>*</v>
      </c>
      <c r="E17" s="98" t="str">
        <f>[14]Junho!$I$8</f>
        <v>*</v>
      </c>
      <c r="F17" s="98" t="str">
        <f>[14]Junho!$I$9</f>
        <v>*</v>
      </c>
      <c r="G17" s="98" t="str">
        <f>[14]Junho!$I$10</f>
        <v>*</v>
      </c>
      <c r="H17" s="98" t="str">
        <f>[14]Junho!$I$11</f>
        <v>*</v>
      </c>
      <c r="I17" s="98" t="str">
        <f>[14]Junho!$I$12</f>
        <v>*</v>
      </c>
      <c r="J17" s="98" t="str">
        <f>[14]Junho!$I$13</f>
        <v>*</v>
      </c>
      <c r="K17" s="98" t="str">
        <f>[14]Junho!$I$14</f>
        <v>*</v>
      </c>
      <c r="L17" s="98" t="str">
        <f>[14]Junho!$I$15</f>
        <v>*</v>
      </c>
      <c r="M17" s="98" t="str">
        <f>[14]Junho!$I$16</f>
        <v>*</v>
      </c>
      <c r="N17" s="98" t="str">
        <f>[14]Junho!$I$17</f>
        <v>*</v>
      </c>
      <c r="O17" s="98" t="str">
        <f>[14]Junho!$I$18</f>
        <v>*</v>
      </c>
      <c r="P17" s="98" t="str">
        <f>[14]Junho!$I$19</f>
        <v>*</v>
      </c>
      <c r="Q17" s="98" t="str">
        <f>[14]Junho!$I$20</f>
        <v>*</v>
      </c>
      <c r="R17" s="98" t="str">
        <f>[14]Junho!$I$21</f>
        <v>*</v>
      </c>
      <c r="S17" s="98" t="str">
        <f>[14]Junho!$I$22</f>
        <v>*</v>
      </c>
      <c r="T17" s="97" t="str">
        <f>[14]Junho!$I$23</f>
        <v>*</v>
      </c>
      <c r="U17" s="97" t="str">
        <f>[14]Junho!$I$24</f>
        <v>*</v>
      </c>
      <c r="V17" s="98" t="str">
        <f>[14]Junho!$I$25</f>
        <v>*</v>
      </c>
      <c r="W17" s="97" t="str">
        <f>[14]Junho!$I$26</f>
        <v>*</v>
      </c>
      <c r="X17" s="97" t="str">
        <f>[14]Junho!$I$27</f>
        <v>*</v>
      </c>
      <c r="Y17" s="97" t="str">
        <f>[14]Junho!$I$28</f>
        <v>*</v>
      </c>
      <c r="Z17" s="97" t="str">
        <f>[14]Junho!$I$29</f>
        <v>*</v>
      </c>
      <c r="AA17" s="97" t="str">
        <f>[14]Junho!$I$30</f>
        <v>*</v>
      </c>
      <c r="AB17" s="97" t="str">
        <f>[14]Junho!$I$31</f>
        <v>*</v>
      </c>
      <c r="AC17" s="97" t="str">
        <f>[14]Junho!$I$32</f>
        <v>*</v>
      </c>
      <c r="AD17" s="97" t="str">
        <f>[14]Junho!$I$33</f>
        <v>*</v>
      </c>
      <c r="AE17" s="97" t="str">
        <f>[14]Junho!$I$34</f>
        <v>*</v>
      </c>
      <c r="AF17" s="112" t="str">
        <f>[14]Junho!$I$35</f>
        <v>*</v>
      </c>
      <c r="AH17" s="12" t="s">
        <v>35</v>
      </c>
      <c r="AI17" t="s">
        <v>35</v>
      </c>
    </row>
    <row r="18" spans="1:39" x14ac:dyDescent="0.2">
      <c r="A18" s="53" t="s">
        <v>3</v>
      </c>
      <c r="B18" s="98" t="str">
        <f>[15]Junho!$I$5</f>
        <v>*</v>
      </c>
      <c r="C18" s="98" t="str">
        <f>[15]Junho!$I$6</f>
        <v>*</v>
      </c>
      <c r="D18" s="98" t="str">
        <f>[15]Junho!$I$7</f>
        <v>*</v>
      </c>
      <c r="E18" s="98" t="str">
        <f>[15]Junho!$I$8</f>
        <v>*</v>
      </c>
      <c r="F18" s="98" t="str">
        <f>[15]Junho!$I$9</f>
        <v>*</v>
      </c>
      <c r="G18" s="98" t="str">
        <f>[15]Junho!$I$10</f>
        <v>*</v>
      </c>
      <c r="H18" s="98" t="str">
        <f>[15]Junho!$I$11</f>
        <v>*</v>
      </c>
      <c r="I18" s="98" t="str">
        <f>[15]Junho!$I$12</f>
        <v>*</v>
      </c>
      <c r="J18" s="98" t="str">
        <f>[15]Junho!$I$13</f>
        <v>*</v>
      </c>
      <c r="K18" s="98" t="str">
        <f>[15]Junho!$I$14</f>
        <v>*</v>
      </c>
      <c r="L18" s="98" t="str">
        <f>[15]Junho!$I$15</f>
        <v>*</v>
      </c>
      <c r="M18" s="98" t="str">
        <f>[15]Junho!$I$16</f>
        <v>*</v>
      </c>
      <c r="N18" s="98" t="str">
        <f>[15]Junho!$I$17</f>
        <v>*</v>
      </c>
      <c r="O18" s="98" t="str">
        <f>[15]Junho!$I$18</f>
        <v>*</v>
      </c>
      <c r="P18" s="98" t="str">
        <f>[15]Junho!$I$19</f>
        <v>*</v>
      </c>
      <c r="Q18" s="98" t="str">
        <f>[15]Junho!$I$20</f>
        <v>*</v>
      </c>
      <c r="R18" s="98" t="str">
        <f>[15]Junho!$I$21</f>
        <v>*</v>
      </c>
      <c r="S18" s="98" t="str">
        <f>[15]Junho!$I$22</f>
        <v>*</v>
      </c>
      <c r="T18" s="97" t="str">
        <f>[15]Junho!$I$23</f>
        <v>*</v>
      </c>
      <c r="U18" s="97" t="str">
        <f>[15]Junho!$I$24</f>
        <v>*</v>
      </c>
      <c r="V18" s="97" t="str">
        <f>[15]Junho!$I$25</f>
        <v>*</v>
      </c>
      <c r="W18" s="97" t="str">
        <f>[15]Junho!$I$26</f>
        <v>*</v>
      </c>
      <c r="X18" s="97" t="str">
        <f>[15]Junho!$I$27</f>
        <v>*</v>
      </c>
      <c r="Y18" s="97" t="str">
        <f>[15]Junho!$I$28</f>
        <v>*</v>
      </c>
      <c r="Z18" s="97" t="str">
        <f>[15]Junho!$I$29</f>
        <v>*</v>
      </c>
      <c r="AA18" s="97" t="str">
        <f>[15]Junho!$I$30</f>
        <v>*</v>
      </c>
      <c r="AB18" s="97" t="str">
        <f>[15]Junho!$I$31</f>
        <v>*</v>
      </c>
      <c r="AC18" s="97" t="str">
        <f>[15]Junho!$I$32</f>
        <v>*</v>
      </c>
      <c r="AD18" s="97" t="str">
        <f>[15]Junho!$I$33</f>
        <v>*</v>
      </c>
      <c r="AE18" s="97" t="str">
        <f>[15]Junho!$I$34</f>
        <v>*</v>
      </c>
      <c r="AF18" s="112" t="str">
        <f>[15]Junho!$I$35</f>
        <v>N</v>
      </c>
      <c r="AG18" s="12" t="s">
        <v>35</v>
      </c>
      <c r="AH18" s="12" t="s">
        <v>35</v>
      </c>
      <c r="AI18" t="s">
        <v>35</v>
      </c>
    </row>
    <row r="19" spans="1:39" x14ac:dyDescent="0.2">
      <c r="A19" s="53" t="s">
        <v>4</v>
      </c>
      <c r="B19" s="98" t="str">
        <f>[16]Junho!$I$5</f>
        <v>*</v>
      </c>
      <c r="C19" s="98" t="str">
        <f>[16]Junho!$I$6</f>
        <v>*</v>
      </c>
      <c r="D19" s="98" t="str">
        <f>[16]Junho!$I$7</f>
        <v>*</v>
      </c>
      <c r="E19" s="98" t="str">
        <f>[16]Junho!$I$8</f>
        <v>*</v>
      </c>
      <c r="F19" s="98" t="str">
        <f>[16]Junho!$I$9</f>
        <v>*</v>
      </c>
      <c r="G19" s="98" t="str">
        <f>[16]Junho!$I$10</f>
        <v>*</v>
      </c>
      <c r="H19" s="98" t="str">
        <f>[16]Junho!$I$11</f>
        <v>*</v>
      </c>
      <c r="I19" s="98" t="str">
        <f>[16]Junho!$I$12</f>
        <v>*</v>
      </c>
      <c r="J19" s="98" t="str">
        <f>[16]Junho!$I$13</f>
        <v>*</v>
      </c>
      <c r="K19" s="98" t="str">
        <f>[16]Junho!$I$14</f>
        <v>*</v>
      </c>
      <c r="L19" s="98" t="str">
        <f>[16]Junho!$I$15</f>
        <v>*</v>
      </c>
      <c r="M19" s="98" t="str">
        <f>[16]Junho!$I$16</f>
        <v>*</v>
      </c>
      <c r="N19" s="98" t="str">
        <f>[16]Junho!$I$17</f>
        <v>*</v>
      </c>
      <c r="O19" s="98" t="str">
        <f>[16]Junho!$I$18</f>
        <v>*</v>
      </c>
      <c r="P19" s="98" t="str">
        <f>[16]Junho!$I$19</f>
        <v>*</v>
      </c>
      <c r="Q19" s="98" t="str">
        <f>[16]Junho!$I$20</f>
        <v>*</v>
      </c>
      <c r="R19" s="98" t="str">
        <f>[16]Junho!$I$21</f>
        <v>*</v>
      </c>
      <c r="S19" s="98" t="str">
        <f>[16]Junho!$I$22</f>
        <v>*</v>
      </c>
      <c r="T19" s="97" t="str">
        <f>[16]Junho!$I$23</f>
        <v>*</v>
      </c>
      <c r="U19" s="97" t="str">
        <f>[16]Junho!$I$24</f>
        <v>*</v>
      </c>
      <c r="V19" s="97" t="str">
        <f>[16]Junho!$I$25</f>
        <v>*</v>
      </c>
      <c r="W19" s="97" t="str">
        <f>[16]Junho!$I$26</f>
        <v>*</v>
      </c>
      <c r="X19" s="97" t="str">
        <f>[16]Junho!$I$27</f>
        <v>*</v>
      </c>
      <c r="Y19" s="97" t="str">
        <f>[16]Junho!$I$28</f>
        <v>*</v>
      </c>
      <c r="Z19" s="97" t="str">
        <f>[16]Junho!$I$29</f>
        <v>*</v>
      </c>
      <c r="AA19" s="97" t="str">
        <f>[16]Junho!$I$30</f>
        <v>*</v>
      </c>
      <c r="AB19" s="97" t="str">
        <f>[16]Junho!$I$31</f>
        <v>*</v>
      </c>
      <c r="AC19" s="97" t="str">
        <f>[16]Junho!$I$32</f>
        <v>*</v>
      </c>
      <c r="AD19" s="97" t="str">
        <f>[16]Junho!$I$33</f>
        <v>*</v>
      </c>
      <c r="AE19" s="97" t="str">
        <f>[16]Junho!$I$34</f>
        <v>*</v>
      </c>
      <c r="AF19" s="112" t="str">
        <f>[16]Junho!$I$35</f>
        <v>*</v>
      </c>
      <c r="AI19" t="s">
        <v>35</v>
      </c>
    </row>
    <row r="20" spans="1:39" x14ac:dyDescent="0.2">
      <c r="A20" s="53" t="s">
        <v>5</v>
      </c>
      <c r="B20" s="97" t="str">
        <f>[17]Junho!$I$5</f>
        <v>*</v>
      </c>
      <c r="C20" s="97" t="str">
        <f>[17]Junho!$I$6</f>
        <v>*</v>
      </c>
      <c r="D20" s="97" t="str">
        <f>[17]Junho!$I$7</f>
        <v>*</v>
      </c>
      <c r="E20" s="97" t="str">
        <f>[17]Junho!$I$8</f>
        <v>*</v>
      </c>
      <c r="F20" s="97" t="str">
        <f>[17]Junho!$I$9</f>
        <v>*</v>
      </c>
      <c r="G20" s="97" t="str">
        <f>[17]Junho!$I$10</f>
        <v>*</v>
      </c>
      <c r="H20" s="97" t="str">
        <f>[17]Junho!$I$11</f>
        <v>*</v>
      </c>
      <c r="I20" s="97" t="str">
        <f>[17]Junho!$I$12</f>
        <v>*</v>
      </c>
      <c r="J20" s="97" t="str">
        <f>[17]Junho!$I$13</f>
        <v>*</v>
      </c>
      <c r="K20" s="97" t="str">
        <f>[17]Junho!$I$14</f>
        <v>*</v>
      </c>
      <c r="L20" s="97" t="str">
        <f>[17]Junho!$I$15</f>
        <v>*</v>
      </c>
      <c r="M20" s="97" t="str">
        <f>[17]Junho!$I$16</f>
        <v>*</v>
      </c>
      <c r="N20" s="97" t="str">
        <f>[17]Junho!$I$17</f>
        <v>*</v>
      </c>
      <c r="O20" s="97" t="str">
        <f>[17]Junho!$I$18</f>
        <v>*</v>
      </c>
      <c r="P20" s="97" t="str">
        <f>[17]Junho!$I$19</f>
        <v>*</v>
      </c>
      <c r="Q20" s="97" t="str">
        <f>[17]Junho!$I$20</f>
        <v>*</v>
      </c>
      <c r="R20" s="97" t="str">
        <f>[17]Junho!$I$21</f>
        <v>*</v>
      </c>
      <c r="S20" s="97" t="str">
        <f>[17]Junho!$I$22</f>
        <v>*</v>
      </c>
      <c r="T20" s="97" t="str">
        <f>[17]Junho!$I$23</f>
        <v>*</v>
      </c>
      <c r="U20" s="97" t="str">
        <f>[17]Junho!$I$24</f>
        <v>*</v>
      </c>
      <c r="V20" s="97" t="str">
        <f>[17]Junho!$I$25</f>
        <v>*</v>
      </c>
      <c r="W20" s="97" t="str">
        <f>[17]Junho!$I$26</f>
        <v>*</v>
      </c>
      <c r="X20" s="97" t="str">
        <f>[17]Junho!$I$27</f>
        <v>*</v>
      </c>
      <c r="Y20" s="97" t="str">
        <f>[17]Junho!$I$28</f>
        <v>*</v>
      </c>
      <c r="Z20" s="97" t="str">
        <f>[17]Junho!$I$29</f>
        <v>*</v>
      </c>
      <c r="AA20" s="97" t="str">
        <f>[17]Junho!$I$30</f>
        <v>*</v>
      </c>
      <c r="AB20" s="97" t="str">
        <f>[17]Junho!$I$31</f>
        <v>*</v>
      </c>
      <c r="AC20" s="97" t="str">
        <f>[17]Junho!$I$32</f>
        <v>*</v>
      </c>
      <c r="AD20" s="97" t="str">
        <f>[17]Junho!$I$33</f>
        <v>*</v>
      </c>
      <c r="AE20" s="97" t="str">
        <f>[17]Junho!$I$34</f>
        <v>*</v>
      </c>
      <c r="AF20" s="112" t="str">
        <f>[17]Junho!$I$35</f>
        <v>*</v>
      </c>
      <c r="AG20" s="12" t="s">
        <v>35</v>
      </c>
      <c r="AI20" t="s">
        <v>35</v>
      </c>
      <c r="AJ20" t="s">
        <v>35</v>
      </c>
      <c r="AK20" t="s">
        <v>35</v>
      </c>
    </row>
    <row r="21" spans="1:39" x14ac:dyDescent="0.2">
      <c r="A21" s="53" t="s">
        <v>33</v>
      </c>
      <c r="B21" s="97" t="str">
        <f>[18]Junho!$I$5</f>
        <v>*</v>
      </c>
      <c r="C21" s="97" t="str">
        <f>[18]Junho!$I$6</f>
        <v>*</v>
      </c>
      <c r="D21" s="97" t="str">
        <f>[18]Junho!$I$7</f>
        <v>*</v>
      </c>
      <c r="E21" s="97" t="str">
        <f>[18]Junho!$I$8</f>
        <v>*</v>
      </c>
      <c r="F21" s="97" t="str">
        <f>[18]Junho!$I$9</f>
        <v>*</v>
      </c>
      <c r="G21" s="97" t="str">
        <f>[18]Junho!$I$10</f>
        <v>*</v>
      </c>
      <c r="H21" s="97" t="str">
        <f>[18]Junho!$I$11</f>
        <v>*</v>
      </c>
      <c r="I21" s="97" t="str">
        <f>[18]Junho!$I$12</f>
        <v>*</v>
      </c>
      <c r="J21" s="97" t="str">
        <f>[18]Junho!$I$13</f>
        <v>*</v>
      </c>
      <c r="K21" s="97" t="str">
        <f>[18]Junho!$I$14</f>
        <v>*</v>
      </c>
      <c r="L21" s="97" t="str">
        <f>[18]Junho!$I$15</f>
        <v>*</v>
      </c>
      <c r="M21" s="97" t="str">
        <f>[18]Junho!$I$16</f>
        <v>*</v>
      </c>
      <c r="N21" s="97" t="str">
        <f>[18]Junho!$I$17</f>
        <v>*</v>
      </c>
      <c r="O21" s="97" t="str">
        <f>[18]Junho!$I$18</f>
        <v>*</v>
      </c>
      <c r="P21" s="97" t="str">
        <f>[18]Junho!$I$19</f>
        <v>*</v>
      </c>
      <c r="Q21" s="97" t="str">
        <f>[18]Junho!$I$20</f>
        <v>*</v>
      </c>
      <c r="R21" s="97" t="str">
        <f>[18]Junho!$I$21</f>
        <v>*</v>
      </c>
      <c r="S21" s="97" t="str">
        <f>[18]Junho!$I$22</f>
        <v>*</v>
      </c>
      <c r="T21" s="97" t="str">
        <f>[18]Junho!$I$23</f>
        <v>*</v>
      </c>
      <c r="U21" s="97" t="str">
        <f>[18]Junho!$I$24</f>
        <v>*</v>
      </c>
      <c r="V21" s="97" t="str">
        <f>[18]Junho!$I$25</f>
        <v>*</v>
      </c>
      <c r="W21" s="97" t="str">
        <f>[18]Junho!$I$26</f>
        <v>*</v>
      </c>
      <c r="X21" s="97" t="str">
        <f>[18]Junho!$I$27</f>
        <v>*</v>
      </c>
      <c r="Y21" s="97" t="str">
        <f>[18]Junho!$I$28</f>
        <v>*</v>
      </c>
      <c r="Z21" s="97" t="str">
        <f>[18]Junho!$I$29</f>
        <v>*</v>
      </c>
      <c r="AA21" s="97" t="str">
        <f>[18]Junho!$I$30</f>
        <v>*</v>
      </c>
      <c r="AB21" s="97" t="str">
        <f>[18]Junho!$I$31</f>
        <v>*</v>
      </c>
      <c r="AC21" s="97" t="str">
        <f>[18]Junho!$I$32</f>
        <v>*</v>
      </c>
      <c r="AD21" s="97" t="str">
        <f>[18]Junho!$I$33</f>
        <v>*</v>
      </c>
      <c r="AE21" s="97" t="str">
        <f>[18]Junho!$I$34</f>
        <v>*</v>
      </c>
      <c r="AF21" s="112" t="str">
        <f>[18]Junho!$I$35</f>
        <v>*</v>
      </c>
      <c r="AJ21" t="s">
        <v>35</v>
      </c>
    </row>
    <row r="22" spans="1:39" x14ac:dyDescent="0.2">
      <c r="A22" s="53" t="s">
        <v>6</v>
      </c>
      <c r="B22" s="97" t="str">
        <f>[19]Junho!$I$5</f>
        <v>*</v>
      </c>
      <c r="C22" s="97" t="str">
        <f>[19]Junho!$I$6</f>
        <v>*</v>
      </c>
      <c r="D22" s="97" t="str">
        <f>[19]Junho!$I$7</f>
        <v>*</v>
      </c>
      <c r="E22" s="97" t="str">
        <f>[19]Junho!$I$8</f>
        <v>*</v>
      </c>
      <c r="F22" s="97" t="str">
        <f>[19]Junho!$I$9</f>
        <v>*</v>
      </c>
      <c r="G22" s="97" t="str">
        <f>[19]Junho!$I$10</f>
        <v>*</v>
      </c>
      <c r="H22" s="97" t="str">
        <f>[19]Junho!$I$11</f>
        <v>*</v>
      </c>
      <c r="I22" s="97" t="str">
        <f>[19]Junho!$I$12</f>
        <v>*</v>
      </c>
      <c r="J22" s="97" t="str">
        <f>[19]Junho!$I$13</f>
        <v>*</v>
      </c>
      <c r="K22" s="97" t="str">
        <f>[19]Junho!$I$14</f>
        <v>*</v>
      </c>
      <c r="L22" s="97" t="str">
        <f>[19]Junho!$I$15</f>
        <v>*</v>
      </c>
      <c r="M22" s="97" t="str">
        <f>[19]Junho!$I$16</f>
        <v>*</v>
      </c>
      <c r="N22" s="97" t="str">
        <f>[19]Junho!$I$17</f>
        <v>*</v>
      </c>
      <c r="O22" s="97" t="str">
        <f>[19]Junho!$I$18</f>
        <v>*</v>
      </c>
      <c r="P22" s="97" t="str">
        <f>[19]Junho!$I$19</f>
        <v>*</v>
      </c>
      <c r="Q22" s="97" t="str">
        <f>[19]Junho!$I$20</f>
        <v>*</v>
      </c>
      <c r="R22" s="97" t="str">
        <f>[19]Junho!$I$21</f>
        <v>*</v>
      </c>
      <c r="S22" s="97" t="str">
        <f>[19]Junho!$I$22</f>
        <v>*</v>
      </c>
      <c r="T22" s="97" t="str">
        <f>[19]Junho!$I$23</f>
        <v>*</v>
      </c>
      <c r="U22" s="97" t="str">
        <f>[19]Junho!$I$24</f>
        <v>*</v>
      </c>
      <c r="V22" s="97" t="str">
        <f>[19]Junho!$I$25</f>
        <v>*</v>
      </c>
      <c r="W22" s="97" t="str">
        <f>[19]Junho!$I$26</f>
        <v>*</v>
      </c>
      <c r="X22" s="97" t="str">
        <f>[19]Junho!$I$27</f>
        <v>*</v>
      </c>
      <c r="Y22" s="97" t="str">
        <f>[19]Junho!$I$28</f>
        <v>*</v>
      </c>
      <c r="Z22" s="97" t="str">
        <f>[19]Junho!$I$29</f>
        <v>*</v>
      </c>
      <c r="AA22" s="97" t="str">
        <f>[19]Junho!$I$30</f>
        <v>*</v>
      </c>
      <c r="AB22" s="97" t="str">
        <f>[19]Junho!$I$31</f>
        <v>*</v>
      </c>
      <c r="AC22" s="97" t="str">
        <f>[19]Junho!$I$32</f>
        <v>*</v>
      </c>
      <c r="AD22" s="97" t="str">
        <f>[19]Junho!$I$33</f>
        <v>*</v>
      </c>
      <c r="AE22" s="97" t="str">
        <f>[19]Junho!$I$34</f>
        <v>*</v>
      </c>
      <c r="AF22" s="112" t="str">
        <f>[19]Junho!$I$35</f>
        <v>*</v>
      </c>
      <c r="AJ22" t="s">
        <v>35</v>
      </c>
    </row>
    <row r="23" spans="1:39" x14ac:dyDescent="0.2">
      <c r="A23" s="53" t="s">
        <v>7</v>
      </c>
      <c r="B23" s="98" t="str">
        <f>[20]Junho!$I$5</f>
        <v>*</v>
      </c>
      <c r="C23" s="98" t="str">
        <f>[20]Junho!$I$6</f>
        <v>*</v>
      </c>
      <c r="D23" s="98" t="str">
        <f>[20]Junho!$I$7</f>
        <v>*</v>
      </c>
      <c r="E23" s="98" t="str">
        <f>[20]Junho!$I$8</f>
        <v>*</v>
      </c>
      <c r="F23" s="98" t="str">
        <f>[20]Junho!$I$9</f>
        <v>*</v>
      </c>
      <c r="G23" s="98" t="str">
        <f>[20]Junho!$I$10</f>
        <v>*</v>
      </c>
      <c r="H23" s="98" t="str">
        <f>[20]Junho!$I$11</f>
        <v>*</v>
      </c>
      <c r="I23" s="98" t="str">
        <f>[20]Junho!$I$12</f>
        <v>*</v>
      </c>
      <c r="J23" s="98" t="str">
        <f>[20]Junho!$I$13</f>
        <v>*</v>
      </c>
      <c r="K23" s="98" t="str">
        <f>[20]Junho!$I$14</f>
        <v>*</v>
      </c>
      <c r="L23" s="98" t="str">
        <f>[20]Junho!$I$15</f>
        <v>*</v>
      </c>
      <c r="M23" s="98" t="str">
        <f>[20]Junho!$I$16</f>
        <v>*</v>
      </c>
      <c r="N23" s="98" t="str">
        <f>[20]Junho!$I$17</f>
        <v>*</v>
      </c>
      <c r="O23" s="98" t="str">
        <f>[20]Junho!$I$18</f>
        <v>*</v>
      </c>
      <c r="P23" s="98" t="str">
        <f>[20]Junho!$I$19</f>
        <v>*</v>
      </c>
      <c r="Q23" s="98" t="str">
        <f>[20]Junho!$I$20</f>
        <v>*</v>
      </c>
      <c r="R23" s="98" t="str">
        <f>[20]Junho!$I$21</f>
        <v>*</v>
      </c>
      <c r="S23" s="98" t="str">
        <f>[20]Junho!$I$22</f>
        <v>*</v>
      </c>
      <c r="T23" s="97" t="str">
        <f>[20]Junho!$I$23</f>
        <v>*</v>
      </c>
      <c r="U23" s="97" t="str">
        <f>[20]Junho!$I$24</f>
        <v>*</v>
      </c>
      <c r="V23" s="97" t="str">
        <f>[20]Junho!$I$25</f>
        <v>*</v>
      </c>
      <c r="W23" s="97" t="str">
        <f>[20]Junho!$I$26</f>
        <v>*</v>
      </c>
      <c r="X23" s="97" t="str">
        <f>[20]Junho!$I$27</f>
        <v>*</v>
      </c>
      <c r="Y23" s="97" t="str">
        <f>[20]Junho!$I$28</f>
        <v>*</v>
      </c>
      <c r="Z23" s="97" t="str">
        <f>[20]Junho!$I$29</f>
        <v>*</v>
      </c>
      <c r="AA23" s="97" t="str">
        <f>[20]Junho!$I$30</f>
        <v>*</v>
      </c>
      <c r="AB23" s="97" t="str">
        <f>[20]Junho!$I$31</f>
        <v>*</v>
      </c>
      <c r="AC23" s="97" t="str">
        <f>[20]Junho!$I$32</f>
        <v>*</v>
      </c>
      <c r="AD23" s="97" t="str">
        <f>[20]Junho!$I$33</f>
        <v>*</v>
      </c>
      <c r="AE23" s="97" t="str">
        <f>[20]Junho!$I$34</f>
        <v>*</v>
      </c>
      <c r="AF23" s="112" t="str">
        <f>[20]Junho!$I$35</f>
        <v>*</v>
      </c>
      <c r="AI23" t="s">
        <v>35</v>
      </c>
      <c r="AJ23" t="s">
        <v>35</v>
      </c>
      <c r="AK23" t="s">
        <v>35</v>
      </c>
    </row>
    <row r="24" spans="1:39" x14ac:dyDescent="0.2">
      <c r="A24" s="53" t="s">
        <v>153</v>
      </c>
      <c r="B24" s="98" t="str">
        <f>[21]Junho!$I$5</f>
        <v>*</v>
      </c>
      <c r="C24" s="98" t="str">
        <f>[21]Junho!$I$6</f>
        <v>*</v>
      </c>
      <c r="D24" s="98" t="str">
        <f>[21]Junho!$I$7</f>
        <v>*</v>
      </c>
      <c r="E24" s="98" t="str">
        <f>[21]Junho!$I$8</f>
        <v>*</v>
      </c>
      <c r="F24" s="98" t="str">
        <f>[21]Junho!$I$9</f>
        <v>*</v>
      </c>
      <c r="G24" s="98" t="str">
        <f>[21]Junho!$I$10</f>
        <v>*</v>
      </c>
      <c r="H24" s="98" t="str">
        <f>[21]Junho!$I$11</f>
        <v>*</v>
      </c>
      <c r="I24" s="98" t="str">
        <f>[21]Junho!$I$12</f>
        <v>*</v>
      </c>
      <c r="J24" s="98" t="str">
        <f>[21]Junho!$I$13</f>
        <v>*</v>
      </c>
      <c r="K24" s="98" t="str">
        <f>[21]Junho!$I$14</f>
        <v>*</v>
      </c>
      <c r="L24" s="98" t="str">
        <f>[21]Junho!$I$15</f>
        <v>*</v>
      </c>
      <c r="M24" s="98" t="str">
        <f>[21]Junho!$I$16</f>
        <v>*</v>
      </c>
      <c r="N24" s="98" t="str">
        <f>[21]Junho!$I$17</f>
        <v>*</v>
      </c>
      <c r="O24" s="98" t="str">
        <f>[21]Junho!$I$18</f>
        <v>*</v>
      </c>
      <c r="P24" s="98" t="str">
        <f>[21]Junho!$I$19</f>
        <v>*</v>
      </c>
      <c r="Q24" s="98" t="str">
        <f>[21]Junho!$I$20</f>
        <v>*</v>
      </c>
      <c r="R24" s="98" t="str">
        <f>[21]Junho!$I$21</f>
        <v>*</v>
      </c>
      <c r="S24" s="98" t="str">
        <f>[21]Junho!$I$22</f>
        <v>*</v>
      </c>
      <c r="T24" s="98" t="str">
        <f>[21]Junho!$I$23</f>
        <v>*</v>
      </c>
      <c r="U24" s="98" t="str">
        <f>[21]Junho!$I$24</f>
        <v>*</v>
      </c>
      <c r="V24" s="98" t="str">
        <f>[21]Junho!$I$25</f>
        <v>*</v>
      </c>
      <c r="W24" s="98" t="str">
        <f>[21]Junho!$I$26</f>
        <v>*</v>
      </c>
      <c r="X24" s="98" t="str">
        <f>[21]Junho!$I$27</f>
        <v>*</v>
      </c>
      <c r="Y24" s="98" t="str">
        <f>[21]Junho!$I$28</f>
        <v>*</v>
      </c>
      <c r="Z24" s="98" t="str">
        <f>[21]Junho!$I$29</f>
        <v>*</v>
      </c>
      <c r="AA24" s="98" t="str">
        <f>[21]Junho!$I$30</f>
        <v>*</v>
      </c>
      <c r="AB24" s="98" t="str">
        <f>[21]Junho!$I$31</f>
        <v>*</v>
      </c>
      <c r="AC24" s="98" t="str">
        <f>[21]Junho!$I$32</f>
        <v>*</v>
      </c>
      <c r="AD24" s="98" t="str">
        <f>[21]Junho!$I$33</f>
        <v>*</v>
      </c>
      <c r="AE24" s="98" t="str">
        <f>[21]Junho!$I$34</f>
        <v>*</v>
      </c>
      <c r="AF24" s="113" t="str">
        <f>[21]Junho!$I$35</f>
        <v>*</v>
      </c>
      <c r="AJ24" t="s">
        <v>35</v>
      </c>
      <c r="AK24" t="s">
        <v>35</v>
      </c>
    </row>
    <row r="25" spans="1:39" x14ac:dyDescent="0.2">
      <c r="A25" s="53" t="s">
        <v>154</v>
      </c>
      <c r="B25" s="97" t="str">
        <f>[22]Junho!$I$5</f>
        <v>*</v>
      </c>
      <c r="C25" s="97" t="str">
        <f>[22]Junho!$I$6</f>
        <v>*</v>
      </c>
      <c r="D25" s="97" t="str">
        <f>[22]Junho!$I$7</f>
        <v>*</v>
      </c>
      <c r="E25" s="97" t="str">
        <f>[22]Junho!$I$8</f>
        <v>*</v>
      </c>
      <c r="F25" s="97" t="str">
        <f>[22]Junho!$I$9</f>
        <v>*</v>
      </c>
      <c r="G25" s="97" t="str">
        <f>[22]Junho!$I$10</f>
        <v>*</v>
      </c>
      <c r="H25" s="97" t="str">
        <f>[22]Junho!$I$11</f>
        <v>*</v>
      </c>
      <c r="I25" s="97" t="str">
        <f>[22]Junho!$I$12</f>
        <v>*</v>
      </c>
      <c r="J25" s="97" t="str">
        <f>[22]Junho!$I$13</f>
        <v>*</v>
      </c>
      <c r="K25" s="97" t="str">
        <f>[22]Junho!$I$14</f>
        <v>*</v>
      </c>
      <c r="L25" s="97" t="str">
        <f>[22]Junho!$I$15</f>
        <v>*</v>
      </c>
      <c r="M25" s="97" t="str">
        <f>[22]Junho!$I$16</f>
        <v>*</v>
      </c>
      <c r="N25" s="97" t="str">
        <f>[22]Junho!$I$17</f>
        <v>*</v>
      </c>
      <c r="O25" s="97" t="str">
        <f>[22]Junho!$I$18</f>
        <v>*</v>
      </c>
      <c r="P25" s="97" t="str">
        <f>[22]Junho!$I$19</f>
        <v>*</v>
      </c>
      <c r="Q25" s="97" t="str">
        <f>[22]Junho!$I$20</f>
        <v>*</v>
      </c>
      <c r="R25" s="97" t="str">
        <f>[22]Junho!$I$21</f>
        <v>*</v>
      </c>
      <c r="S25" s="97" t="str">
        <f>[22]Junho!$I$22</f>
        <v>*</v>
      </c>
      <c r="T25" s="11" t="s">
        <v>209</v>
      </c>
      <c r="U25" s="97" t="str">
        <f>[22]Junho!$I$24</f>
        <v>*</v>
      </c>
      <c r="V25" s="97" t="str">
        <f>[22]Junho!$I$25</f>
        <v>*</v>
      </c>
      <c r="W25" s="97" t="str">
        <f>[22]Junho!$I$26</f>
        <v>*</v>
      </c>
      <c r="X25" s="97" t="str">
        <f>[22]Junho!$I$27</f>
        <v>*</v>
      </c>
      <c r="Y25" s="97" t="str">
        <f>[22]Junho!$I$28</f>
        <v>*</v>
      </c>
      <c r="Z25" s="97" t="str">
        <f>[22]Junho!$I$29</f>
        <v>*</v>
      </c>
      <c r="AA25" s="97" t="str">
        <f>[22]Junho!$I$30</f>
        <v>*</v>
      </c>
      <c r="AB25" s="97" t="str">
        <f>[22]Junho!$I$31</f>
        <v>*</v>
      </c>
      <c r="AC25" s="97" t="str">
        <f>[22]Junho!$I$32</f>
        <v>*</v>
      </c>
      <c r="AD25" s="97" t="str">
        <f>[22]Junho!$I$33</f>
        <v>*</v>
      </c>
      <c r="AE25" s="97" t="str">
        <f>[22]Junho!$I$34</f>
        <v>*</v>
      </c>
      <c r="AF25" s="113" t="str">
        <f>[22]Junho!$I$35</f>
        <v>*</v>
      </c>
      <c r="AG25" s="12" t="s">
        <v>35</v>
      </c>
      <c r="AK25" t="s">
        <v>35</v>
      </c>
    </row>
    <row r="26" spans="1:39" x14ac:dyDescent="0.2">
      <c r="A26" s="53" t="s">
        <v>155</v>
      </c>
      <c r="B26" s="97" t="str">
        <f>[23]Junho!$I$5</f>
        <v>*</v>
      </c>
      <c r="C26" s="97" t="str">
        <f>[23]Junho!$I$6</f>
        <v>*</v>
      </c>
      <c r="D26" s="97" t="str">
        <f>[23]Junho!$I$7</f>
        <v>*</v>
      </c>
      <c r="E26" s="97" t="str">
        <f>[23]Junho!$I$8</f>
        <v>*</v>
      </c>
      <c r="F26" s="97" t="str">
        <f>[23]Junho!$I$9</f>
        <v>*</v>
      </c>
      <c r="G26" s="97" t="str">
        <f>[23]Junho!$I$10</f>
        <v>*</v>
      </c>
      <c r="H26" s="97" t="str">
        <f>[23]Junho!$I$11</f>
        <v>*</v>
      </c>
      <c r="I26" s="97" t="str">
        <f>[23]Junho!$I$12</f>
        <v>*</v>
      </c>
      <c r="J26" s="97" t="str">
        <f>[23]Junho!$I$13</f>
        <v>*</v>
      </c>
      <c r="K26" s="97" t="str">
        <f>[23]Junho!$I$14</f>
        <v>*</v>
      </c>
      <c r="L26" s="97" t="str">
        <f>[23]Junho!$I$15</f>
        <v>*</v>
      </c>
      <c r="M26" s="97" t="str">
        <f>[23]Junho!$I$16</f>
        <v>*</v>
      </c>
      <c r="N26" s="97" t="str">
        <f>[23]Junho!$I$17</f>
        <v>*</v>
      </c>
      <c r="O26" s="97" t="str">
        <f>[23]Junho!$I$18</f>
        <v>*</v>
      </c>
      <c r="P26" s="97" t="str">
        <f>[23]Junho!$I$19</f>
        <v>*</v>
      </c>
      <c r="Q26" s="97" t="str">
        <f>[23]Junho!$I$20</f>
        <v>*</v>
      </c>
      <c r="R26" s="97" t="str">
        <f>[23]Junho!$I$21</f>
        <v>*</v>
      </c>
      <c r="S26" s="97" t="str">
        <f>[23]Junho!$I$22</f>
        <v>*</v>
      </c>
      <c r="T26" s="97" t="str">
        <f>[23]Junho!$I$23</f>
        <v>*</v>
      </c>
      <c r="U26" s="97" t="str">
        <f>[23]Junho!$I$24</f>
        <v>*</v>
      </c>
      <c r="V26" s="97" t="str">
        <f>[23]Junho!$I$25</f>
        <v>*</v>
      </c>
      <c r="W26" s="97" t="str">
        <f>[23]Junho!$I$26</f>
        <v>*</v>
      </c>
      <c r="X26" s="97" t="str">
        <f>[23]Junho!$I$27</f>
        <v>*</v>
      </c>
      <c r="Y26" s="97" t="str">
        <f>[23]Junho!$I$28</f>
        <v>*</v>
      </c>
      <c r="Z26" s="97" t="str">
        <f>[23]Junho!$I$29</f>
        <v>*</v>
      </c>
      <c r="AA26" s="97" t="str">
        <f>[23]Junho!$I$30</f>
        <v>*</v>
      </c>
      <c r="AB26" s="97" t="str">
        <f>[23]Junho!$I$31</f>
        <v>*</v>
      </c>
      <c r="AC26" s="97" t="str">
        <f>[23]Junho!$I$32</f>
        <v>*</v>
      </c>
      <c r="AD26" s="97" t="str">
        <f>[23]Junho!$I$33</f>
        <v>*</v>
      </c>
      <c r="AE26" s="97" t="str">
        <f>[23]Junho!$I$34</f>
        <v>*</v>
      </c>
      <c r="AF26" s="113" t="str">
        <f>[23]Junho!$I$35</f>
        <v>*</v>
      </c>
    </row>
    <row r="27" spans="1:39" x14ac:dyDescent="0.2">
      <c r="A27" s="53" t="s">
        <v>8</v>
      </c>
      <c r="B27" s="98" t="str">
        <f>[24]Junho!$I$5</f>
        <v>*</v>
      </c>
      <c r="C27" s="98" t="str">
        <f>[24]Junho!$I$6</f>
        <v>*</v>
      </c>
      <c r="D27" s="98" t="str">
        <f>[24]Junho!$I$7</f>
        <v>*</v>
      </c>
      <c r="E27" s="98" t="str">
        <f>[24]Junho!$I$8</f>
        <v>*</v>
      </c>
      <c r="F27" s="98" t="str">
        <f>[24]Junho!$I$9</f>
        <v>*</v>
      </c>
      <c r="G27" s="98" t="str">
        <f>[24]Junho!$I$10</f>
        <v>*</v>
      </c>
      <c r="H27" s="98" t="str">
        <f>[24]Junho!$I$11</f>
        <v>*</v>
      </c>
      <c r="I27" s="98" t="str">
        <f>[24]Junho!$I$12</f>
        <v>*</v>
      </c>
      <c r="J27" s="98" t="str">
        <f>[24]Junho!$I$13</f>
        <v>*</v>
      </c>
      <c r="K27" s="98" t="str">
        <f>[24]Junho!$I$14</f>
        <v>*</v>
      </c>
      <c r="L27" s="98" t="str">
        <f>[24]Junho!$I$15</f>
        <v>*</v>
      </c>
      <c r="M27" s="98" t="str">
        <f>[24]Junho!$I$16</f>
        <v>*</v>
      </c>
      <c r="N27" s="98" t="str">
        <f>[24]Junho!$I$17</f>
        <v>*</v>
      </c>
      <c r="O27" s="98" t="str">
        <f>[24]Junho!$I$18</f>
        <v>*</v>
      </c>
      <c r="P27" s="98" t="str">
        <f>[24]Junho!$I$19</f>
        <v>*</v>
      </c>
      <c r="Q27" s="97" t="str">
        <f>[24]Junho!$I$20</f>
        <v>*</v>
      </c>
      <c r="R27" s="97" t="str">
        <f>[24]Junho!$I$21</f>
        <v>*</v>
      </c>
      <c r="S27" s="97" t="str">
        <f>[24]Junho!$I$22</f>
        <v>*</v>
      </c>
      <c r="T27" s="97" t="str">
        <f>[24]Junho!$I$23</f>
        <v>*</v>
      </c>
      <c r="U27" s="97" t="str">
        <f>[24]Junho!$I$24</f>
        <v>*</v>
      </c>
      <c r="V27" s="97" t="str">
        <f>[24]Junho!$I$25</f>
        <v>*</v>
      </c>
      <c r="W27" s="97" t="str">
        <f>[24]Junho!$I$26</f>
        <v>*</v>
      </c>
      <c r="X27" s="97" t="str">
        <f>[24]Junho!$I$27</f>
        <v>*</v>
      </c>
      <c r="Y27" s="97" t="str">
        <f>[24]Junho!$I$28</f>
        <v>*</v>
      </c>
      <c r="Z27" s="97" t="str">
        <f>[24]Junho!$I$29</f>
        <v>*</v>
      </c>
      <c r="AA27" s="97" t="str">
        <f>[24]Junho!$I$30</f>
        <v>*</v>
      </c>
      <c r="AB27" s="97" t="str">
        <f>[24]Junho!$I$31</f>
        <v>*</v>
      </c>
      <c r="AC27" s="97" t="str">
        <f>[24]Junho!$I$32</f>
        <v>*</v>
      </c>
      <c r="AD27" s="97" t="str">
        <f>[24]Junho!$I$33</f>
        <v>*</v>
      </c>
      <c r="AE27" s="97" t="str">
        <f>[24]Junho!$I$34</f>
        <v>*</v>
      </c>
      <c r="AF27" s="112" t="str">
        <f>[24]Junho!$I$35</f>
        <v>*</v>
      </c>
      <c r="AK27" t="s">
        <v>35</v>
      </c>
      <c r="AM27" t="s">
        <v>35</v>
      </c>
    </row>
    <row r="28" spans="1:39" x14ac:dyDescent="0.2">
      <c r="A28" s="53" t="s">
        <v>9</v>
      </c>
      <c r="B28" s="98" t="str">
        <f>[25]Junho!$I$5</f>
        <v>*</v>
      </c>
      <c r="C28" s="98" t="str">
        <f>[25]Junho!$I$6</f>
        <v>*</v>
      </c>
      <c r="D28" s="98" t="str">
        <f>[25]Junho!$I$7</f>
        <v>*</v>
      </c>
      <c r="E28" s="98" t="str">
        <f>[25]Junho!$I$8</f>
        <v>*</v>
      </c>
      <c r="F28" s="98" t="str">
        <f>[25]Junho!$I$9</f>
        <v>*</v>
      </c>
      <c r="G28" s="98" t="str">
        <f>[25]Junho!$I$10</f>
        <v>*</v>
      </c>
      <c r="H28" s="98" t="str">
        <f>[25]Junho!$I$11</f>
        <v>*</v>
      </c>
      <c r="I28" s="98" t="str">
        <f>[25]Junho!$I$12</f>
        <v>*</v>
      </c>
      <c r="J28" s="98" t="str">
        <f>[25]Junho!$I$13</f>
        <v>*</v>
      </c>
      <c r="K28" s="98" t="str">
        <f>[25]Junho!$I$14</f>
        <v>*</v>
      </c>
      <c r="L28" s="98" t="str">
        <f>[25]Junho!$I$15</f>
        <v>*</v>
      </c>
      <c r="M28" s="98" t="str">
        <f>[25]Junho!$I$16</f>
        <v>*</v>
      </c>
      <c r="N28" s="98" t="str">
        <f>[25]Junho!$I$17</f>
        <v>*</v>
      </c>
      <c r="O28" s="98" t="str">
        <f>[25]Junho!$I$18</f>
        <v>*</v>
      </c>
      <c r="P28" s="98" t="str">
        <f>[25]Junho!$I$19</f>
        <v>*</v>
      </c>
      <c r="Q28" s="98" t="str">
        <f>[25]Junho!$I$20</f>
        <v>*</v>
      </c>
      <c r="R28" s="98" t="str">
        <f>[25]Junho!$I$21</f>
        <v>*</v>
      </c>
      <c r="S28" s="98" t="str">
        <f>[25]Junho!$I$22</f>
        <v>*</v>
      </c>
      <c r="T28" s="97" t="str">
        <f>[25]Junho!$I$23</f>
        <v>*</v>
      </c>
      <c r="U28" s="97" t="str">
        <f>[25]Junho!$I$24</f>
        <v>*</v>
      </c>
      <c r="V28" s="97" t="str">
        <f>[25]Junho!$I$25</f>
        <v>*</v>
      </c>
      <c r="W28" s="97" t="str">
        <f>[25]Junho!$I$26</f>
        <v>*</v>
      </c>
      <c r="X28" s="97" t="str">
        <f>[25]Junho!$I$27</f>
        <v>*</v>
      </c>
      <c r="Y28" s="97" t="str">
        <f>[25]Junho!$I$28</f>
        <v>*</v>
      </c>
      <c r="Z28" s="97" t="str">
        <f>[25]Junho!$I$29</f>
        <v>*</v>
      </c>
      <c r="AA28" s="97" t="str">
        <f>[25]Junho!$I$30</f>
        <v>*</v>
      </c>
      <c r="AB28" s="97" t="str">
        <f>[25]Junho!$I$31</f>
        <v>*</v>
      </c>
      <c r="AC28" s="97" t="str">
        <f>[25]Junho!$I$32</f>
        <v>*</v>
      </c>
      <c r="AD28" s="97" t="str">
        <f>[25]Junho!$I$33</f>
        <v>*</v>
      </c>
      <c r="AE28" s="97" t="str">
        <f>[25]Junho!$I$34</f>
        <v>*</v>
      </c>
      <c r="AF28" s="112" t="str">
        <f>[25]Junho!$I$35</f>
        <v>*</v>
      </c>
      <c r="AL28" t="s">
        <v>35</v>
      </c>
    </row>
    <row r="29" spans="1:39" x14ac:dyDescent="0.2">
      <c r="A29" s="53" t="s">
        <v>32</v>
      </c>
      <c r="B29" s="98" t="str">
        <f>[26]Junho!$I$5</f>
        <v>*</v>
      </c>
      <c r="C29" s="98" t="str">
        <f>[26]Junho!$I$6</f>
        <v>*</v>
      </c>
      <c r="D29" s="98" t="str">
        <f>[26]Junho!$I$7</f>
        <v>*</v>
      </c>
      <c r="E29" s="98" t="str">
        <f>[26]Junho!$I$8</f>
        <v>*</v>
      </c>
      <c r="F29" s="98" t="str">
        <f>[26]Junho!$I$9</f>
        <v>*</v>
      </c>
      <c r="G29" s="98" t="str">
        <f>[26]Junho!$I$10</f>
        <v>*</v>
      </c>
      <c r="H29" s="98" t="str">
        <f>[26]Junho!$I$11</f>
        <v>*</v>
      </c>
      <c r="I29" s="98" t="str">
        <f>[26]Junho!$I$12</f>
        <v>*</v>
      </c>
      <c r="J29" s="98" t="str">
        <f>[26]Junho!$I$13</f>
        <v>*</v>
      </c>
      <c r="K29" s="98" t="str">
        <f>[26]Junho!$I$14</f>
        <v>*</v>
      </c>
      <c r="L29" s="98" t="str">
        <f>[26]Junho!$I$15</f>
        <v>*</v>
      </c>
      <c r="M29" s="98" t="str">
        <f>[26]Junho!$I$16</f>
        <v>*</v>
      </c>
      <c r="N29" s="98" t="str">
        <f>[26]Junho!$I$17</f>
        <v>*</v>
      </c>
      <c r="O29" s="98" t="str">
        <f>[26]Junho!$I$18</f>
        <v>*</v>
      </c>
      <c r="P29" s="98" t="str">
        <f>[26]Junho!$I$19</f>
        <v>*</v>
      </c>
      <c r="Q29" s="98" t="str">
        <f>[26]Junho!$I$20</f>
        <v>*</v>
      </c>
      <c r="R29" s="98" t="str">
        <f>[26]Junho!$I$21</f>
        <v>*</v>
      </c>
      <c r="S29" s="98" t="str">
        <f>[26]Junho!$I$22</f>
        <v>*</v>
      </c>
      <c r="T29" s="97" t="str">
        <f>[26]Junho!$I$23</f>
        <v>*</v>
      </c>
      <c r="U29" s="97" t="str">
        <f>[26]Junho!$I$24</f>
        <v>*</v>
      </c>
      <c r="V29" s="97" t="str">
        <f>[26]Junho!$I$25</f>
        <v>*</v>
      </c>
      <c r="W29" s="97" t="str">
        <f>[26]Junho!$I$26</f>
        <v>*</v>
      </c>
      <c r="X29" s="97" t="str">
        <f>[26]Junho!$I$27</f>
        <v>*</v>
      </c>
      <c r="Y29" s="97" t="str">
        <f>[26]Junho!$I$28</f>
        <v>*</v>
      </c>
      <c r="Z29" s="97" t="str">
        <f>[26]Junho!$I$29</f>
        <v>*</v>
      </c>
      <c r="AA29" s="97" t="str">
        <f>[26]Junho!$I$30</f>
        <v>*</v>
      </c>
      <c r="AB29" s="97" t="str">
        <f>[26]Junho!$I$31</f>
        <v>*</v>
      </c>
      <c r="AC29" s="97" t="str">
        <f>[26]Junho!$I$32</f>
        <v>*</v>
      </c>
      <c r="AD29" s="97" t="str">
        <f>[26]Junho!$I$33</f>
        <v>*</v>
      </c>
      <c r="AE29" s="97" t="str">
        <f>[26]Junho!$I$34</f>
        <v>*</v>
      </c>
      <c r="AF29" s="112" t="str">
        <f>[26]Junho!$I$35</f>
        <v>*</v>
      </c>
      <c r="AI29" t="s">
        <v>35</v>
      </c>
    </row>
    <row r="30" spans="1:39" x14ac:dyDescent="0.2">
      <c r="A30" s="53" t="s">
        <v>10</v>
      </c>
      <c r="B30" s="11" t="str">
        <f>[27]Junho!$I$5</f>
        <v>*</v>
      </c>
      <c r="C30" s="11" t="str">
        <f>[27]Junho!$I$6</f>
        <v>*</v>
      </c>
      <c r="D30" s="11" t="str">
        <f>[27]Junho!$I$7</f>
        <v>*</v>
      </c>
      <c r="E30" s="11" t="str">
        <f>[27]Junho!$I$8</f>
        <v>*</v>
      </c>
      <c r="F30" s="11" t="str">
        <f>[27]Junho!$I$9</f>
        <v>*</v>
      </c>
      <c r="G30" s="11" t="str">
        <f>[27]Junho!$I$10</f>
        <v>*</v>
      </c>
      <c r="H30" s="11" t="str">
        <f>[27]Junho!$I$11</f>
        <v>*</v>
      </c>
      <c r="I30" s="11" t="str">
        <f>[27]Junho!$I$12</f>
        <v>*</v>
      </c>
      <c r="J30" s="11" t="str">
        <f>[27]Junho!$I$13</f>
        <v>*</v>
      </c>
      <c r="K30" s="11" t="str">
        <f>[27]Junho!$I$14</f>
        <v>*</v>
      </c>
      <c r="L30" s="11" t="str">
        <f>[27]Junho!$I$15</f>
        <v>*</v>
      </c>
      <c r="M30" s="11" t="str">
        <f>[27]Junho!$I$16</f>
        <v>*</v>
      </c>
      <c r="N30" s="11" t="str">
        <f>[27]Junho!$I$17</f>
        <v>*</v>
      </c>
      <c r="O30" s="11" t="str">
        <f>[27]Junho!$I$18</f>
        <v>*</v>
      </c>
      <c r="P30" s="11" t="str">
        <f>[27]Junho!$I$19</f>
        <v>*</v>
      </c>
      <c r="Q30" s="11" t="str">
        <f>[27]Junho!$I$20</f>
        <v>*</v>
      </c>
      <c r="R30" s="11" t="str">
        <f>[27]Junho!$I$21</f>
        <v>*</v>
      </c>
      <c r="S30" s="11" t="str">
        <f>[27]Junho!$I$22</f>
        <v>*</v>
      </c>
      <c r="T30" s="97" t="str">
        <f>[27]Junho!$I$23</f>
        <v>*</v>
      </c>
      <c r="U30" s="97" t="str">
        <f>[27]Junho!$I$24</f>
        <v>*</v>
      </c>
      <c r="V30" s="97" t="str">
        <f>[27]Junho!$I$25</f>
        <v>*</v>
      </c>
      <c r="W30" s="97" t="str">
        <f>[27]Junho!$I$26</f>
        <v>*</v>
      </c>
      <c r="X30" s="97" t="str">
        <f>[27]Junho!$I$27</f>
        <v>*</v>
      </c>
      <c r="Y30" s="97" t="str">
        <f>[27]Junho!$I$28</f>
        <v>*</v>
      </c>
      <c r="Z30" s="97" t="str">
        <f>[27]Junho!$I$29</f>
        <v>*</v>
      </c>
      <c r="AA30" s="97" t="str">
        <f>[27]Junho!$I$30</f>
        <v>*</v>
      </c>
      <c r="AB30" s="97" t="str">
        <f>[27]Junho!$I$31</f>
        <v>*</v>
      </c>
      <c r="AC30" s="97" t="str">
        <f>[27]Junho!$I$32</f>
        <v>*</v>
      </c>
      <c r="AD30" s="97" t="str">
        <f>[27]Junho!$I$33</f>
        <v>*</v>
      </c>
      <c r="AE30" s="97" t="str">
        <f>[27]Junho!$I$34</f>
        <v>*</v>
      </c>
      <c r="AF30" s="112" t="str">
        <f>[27]Junho!$I$35</f>
        <v>*</v>
      </c>
      <c r="AI30" t="s">
        <v>35</v>
      </c>
    </row>
    <row r="31" spans="1:39" x14ac:dyDescent="0.2">
      <c r="A31" s="53" t="s">
        <v>156</v>
      </c>
      <c r="B31" s="97" t="str">
        <f>[28]Junho!$I$5</f>
        <v>*</v>
      </c>
      <c r="C31" s="97" t="str">
        <f>[28]Junho!$I$6</f>
        <v>*</v>
      </c>
      <c r="D31" s="97" t="str">
        <f>[28]Junho!$I$7</f>
        <v>*</v>
      </c>
      <c r="E31" s="97" t="str">
        <f>[28]Junho!$I$8</f>
        <v>*</v>
      </c>
      <c r="F31" s="97" t="str">
        <f>[28]Junho!$I$9</f>
        <v>*</v>
      </c>
      <c r="G31" s="97" t="str">
        <f>[28]Junho!$I$10</f>
        <v>*</v>
      </c>
      <c r="H31" s="97" t="str">
        <f>[28]Junho!$I$11</f>
        <v>*</v>
      </c>
      <c r="I31" s="97" t="str">
        <f>[28]Junho!$I$12</f>
        <v>*</v>
      </c>
      <c r="J31" s="97" t="str">
        <f>[28]Junho!$I$13</f>
        <v>*</v>
      </c>
      <c r="K31" s="97" t="str">
        <f>[28]Junho!$I$14</f>
        <v>*</v>
      </c>
      <c r="L31" s="97" t="str">
        <f>[28]Junho!$I$15</f>
        <v>*</v>
      </c>
      <c r="M31" s="97" t="str">
        <f>[28]Junho!$I$16</f>
        <v>*</v>
      </c>
      <c r="N31" s="97" t="str">
        <f>[28]Junho!$I$17</f>
        <v>*</v>
      </c>
      <c r="O31" s="97" t="str">
        <f>[28]Junho!$I$18</f>
        <v>*</v>
      </c>
      <c r="P31" s="97" t="str">
        <f>[28]Junho!$I$19</f>
        <v>*</v>
      </c>
      <c r="Q31" s="97" t="str">
        <f>[28]Junho!$I$20</f>
        <v>*</v>
      </c>
      <c r="R31" s="97" t="str">
        <f>[28]Junho!$I$21</f>
        <v>*</v>
      </c>
      <c r="S31" s="97" t="str">
        <f>[28]Junho!$I$22</f>
        <v>*</v>
      </c>
      <c r="T31" s="97" t="str">
        <f>[28]Junho!$I$23</f>
        <v>*</v>
      </c>
      <c r="U31" s="97" t="str">
        <f>[28]Junho!$I$24</f>
        <v>*</v>
      </c>
      <c r="V31" s="97" t="str">
        <f>[28]Junho!$I$25</f>
        <v>*</v>
      </c>
      <c r="W31" s="97" t="str">
        <f>[28]Junho!$I$26</f>
        <v>*</v>
      </c>
      <c r="X31" s="97" t="str">
        <f>[28]Junho!$I$27</f>
        <v>*</v>
      </c>
      <c r="Y31" s="97" t="str">
        <f>[28]Junho!$I$28</f>
        <v>*</v>
      </c>
      <c r="Z31" s="97" t="str">
        <f>[28]Junho!$I$29</f>
        <v>*</v>
      </c>
      <c r="AA31" s="97" t="str">
        <f>[28]Junho!$I$30</f>
        <v>*</v>
      </c>
      <c r="AB31" s="97" t="str">
        <f>[28]Junho!$I$31</f>
        <v>*</v>
      </c>
      <c r="AC31" s="97" t="str">
        <f>[28]Junho!$I$32</f>
        <v>*</v>
      </c>
      <c r="AD31" s="97" t="str">
        <f>[28]Junho!$I$33</f>
        <v>*</v>
      </c>
      <c r="AE31" s="97" t="str">
        <f>[28]Junho!$I$34</f>
        <v>*</v>
      </c>
      <c r="AF31" s="113" t="str">
        <f>[28]Junho!$I$35</f>
        <v>N</v>
      </c>
      <c r="AG31" s="12" t="s">
        <v>35</v>
      </c>
      <c r="AK31" t="s">
        <v>35</v>
      </c>
    </row>
    <row r="32" spans="1:39" x14ac:dyDescent="0.2">
      <c r="A32" s="53" t="s">
        <v>11</v>
      </c>
      <c r="B32" s="98" t="str">
        <f>[29]Junho!$I$5</f>
        <v>*</v>
      </c>
      <c r="C32" s="98" t="str">
        <f>[29]Junho!$I$6</f>
        <v>*</v>
      </c>
      <c r="D32" s="98" t="str">
        <f>[29]Junho!$I$7</f>
        <v>*</v>
      </c>
      <c r="E32" s="98" t="str">
        <f>[29]Junho!$I$8</f>
        <v>*</v>
      </c>
      <c r="F32" s="98" t="str">
        <f>[29]Junho!$I$9</f>
        <v>*</v>
      </c>
      <c r="G32" s="98" t="str">
        <f>[29]Junho!$I$10</f>
        <v>*</v>
      </c>
      <c r="H32" s="98" t="str">
        <f>[29]Junho!$I$11</f>
        <v>*</v>
      </c>
      <c r="I32" s="98" t="str">
        <f>[29]Junho!$I$12</f>
        <v>*</v>
      </c>
      <c r="J32" s="98" t="str">
        <f>[29]Junho!$I$13</f>
        <v>*</v>
      </c>
      <c r="K32" s="98" t="str">
        <f>[29]Junho!$I$14</f>
        <v>*</v>
      </c>
      <c r="L32" s="98" t="str">
        <f>[29]Junho!$I$15</f>
        <v>*</v>
      </c>
      <c r="M32" s="98" t="str">
        <f>[29]Junho!$I$16</f>
        <v>*</v>
      </c>
      <c r="N32" s="98" t="str">
        <f>[29]Junho!$I$17</f>
        <v>*</v>
      </c>
      <c r="O32" s="98" t="str">
        <f>[29]Junho!$I$18</f>
        <v>*</v>
      </c>
      <c r="P32" s="98" t="str">
        <f>[29]Junho!$I$19</f>
        <v>*</v>
      </c>
      <c r="Q32" s="98" t="str">
        <f>[29]Junho!$I$20</f>
        <v>*</v>
      </c>
      <c r="R32" s="98" t="str">
        <f>[29]Junho!$I$21</f>
        <v>*</v>
      </c>
      <c r="S32" s="98" t="str">
        <f>[29]Junho!$I$22</f>
        <v>*</v>
      </c>
      <c r="T32" s="97" t="str">
        <f>[29]Junho!$I$23</f>
        <v>*</v>
      </c>
      <c r="U32" s="97" t="str">
        <f>[29]Junho!$I$24</f>
        <v>*</v>
      </c>
      <c r="V32" s="97" t="str">
        <f>[29]Junho!$I$25</f>
        <v>*</v>
      </c>
      <c r="W32" s="97" t="str">
        <f>[29]Junho!$I$26</f>
        <v>*</v>
      </c>
      <c r="X32" s="97" t="str">
        <f>[29]Junho!$I$27</f>
        <v>*</v>
      </c>
      <c r="Y32" s="97" t="str">
        <f>[29]Junho!$I$28</f>
        <v>*</v>
      </c>
      <c r="Z32" s="97" t="str">
        <f>[29]Junho!$I$29</f>
        <v>*</v>
      </c>
      <c r="AA32" s="97" t="str">
        <f>[29]Junho!$I$30</f>
        <v>*</v>
      </c>
      <c r="AB32" s="97" t="str">
        <f>[29]Junho!$I$31</f>
        <v>*</v>
      </c>
      <c r="AC32" s="97" t="str">
        <f>[29]Junho!$I$32</f>
        <v>*</v>
      </c>
      <c r="AD32" s="97" t="str">
        <f>[29]Junho!$I$33</f>
        <v>*</v>
      </c>
      <c r="AE32" s="97" t="str">
        <f>[29]Junho!$I$34</f>
        <v>*</v>
      </c>
      <c r="AF32" s="112" t="str">
        <f>[29]Junho!$I$35</f>
        <v>*</v>
      </c>
      <c r="AI32" t="s">
        <v>35</v>
      </c>
    </row>
    <row r="33" spans="1:38" s="5" customFormat="1" x14ac:dyDescent="0.2">
      <c r="A33" s="53" t="s">
        <v>12</v>
      </c>
      <c r="B33" s="98" t="str">
        <f>[30]Junho!$I$5</f>
        <v>*</v>
      </c>
      <c r="C33" s="98" t="str">
        <f>[30]Junho!$I$6</f>
        <v>*</v>
      </c>
      <c r="D33" s="98" t="str">
        <f>[30]Junho!$I$7</f>
        <v>*</v>
      </c>
      <c r="E33" s="98" t="str">
        <f>[30]Junho!$I$8</f>
        <v>*</v>
      </c>
      <c r="F33" s="98" t="str">
        <f>[30]Junho!$I$9</f>
        <v>*</v>
      </c>
      <c r="G33" s="98" t="str">
        <f>[30]Junho!$I$10</f>
        <v>*</v>
      </c>
      <c r="H33" s="98" t="str">
        <f>[30]Junho!$I$11</f>
        <v>*</v>
      </c>
      <c r="I33" s="98" t="str">
        <f>[30]Junho!$I$12</f>
        <v>*</v>
      </c>
      <c r="J33" s="98" t="str">
        <f>[30]Junho!$I$13</f>
        <v>*</v>
      </c>
      <c r="K33" s="98" t="str">
        <f>[30]Junho!$I$14</f>
        <v>*</v>
      </c>
      <c r="L33" s="98" t="str">
        <f>[30]Junho!$I$15</f>
        <v>*</v>
      </c>
      <c r="M33" s="98" t="str">
        <f>[30]Junho!$I$16</f>
        <v>*</v>
      </c>
      <c r="N33" s="98" t="str">
        <f>[30]Junho!$I$17</f>
        <v>*</v>
      </c>
      <c r="O33" s="98" t="str">
        <f>[30]Junho!$I$18</f>
        <v>*</v>
      </c>
      <c r="P33" s="98" t="str">
        <f>[30]Junho!$I$19</f>
        <v>*</v>
      </c>
      <c r="Q33" s="98" t="str">
        <f>[30]Junho!$I$20</f>
        <v>*</v>
      </c>
      <c r="R33" s="98" t="str">
        <f>[30]Junho!$I$21</f>
        <v>*</v>
      </c>
      <c r="S33" s="98" t="str">
        <f>[30]Junho!$I$22</f>
        <v>*</v>
      </c>
      <c r="T33" s="98" t="str">
        <f>[30]Junho!$I$23</f>
        <v>*</v>
      </c>
      <c r="U33" s="98" t="str">
        <f>[30]Junho!$I$24</f>
        <v>*</v>
      </c>
      <c r="V33" s="98" t="str">
        <f>[30]Junho!$I$25</f>
        <v>*</v>
      </c>
      <c r="W33" s="98" t="str">
        <f>[30]Junho!$I$26</f>
        <v>*</v>
      </c>
      <c r="X33" s="98" t="str">
        <f>[30]Junho!$I$27</f>
        <v>*</v>
      </c>
      <c r="Y33" s="98" t="str">
        <f>[30]Junho!$I$28</f>
        <v>*</v>
      </c>
      <c r="Z33" s="98" t="str">
        <f>[30]Junho!$I$29</f>
        <v>*</v>
      </c>
      <c r="AA33" s="98" t="str">
        <f>[30]Junho!$I$30</f>
        <v>*</v>
      </c>
      <c r="AB33" s="98" t="str">
        <f>[30]Junho!$I$31</f>
        <v>*</v>
      </c>
      <c r="AC33" s="98" t="str">
        <f>[30]Junho!$I$32</f>
        <v>*</v>
      </c>
      <c r="AD33" s="98" t="str">
        <f>[30]Junho!$I$33</f>
        <v>*</v>
      </c>
      <c r="AE33" s="98" t="str">
        <f>[30]Junho!$I$34</f>
        <v>*</v>
      </c>
      <c r="AF33" s="112" t="str">
        <f>[30]Junho!$I$35</f>
        <v>*</v>
      </c>
      <c r="AJ33" s="5" t="s">
        <v>35</v>
      </c>
      <c r="AL33" s="5" t="s">
        <v>35</v>
      </c>
    </row>
    <row r="34" spans="1:38" x14ac:dyDescent="0.2">
      <c r="A34" s="53" t="s">
        <v>13</v>
      </c>
      <c r="B34" s="97" t="str">
        <f>[31]Junho!$I$5</f>
        <v>*</v>
      </c>
      <c r="C34" s="97" t="str">
        <f>[31]Junho!$I$6</f>
        <v>*</v>
      </c>
      <c r="D34" s="97" t="str">
        <f>[31]Junho!$I$7</f>
        <v>*</v>
      </c>
      <c r="E34" s="97" t="str">
        <f>[31]Junho!$I$8</f>
        <v>*</v>
      </c>
      <c r="F34" s="97" t="str">
        <f>[31]Junho!$I$9</f>
        <v>*</v>
      </c>
      <c r="G34" s="97" t="str">
        <f>[31]Junho!$I$10</f>
        <v>*</v>
      </c>
      <c r="H34" s="97" t="str">
        <f>[31]Junho!$I$11</f>
        <v>*</v>
      </c>
      <c r="I34" s="97" t="str">
        <f>[31]Junho!$I$12</f>
        <v>*</v>
      </c>
      <c r="J34" s="97" t="str">
        <f>[31]Junho!$I$13</f>
        <v>*</v>
      </c>
      <c r="K34" s="97" t="str">
        <f>[31]Junho!$I$14</f>
        <v>*</v>
      </c>
      <c r="L34" s="97" t="str">
        <f>[31]Junho!$I$15</f>
        <v>*</v>
      </c>
      <c r="M34" s="97" t="str">
        <f>[31]Junho!$I$16</f>
        <v>*</v>
      </c>
      <c r="N34" s="97" t="str">
        <f>[31]Junho!$I$17</f>
        <v>*</v>
      </c>
      <c r="O34" s="97" t="str">
        <f>[31]Junho!$I$18</f>
        <v>*</v>
      </c>
      <c r="P34" s="97" t="str">
        <f>[31]Junho!$I$19</f>
        <v>*</v>
      </c>
      <c r="Q34" s="97" t="str">
        <f>[31]Junho!$I$20</f>
        <v>*</v>
      </c>
      <c r="R34" s="97" t="str">
        <f>[31]Junho!$I$21</f>
        <v>*</v>
      </c>
      <c r="S34" s="97" t="str">
        <f>[31]Junho!$I$22</f>
        <v>*</v>
      </c>
      <c r="T34" s="97" t="str">
        <f>[31]Junho!$I$23</f>
        <v>*</v>
      </c>
      <c r="U34" s="97" t="str">
        <f>[31]Junho!$I$24</f>
        <v>*</v>
      </c>
      <c r="V34" s="97" t="str">
        <f>[31]Junho!$I$25</f>
        <v>*</v>
      </c>
      <c r="W34" s="97" t="str">
        <f>[31]Junho!$I$26</f>
        <v>*</v>
      </c>
      <c r="X34" s="97" t="str">
        <f>[31]Junho!$I$27</f>
        <v>*</v>
      </c>
      <c r="Y34" s="97" t="str">
        <f>[31]Junho!$I$28</f>
        <v>*</v>
      </c>
      <c r="Z34" s="97" t="str">
        <f>[31]Junho!$I$29</f>
        <v>*</v>
      </c>
      <c r="AA34" s="97" t="str">
        <f>[31]Junho!$I$30</f>
        <v>*</v>
      </c>
      <c r="AB34" s="97" t="str">
        <f>[31]Junho!$I$31</f>
        <v>*</v>
      </c>
      <c r="AC34" s="97" t="str">
        <f>[31]Junho!$I$32</f>
        <v>*</v>
      </c>
      <c r="AD34" s="97" t="str">
        <f>[31]Junho!$I$33</f>
        <v>*</v>
      </c>
      <c r="AE34" s="97" t="str">
        <f>[31]Junho!$I$34</f>
        <v>*</v>
      </c>
      <c r="AF34" s="111" t="str">
        <f>[31]Junho!$I$35</f>
        <v>*</v>
      </c>
      <c r="AI34" t="s">
        <v>35</v>
      </c>
      <c r="AJ34" t="s">
        <v>35</v>
      </c>
      <c r="AK34" t="s">
        <v>35</v>
      </c>
    </row>
    <row r="35" spans="1:38" x14ac:dyDescent="0.2">
      <c r="A35" s="53" t="s">
        <v>157</v>
      </c>
      <c r="B35" s="98" t="str">
        <f>[32]Junho!$I$5</f>
        <v>*</v>
      </c>
      <c r="C35" s="98" t="str">
        <f>[32]Junho!$I$6</f>
        <v>*</v>
      </c>
      <c r="D35" s="98" t="str">
        <f>[32]Junho!$I$7</f>
        <v>*</v>
      </c>
      <c r="E35" s="98" t="str">
        <f>[32]Junho!$I$8</f>
        <v>*</v>
      </c>
      <c r="F35" s="98" t="str">
        <f>[32]Junho!$I$9</f>
        <v>*</v>
      </c>
      <c r="G35" s="98" t="str">
        <f>[32]Junho!$I$10</f>
        <v>*</v>
      </c>
      <c r="H35" s="98" t="str">
        <f>[32]Junho!$I$11</f>
        <v>*</v>
      </c>
      <c r="I35" s="98" t="str">
        <f>[32]Junho!$I$12</f>
        <v>*</v>
      </c>
      <c r="J35" s="98" t="str">
        <f>[32]Junho!$I$13</f>
        <v>*</v>
      </c>
      <c r="K35" s="98" t="str">
        <f>[32]Junho!$I$14</f>
        <v>*</v>
      </c>
      <c r="L35" s="98" t="str">
        <f>[32]Junho!$I$15</f>
        <v>*</v>
      </c>
      <c r="M35" s="98" t="str">
        <f>[32]Junho!$I$16</f>
        <v>*</v>
      </c>
      <c r="N35" s="98" t="str">
        <f>[32]Junho!$I$17</f>
        <v>*</v>
      </c>
      <c r="O35" s="98" t="str">
        <f>[32]Junho!$I$18</f>
        <v>*</v>
      </c>
      <c r="P35" s="98" t="str">
        <f>[32]Junho!$I$19</f>
        <v>*</v>
      </c>
      <c r="Q35" s="98" t="str">
        <f>[32]Junho!$I$20</f>
        <v>*</v>
      </c>
      <c r="R35" s="98" t="str">
        <f>[32]Junho!$I$21</f>
        <v>*</v>
      </c>
      <c r="S35" s="98" t="str">
        <f>[32]Junho!$I$22</f>
        <v>*</v>
      </c>
      <c r="T35" s="97" t="str">
        <f>[32]Junho!$I$23</f>
        <v>*</v>
      </c>
      <c r="U35" s="97" t="str">
        <f>[32]Junho!$I$24</f>
        <v>*</v>
      </c>
      <c r="V35" s="97" t="str">
        <f>[32]Junho!$I$25</f>
        <v>*</v>
      </c>
      <c r="W35" s="97" t="str">
        <f>[32]Junho!$I$26</f>
        <v>*</v>
      </c>
      <c r="X35" s="97" t="str">
        <f>[32]Junho!$I$27</f>
        <v>*</v>
      </c>
      <c r="Y35" s="97" t="str">
        <f>[32]Junho!$I$28</f>
        <v>*</v>
      </c>
      <c r="Z35" s="97" t="str">
        <f>[32]Junho!$I$29</f>
        <v>*</v>
      </c>
      <c r="AA35" s="97" t="str">
        <f>[32]Junho!$I$30</f>
        <v>*</v>
      </c>
      <c r="AB35" s="97" t="str">
        <f>[32]Junho!$I$31</f>
        <v>*</v>
      </c>
      <c r="AC35" s="97" t="str">
        <f>[32]Junho!$I$32</f>
        <v>*</v>
      </c>
      <c r="AD35" s="97" t="str">
        <f>[32]Junho!$I$33</f>
        <v>*</v>
      </c>
      <c r="AE35" s="97" t="str">
        <f>[32]Junho!$I$34</f>
        <v>*</v>
      </c>
      <c r="AF35" s="113" t="str">
        <f>[32]Junho!$I$35</f>
        <v>*</v>
      </c>
      <c r="AJ35" t="s">
        <v>35</v>
      </c>
    </row>
    <row r="36" spans="1:38" x14ac:dyDescent="0.2">
      <c r="A36" s="53" t="s">
        <v>128</v>
      </c>
      <c r="B36" s="98" t="str">
        <f>[33]Junho!$I$5</f>
        <v>*</v>
      </c>
      <c r="C36" s="98" t="str">
        <f>[33]Junho!$I$6</f>
        <v>*</v>
      </c>
      <c r="D36" s="98" t="str">
        <f>[33]Junho!$I$7</f>
        <v>*</v>
      </c>
      <c r="E36" s="98" t="str">
        <f>[33]Junho!$I$8</f>
        <v>*</v>
      </c>
      <c r="F36" s="98" t="str">
        <f>[33]Junho!$I$9</f>
        <v>*</v>
      </c>
      <c r="G36" s="98" t="str">
        <f>[33]Junho!$I$10</f>
        <v>*</v>
      </c>
      <c r="H36" s="98" t="str">
        <f>[33]Junho!$I$11</f>
        <v>*</v>
      </c>
      <c r="I36" s="98" t="str">
        <f>[33]Junho!$I$12</f>
        <v>*</v>
      </c>
      <c r="J36" s="98" t="str">
        <f>[33]Junho!$I$13</f>
        <v>*</v>
      </c>
      <c r="K36" s="98" t="str">
        <f>[33]Junho!$I$14</f>
        <v>*</v>
      </c>
      <c r="L36" s="98" t="str">
        <f>[33]Junho!$I$15</f>
        <v>*</v>
      </c>
      <c r="M36" s="98" t="str">
        <f>[33]Junho!$I$16</f>
        <v>*</v>
      </c>
      <c r="N36" s="98" t="str">
        <f>[33]Junho!$I$17</f>
        <v>*</v>
      </c>
      <c r="O36" s="98" t="str">
        <f>[33]Junho!$I$18</f>
        <v>*</v>
      </c>
      <c r="P36" s="98" t="str">
        <f>[33]Junho!$I$19</f>
        <v>*</v>
      </c>
      <c r="Q36" s="97" t="str">
        <f>[33]Junho!$I$20</f>
        <v>*</v>
      </c>
      <c r="R36" s="97" t="str">
        <f>[33]Junho!$I$21</f>
        <v>*</v>
      </c>
      <c r="S36" s="97" t="str">
        <f>[33]Junho!$I$22</f>
        <v>*</v>
      </c>
      <c r="T36" s="97" t="str">
        <f>[33]Junho!$I$23</f>
        <v>*</v>
      </c>
      <c r="U36" s="97" t="str">
        <f>[33]Junho!$I$24</f>
        <v>*</v>
      </c>
      <c r="V36" s="97" t="str">
        <f>[33]Junho!$I$25</f>
        <v>*</v>
      </c>
      <c r="W36" s="97" t="str">
        <f>[33]Junho!$I$26</f>
        <v>*</v>
      </c>
      <c r="X36" s="97" t="str">
        <f>[33]Junho!$I$27</f>
        <v>*</v>
      </c>
      <c r="Y36" s="97" t="str">
        <f>[33]Junho!$I$28</f>
        <v>*</v>
      </c>
      <c r="Z36" s="97" t="str">
        <f>[33]Junho!$I$29</f>
        <v>*</v>
      </c>
      <c r="AA36" s="97" t="str">
        <f>[33]Junho!$I$30</f>
        <v>*</v>
      </c>
      <c r="AB36" s="97" t="str">
        <f>[33]Junho!$I$31</f>
        <v>*</v>
      </c>
      <c r="AC36" s="97" t="str">
        <f>[33]Junho!$I$32</f>
        <v>*</v>
      </c>
      <c r="AD36" s="97" t="str">
        <f>[33]Junho!$I$33</f>
        <v>*</v>
      </c>
      <c r="AE36" s="97" t="str">
        <f>[33]Junho!$I$34</f>
        <v>*</v>
      </c>
      <c r="AF36" s="113" t="str">
        <f>[33]Junho!$I$35</f>
        <v>N</v>
      </c>
      <c r="AI36" t="s">
        <v>35</v>
      </c>
      <c r="AJ36" t="s">
        <v>35</v>
      </c>
    </row>
    <row r="37" spans="1:38" x14ac:dyDescent="0.2">
      <c r="A37" s="53" t="s">
        <v>14</v>
      </c>
      <c r="B37" s="98" t="str">
        <f>[34]Junho!$I$5</f>
        <v>*</v>
      </c>
      <c r="C37" s="98" t="str">
        <f>[34]Junho!$I$6</f>
        <v>*</v>
      </c>
      <c r="D37" s="98" t="str">
        <f>[34]Junho!$I$7</f>
        <v>*</v>
      </c>
      <c r="E37" s="98" t="str">
        <f>[34]Junho!$I$8</f>
        <v>*</v>
      </c>
      <c r="F37" s="98" t="str">
        <f>[34]Junho!$I$9</f>
        <v>*</v>
      </c>
      <c r="G37" s="98" t="str">
        <f>[34]Junho!$I$10</f>
        <v>*</v>
      </c>
      <c r="H37" s="98" t="str">
        <f>[34]Junho!$I$11</f>
        <v>*</v>
      </c>
      <c r="I37" s="98" t="str">
        <f>[34]Junho!$I$12</f>
        <v>*</v>
      </c>
      <c r="J37" s="98" t="str">
        <f>[34]Junho!$I$13</f>
        <v>*</v>
      </c>
      <c r="K37" s="98" t="str">
        <f>[34]Junho!$I$14</f>
        <v>*</v>
      </c>
      <c r="L37" s="98" t="str">
        <f>[34]Junho!$I$15</f>
        <v>*</v>
      </c>
      <c r="M37" s="98" t="str">
        <f>[34]Junho!$I$16</f>
        <v>*</v>
      </c>
      <c r="N37" s="98" t="str">
        <f>[34]Junho!$I$17</f>
        <v>*</v>
      </c>
      <c r="O37" s="98" t="str">
        <f>[34]Junho!$I$18</f>
        <v>*</v>
      </c>
      <c r="P37" s="98" t="str">
        <f>[34]Junho!$I$19</f>
        <v>*</v>
      </c>
      <c r="Q37" s="98" t="str">
        <f>[34]Junho!$I$20</f>
        <v>*</v>
      </c>
      <c r="R37" s="98" t="str">
        <f>[34]Junho!$I$21</f>
        <v>*</v>
      </c>
      <c r="S37" s="98" t="str">
        <f>[34]Junho!$I$22</f>
        <v>*</v>
      </c>
      <c r="T37" s="98" t="str">
        <f>[34]Junho!$I$23</f>
        <v>*</v>
      </c>
      <c r="U37" s="98" t="str">
        <f>[34]Junho!$I$24</f>
        <v>*</v>
      </c>
      <c r="V37" s="98" t="str">
        <f>[34]Junho!$I$25</f>
        <v>*</v>
      </c>
      <c r="W37" s="98" t="str">
        <f>[34]Junho!$I$26</f>
        <v>*</v>
      </c>
      <c r="X37" s="98" t="str">
        <f>[34]Junho!$I$27</f>
        <v>*</v>
      </c>
      <c r="Y37" s="98" t="str">
        <f>[34]Junho!$I$28</f>
        <v>*</v>
      </c>
      <c r="Z37" s="98" t="str">
        <f>[34]Junho!$I$29</f>
        <v>*</v>
      </c>
      <c r="AA37" s="98" t="str">
        <f>[34]Junho!$I$30</f>
        <v>*</v>
      </c>
      <c r="AB37" s="98" t="str">
        <f>[34]Junho!$I$31</f>
        <v>*</v>
      </c>
      <c r="AC37" s="98" t="str">
        <f>[34]Junho!$I$32</f>
        <v>*</v>
      </c>
      <c r="AD37" s="98" t="str">
        <f>[34]Junho!$I$33</f>
        <v>*</v>
      </c>
      <c r="AE37" s="98" t="str">
        <f>[34]Junho!$I$34</f>
        <v>*</v>
      </c>
      <c r="AF37" s="112" t="str">
        <f>[34]Junho!$I$35</f>
        <v>*</v>
      </c>
      <c r="AJ37" t="s">
        <v>35</v>
      </c>
    </row>
    <row r="38" spans="1:38" x14ac:dyDescent="0.2">
      <c r="A38" s="53" t="s">
        <v>158</v>
      </c>
      <c r="B38" s="11" t="str">
        <f>[35]Junho!$I$5</f>
        <v>*</v>
      </c>
      <c r="C38" s="11" t="str">
        <f>[35]Junho!$I$6</f>
        <v>*</v>
      </c>
      <c r="D38" s="11" t="str">
        <f>[35]Junho!$I$7</f>
        <v>*</v>
      </c>
      <c r="E38" s="11" t="str">
        <f>[35]Junho!$I$8</f>
        <v>*</v>
      </c>
      <c r="F38" s="11" t="str">
        <f>[35]Junho!$I$9</f>
        <v>*</v>
      </c>
      <c r="G38" s="11" t="str">
        <f>[35]Junho!$I$10</f>
        <v>*</v>
      </c>
      <c r="H38" s="11" t="str">
        <f>[35]Junho!$I$11</f>
        <v>*</v>
      </c>
      <c r="I38" s="11" t="str">
        <f>[35]Junho!$I$12</f>
        <v>*</v>
      </c>
      <c r="J38" s="11" t="str">
        <f>[35]Junho!$I$13</f>
        <v>*</v>
      </c>
      <c r="K38" s="11" t="str">
        <f>[35]Junho!$I$14</f>
        <v>*</v>
      </c>
      <c r="L38" s="11" t="str">
        <f>[35]Junho!$I$15</f>
        <v>*</v>
      </c>
      <c r="M38" s="11" t="str">
        <f>[35]Junho!$I$16</f>
        <v>*</v>
      </c>
      <c r="N38" s="11" t="str">
        <f>[35]Junho!$I$17</f>
        <v>*</v>
      </c>
      <c r="O38" s="11" t="str">
        <f>[35]Junho!$I$18</f>
        <v>*</v>
      </c>
      <c r="P38" s="11" t="str">
        <f>[35]Junho!$I$19</f>
        <v>*</v>
      </c>
      <c r="Q38" s="97" t="str">
        <f>[35]Junho!$I$20</f>
        <v>*</v>
      </c>
      <c r="R38" s="97" t="str">
        <f>[35]Junho!$I$21</f>
        <v>*</v>
      </c>
      <c r="S38" s="97" t="str">
        <f>[35]Junho!$I$22</f>
        <v>*</v>
      </c>
      <c r="T38" s="97" t="str">
        <f>[35]Junho!$I$23</f>
        <v>*</v>
      </c>
      <c r="U38" s="97" t="str">
        <f>[35]Junho!$I$24</f>
        <v>*</v>
      </c>
      <c r="V38" s="97" t="str">
        <f>[35]Junho!$I$25</f>
        <v>*</v>
      </c>
      <c r="W38" s="97" t="str">
        <f>[35]Junho!$I$26</f>
        <v>*</v>
      </c>
      <c r="X38" s="97" t="str">
        <f>[35]Junho!$I$27</f>
        <v>*</v>
      </c>
      <c r="Y38" s="97" t="str">
        <f>[35]Junho!$I$28</f>
        <v>*</v>
      </c>
      <c r="Z38" s="97" t="str">
        <f>[35]Junho!$I$29</f>
        <v>*</v>
      </c>
      <c r="AA38" s="97" t="str">
        <f>[35]Junho!$I$30</f>
        <v>*</v>
      </c>
      <c r="AB38" s="97" t="str">
        <f>[35]Junho!$I$31</f>
        <v>*</v>
      </c>
      <c r="AC38" s="97" t="str">
        <f>[35]Junho!$I$32</f>
        <v>*</v>
      </c>
      <c r="AD38" s="97" t="str">
        <f>[35]Junho!$I$33</f>
        <v>*</v>
      </c>
      <c r="AE38" s="97" t="str">
        <f>[35]Junho!$I$34</f>
        <v>*</v>
      </c>
      <c r="AF38" s="113" t="str">
        <f>[35]Junho!$I$35</f>
        <v>N</v>
      </c>
      <c r="AI38" t="s">
        <v>35</v>
      </c>
      <c r="AJ38" t="s">
        <v>35</v>
      </c>
    </row>
    <row r="39" spans="1:38" x14ac:dyDescent="0.2">
      <c r="A39" s="53" t="s">
        <v>15</v>
      </c>
      <c r="B39" s="98" t="str">
        <f>[36]Junho!$I$5</f>
        <v>*</v>
      </c>
      <c r="C39" s="98" t="str">
        <f>[36]Junho!$I$6</f>
        <v>*</v>
      </c>
      <c r="D39" s="98" t="str">
        <f>[36]Junho!$I$7</f>
        <v>*</v>
      </c>
      <c r="E39" s="98" t="str">
        <f>[36]Junho!$I$8</f>
        <v>*</v>
      </c>
      <c r="F39" s="98" t="str">
        <f>[36]Junho!$I$9</f>
        <v>*</v>
      </c>
      <c r="G39" s="98" t="str">
        <f>[36]Junho!$I$10</f>
        <v>*</v>
      </c>
      <c r="H39" s="98" t="str">
        <f>[36]Junho!$I$11</f>
        <v>*</v>
      </c>
      <c r="I39" s="98" t="str">
        <f>[36]Junho!$I$12</f>
        <v>*</v>
      </c>
      <c r="J39" s="98" t="str">
        <f>[36]Junho!$I$13</f>
        <v>*</v>
      </c>
      <c r="K39" s="98" t="str">
        <f>[36]Junho!$I$14</f>
        <v>*</v>
      </c>
      <c r="L39" s="98" t="str">
        <f>[36]Junho!$I$15</f>
        <v>*</v>
      </c>
      <c r="M39" s="98" t="str">
        <f>[36]Junho!$I$16</f>
        <v>*</v>
      </c>
      <c r="N39" s="98" t="str">
        <f>[36]Junho!$I$17</f>
        <v>*</v>
      </c>
      <c r="O39" s="98" t="str">
        <f>[36]Junho!$I$18</f>
        <v>*</v>
      </c>
      <c r="P39" s="98" t="str">
        <f>[36]Junho!$I$19</f>
        <v>*</v>
      </c>
      <c r="Q39" s="98" t="str">
        <f>[36]Junho!$I$20</f>
        <v>*</v>
      </c>
      <c r="R39" s="98" t="str">
        <f>[36]Junho!$I$21</f>
        <v>*</v>
      </c>
      <c r="S39" s="98" t="str">
        <f>[36]Junho!$I$22</f>
        <v>*</v>
      </c>
      <c r="T39" s="98" t="str">
        <f>[36]Junho!$I$23</f>
        <v>*</v>
      </c>
      <c r="U39" s="98" t="str">
        <f>[36]Junho!$I$24</f>
        <v>*</v>
      </c>
      <c r="V39" s="98" t="str">
        <f>[36]Junho!$I$25</f>
        <v>*</v>
      </c>
      <c r="W39" s="98" t="str">
        <f>[36]Junho!$I$26</f>
        <v>*</v>
      </c>
      <c r="X39" s="98" t="str">
        <f>[36]Junho!$I$27</f>
        <v>*</v>
      </c>
      <c r="Y39" s="98" t="str">
        <f>[36]Junho!$I$28</f>
        <v>*</v>
      </c>
      <c r="Z39" s="98" t="str">
        <f>[36]Junho!$I$29</f>
        <v>*</v>
      </c>
      <c r="AA39" s="98" t="str">
        <f>[36]Junho!$I$30</f>
        <v>*</v>
      </c>
      <c r="AB39" s="98" t="str">
        <f>[36]Junho!$I$31</f>
        <v>*</v>
      </c>
      <c r="AC39" s="98" t="str">
        <f>[36]Junho!$I$32</f>
        <v>*</v>
      </c>
      <c r="AD39" s="98" t="str">
        <f>[36]Junho!$I$33</f>
        <v>*</v>
      </c>
      <c r="AE39" s="98" t="str">
        <f>[36]Junho!$I$34</f>
        <v>*</v>
      </c>
      <c r="AF39" s="112" t="str">
        <f>[36]Junho!$I$35</f>
        <v>*</v>
      </c>
      <c r="AG39" s="12" t="s">
        <v>35</v>
      </c>
      <c r="AJ39" t="s">
        <v>35</v>
      </c>
    </row>
    <row r="40" spans="1:38" x14ac:dyDescent="0.2">
      <c r="A40" s="53" t="s">
        <v>16</v>
      </c>
      <c r="B40" s="85" t="str">
        <f>[37]Junho!$I$5</f>
        <v>*</v>
      </c>
      <c r="C40" s="85" t="str">
        <f>[37]Junho!$I$6</f>
        <v>*</v>
      </c>
      <c r="D40" s="85" t="str">
        <f>[37]Junho!$I$7</f>
        <v>*</v>
      </c>
      <c r="E40" s="85" t="str">
        <f>[37]Junho!$I$8</f>
        <v>*</v>
      </c>
      <c r="F40" s="85" t="str">
        <f>[37]Junho!$I$9</f>
        <v>*</v>
      </c>
      <c r="G40" s="85" t="str">
        <f>[37]Junho!$I$10</f>
        <v>*</v>
      </c>
      <c r="H40" s="85" t="str">
        <f>[37]Junho!$I$11</f>
        <v>*</v>
      </c>
      <c r="I40" s="85" t="str">
        <f>[37]Junho!$I$12</f>
        <v>*</v>
      </c>
      <c r="J40" s="85" t="str">
        <f>[37]Junho!$I$13</f>
        <v>*</v>
      </c>
      <c r="K40" s="85" t="str">
        <f>[37]Junho!$I$14</f>
        <v>*</v>
      </c>
      <c r="L40" s="85" t="str">
        <f>[37]Junho!$I$15</f>
        <v>*</v>
      </c>
      <c r="M40" s="85" t="str">
        <f>[37]Junho!$I$16</f>
        <v>*</v>
      </c>
      <c r="N40" s="85" t="str">
        <f>[37]Junho!$I$17</f>
        <v>*</v>
      </c>
      <c r="O40" s="85" t="str">
        <f>[37]Junho!$I$18</f>
        <v>*</v>
      </c>
      <c r="P40" s="85" t="str">
        <f>[37]Junho!$I$19</f>
        <v>*</v>
      </c>
      <c r="Q40" s="85" t="str">
        <f>[37]Junho!$I$20</f>
        <v>*</v>
      </c>
      <c r="R40" s="85" t="str">
        <f>[37]Junho!$I$21</f>
        <v>*</v>
      </c>
      <c r="S40" s="85" t="str">
        <f>[37]Junho!$I$22</f>
        <v>*</v>
      </c>
      <c r="T40" s="85" t="str">
        <f>[37]Junho!$I$23</f>
        <v>*</v>
      </c>
      <c r="U40" s="85" t="str">
        <f>[37]Junho!$I$24</f>
        <v>*</v>
      </c>
      <c r="V40" s="85" t="str">
        <f>[37]Junho!$I$25</f>
        <v>*</v>
      </c>
      <c r="W40" s="85" t="str">
        <f>[37]Junho!$I$26</f>
        <v>*</v>
      </c>
      <c r="X40" s="85" t="str">
        <f>[37]Junho!$I$27</f>
        <v>*</v>
      </c>
      <c r="Y40" s="85" t="str">
        <f>[37]Junho!$I$28</f>
        <v>*</v>
      </c>
      <c r="Z40" s="85" t="str">
        <f>[37]Junho!$I$29</f>
        <v>*</v>
      </c>
      <c r="AA40" s="85" t="str">
        <f>[37]Junho!$I$30</f>
        <v>*</v>
      </c>
      <c r="AB40" s="85" t="str">
        <f>[37]Junho!$I$31</f>
        <v>*</v>
      </c>
      <c r="AC40" s="85" t="str">
        <f>[37]Junho!$I$32</f>
        <v>*</v>
      </c>
      <c r="AD40" s="85" t="str">
        <f>[37]Junho!$I$33</f>
        <v>*</v>
      </c>
      <c r="AE40" s="85" t="str">
        <f>[37]Junho!$I$34</f>
        <v>*</v>
      </c>
      <c r="AF40" s="112" t="str">
        <f>[37]Junho!$I$35</f>
        <v>*</v>
      </c>
      <c r="AH40" t="s">
        <v>35</v>
      </c>
      <c r="AI40" t="s">
        <v>35</v>
      </c>
    </row>
    <row r="41" spans="1:38" x14ac:dyDescent="0.2">
      <c r="A41" s="53" t="s">
        <v>159</v>
      </c>
      <c r="B41" s="98" t="str">
        <f>[38]Junho!$I$5</f>
        <v>*</v>
      </c>
      <c r="C41" s="98" t="str">
        <f>[38]Junho!$I$6</f>
        <v>*</v>
      </c>
      <c r="D41" s="98" t="str">
        <f>[38]Junho!$I$7</f>
        <v>*</v>
      </c>
      <c r="E41" s="98" t="str">
        <f>[38]Junho!$I$8</f>
        <v>*</v>
      </c>
      <c r="F41" s="98" t="str">
        <f>[38]Junho!$I$9</f>
        <v>*</v>
      </c>
      <c r="G41" s="98" t="str">
        <f>[38]Junho!$I$10</f>
        <v>*</v>
      </c>
      <c r="H41" s="98" t="str">
        <f>[38]Junho!$I$11</f>
        <v>*</v>
      </c>
      <c r="I41" s="98" t="str">
        <f>[38]Junho!$I$12</f>
        <v>*</v>
      </c>
      <c r="J41" s="98" t="str">
        <f>[38]Junho!$I$13</f>
        <v>*</v>
      </c>
      <c r="K41" s="98" t="str">
        <f>[38]Junho!$I$14</f>
        <v>*</v>
      </c>
      <c r="L41" s="98" t="str">
        <f>[38]Junho!$I$15</f>
        <v>*</v>
      </c>
      <c r="M41" s="98" t="str">
        <f>[38]Junho!$I$16</f>
        <v>*</v>
      </c>
      <c r="N41" s="98" t="str">
        <f>[38]Junho!$I$17</f>
        <v>*</v>
      </c>
      <c r="O41" s="98" t="str">
        <f>[38]Junho!$I$18</f>
        <v>*</v>
      </c>
      <c r="P41" s="98" t="str">
        <f>[38]Junho!$I$19</f>
        <v>*</v>
      </c>
      <c r="Q41" s="98" t="str">
        <f>[38]Junho!$I$20</f>
        <v>*</v>
      </c>
      <c r="R41" s="98" t="str">
        <f>[38]Junho!$I$21</f>
        <v>*</v>
      </c>
      <c r="S41" s="98" t="str">
        <f>[38]Junho!$I$22</f>
        <v>*</v>
      </c>
      <c r="T41" s="97" t="str">
        <f>[38]Junho!$I$23</f>
        <v>*</v>
      </c>
      <c r="U41" s="97" t="str">
        <f>[38]Junho!$I$24</f>
        <v>*</v>
      </c>
      <c r="V41" s="97" t="str">
        <f>[38]Junho!$I$25</f>
        <v>*</v>
      </c>
      <c r="W41" s="97" t="str">
        <f>[38]Junho!$I$26</f>
        <v>*</v>
      </c>
      <c r="X41" s="97" t="str">
        <f>[38]Junho!$I$27</f>
        <v>*</v>
      </c>
      <c r="Y41" s="97" t="str">
        <f>[38]Junho!$I$28</f>
        <v>*</v>
      </c>
      <c r="Z41" s="97" t="str">
        <f>[38]Junho!$I$29</f>
        <v>*</v>
      </c>
      <c r="AA41" s="97" t="str">
        <f>[38]Junho!$I$30</f>
        <v>*</v>
      </c>
      <c r="AB41" s="97" t="str">
        <f>[38]Junho!$I$31</f>
        <v>*</v>
      </c>
      <c r="AC41" s="97" t="str">
        <f>[38]Junho!$I$32</f>
        <v>*</v>
      </c>
      <c r="AD41" s="97" t="str">
        <f>[38]Junho!$I$33</f>
        <v>*</v>
      </c>
      <c r="AE41" s="97" t="str">
        <f>[38]Junho!$I$34</f>
        <v>*</v>
      </c>
      <c r="AF41" s="113" t="str">
        <f>[38]Junho!$I$35</f>
        <v>*</v>
      </c>
      <c r="AI41" t="s">
        <v>35</v>
      </c>
    </row>
    <row r="42" spans="1:38" x14ac:dyDescent="0.2">
      <c r="A42" s="53" t="s">
        <v>17</v>
      </c>
      <c r="B42" s="98" t="str">
        <f>[39]Junho!$I$5</f>
        <v>*</v>
      </c>
      <c r="C42" s="98" t="str">
        <f>[39]Junho!$I$6</f>
        <v>*</v>
      </c>
      <c r="D42" s="98" t="str">
        <f>[39]Junho!$I$7</f>
        <v>*</v>
      </c>
      <c r="E42" s="98" t="str">
        <f>[39]Junho!$I$8</f>
        <v>*</v>
      </c>
      <c r="F42" s="98" t="str">
        <f>[39]Junho!$I$9</f>
        <v>*</v>
      </c>
      <c r="G42" s="98" t="str">
        <f>[39]Junho!$I$10</f>
        <v>*</v>
      </c>
      <c r="H42" s="98" t="str">
        <f>[39]Junho!$I$11</f>
        <v>*</v>
      </c>
      <c r="I42" s="98" t="str">
        <f>[39]Junho!$I$12</f>
        <v>*</v>
      </c>
      <c r="J42" s="98" t="str">
        <f>[39]Junho!$I$13</f>
        <v>*</v>
      </c>
      <c r="K42" s="98" t="str">
        <f>[39]Junho!$I$14</f>
        <v>*</v>
      </c>
      <c r="L42" s="98" t="str">
        <f>[39]Junho!$I$15</f>
        <v>*</v>
      </c>
      <c r="M42" s="98" t="str">
        <f>[39]Junho!$I$16</f>
        <v>*</v>
      </c>
      <c r="N42" s="98" t="str">
        <f>[39]Junho!$I$17</f>
        <v>*</v>
      </c>
      <c r="O42" s="98" t="str">
        <f>[39]Junho!$I$18</f>
        <v>*</v>
      </c>
      <c r="P42" s="98" t="str">
        <f>[39]Junho!$I$19</f>
        <v>*</v>
      </c>
      <c r="Q42" s="98" t="str">
        <f>[39]Junho!$I$20</f>
        <v>*</v>
      </c>
      <c r="R42" s="98" t="str">
        <f>[39]Junho!$I$21</f>
        <v>*</v>
      </c>
      <c r="S42" s="98" t="str">
        <f>[39]Junho!$I$22</f>
        <v>*</v>
      </c>
      <c r="T42" s="98" t="str">
        <f>[39]Junho!$I$23</f>
        <v>*</v>
      </c>
      <c r="U42" s="98" t="str">
        <f>[39]Junho!$I$24</f>
        <v>*</v>
      </c>
      <c r="V42" s="98" t="str">
        <f>[39]Junho!$I$25</f>
        <v>*</v>
      </c>
      <c r="W42" s="98" t="str">
        <f>[39]Junho!$I$26</f>
        <v>*</v>
      </c>
      <c r="X42" s="98" t="str">
        <f>[39]Junho!$I$27</f>
        <v>*</v>
      </c>
      <c r="Y42" s="98" t="str">
        <f>[39]Junho!$I$28</f>
        <v>*</v>
      </c>
      <c r="Z42" s="98" t="str">
        <f>[39]Junho!$I$29</f>
        <v>*</v>
      </c>
      <c r="AA42" s="98" t="str">
        <f>[39]Junho!$I$30</f>
        <v>*</v>
      </c>
      <c r="AB42" s="98" t="str">
        <f>[39]Junho!$I$31</f>
        <v>*</v>
      </c>
      <c r="AC42" s="98" t="str">
        <f>[39]Junho!$I$32</f>
        <v>*</v>
      </c>
      <c r="AD42" s="98" t="str">
        <f>[39]Junho!$I$33</f>
        <v>*</v>
      </c>
      <c r="AE42" s="98" t="str">
        <f>[39]Junho!$I$34</f>
        <v>*</v>
      </c>
      <c r="AF42" s="112" t="str">
        <f>[39]Junho!$I$35</f>
        <v>*</v>
      </c>
    </row>
    <row r="43" spans="1:38" x14ac:dyDescent="0.2">
      <c r="A43" s="53" t="s">
        <v>141</v>
      </c>
      <c r="B43" s="11" t="str">
        <f>[40]Junho!$I$5</f>
        <v>*</v>
      </c>
      <c r="C43" s="11" t="str">
        <f>[40]Junho!$I$6</f>
        <v>*</v>
      </c>
      <c r="D43" s="11" t="str">
        <f>[40]Junho!$I$7</f>
        <v>*</v>
      </c>
      <c r="E43" s="11" t="str">
        <f>[40]Junho!$I$8</f>
        <v>*</v>
      </c>
      <c r="F43" s="11" t="str">
        <f>[40]Junho!$I$9</f>
        <v>*</v>
      </c>
      <c r="G43" s="11" t="str">
        <f>[40]Junho!$I$10</f>
        <v>*</v>
      </c>
      <c r="H43" s="11" t="str">
        <f>[40]Junho!$I$11</f>
        <v>*</v>
      </c>
      <c r="I43" s="11" t="str">
        <f>[40]Junho!$I$12</f>
        <v>*</v>
      </c>
      <c r="J43" s="11" t="str">
        <f>[40]Junho!$I$13</f>
        <v>*</v>
      </c>
      <c r="K43" s="11" t="str">
        <f>[40]Junho!$I$14</f>
        <v>*</v>
      </c>
      <c r="L43" s="11" t="str">
        <f>[40]Junho!$I$15</f>
        <v>*</v>
      </c>
      <c r="M43" s="11" t="str">
        <f>[40]Junho!$I$16</f>
        <v>*</v>
      </c>
      <c r="N43" s="11" t="str">
        <f>[40]Junho!$I$17</f>
        <v>*</v>
      </c>
      <c r="O43" s="11" t="str">
        <f>[40]Junho!$I$18</f>
        <v>*</v>
      </c>
      <c r="P43" s="11" t="str">
        <f>[40]Junho!$I$19</f>
        <v>*</v>
      </c>
      <c r="Q43" s="11" t="str">
        <f>[40]Junho!$I$20</f>
        <v>*</v>
      </c>
      <c r="R43" s="11" t="str">
        <f>[40]Junho!$I$21</f>
        <v>*</v>
      </c>
      <c r="S43" s="11" t="str">
        <f>[40]Junho!$I$22</f>
        <v>*</v>
      </c>
      <c r="T43" s="97" t="str">
        <f>[40]Junho!$I$23</f>
        <v>*</v>
      </c>
      <c r="U43" s="97" t="str">
        <f>[40]Junho!$I$24</f>
        <v>*</v>
      </c>
      <c r="V43" s="97" t="str">
        <f>[40]Junho!$I$25</f>
        <v>*</v>
      </c>
      <c r="W43" s="97" t="str">
        <f>[40]Junho!$I$26</f>
        <v>*</v>
      </c>
      <c r="X43" s="97" t="str">
        <f>[40]Junho!$I$27</f>
        <v>*</v>
      </c>
      <c r="Y43" s="97" t="str">
        <f>[40]Junho!$I$28</f>
        <v>*</v>
      </c>
      <c r="Z43" s="97" t="str">
        <f>[40]Junho!$I$29</f>
        <v>*</v>
      </c>
      <c r="AA43" s="97" t="str">
        <f>[40]Junho!$I$30</f>
        <v>*</v>
      </c>
      <c r="AB43" s="97" t="str">
        <f>[40]Junho!$I$31</f>
        <v>*</v>
      </c>
      <c r="AC43" s="97" t="str">
        <f>[40]Junho!$I$32</f>
        <v>*</v>
      </c>
      <c r="AD43" s="97" t="str">
        <f>[40]Junho!$I$33</f>
        <v>*</v>
      </c>
      <c r="AE43" s="97" t="str">
        <f>[40]Junho!$I$34</f>
        <v>*</v>
      </c>
      <c r="AF43" s="113" t="str">
        <f>[40]Junho!$I$35</f>
        <v>*</v>
      </c>
      <c r="AI43" t="s">
        <v>35</v>
      </c>
      <c r="AJ43" t="s">
        <v>35</v>
      </c>
      <c r="AK43" t="s">
        <v>35</v>
      </c>
    </row>
    <row r="44" spans="1:38" x14ac:dyDescent="0.2">
      <c r="A44" s="53" t="s">
        <v>18</v>
      </c>
      <c r="B44" s="98" t="str">
        <f>[41]Junho!$I$5</f>
        <v>*</v>
      </c>
      <c r="C44" s="98" t="str">
        <f>[41]Junho!$I$6</f>
        <v>*</v>
      </c>
      <c r="D44" s="98" t="str">
        <f>[41]Junho!$I$7</f>
        <v>*</v>
      </c>
      <c r="E44" s="98" t="str">
        <f>[41]Junho!$I$8</f>
        <v>*</v>
      </c>
      <c r="F44" s="98" t="str">
        <f>[41]Junho!$I$9</f>
        <v>*</v>
      </c>
      <c r="G44" s="98" t="str">
        <f>[41]Junho!$I$10</f>
        <v>*</v>
      </c>
      <c r="H44" s="98" t="str">
        <f>[41]Junho!$I$11</f>
        <v>*</v>
      </c>
      <c r="I44" s="98" t="str">
        <f>[41]Junho!$I$12</f>
        <v>*</v>
      </c>
      <c r="J44" s="98" t="str">
        <f>[41]Junho!$I$13</f>
        <v>*</v>
      </c>
      <c r="K44" s="98" t="str">
        <f>[41]Junho!$I$14</f>
        <v>*</v>
      </c>
      <c r="L44" s="98" t="str">
        <f>[41]Junho!$I$15</f>
        <v>*</v>
      </c>
      <c r="M44" s="98" t="str">
        <f>[41]Junho!$I$16</f>
        <v>*</v>
      </c>
      <c r="N44" s="98" t="str">
        <f>[41]Junho!$I$17</f>
        <v>*</v>
      </c>
      <c r="O44" s="98" t="str">
        <f>[41]Junho!$I$18</f>
        <v>*</v>
      </c>
      <c r="P44" s="98" t="str">
        <f>[41]Junho!$I$19</f>
        <v>*</v>
      </c>
      <c r="Q44" s="98" t="str">
        <f>[41]Junho!$I$20</f>
        <v>*</v>
      </c>
      <c r="R44" s="98" t="str">
        <f>[41]Junho!$I$21</f>
        <v>*</v>
      </c>
      <c r="S44" s="98" t="str">
        <f>[41]Junho!$I$22</f>
        <v>*</v>
      </c>
      <c r="T44" s="98" t="str">
        <f>[41]Junho!$I$23</f>
        <v>*</v>
      </c>
      <c r="U44" s="98" t="str">
        <f>[41]Junho!$I$24</f>
        <v>*</v>
      </c>
      <c r="V44" s="98" t="str">
        <f>[41]Junho!$I$25</f>
        <v>*</v>
      </c>
      <c r="W44" s="98" t="str">
        <f>[41]Junho!$I$26</f>
        <v>*</v>
      </c>
      <c r="X44" s="98" t="str">
        <f>[41]Junho!$I$27</f>
        <v>*</v>
      </c>
      <c r="Y44" s="98" t="str">
        <f>[41]Junho!$I$28</f>
        <v>*</v>
      </c>
      <c r="Z44" s="98" t="str">
        <f>[41]Junho!$I$29</f>
        <v>*</v>
      </c>
      <c r="AA44" s="98" t="str">
        <f>[41]Junho!$I$30</f>
        <v>*</v>
      </c>
      <c r="AB44" s="98" t="str">
        <f>[41]Junho!$I$31</f>
        <v>*</v>
      </c>
      <c r="AC44" s="98" t="str">
        <f>[41]Junho!$I$32</f>
        <v>*</v>
      </c>
      <c r="AD44" s="98" t="str">
        <f>[41]Junho!$I$33</f>
        <v>*</v>
      </c>
      <c r="AE44" s="98" t="str">
        <f>[41]Junho!$I$34</f>
        <v>*</v>
      </c>
      <c r="AF44" s="112" t="str">
        <f>[41]Junho!$I$35</f>
        <v>*</v>
      </c>
      <c r="AI44" t="s">
        <v>35</v>
      </c>
      <c r="AJ44" t="s">
        <v>35</v>
      </c>
      <c r="AK44" t="s">
        <v>35</v>
      </c>
    </row>
    <row r="45" spans="1:38" x14ac:dyDescent="0.2">
      <c r="A45" s="53" t="s">
        <v>146</v>
      </c>
      <c r="B45" s="98" t="str">
        <f>[42]Junho!$I$5</f>
        <v>*</v>
      </c>
      <c r="C45" s="98" t="str">
        <f>[42]Junho!$I$6</f>
        <v>*</v>
      </c>
      <c r="D45" s="98" t="str">
        <f>[42]Junho!$I$7</f>
        <v>*</v>
      </c>
      <c r="E45" s="98" t="str">
        <f>[42]Junho!$I$8</f>
        <v>*</v>
      </c>
      <c r="F45" s="98" t="str">
        <f>[42]Junho!$I$9</f>
        <v>*</v>
      </c>
      <c r="G45" s="98" t="str">
        <f>[42]Junho!$I$10</f>
        <v>*</v>
      </c>
      <c r="H45" s="98" t="str">
        <f>[42]Junho!$I$11</f>
        <v>*</v>
      </c>
      <c r="I45" s="98" t="str">
        <f>[42]Junho!$I$12</f>
        <v>*</v>
      </c>
      <c r="J45" s="98" t="str">
        <f>[42]Junho!$I$13</f>
        <v>*</v>
      </c>
      <c r="K45" s="98" t="str">
        <f>[42]Junho!$I$14</f>
        <v>*</v>
      </c>
      <c r="L45" s="98" t="str">
        <f>[42]Junho!$I$15</f>
        <v>*</v>
      </c>
      <c r="M45" s="98" t="str">
        <f>[42]Junho!$I$16</f>
        <v>*</v>
      </c>
      <c r="N45" s="98" t="str">
        <f>[42]Junho!$I$17</f>
        <v>*</v>
      </c>
      <c r="O45" s="98" t="str">
        <f>[42]Junho!$I$18</f>
        <v>*</v>
      </c>
      <c r="P45" s="98" t="str">
        <f>[42]Junho!$I$19</f>
        <v>*</v>
      </c>
      <c r="Q45" s="98" t="str">
        <f>[42]Junho!$I$20</f>
        <v>*</v>
      </c>
      <c r="R45" s="98" t="str">
        <f>[42]Junho!$I$21</f>
        <v>*</v>
      </c>
      <c r="S45" s="98" t="str">
        <f>[42]Junho!$I$22</f>
        <v>*</v>
      </c>
      <c r="T45" s="97" t="str">
        <f>[42]Junho!$I$23</f>
        <v>*</v>
      </c>
      <c r="U45" s="97" t="str">
        <f>[42]Junho!$I$24</f>
        <v>*</v>
      </c>
      <c r="V45" s="97" t="str">
        <f>[42]Junho!$I$25</f>
        <v>*</v>
      </c>
      <c r="W45" s="97" t="str">
        <f>[42]Junho!$I$26</f>
        <v>*</v>
      </c>
      <c r="X45" s="97" t="str">
        <f>[42]Junho!$I$27</f>
        <v>*</v>
      </c>
      <c r="Y45" s="97" t="str">
        <f>[42]Junho!$I$28</f>
        <v>*</v>
      </c>
      <c r="Z45" s="97" t="str">
        <f>[42]Junho!$I$29</f>
        <v>*</v>
      </c>
      <c r="AA45" s="97" t="str">
        <f>[42]Junho!$I$30</f>
        <v>*</v>
      </c>
      <c r="AB45" s="97" t="str">
        <f>[42]Junho!$I$31</f>
        <v>*</v>
      </c>
      <c r="AC45" s="97" t="str">
        <f>[42]Junho!$I$32</f>
        <v>*</v>
      </c>
      <c r="AD45" s="97" t="str">
        <f>[42]Junho!$I$33</f>
        <v>*</v>
      </c>
      <c r="AE45" s="97" t="str">
        <f>[42]Junho!$I$34</f>
        <v>*</v>
      </c>
      <c r="AF45" s="113" t="str">
        <f>[42]Junho!$I$35</f>
        <v>*</v>
      </c>
      <c r="AH45" t="s">
        <v>35</v>
      </c>
      <c r="AI45" t="s">
        <v>35</v>
      </c>
      <c r="AJ45" t="s">
        <v>35</v>
      </c>
      <c r="AK45" t="s">
        <v>212</v>
      </c>
    </row>
    <row r="46" spans="1:38" x14ac:dyDescent="0.2">
      <c r="A46" s="53" t="s">
        <v>19</v>
      </c>
      <c r="B46" s="98" t="str">
        <f>[43]Junho!$I$5</f>
        <v>*</v>
      </c>
      <c r="C46" s="98" t="str">
        <f>[43]Junho!$I$6</f>
        <v>*</v>
      </c>
      <c r="D46" s="98" t="str">
        <f>[43]Junho!$I$7</f>
        <v>*</v>
      </c>
      <c r="E46" s="98" t="str">
        <f>[43]Junho!$I$8</f>
        <v>*</v>
      </c>
      <c r="F46" s="98" t="str">
        <f>[43]Junho!$I$9</f>
        <v>*</v>
      </c>
      <c r="G46" s="98" t="str">
        <f>[43]Junho!$I$10</f>
        <v>*</v>
      </c>
      <c r="H46" s="98" t="str">
        <f>[43]Junho!$I$11</f>
        <v>*</v>
      </c>
      <c r="I46" s="98" t="str">
        <f>[43]Junho!$I$12</f>
        <v>*</v>
      </c>
      <c r="J46" s="98" t="str">
        <f>[43]Junho!$I$13</f>
        <v>*</v>
      </c>
      <c r="K46" s="98" t="str">
        <f>[43]Junho!$I$14</f>
        <v>*</v>
      </c>
      <c r="L46" s="98" t="str">
        <f>[43]Junho!$I$15</f>
        <v>*</v>
      </c>
      <c r="M46" s="98" t="str">
        <f>[43]Junho!$I$16</f>
        <v>*</v>
      </c>
      <c r="N46" s="98" t="str">
        <f>[43]Junho!$I$17</f>
        <v>*</v>
      </c>
      <c r="O46" s="98" t="str">
        <f>[43]Junho!$I$18</f>
        <v>*</v>
      </c>
      <c r="P46" s="98" t="str">
        <f>[43]Junho!$I$19</f>
        <v>*</v>
      </c>
      <c r="Q46" s="98" t="str">
        <f>[43]Junho!$I$20</f>
        <v>*</v>
      </c>
      <c r="R46" s="98" t="str">
        <f>[43]Junho!$I$21</f>
        <v>*</v>
      </c>
      <c r="S46" s="98" t="str">
        <f>[43]Junho!$I$22</f>
        <v>*</v>
      </c>
      <c r="T46" s="98" t="str">
        <f>[43]Junho!$I$23</f>
        <v>*</v>
      </c>
      <c r="U46" s="98" t="str">
        <f>[43]Junho!$I$24</f>
        <v>*</v>
      </c>
      <c r="V46" s="98" t="str">
        <f>[43]Junho!$I$25</f>
        <v>*</v>
      </c>
      <c r="W46" s="98" t="str">
        <f>[43]Junho!$I$26</f>
        <v>*</v>
      </c>
      <c r="X46" s="98" t="str">
        <f>[43]Junho!$I$27</f>
        <v>*</v>
      </c>
      <c r="Y46" s="98" t="str">
        <f>[43]Junho!$I$28</f>
        <v>*</v>
      </c>
      <c r="Z46" s="98" t="str">
        <f>[43]Junho!$I$29</f>
        <v>*</v>
      </c>
      <c r="AA46" s="98" t="str">
        <f>[43]Junho!$I$30</f>
        <v>*</v>
      </c>
      <c r="AB46" s="98" t="str">
        <f>[43]Junho!$I$31</f>
        <v>*</v>
      </c>
      <c r="AC46" s="98" t="str">
        <f>[43]Junho!$I$32</f>
        <v>*</v>
      </c>
      <c r="AD46" s="98" t="str">
        <f>[43]Junho!$I$33</f>
        <v>*</v>
      </c>
      <c r="AE46" s="98" t="str">
        <f>[43]Junho!$I$34</f>
        <v>*</v>
      </c>
      <c r="AF46" s="112" t="str">
        <f>[43]Junho!$I$35</f>
        <v>*</v>
      </c>
      <c r="AG46" s="12" t="s">
        <v>35</v>
      </c>
      <c r="AI46" t="s">
        <v>35</v>
      </c>
    </row>
    <row r="47" spans="1:38" x14ac:dyDescent="0.2">
      <c r="A47" s="53" t="s">
        <v>23</v>
      </c>
      <c r="B47" s="98" t="str">
        <f>[44]Junho!$I$5</f>
        <v>*</v>
      </c>
      <c r="C47" s="98" t="str">
        <f>[44]Junho!$I$6</f>
        <v>*</v>
      </c>
      <c r="D47" s="98" t="str">
        <f>[44]Junho!$I$7</f>
        <v>*</v>
      </c>
      <c r="E47" s="98" t="str">
        <f>[44]Junho!$I$8</f>
        <v>*</v>
      </c>
      <c r="F47" s="98" t="str">
        <f>[44]Junho!$I$9</f>
        <v>*</v>
      </c>
      <c r="G47" s="98" t="str">
        <f>[44]Junho!$I$10</f>
        <v>*</v>
      </c>
      <c r="H47" s="98" t="str">
        <f>[44]Junho!$I$11</f>
        <v>*</v>
      </c>
      <c r="I47" s="98" t="str">
        <f>[44]Junho!$I$12</f>
        <v>*</v>
      </c>
      <c r="J47" s="98" t="str">
        <f>[44]Junho!$I$13</f>
        <v>*</v>
      </c>
      <c r="K47" s="98" t="str">
        <f>[44]Junho!$I$14</f>
        <v>*</v>
      </c>
      <c r="L47" s="98" t="str">
        <f>[44]Junho!$I$15</f>
        <v>*</v>
      </c>
      <c r="M47" s="98" t="str">
        <f>[44]Junho!$I$16</f>
        <v>*</v>
      </c>
      <c r="N47" s="98" t="str">
        <f>[44]Junho!$I$17</f>
        <v>*</v>
      </c>
      <c r="O47" s="98" t="str">
        <f>[44]Junho!$I$18</f>
        <v>*</v>
      </c>
      <c r="P47" s="98" t="str">
        <f>[44]Junho!$I$19</f>
        <v>*</v>
      </c>
      <c r="Q47" s="98" t="str">
        <f>[44]Junho!$I$20</f>
        <v>*</v>
      </c>
      <c r="R47" s="98" t="str">
        <f>[44]Junho!$I$21</f>
        <v>*</v>
      </c>
      <c r="S47" s="98" t="str">
        <f>[44]Junho!$I$22</f>
        <v>*</v>
      </c>
      <c r="T47" s="98" t="str">
        <f>[44]Junho!$I$23</f>
        <v>*</v>
      </c>
      <c r="U47" s="98" t="str">
        <f>[44]Junho!$I$24</f>
        <v>*</v>
      </c>
      <c r="V47" s="98" t="str">
        <f>[44]Junho!$I$25</f>
        <v>*</v>
      </c>
      <c r="W47" s="98" t="str">
        <f>[44]Junho!$I$26</f>
        <v>*</v>
      </c>
      <c r="X47" s="98" t="str">
        <f>[44]Junho!$I$27</f>
        <v>*</v>
      </c>
      <c r="Y47" s="98" t="str">
        <f>[44]Junho!$I$28</f>
        <v>*</v>
      </c>
      <c r="Z47" s="98" t="str">
        <f>[44]Junho!$I$29</f>
        <v>*</v>
      </c>
      <c r="AA47" s="98" t="str">
        <f>[44]Junho!$I$30</f>
        <v>*</v>
      </c>
      <c r="AB47" s="98" t="str">
        <f>[44]Junho!$I$31</f>
        <v>*</v>
      </c>
      <c r="AC47" s="98" t="str">
        <f>[44]Junho!$I$32</f>
        <v>*</v>
      </c>
      <c r="AD47" s="98" t="str">
        <f>[44]Junho!$I$33</f>
        <v>*</v>
      </c>
      <c r="AE47" s="98" t="str">
        <f>[44]Junho!$I$34</f>
        <v>*</v>
      </c>
      <c r="AF47" s="112" t="str">
        <f>[44]Junho!$I$35</f>
        <v>*</v>
      </c>
      <c r="AH47" t="s">
        <v>35</v>
      </c>
      <c r="AJ47" t="s">
        <v>35</v>
      </c>
      <c r="AK47" t="s">
        <v>35</v>
      </c>
    </row>
    <row r="48" spans="1:38" x14ac:dyDescent="0.2">
      <c r="A48" s="53" t="s">
        <v>34</v>
      </c>
      <c r="B48" s="98" t="str">
        <f>[45]Junho!$I$5</f>
        <v>*</v>
      </c>
      <c r="C48" s="98" t="str">
        <f>[45]Junho!$I$6</f>
        <v>*</v>
      </c>
      <c r="D48" s="98" t="str">
        <f>[45]Junho!$I$7</f>
        <v>*</v>
      </c>
      <c r="E48" s="98" t="str">
        <f>[45]Junho!$I$8</f>
        <v>*</v>
      </c>
      <c r="F48" s="98" t="str">
        <f>[45]Junho!$I$9</f>
        <v>*</v>
      </c>
      <c r="G48" s="98" t="str">
        <f>[45]Junho!$I$10</f>
        <v>*</v>
      </c>
      <c r="H48" s="98" t="str">
        <f>[45]Junho!$I$11</f>
        <v>*</v>
      </c>
      <c r="I48" s="98" t="str">
        <f>[45]Junho!$I$12</f>
        <v>*</v>
      </c>
      <c r="J48" s="98" t="str">
        <f>[45]Junho!$I$13</f>
        <v>*</v>
      </c>
      <c r="K48" s="98" t="str">
        <f>[45]Junho!$I$14</f>
        <v>*</v>
      </c>
      <c r="L48" s="98" t="str">
        <f>[45]Junho!$I$15</f>
        <v>*</v>
      </c>
      <c r="M48" s="98" t="str">
        <f>[45]Junho!$I$16</f>
        <v>*</v>
      </c>
      <c r="N48" s="98" t="str">
        <f>[45]Junho!$I$17</f>
        <v>*</v>
      </c>
      <c r="O48" s="98" t="str">
        <f>[45]Junho!$I$18</f>
        <v>*</v>
      </c>
      <c r="P48" s="98" t="str">
        <f>[45]Junho!$I$19</f>
        <v>*</v>
      </c>
      <c r="Q48" s="98" t="str">
        <f>[45]Junho!$I$20</f>
        <v>*</v>
      </c>
      <c r="R48" s="98" t="str">
        <f>[45]Junho!$I$21</f>
        <v>*</v>
      </c>
      <c r="S48" s="98" t="str">
        <f>[45]Junho!$I$22</f>
        <v>*</v>
      </c>
      <c r="T48" s="98" t="str">
        <f>[45]Junho!$I$23</f>
        <v>*</v>
      </c>
      <c r="U48" s="98" t="str">
        <f>[45]Junho!$I$24</f>
        <v>*</v>
      </c>
      <c r="V48" s="98" t="str">
        <f>[45]Junho!$I$25</f>
        <v>*</v>
      </c>
      <c r="W48" s="98" t="str">
        <f>[45]Junho!$I$26</f>
        <v>*</v>
      </c>
      <c r="X48" s="98" t="str">
        <f>[45]Junho!$I$27</f>
        <v>*</v>
      </c>
      <c r="Y48" s="98" t="str">
        <f>[45]Junho!$I$28</f>
        <v>*</v>
      </c>
      <c r="Z48" s="98" t="str">
        <f>[45]Junho!$I$29</f>
        <v>*</v>
      </c>
      <c r="AA48" s="98" t="str">
        <f>[45]Junho!$I$30</f>
        <v>*</v>
      </c>
      <c r="AB48" s="98" t="str">
        <f>[45]Junho!$I$31</f>
        <v>*</v>
      </c>
      <c r="AC48" s="98" t="str">
        <f>[45]Junho!$I$32</f>
        <v>*</v>
      </c>
      <c r="AD48" s="98" t="str">
        <f>[45]Junho!$I$33</f>
        <v>*</v>
      </c>
      <c r="AE48" s="98" t="str">
        <f>[45]Junho!$I$34</f>
        <v>*</v>
      </c>
      <c r="AF48" s="112" t="str">
        <f>[45]Junho!$I$35</f>
        <v>*</v>
      </c>
      <c r="AG48" s="12" t="s">
        <v>35</v>
      </c>
      <c r="AI48" t="s">
        <v>35</v>
      </c>
      <c r="AJ48" t="s">
        <v>35</v>
      </c>
      <c r="AL48" t="s">
        <v>35</v>
      </c>
    </row>
    <row r="49" spans="1:37" x14ac:dyDescent="0.2">
      <c r="A49" s="53" t="s">
        <v>20</v>
      </c>
      <c r="B49" s="97" t="str">
        <f>[46]Junho!$I$5</f>
        <v>*</v>
      </c>
      <c r="C49" s="97" t="str">
        <f>[46]Junho!$I$6</f>
        <v>*</v>
      </c>
      <c r="D49" s="97" t="str">
        <f>[46]Junho!$I$7</f>
        <v>*</v>
      </c>
      <c r="E49" s="97" t="str">
        <f>[46]Junho!$I$8</f>
        <v>*</v>
      </c>
      <c r="F49" s="97" t="str">
        <f>[46]Junho!$I$9</f>
        <v>*</v>
      </c>
      <c r="G49" s="97" t="str">
        <f>[46]Junho!$I$10</f>
        <v>*</v>
      </c>
      <c r="H49" s="97" t="str">
        <f>[46]Junho!$I$11</f>
        <v>*</v>
      </c>
      <c r="I49" s="97" t="str">
        <f>[46]Junho!$I$12</f>
        <v>*</v>
      </c>
      <c r="J49" s="97" t="str">
        <f>[46]Junho!$I$13</f>
        <v>*</v>
      </c>
      <c r="K49" s="97" t="str">
        <f>[46]Junho!$I$14</f>
        <v>*</v>
      </c>
      <c r="L49" s="97" t="str">
        <f>[46]Junho!$I$15</f>
        <v>*</v>
      </c>
      <c r="M49" s="97" t="str">
        <f>[46]Junho!$I$16</f>
        <v>*</v>
      </c>
      <c r="N49" s="97" t="str">
        <f>[46]Junho!$I$17</f>
        <v>*</v>
      </c>
      <c r="O49" s="97" t="str">
        <f>[46]Junho!$I$18</f>
        <v>*</v>
      </c>
      <c r="P49" s="97" t="str">
        <f>[46]Junho!$I$19</f>
        <v>*</v>
      </c>
      <c r="Q49" s="97" t="str">
        <f>[46]Junho!$I$20</f>
        <v>*</v>
      </c>
      <c r="R49" s="97" t="str">
        <f>[46]Junho!$I$21</f>
        <v>*</v>
      </c>
      <c r="S49" s="97" t="str">
        <f>[46]Junho!$I$22</f>
        <v>*</v>
      </c>
      <c r="T49" s="97" t="str">
        <f>[46]Junho!$I$23</f>
        <v>*</v>
      </c>
      <c r="U49" s="97" t="str">
        <f>[46]Junho!$I$24</f>
        <v>*</v>
      </c>
      <c r="V49" s="97" t="str">
        <f>[46]Junho!$I$25</f>
        <v>*</v>
      </c>
      <c r="W49" s="97" t="str">
        <f>[46]Junho!$I$26</f>
        <v>*</v>
      </c>
      <c r="X49" s="97" t="str">
        <f>[46]Junho!$I$27</f>
        <v>*</v>
      </c>
      <c r="Y49" s="97" t="str">
        <f>[46]Junho!$I$28</f>
        <v>*</v>
      </c>
      <c r="Z49" s="97" t="str">
        <f>[46]Junho!$I$29</f>
        <v>*</v>
      </c>
      <c r="AA49" s="97" t="str">
        <f>[46]Junho!$I$30</f>
        <v>*</v>
      </c>
      <c r="AB49" s="97" t="str">
        <f>[46]Junho!$I$31</f>
        <v>*</v>
      </c>
      <c r="AC49" s="97" t="str">
        <f>[46]Junho!$I$32</f>
        <v>*</v>
      </c>
      <c r="AD49" s="97" t="str">
        <f>[46]Junho!$I$33</f>
        <v>*</v>
      </c>
      <c r="AE49" s="97" t="str">
        <f>[46]Junho!$I$34</f>
        <v>*</v>
      </c>
      <c r="AF49" s="112" t="str">
        <f>[46]Junho!$I$35</f>
        <v>*</v>
      </c>
    </row>
    <row r="50" spans="1:37" s="5" customFormat="1" ht="17.100000000000001" customHeight="1" x14ac:dyDescent="0.2">
      <c r="A50" s="54" t="s">
        <v>207</v>
      </c>
      <c r="B50" s="13" t="s">
        <v>209</v>
      </c>
      <c r="C50" s="13" t="s">
        <v>209</v>
      </c>
      <c r="D50" s="13" t="s">
        <v>209</v>
      </c>
      <c r="E50" s="13" t="s">
        <v>209</v>
      </c>
      <c r="F50" s="13" t="s">
        <v>209</v>
      </c>
      <c r="G50" s="13" t="s">
        <v>209</v>
      </c>
      <c r="H50" s="13" t="s">
        <v>209</v>
      </c>
      <c r="I50" s="13" t="s">
        <v>209</v>
      </c>
      <c r="J50" s="13" t="s">
        <v>209</v>
      </c>
      <c r="K50" s="13" t="s">
        <v>209</v>
      </c>
      <c r="L50" s="13" t="s">
        <v>209</v>
      </c>
      <c r="M50" s="13" t="s">
        <v>209</v>
      </c>
      <c r="N50" s="13" t="s">
        <v>209</v>
      </c>
      <c r="O50" s="13" t="s">
        <v>209</v>
      </c>
      <c r="P50" s="13" t="s">
        <v>209</v>
      </c>
      <c r="Q50" s="13" t="s">
        <v>209</v>
      </c>
      <c r="R50" s="13" t="s">
        <v>209</v>
      </c>
      <c r="S50" s="13" t="s">
        <v>209</v>
      </c>
      <c r="T50" s="13" t="s">
        <v>209</v>
      </c>
      <c r="U50" s="13" t="s">
        <v>209</v>
      </c>
      <c r="V50" s="13" t="s">
        <v>209</v>
      </c>
      <c r="W50" s="13" t="s">
        <v>209</v>
      </c>
      <c r="X50" s="13" t="s">
        <v>209</v>
      </c>
      <c r="Y50" s="13" t="s">
        <v>209</v>
      </c>
      <c r="Z50" s="13" t="s">
        <v>209</v>
      </c>
      <c r="AA50" s="13" t="s">
        <v>209</v>
      </c>
      <c r="AB50" s="13" t="s">
        <v>209</v>
      </c>
      <c r="AC50" s="13" t="s">
        <v>209</v>
      </c>
      <c r="AD50" s="13" t="s">
        <v>209</v>
      </c>
      <c r="AE50" s="13" t="s">
        <v>209</v>
      </c>
      <c r="AF50" s="114"/>
      <c r="AK50" s="5" t="s">
        <v>35</v>
      </c>
    </row>
    <row r="51" spans="1:37" s="8" customFormat="1" x14ac:dyDescent="0.2">
      <c r="A51" s="150" t="s">
        <v>206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15" t="s">
        <v>209</v>
      </c>
      <c r="AK51" s="8" t="s">
        <v>35</v>
      </c>
    </row>
    <row r="52" spans="1:37" x14ac:dyDescent="0.2">
      <c r="A52" s="99" t="s">
        <v>224</v>
      </c>
      <c r="B52" s="44"/>
      <c r="C52" s="44"/>
      <c r="D52" s="44"/>
      <c r="E52" s="44"/>
      <c r="F52" s="44"/>
      <c r="G52" s="44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50"/>
      <c r="AE52" s="55" t="s">
        <v>35</v>
      </c>
      <c r="AF52" s="75"/>
    </row>
    <row r="53" spans="1:37" x14ac:dyDescent="0.2">
      <c r="A53" s="99" t="s">
        <v>225</v>
      </c>
      <c r="B53" s="45"/>
      <c r="C53" s="45"/>
      <c r="D53" s="45"/>
      <c r="E53" s="45"/>
      <c r="F53" s="45"/>
      <c r="G53" s="45"/>
      <c r="H53" s="45"/>
      <c r="I53" s="4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1"/>
      <c r="U53" s="91"/>
      <c r="V53" s="91"/>
      <c r="W53" s="91"/>
      <c r="X53" s="91"/>
      <c r="Y53" s="95"/>
      <c r="Z53" s="95"/>
      <c r="AA53" s="95"/>
      <c r="AB53" s="95"/>
      <c r="AC53" s="95"/>
      <c r="AD53" s="95"/>
      <c r="AE53" s="95"/>
      <c r="AF53" s="75"/>
      <c r="AK53" t="s">
        <v>35</v>
      </c>
    </row>
    <row r="54" spans="1:37" x14ac:dyDescent="0.2">
      <c r="A54" s="46"/>
      <c r="B54" s="95"/>
      <c r="C54" s="95"/>
      <c r="D54" s="95"/>
      <c r="E54" s="95"/>
      <c r="F54" s="95"/>
      <c r="G54" s="95"/>
      <c r="H54" s="95"/>
      <c r="I54" s="95"/>
      <c r="J54" s="96"/>
      <c r="K54" s="96"/>
      <c r="L54" s="96"/>
      <c r="M54" s="96"/>
      <c r="N54" s="96"/>
      <c r="O54" s="96"/>
      <c r="P54" s="96"/>
      <c r="Q54" s="95"/>
      <c r="R54" s="95"/>
      <c r="S54" s="95"/>
      <c r="T54" s="92"/>
      <c r="U54" s="92"/>
      <c r="V54" s="92"/>
      <c r="W54" s="92"/>
      <c r="X54" s="92"/>
      <c r="Y54" s="95"/>
      <c r="Z54" s="95"/>
      <c r="AA54" s="95"/>
      <c r="AB54" s="95"/>
      <c r="AC54" s="95"/>
      <c r="AD54" s="50"/>
      <c r="AE54" s="50"/>
      <c r="AF54" s="75"/>
    </row>
    <row r="55" spans="1:37" x14ac:dyDescent="0.2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50"/>
      <c r="AE55" s="50"/>
      <c r="AF55" s="75"/>
    </row>
    <row r="56" spans="1:37" x14ac:dyDescent="0.2">
      <c r="A56" s="46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50"/>
      <c r="AF56" s="75"/>
    </row>
    <row r="57" spans="1:37" x14ac:dyDescent="0.2">
      <c r="A57" s="46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51"/>
      <c r="AF57" s="75"/>
    </row>
    <row r="58" spans="1:37" ht="13.5" thickBot="1" x14ac:dyDescent="0.25">
      <c r="A58" s="56"/>
      <c r="B58" s="57"/>
      <c r="C58" s="57"/>
      <c r="D58" s="57"/>
      <c r="E58" s="57"/>
      <c r="F58" s="57"/>
      <c r="G58" s="57" t="s">
        <v>35</v>
      </c>
      <c r="H58" s="57"/>
      <c r="I58" s="57"/>
      <c r="J58" s="57"/>
      <c r="K58" s="57"/>
      <c r="L58" s="57" t="s">
        <v>35</v>
      </c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76"/>
    </row>
    <row r="59" spans="1:37" x14ac:dyDescent="0.2">
      <c r="AF59" s="7"/>
    </row>
    <row r="62" spans="1:37" x14ac:dyDescent="0.2">
      <c r="V62" s="2" t="s">
        <v>35</v>
      </c>
    </row>
    <row r="66" spans="10:33" x14ac:dyDescent="0.2">
      <c r="Q66" s="2" t="s">
        <v>35</v>
      </c>
    </row>
    <row r="67" spans="10:33" x14ac:dyDescent="0.2">
      <c r="J67" s="2" t="s">
        <v>35</v>
      </c>
      <c r="AG67" t="s">
        <v>35</v>
      </c>
    </row>
    <row r="69" spans="10:33" x14ac:dyDescent="0.2">
      <c r="O69" s="2" t="s">
        <v>35</v>
      </c>
    </row>
    <row r="70" spans="10:33" x14ac:dyDescent="0.2">
      <c r="P70" s="2" t="s">
        <v>35</v>
      </c>
      <c r="AB70" s="2" t="s">
        <v>35</v>
      </c>
    </row>
    <row r="74" spans="10:33" x14ac:dyDescent="0.2">
      <c r="Z74" s="2" t="s">
        <v>35</v>
      </c>
    </row>
    <row r="82" spans="22:22" x14ac:dyDescent="0.2">
      <c r="V82" s="2" t="s">
        <v>35</v>
      </c>
    </row>
  </sheetData>
  <mergeCells count="34">
    <mergeCell ref="T3:T4"/>
    <mergeCell ref="U3:U4"/>
    <mergeCell ref="L3:L4"/>
    <mergeCell ref="V3:V4"/>
    <mergeCell ref="Y3:Y4"/>
    <mergeCell ref="X3:X4"/>
    <mergeCell ref="M3:M4"/>
    <mergeCell ref="P3:P4"/>
    <mergeCell ref="Q3:Q4"/>
    <mergeCell ref="N3:N4"/>
    <mergeCell ref="O3:O4"/>
    <mergeCell ref="S3:S4"/>
    <mergeCell ref="Z3:Z4"/>
    <mergeCell ref="AE3:AE4"/>
    <mergeCell ref="AA3:AA4"/>
    <mergeCell ref="AB3:AB4"/>
    <mergeCell ref="AC3:AC4"/>
    <mergeCell ref="AD3:AD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B2:AF2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2" sqref="A2:A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8" t="s">
        <v>244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3" s="4" customFormat="1" ht="20.100000000000001" customHeight="1" x14ac:dyDescent="0.2">
      <c r="A2" s="144" t="s">
        <v>21</v>
      </c>
      <c r="B2" s="132" t="s">
        <v>213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41"/>
    </row>
    <row r="3" spans="1:33" s="5" customFormat="1" ht="20.100000000000001" customHeight="1" x14ac:dyDescent="0.2">
      <c r="A3" s="145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04" t="s">
        <v>27</v>
      </c>
      <c r="AG3" s="105" t="s">
        <v>26</v>
      </c>
    </row>
    <row r="4" spans="1:33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04" t="s">
        <v>25</v>
      </c>
      <c r="AG4" s="105" t="s">
        <v>25</v>
      </c>
    </row>
    <row r="5" spans="1:33" s="5" customFormat="1" x14ac:dyDescent="0.2">
      <c r="A5" s="53" t="s">
        <v>30</v>
      </c>
      <c r="B5" s="120">
        <f>[2]Junho!$J$5</f>
        <v>14.4</v>
      </c>
      <c r="C5" s="120">
        <f>[2]Junho!$J$6</f>
        <v>18.720000000000002</v>
      </c>
      <c r="D5" s="120">
        <f>[2]Junho!$J$7</f>
        <v>17.64</v>
      </c>
      <c r="E5" s="120">
        <f>[2]Junho!$J$8</f>
        <v>15.840000000000002</v>
      </c>
      <c r="F5" s="120">
        <f>[2]Junho!$J$9</f>
        <v>19.440000000000001</v>
      </c>
      <c r="G5" s="120">
        <f>[2]Junho!$J$10</f>
        <v>25.2</v>
      </c>
      <c r="H5" s="120">
        <f>[2]Junho!$J$11</f>
        <v>21.6</v>
      </c>
      <c r="I5" s="120">
        <f>[2]Junho!$J$12</f>
        <v>22.68</v>
      </c>
      <c r="J5" s="120">
        <f>[2]Junho!$J$13</f>
        <v>27.36</v>
      </c>
      <c r="K5" s="120">
        <f>[2]Junho!$J$14</f>
        <v>21.6</v>
      </c>
      <c r="L5" s="120">
        <f>[2]Junho!$J$15</f>
        <v>28.8</v>
      </c>
      <c r="M5" s="120">
        <f>[2]Junho!$J$16</f>
        <v>20.16</v>
      </c>
      <c r="N5" s="120">
        <f>[2]Junho!$J$17</f>
        <v>21.240000000000002</v>
      </c>
      <c r="O5" s="120">
        <f>[2]Junho!$J$18</f>
        <v>18.720000000000002</v>
      </c>
      <c r="P5" s="120">
        <f>[2]Junho!$J$19</f>
        <v>22.68</v>
      </c>
      <c r="Q5" s="120">
        <f>[2]Junho!$J$20</f>
        <v>14.4</v>
      </c>
      <c r="R5" s="120">
        <f>[2]Junho!$J$21</f>
        <v>18.720000000000002</v>
      </c>
      <c r="S5" s="120">
        <f>[2]Junho!$J$22</f>
        <v>18.720000000000002</v>
      </c>
      <c r="T5" s="120">
        <f>[2]Junho!$J$23</f>
        <v>23.040000000000003</v>
      </c>
      <c r="U5" s="120">
        <f>[2]Junho!$J$24</f>
        <v>15.48</v>
      </c>
      <c r="V5" s="120">
        <f>[2]Junho!$J$25</f>
        <v>24.840000000000003</v>
      </c>
      <c r="W5" s="120">
        <f>[2]Junho!$J$26</f>
        <v>23.400000000000002</v>
      </c>
      <c r="X5" s="120">
        <f>[2]Junho!$J$27</f>
        <v>30.6</v>
      </c>
      <c r="Y5" s="120">
        <f>[2]Junho!$J$28</f>
        <v>20.52</v>
      </c>
      <c r="Z5" s="120">
        <f>[2]Junho!$J$29</f>
        <v>18</v>
      </c>
      <c r="AA5" s="120">
        <f>[2]Junho!$J$30</f>
        <v>26.64</v>
      </c>
      <c r="AB5" s="120">
        <f>[2]Junho!$J$31</f>
        <v>26.64</v>
      </c>
      <c r="AC5" s="120">
        <f>[2]Junho!$J$32</f>
        <v>18</v>
      </c>
      <c r="AD5" s="120">
        <f>[2]Junho!$J$33</f>
        <v>25.56</v>
      </c>
      <c r="AE5" s="120">
        <f>[2]Junho!$J$34</f>
        <v>16.920000000000002</v>
      </c>
      <c r="AF5" s="108">
        <f>MAX(B5:AE5)</f>
        <v>30.6</v>
      </c>
      <c r="AG5" s="107">
        <f>AVERAGE(B5:AE5)</f>
        <v>21.251999999999999</v>
      </c>
    </row>
    <row r="6" spans="1:33" x14ac:dyDescent="0.2">
      <c r="A6" s="53" t="s">
        <v>0</v>
      </c>
      <c r="B6" s="121">
        <f>[3]Junho!$J$5</f>
        <v>18</v>
      </c>
      <c r="C6" s="121">
        <f>[3]Junho!$J$6</f>
        <v>26.64</v>
      </c>
      <c r="D6" s="121">
        <f>[3]Junho!$J$7</f>
        <v>19.8</v>
      </c>
      <c r="E6" s="121">
        <f>[3]Junho!$J$8</f>
        <v>11.879999999999999</v>
      </c>
      <c r="F6" s="121">
        <f>[3]Junho!$J$9</f>
        <v>12.24</v>
      </c>
      <c r="G6" s="121">
        <f>[3]Junho!$J$10</f>
        <v>23.759999999999998</v>
      </c>
      <c r="H6" s="121">
        <f>[3]Junho!$J$11</f>
        <v>15.840000000000002</v>
      </c>
      <c r="I6" s="121">
        <f>[3]Junho!$J$12</f>
        <v>19.8</v>
      </c>
      <c r="J6" s="121">
        <f>[3]Junho!$J$13</f>
        <v>21.96</v>
      </c>
      <c r="K6" s="121">
        <f>[3]Junho!$J$14</f>
        <v>23.040000000000003</v>
      </c>
      <c r="L6" s="121">
        <f>[3]Junho!$J$15</f>
        <v>29.52</v>
      </c>
      <c r="M6" s="121">
        <f>[3]Junho!$J$16</f>
        <v>14.76</v>
      </c>
      <c r="N6" s="121">
        <f>[3]Junho!$J$17</f>
        <v>23.040000000000003</v>
      </c>
      <c r="O6" s="121">
        <f>[3]Junho!$J$18</f>
        <v>14.76</v>
      </c>
      <c r="P6" s="121">
        <f>[3]Junho!$J$19</f>
        <v>19.440000000000001</v>
      </c>
      <c r="Q6" s="121">
        <f>[3]Junho!$J$20</f>
        <v>2.52</v>
      </c>
      <c r="R6" s="121">
        <f>[3]Junho!$J$21</f>
        <v>11.879999999999999</v>
      </c>
      <c r="S6" s="121">
        <f>[3]Junho!$J$22</f>
        <v>12.6</v>
      </c>
      <c r="T6" s="121">
        <f>[3]Junho!$J$23</f>
        <v>32.04</v>
      </c>
      <c r="U6" s="121">
        <f>[3]Junho!$J$24</f>
        <v>16.2</v>
      </c>
      <c r="V6" s="121">
        <f>[3]Junho!$J$25</f>
        <v>0</v>
      </c>
      <c r="W6" s="121">
        <f>[3]Junho!$J$26</f>
        <v>24.840000000000003</v>
      </c>
      <c r="X6" s="121">
        <f>[3]Junho!$J$27</f>
        <v>23.040000000000003</v>
      </c>
      <c r="Y6" s="121">
        <f>[3]Junho!$J$28</f>
        <v>27</v>
      </c>
      <c r="Z6" s="121">
        <f>[3]Junho!$J$29</f>
        <v>21.6</v>
      </c>
      <c r="AA6" s="121">
        <f>[3]Junho!$J$30</f>
        <v>26.64</v>
      </c>
      <c r="AB6" s="121">
        <f>[3]Junho!$J$31</f>
        <v>31.680000000000003</v>
      </c>
      <c r="AC6" s="121">
        <f>[3]Junho!$J$32</f>
        <v>10.08</v>
      </c>
      <c r="AD6" s="121">
        <f>[3]Junho!$J$33</f>
        <v>18</v>
      </c>
      <c r="AE6" s="121">
        <f>[3]Junho!$J$34</f>
        <v>18</v>
      </c>
      <c r="AF6" s="108">
        <f t="shared" ref="AF6:AF48" si="1">MAX(B6:AE6)</f>
        <v>32.04</v>
      </c>
      <c r="AG6" s="107">
        <f t="shared" ref="AG6:AG49" si="2">AVERAGE(B6:AE6)</f>
        <v>19.020000000000003</v>
      </c>
    </row>
    <row r="7" spans="1:33" x14ac:dyDescent="0.2">
      <c r="A7" s="53" t="s">
        <v>88</v>
      </c>
      <c r="B7" s="121">
        <f>[4]Junho!$J$5</f>
        <v>19.079999999999998</v>
      </c>
      <c r="C7" s="121">
        <f>[4]Junho!$J$6</f>
        <v>28.44</v>
      </c>
      <c r="D7" s="121">
        <f>[4]Junho!$J$7</f>
        <v>26.64</v>
      </c>
      <c r="E7" s="121">
        <f>[4]Junho!$J$8</f>
        <v>21.6</v>
      </c>
      <c r="F7" s="121">
        <f>[4]Junho!$J$9</f>
        <v>22.32</v>
      </c>
      <c r="G7" s="121">
        <f>[4]Junho!$J$10</f>
        <v>28.08</v>
      </c>
      <c r="H7" s="121">
        <f>[4]Junho!$J$11</f>
        <v>22.68</v>
      </c>
      <c r="I7" s="121">
        <f>[4]Junho!$J$12</f>
        <v>23.759999999999998</v>
      </c>
      <c r="J7" s="121">
        <f>[4]Junho!$J$13</f>
        <v>34.92</v>
      </c>
      <c r="K7" s="121">
        <f>[4]Junho!$J$14</f>
        <v>30.96</v>
      </c>
      <c r="L7" s="121">
        <f>[4]Junho!$J$15</f>
        <v>39.96</v>
      </c>
      <c r="M7" s="121">
        <f>[4]Junho!$J$16</f>
        <v>26.28</v>
      </c>
      <c r="N7" s="121">
        <f>[4]Junho!$J$17</f>
        <v>27.36</v>
      </c>
      <c r="O7" s="121">
        <f>[4]Junho!$J$18</f>
        <v>25.92</v>
      </c>
      <c r="P7" s="121">
        <f>[4]Junho!$J$19</f>
        <v>27.720000000000002</v>
      </c>
      <c r="Q7" s="121">
        <f>[4]Junho!$J$20</f>
        <v>15.840000000000002</v>
      </c>
      <c r="R7" s="121">
        <f>[4]Junho!$J$21</f>
        <v>24.840000000000003</v>
      </c>
      <c r="S7" s="121">
        <f>[4]Junho!$J$22</f>
        <v>19.8</v>
      </c>
      <c r="T7" s="121">
        <f>[4]Junho!$J$23</f>
        <v>34.92</v>
      </c>
      <c r="U7" s="121" t="str">
        <f>[4]Junho!$J$24</f>
        <v>*</v>
      </c>
      <c r="V7" s="121" t="str">
        <f>[4]Junho!$J$25</f>
        <v>*</v>
      </c>
      <c r="W7" s="121" t="str">
        <f>[4]Junho!$J$26</f>
        <v>*</v>
      </c>
      <c r="X7" s="121" t="str">
        <f>[4]Junho!$J$27</f>
        <v>*</v>
      </c>
      <c r="Y7" s="121" t="str">
        <f>[4]Junho!$J$28</f>
        <v>*</v>
      </c>
      <c r="Z7" s="121" t="str">
        <f>[4]Junho!$J$29</f>
        <v>*</v>
      </c>
      <c r="AA7" s="121" t="str">
        <f>[4]Junho!$J$30</f>
        <v>*</v>
      </c>
      <c r="AB7" s="121" t="str">
        <f>[4]Junho!$J$31</f>
        <v>*</v>
      </c>
      <c r="AC7" s="121" t="str">
        <f>[4]Junho!$J$32</f>
        <v>*</v>
      </c>
      <c r="AD7" s="121" t="str">
        <f>[4]Junho!$J$33</f>
        <v>*</v>
      </c>
      <c r="AE7" s="121" t="str">
        <f>[4]Junho!$J$34</f>
        <v>*</v>
      </c>
      <c r="AF7" s="108">
        <f t="shared" si="1"/>
        <v>39.96</v>
      </c>
      <c r="AG7" s="107">
        <f t="shared" si="2"/>
        <v>26.374736842105264</v>
      </c>
    </row>
    <row r="8" spans="1:33" x14ac:dyDescent="0.2">
      <c r="A8" s="53" t="s">
        <v>1</v>
      </c>
      <c r="B8" s="121">
        <f>[5]Junho!$J$5</f>
        <v>15.840000000000002</v>
      </c>
      <c r="C8" s="121">
        <f>[5]Junho!$J$6</f>
        <v>21.6</v>
      </c>
      <c r="D8" s="121">
        <f>[5]Junho!$J$7</f>
        <v>14.4</v>
      </c>
      <c r="E8" s="121">
        <f>[5]Junho!$J$8</f>
        <v>18.36</v>
      </c>
      <c r="F8" s="121">
        <f>[5]Junho!$J$9</f>
        <v>12.96</v>
      </c>
      <c r="G8" s="121">
        <f>[5]Junho!$J$10</f>
        <v>27.36</v>
      </c>
      <c r="H8" s="121">
        <f>[5]Junho!$J$11</f>
        <v>17.64</v>
      </c>
      <c r="I8" s="121">
        <f>[5]Junho!$J$12</f>
        <v>23.040000000000003</v>
      </c>
      <c r="J8" s="121">
        <f>[5]Junho!$J$13</f>
        <v>30.6</v>
      </c>
      <c r="K8" s="121">
        <f>[5]Junho!$J$14</f>
        <v>30.6</v>
      </c>
      <c r="L8" s="121">
        <f>[5]Junho!$J$15</f>
        <v>30.240000000000002</v>
      </c>
      <c r="M8" s="121">
        <f>[5]Junho!$J$16</f>
        <v>22.68</v>
      </c>
      <c r="N8" s="121">
        <f>[5]Junho!$J$17</f>
        <v>24.48</v>
      </c>
      <c r="O8" s="121">
        <f>[5]Junho!$J$18</f>
        <v>15.48</v>
      </c>
      <c r="P8" s="121">
        <f>[5]Junho!$J$19</f>
        <v>17.28</v>
      </c>
      <c r="Q8" s="121">
        <f>[5]Junho!$J$20</f>
        <v>23.040000000000003</v>
      </c>
      <c r="R8" s="121">
        <f>[5]Junho!$J$21</f>
        <v>24.48</v>
      </c>
      <c r="S8" s="121">
        <f>[5]Junho!$J$22</f>
        <v>26.64</v>
      </c>
      <c r="T8" s="121">
        <f>[5]Junho!$J$23</f>
        <v>20.52</v>
      </c>
      <c r="U8" s="121">
        <f>[5]Junho!$J$24</f>
        <v>15.120000000000001</v>
      </c>
      <c r="V8" s="121">
        <f>[5]Junho!$J$25</f>
        <v>11.16</v>
      </c>
      <c r="W8" s="121">
        <f>[5]Junho!$J$26</f>
        <v>43.2</v>
      </c>
      <c r="X8" s="121">
        <f>[5]Junho!$J$27</f>
        <v>28.08</v>
      </c>
      <c r="Y8" s="121">
        <f>[5]Junho!$J$28</f>
        <v>34.200000000000003</v>
      </c>
      <c r="Z8" s="121">
        <f>[5]Junho!$J$29</f>
        <v>22.32</v>
      </c>
      <c r="AA8" s="121">
        <f>[5]Junho!$J$30</f>
        <v>20.16</v>
      </c>
      <c r="AB8" s="121">
        <f>[5]Junho!$J$31</f>
        <v>22.32</v>
      </c>
      <c r="AC8" s="121">
        <f>[5]Junho!$J$32</f>
        <v>14.4</v>
      </c>
      <c r="AD8" s="121">
        <f>[5]Junho!$J$33</f>
        <v>24.48</v>
      </c>
      <c r="AE8" s="121">
        <f>[5]Junho!$J$34</f>
        <v>19.440000000000001</v>
      </c>
      <c r="AF8" s="108">
        <f t="shared" si="1"/>
        <v>43.2</v>
      </c>
      <c r="AG8" s="107">
        <f t="shared" si="2"/>
        <v>22.404000000000007</v>
      </c>
    </row>
    <row r="9" spans="1:33" hidden="1" x14ac:dyDescent="0.2">
      <c r="A9" s="53" t="s">
        <v>151</v>
      </c>
      <c r="B9" s="121" t="str">
        <f>[6]Junho!$J$5</f>
        <v>*</v>
      </c>
      <c r="C9" s="121" t="str">
        <f>[6]Junho!$J$6</f>
        <v>*</v>
      </c>
      <c r="D9" s="121" t="str">
        <f>[6]Junho!$J$7</f>
        <v>*</v>
      </c>
      <c r="E9" s="121" t="str">
        <f>[6]Junho!$J$8</f>
        <v>*</v>
      </c>
      <c r="F9" s="121" t="str">
        <f>[6]Junho!$J$9</f>
        <v>*</v>
      </c>
      <c r="G9" s="121" t="str">
        <f>[6]Junho!$J$10</f>
        <v>*</v>
      </c>
      <c r="H9" s="121" t="str">
        <f>[6]Junho!$J$11</f>
        <v>*</v>
      </c>
      <c r="I9" s="121" t="str">
        <f>[6]Junho!$J$12</f>
        <v>*</v>
      </c>
      <c r="J9" s="121" t="str">
        <f>[6]Junho!$J$13</f>
        <v>*</v>
      </c>
      <c r="K9" s="121" t="str">
        <f>[6]Junho!$J$14</f>
        <v>*</v>
      </c>
      <c r="L9" s="121" t="str">
        <f>[6]Junho!$J$15</f>
        <v>*</v>
      </c>
      <c r="M9" s="121" t="str">
        <f>[6]Junho!$J$16</f>
        <v>*</v>
      </c>
      <c r="N9" s="121" t="str">
        <f>[6]Junho!$J$17</f>
        <v>*</v>
      </c>
      <c r="O9" s="121" t="str">
        <f>[6]Junho!$J$18</f>
        <v>*</v>
      </c>
      <c r="P9" s="121" t="str">
        <f>[6]Junho!$J$19</f>
        <v>*</v>
      </c>
      <c r="Q9" s="121" t="str">
        <f>[6]Junho!$J$20</f>
        <v>*</v>
      </c>
      <c r="R9" s="121" t="str">
        <f>[6]Junho!$J$21</f>
        <v>*</v>
      </c>
      <c r="S9" s="121" t="str">
        <f>[6]Junho!$J$22</f>
        <v>*</v>
      </c>
      <c r="T9" s="121" t="str">
        <f>[6]Junho!$J$23</f>
        <v>*</v>
      </c>
      <c r="U9" s="121" t="str">
        <f>[6]Junho!$J$24</f>
        <v>*</v>
      </c>
      <c r="V9" s="121" t="str">
        <f>[6]Junho!$J$25</f>
        <v>*</v>
      </c>
      <c r="W9" s="121" t="str">
        <f>[6]Junho!$J$26</f>
        <v>*</v>
      </c>
      <c r="X9" s="121" t="str">
        <f>[6]Junho!$J$27</f>
        <v>*</v>
      </c>
      <c r="Y9" s="121" t="str">
        <f>[6]Junho!$J$28</f>
        <v>*</v>
      </c>
      <c r="Z9" s="121" t="str">
        <f>[6]Junho!$J$29</f>
        <v>*</v>
      </c>
      <c r="AA9" s="121" t="str">
        <f>[6]Junho!$J$30</f>
        <v>*</v>
      </c>
      <c r="AB9" s="121" t="str">
        <f>[6]Junho!$J$31</f>
        <v>*</v>
      </c>
      <c r="AC9" s="121" t="str">
        <f>[6]Junho!$J$32</f>
        <v>*</v>
      </c>
      <c r="AD9" s="121" t="str">
        <f>[6]Junho!$J$33</f>
        <v>*</v>
      </c>
      <c r="AE9" s="121" t="str">
        <f>[6]Junho!$J$34</f>
        <v>*</v>
      </c>
      <c r="AF9" s="108" t="s">
        <v>209</v>
      </c>
      <c r="AG9" s="107" t="s">
        <v>209</v>
      </c>
    </row>
    <row r="10" spans="1:33" x14ac:dyDescent="0.2">
      <c r="A10" s="53" t="s">
        <v>95</v>
      </c>
      <c r="B10" s="121">
        <f>[7]Junho!$J$5</f>
        <v>28.08</v>
      </c>
      <c r="C10" s="121">
        <f>[7]Junho!$J$6</f>
        <v>28.08</v>
      </c>
      <c r="D10" s="121">
        <f>[7]Junho!$J$7</f>
        <v>22.32</v>
      </c>
      <c r="E10" s="121">
        <f>[7]Junho!$J$8</f>
        <v>22.68</v>
      </c>
      <c r="F10" s="121">
        <f>[7]Junho!$J$9</f>
        <v>27.720000000000002</v>
      </c>
      <c r="G10" s="121">
        <f>[7]Junho!$J$10</f>
        <v>32.4</v>
      </c>
      <c r="H10" s="121">
        <f>[7]Junho!$J$11</f>
        <v>27.36</v>
      </c>
      <c r="I10" s="121">
        <f>[7]Junho!$J$12</f>
        <v>25.56</v>
      </c>
      <c r="J10" s="121">
        <f>[7]Junho!$J$13</f>
        <v>32.04</v>
      </c>
      <c r="K10" s="121">
        <f>[7]Junho!$J$14</f>
        <v>28.44</v>
      </c>
      <c r="L10" s="121">
        <f>[7]Junho!$J$15</f>
        <v>35.64</v>
      </c>
      <c r="M10" s="121">
        <f>[7]Junho!$J$16</f>
        <v>39.24</v>
      </c>
      <c r="N10" s="121">
        <f>[7]Junho!$J$17</f>
        <v>26.64</v>
      </c>
      <c r="O10" s="121">
        <f>[7]Junho!$J$18</f>
        <v>22.68</v>
      </c>
      <c r="P10" s="121">
        <f>[7]Junho!$J$19</f>
        <v>24.840000000000003</v>
      </c>
      <c r="Q10" s="121">
        <f>[7]Junho!$J$20</f>
        <v>36.72</v>
      </c>
      <c r="R10" s="121">
        <f>[7]Junho!$J$21</f>
        <v>33.480000000000004</v>
      </c>
      <c r="S10" s="121">
        <f>[7]Junho!$J$22</f>
        <v>32.4</v>
      </c>
      <c r="T10" s="121">
        <f>[7]Junho!$J$23</f>
        <v>32.4</v>
      </c>
      <c r="U10" s="121">
        <f>[7]Junho!$J$24</f>
        <v>25.56</v>
      </c>
      <c r="V10" s="121">
        <f>[7]Junho!$J$25</f>
        <v>28.08</v>
      </c>
      <c r="W10" s="121">
        <f>[7]Junho!$J$26</f>
        <v>39.6</v>
      </c>
      <c r="X10" s="121">
        <f>[7]Junho!$J$27</f>
        <v>37.080000000000005</v>
      </c>
      <c r="Y10" s="121">
        <f>[7]Junho!$J$28</f>
        <v>33.119999999999997</v>
      </c>
      <c r="Z10" s="121">
        <f>[7]Junho!$J$29</f>
        <v>23.400000000000002</v>
      </c>
      <c r="AA10" s="121">
        <f>[7]Junho!$J$30</f>
        <v>28.8</v>
      </c>
      <c r="AB10" s="121">
        <f>[7]Junho!$J$31</f>
        <v>34.92</v>
      </c>
      <c r="AC10" s="121">
        <f>[7]Junho!$J$32</f>
        <v>23.759999999999998</v>
      </c>
      <c r="AD10" s="121">
        <f>[7]Junho!$J$33</f>
        <v>29.52</v>
      </c>
      <c r="AE10" s="121">
        <f>[7]Junho!$J$34</f>
        <v>31.680000000000003</v>
      </c>
      <c r="AF10" s="108">
        <f t="shared" si="1"/>
        <v>39.6</v>
      </c>
      <c r="AG10" s="107">
        <f t="shared" si="2"/>
        <v>29.807999999999996</v>
      </c>
    </row>
    <row r="11" spans="1:33" x14ac:dyDescent="0.2">
      <c r="A11" s="53" t="s">
        <v>52</v>
      </c>
      <c r="B11" s="121">
        <f>[8]Junho!$J$5</f>
        <v>19.440000000000001</v>
      </c>
      <c r="C11" s="121">
        <f>[8]Junho!$J$6</f>
        <v>31.680000000000003</v>
      </c>
      <c r="D11" s="121">
        <f>[8]Junho!$J$7</f>
        <v>25.56</v>
      </c>
      <c r="E11" s="121">
        <f>[8]Junho!$J$8</f>
        <v>27.720000000000002</v>
      </c>
      <c r="F11" s="121">
        <f>[8]Junho!$J$9</f>
        <v>20.88</v>
      </c>
      <c r="G11" s="121">
        <f>[8]Junho!$J$10</f>
        <v>29.880000000000003</v>
      </c>
      <c r="H11" s="121">
        <f>[8]Junho!$J$11</f>
        <v>26.28</v>
      </c>
      <c r="I11" s="121">
        <f>[8]Junho!$J$12</f>
        <v>27.720000000000002</v>
      </c>
      <c r="J11" s="121">
        <f>[8]Junho!$J$13</f>
        <v>25.56</v>
      </c>
      <c r="K11" s="121">
        <f>[8]Junho!$J$14</f>
        <v>29.16</v>
      </c>
      <c r="L11" s="121">
        <f>[8]Junho!$J$15</f>
        <v>30.96</v>
      </c>
      <c r="M11" s="121">
        <f>[8]Junho!$J$16</f>
        <v>21.96</v>
      </c>
      <c r="N11" s="121">
        <f>[8]Junho!$J$17</f>
        <v>26.64</v>
      </c>
      <c r="O11" s="121">
        <f>[8]Junho!$J$18</f>
        <v>28.44</v>
      </c>
      <c r="P11" s="121">
        <f>[8]Junho!$J$19</f>
        <v>28.8</v>
      </c>
      <c r="Q11" s="121">
        <f>[8]Junho!$J$20</f>
        <v>19.079999999999998</v>
      </c>
      <c r="R11" s="121">
        <f>[8]Junho!$J$21</f>
        <v>30.96</v>
      </c>
      <c r="S11" s="121">
        <f>[8]Junho!$J$22</f>
        <v>20.16</v>
      </c>
      <c r="T11" s="121">
        <f>[8]Junho!$J$23</f>
        <v>34.200000000000003</v>
      </c>
      <c r="U11" s="121">
        <f>[8]Junho!$J$24</f>
        <v>24.12</v>
      </c>
      <c r="V11" s="121">
        <f>[8]Junho!$J$25</f>
        <v>28.8</v>
      </c>
      <c r="W11" s="121">
        <f>[8]Junho!$J$26</f>
        <v>27.720000000000002</v>
      </c>
      <c r="X11" s="121">
        <f>[8]Junho!$J$27</f>
        <v>33.840000000000003</v>
      </c>
      <c r="Y11" s="121">
        <f>[8]Junho!$J$28</f>
        <v>25.92</v>
      </c>
      <c r="Z11" s="121">
        <f>[8]Junho!$J$29</f>
        <v>20.52</v>
      </c>
      <c r="AA11" s="121">
        <f>[8]Junho!$J$30</f>
        <v>27.720000000000002</v>
      </c>
      <c r="AB11" s="121">
        <f>[8]Junho!$J$31</f>
        <v>30.240000000000002</v>
      </c>
      <c r="AC11" s="121">
        <f>[8]Junho!$J$32</f>
        <v>23.040000000000003</v>
      </c>
      <c r="AD11" s="121">
        <f>[8]Junho!$J$33</f>
        <v>29.16</v>
      </c>
      <c r="AE11" s="121">
        <f>[8]Junho!$J$34</f>
        <v>28.8</v>
      </c>
      <c r="AF11" s="108">
        <f t="shared" si="1"/>
        <v>34.200000000000003</v>
      </c>
      <c r="AG11" s="107">
        <f t="shared" si="2"/>
        <v>26.831999999999994</v>
      </c>
    </row>
    <row r="12" spans="1:33" hidden="1" x14ac:dyDescent="0.2">
      <c r="A12" s="53" t="s">
        <v>31</v>
      </c>
      <c r="B12" s="121" t="str">
        <f>[9]Junho!$J$5</f>
        <v>*</v>
      </c>
      <c r="C12" s="121" t="str">
        <f>[9]Junho!$J$6</f>
        <v>*</v>
      </c>
      <c r="D12" s="121" t="str">
        <f>[9]Junho!$J$7</f>
        <v>*</v>
      </c>
      <c r="E12" s="121" t="str">
        <f>[9]Junho!$J$8</f>
        <v>*</v>
      </c>
      <c r="F12" s="121" t="str">
        <f>[9]Junho!$J$9</f>
        <v>*</v>
      </c>
      <c r="G12" s="121" t="str">
        <f>[9]Junho!$J$10</f>
        <v>*</v>
      </c>
      <c r="H12" s="121" t="str">
        <f>[9]Junho!$J$11</f>
        <v>*</v>
      </c>
      <c r="I12" s="121" t="str">
        <f>[9]Junho!$J$12</f>
        <v>*</v>
      </c>
      <c r="J12" s="121" t="str">
        <f>[9]Junho!$J$13</f>
        <v>*</v>
      </c>
      <c r="K12" s="121" t="str">
        <f>[9]Junho!$J$14</f>
        <v>*</v>
      </c>
      <c r="L12" s="121" t="str">
        <f>[9]Junho!$J$15</f>
        <v>*</v>
      </c>
      <c r="M12" s="121" t="str">
        <f>[9]Junho!$J$16</f>
        <v>*</v>
      </c>
      <c r="N12" s="121" t="str">
        <f>[9]Junho!$J$17</f>
        <v>*</v>
      </c>
      <c r="O12" s="121" t="str">
        <f>[9]Junho!$J$18</f>
        <v>*</v>
      </c>
      <c r="P12" s="121" t="str">
        <f>[9]Junho!$J$19</f>
        <v>*</v>
      </c>
      <c r="Q12" s="121" t="str">
        <f>[9]Junho!$J$20</f>
        <v>*</v>
      </c>
      <c r="R12" s="121" t="str">
        <f>[9]Junho!$J$21</f>
        <v>*</v>
      </c>
      <c r="S12" s="121" t="str">
        <f>[9]Junho!$J$22</f>
        <v>*</v>
      </c>
      <c r="T12" s="121" t="str">
        <f>[9]Junho!$J$23</f>
        <v>*</v>
      </c>
      <c r="U12" s="121" t="str">
        <f>[9]Junho!$J$24</f>
        <v>*</v>
      </c>
      <c r="V12" s="121" t="str">
        <f>[9]Junho!$J$25</f>
        <v>*</v>
      </c>
      <c r="W12" s="121" t="str">
        <f>[9]Junho!$J$26</f>
        <v>*</v>
      </c>
      <c r="X12" s="121" t="str">
        <f>[9]Junho!$J$27</f>
        <v>*</v>
      </c>
      <c r="Y12" s="121" t="str">
        <f>[9]Junho!$J$28</f>
        <v>*</v>
      </c>
      <c r="Z12" s="121" t="str">
        <f>[9]Junho!$J$29</f>
        <v>*</v>
      </c>
      <c r="AA12" s="121" t="str">
        <f>[9]Junho!$J$30</f>
        <v>*</v>
      </c>
      <c r="AB12" s="121" t="str">
        <f>[9]Junho!$J$31</f>
        <v>*</v>
      </c>
      <c r="AC12" s="121" t="str">
        <f>[9]Junho!$J$32</f>
        <v>*</v>
      </c>
      <c r="AD12" s="121" t="str">
        <f>[9]Junho!$J$33</f>
        <v>*</v>
      </c>
      <c r="AE12" s="121" t="str">
        <f>[9]Junho!$J$34</f>
        <v>*</v>
      </c>
      <c r="AF12" s="108" t="s">
        <v>209</v>
      </c>
      <c r="AG12" s="107" t="s">
        <v>209</v>
      </c>
    </row>
    <row r="13" spans="1:33" x14ac:dyDescent="0.2">
      <c r="A13" s="53" t="s">
        <v>98</v>
      </c>
      <c r="B13" s="121">
        <f>[10]Junho!$J$5</f>
        <v>20.88</v>
      </c>
      <c r="C13" s="121">
        <f>[10]Junho!$J$6</f>
        <v>26.28</v>
      </c>
      <c r="D13" s="121">
        <f>[10]Junho!$J$7</f>
        <v>19.8</v>
      </c>
      <c r="E13" s="121">
        <f>[10]Junho!$J$8</f>
        <v>19.440000000000001</v>
      </c>
      <c r="F13" s="121">
        <f>[10]Junho!$J$9</f>
        <v>20.16</v>
      </c>
      <c r="G13" s="121">
        <f>[10]Junho!$J$10</f>
        <v>24.12</v>
      </c>
      <c r="H13" s="121">
        <f>[10]Junho!$J$11</f>
        <v>19.8</v>
      </c>
      <c r="I13" s="121">
        <f>[10]Junho!$J$12</f>
        <v>25.92</v>
      </c>
      <c r="J13" s="121">
        <f>[10]Junho!$J$13</f>
        <v>32.04</v>
      </c>
      <c r="K13" s="121">
        <f>[10]Junho!$J$14</f>
        <v>46.440000000000005</v>
      </c>
      <c r="L13" s="121">
        <f>[10]Junho!$J$15</f>
        <v>36.36</v>
      </c>
      <c r="M13" s="121">
        <f>[10]Junho!$J$16</f>
        <v>36.36</v>
      </c>
      <c r="N13" s="121">
        <f>[10]Junho!$J$17</f>
        <v>41.04</v>
      </c>
      <c r="O13" s="121">
        <f>[10]Junho!$J$18</f>
        <v>31.319999999999997</v>
      </c>
      <c r="P13" s="121">
        <f>[10]Junho!$J$19</f>
        <v>27.36</v>
      </c>
      <c r="Q13" s="121">
        <f>[10]Junho!$J$20</f>
        <v>20.16</v>
      </c>
      <c r="R13" s="121">
        <f>[10]Junho!$J$21</f>
        <v>21.240000000000002</v>
      </c>
      <c r="S13" s="121">
        <f>[10]Junho!$J$22</f>
        <v>32.76</v>
      </c>
      <c r="T13" s="121">
        <f>[10]Junho!$J$23</f>
        <v>32.04</v>
      </c>
      <c r="U13" s="121">
        <f>[10]Junho!$J$24</f>
        <v>21.240000000000002</v>
      </c>
      <c r="V13" s="121">
        <f>[10]Junho!$J$25</f>
        <v>28.8</v>
      </c>
      <c r="W13" s="121">
        <f>[10]Junho!$J$26</f>
        <v>50.76</v>
      </c>
      <c r="X13" s="121">
        <f>[10]Junho!$J$27</f>
        <v>42.12</v>
      </c>
      <c r="Y13" s="121">
        <f>[10]Junho!$J$28</f>
        <v>43.92</v>
      </c>
      <c r="Z13" s="121">
        <f>[10]Junho!$J$29</f>
        <v>28.08</v>
      </c>
      <c r="AA13" s="121">
        <f>[10]Junho!$J$30</f>
        <v>28.8</v>
      </c>
      <c r="AB13" s="121">
        <f>[10]Junho!$J$31</f>
        <v>30.240000000000002</v>
      </c>
      <c r="AC13" s="121">
        <f>[10]Junho!$J$32</f>
        <v>15.120000000000001</v>
      </c>
      <c r="AD13" s="121">
        <f>[10]Junho!$J$33</f>
        <v>25.56</v>
      </c>
      <c r="AE13" s="121">
        <f>[10]Junho!$J$34</f>
        <v>24.48</v>
      </c>
      <c r="AF13" s="108">
        <f t="shared" si="1"/>
        <v>50.76</v>
      </c>
      <c r="AG13" s="107">
        <f t="shared" si="2"/>
        <v>29.087999999999997</v>
      </c>
    </row>
    <row r="14" spans="1:33" hidden="1" x14ac:dyDescent="0.2">
      <c r="A14" s="53" t="s">
        <v>102</v>
      </c>
      <c r="B14" s="121" t="str">
        <f>[11]Junho!$J$5</f>
        <v>*</v>
      </c>
      <c r="C14" s="121" t="str">
        <f>[11]Junho!$J$6</f>
        <v>*</v>
      </c>
      <c r="D14" s="121" t="str">
        <f>[11]Junho!$J$7</f>
        <v>*</v>
      </c>
      <c r="E14" s="121" t="str">
        <f>[11]Junho!$J$8</f>
        <v>*</v>
      </c>
      <c r="F14" s="121" t="str">
        <f>[11]Junho!$J$9</f>
        <v>*</v>
      </c>
      <c r="G14" s="121" t="str">
        <f>[11]Junho!$J$10</f>
        <v>*</v>
      </c>
      <c r="H14" s="121" t="str">
        <f>[11]Junho!$J$11</f>
        <v>*</v>
      </c>
      <c r="I14" s="121" t="str">
        <f>[11]Junho!$J$12</f>
        <v>*</v>
      </c>
      <c r="J14" s="121" t="str">
        <f>[11]Junho!$J$13</f>
        <v>*</v>
      </c>
      <c r="K14" s="121" t="str">
        <f>[11]Junho!$J$14</f>
        <v>*</v>
      </c>
      <c r="L14" s="121" t="str">
        <f>[11]Junho!$J$15</f>
        <v>*</v>
      </c>
      <c r="M14" s="121" t="str">
        <f>[11]Junho!$J$16</f>
        <v>*</v>
      </c>
      <c r="N14" s="121" t="str">
        <f>[11]Junho!$J$17</f>
        <v>*</v>
      </c>
      <c r="O14" s="121" t="str">
        <f>[11]Junho!$J$18</f>
        <v>*</v>
      </c>
      <c r="P14" s="121" t="str">
        <f>[11]Junho!$J$19</f>
        <v>*</v>
      </c>
      <c r="Q14" s="121" t="str">
        <f>[11]Junho!$J$20</f>
        <v>*</v>
      </c>
      <c r="R14" s="121" t="str">
        <f>[11]Junho!$J$21</f>
        <v>*</v>
      </c>
      <c r="S14" s="121" t="str">
        <f>[11]Junho!$J$22</f>
        <v>*</v>
      </c>
      <c r="T14" s="121" t="str">
        <f>[11]Junho!$J$23</f>
        <v>*</v>
      </c>
      <c r="U14" s="121" t="str">
        <f>[11]Junho!$J$24</f>
        <v>*</v>
      </c>
      <c r="V14" s="121" t="str">
        <f>[11]Junho!$J$25</f>
        <v>*</v>
      </c>
      <c r="W14" s="121" t="str">
        <f>[11]Junho!$J$26</f>
        <v>*</v>
      </c>
      <c r="X14" s="121" t="str">
        <f>[11]Junho!$J$27</f>
        <v>*</v>
      </c>
      <c r="Y14" s="121" t="str">
        <f>[11]Junho!$J$28</f>
        <v>*</v>
      </c>
      <c r="Z14" s="121" t="str">
        <f>[11]Junho!$J$29</f>
        <v>*</v>
      </c>
      <c r="AA14" s="121" t="str">
        <f>[11]Junho!$J$30</f>
        <v>*</v>
      </c>
      <c r="AB14" s="121" t="str">
        <f>[11]Junho!$J$31</f>
        <v>*</v>
      </c>
      <c r="AC14" s="121" t="str">
        <f>[11]Junho!$J$32</f>
        <v>*</v>
      </c>
      <c r="AD14" s="121" t="str">
        <f>[11]Junho!$J$33</f>
        <v>*</v>
      </c>
      <c r="AE14" s="121" t="str">
        <f>[11]Junho!$J$34</f>
        <v>*</v>
      </c>
      <c r="AF14" s="108" t="s">
        <v>209</v>
      </c>
      <c r="AG14" s="107" t="s">
        <v>209</v>
      </c>
    </row>
    <row r="15" spans="1:33" x14ac:dyDescent="0.2">
      <c r="A15" s="53" t="s">
        <v>105</v>
      </c>
      <c r="B15" s="121">
        <f>[12]Junho!$J$5</f>
        <v>22.32</v>
      </c>
      <c r="C15" s="121">
        <f>[12]Junho!$J$6</f>
        <v>38.519999999999996</v>
      </c>
      <c r="D15" s="121">
        <f>[12]Junho!$J$7</f>
        <v>24.48</v>
      </c>
      <c r="E15" s="121">
        <f>[12]Junho!$J$8</f>
        <v>23.759999999999998</v>
      </c>
      <c r="F15" s="121">
        <f>[12]Junho!$J$9</f>
        <v>20.88</v>
      </c>
      <c r="G15" s="121">
        <f>[12]Junho!$J$10</f>
        <v>30.6</v>
      </c>
      <c r="H15" s="121">
        <f>[12]Junho!$J$11</f>
        <v>24.48</v>
      </c>
      <c r="I15" s="121">
        <f>[12]Junho!$J$12</f>
        <v>29.16</v>
      </c>
      <c r="J15" s="121">
        <f>[12]Junho!$J$13</f>
        <v>29.16</v>
      </c>
      <c r="K15" s="121">
        <f>[12]Junho!$J$14</f>
        <v>33.480000000000004</v>
      </c>
      <c r="L15" s="121">
        <f>[12]Junho!$J$15</f>
        <v>45.36</v>
      </c>
      <c r="M15" s="121">
        <f>[12]Junho!$J$16</f>
        <v>31.680000000000003</v>
      </c>
      <c r="N15" s="121">
        <f>[12]Junho!$J$17</f>
        <v>28.8</v>
      </c>
      <c r="O15" s="121">
        <f>[12]Junho!$J$18</f>
        <v>20.88</v>
      </c>
      <c r="P15" s="121">
        <f>[12]Junho!$J$19</f>
        <v>30.240000000000002</v>
      </c>
      <c r="Q15" s="121">
        <f>[12]Junho!$J$20</f>
        <v>21.240000000000002</v>
      </c>
      <c r="R15" s="121">
        <f>[12]Junho!$J$21</f>
        <v>24.12</v>
      </c>
      <c r="S15" s="121">
        <f>[12]Junho!$J$22</f>
        <v>17.28</v>
      </c>
      <c r="T15" s="121">
        <f>[12]Junho!$J$23</f>
        <v>36.72</v>
      </c>
      <c r="U15" s="121">
        <f>[12]Junho!$J$24</f>
        <v>26.28</v>
      </c>
      <c r="V15" s="121">
        <f>[12]Junho!$J$25</f>
        <v>33.119999999999997</v>
      </c>
      <c r="W15" s="121">
        <f>[12]Junho!$J$26</f>
        <v>28.08</v>
      </c>
      <c r="X15" s="121">
        <f>[12]Junho!$J$27</f>
        <v>29.880000000000003</v>
      </c>
      <c r="Y15" s="121">
        <f>[12]Junho!$J$28</f>
        <v>37.800000000000004</v>
      </c>
      <c r="Z15" s="121">
        <f>[12]Junho!$J$29</f>
        <v>27.36</v>
      </c>
      <c r="AA15" s="121">
        <f>[12]Junho!$J$30</f>
        <v>32.4</v>
      </c>
      <c r="AB15" s="121">
        <f>[12]Junho!$J$31</f>
        <v>31.680000000000003</v>
      </c>
      <c r="AC15" s="121">
        <f>[12]Junho!$J$32</f>
        <v>19.8</v>
      </c>
      <c r="AD15" s="121">
        <f>[12]Junho!$J$33</f>
        <v>25.92</v>
      </c>
      <c r="AE15" s="121">
        <f>[12]Junho!$J$34</f>
        <v>30.96</v>
      </c>
      <c r="AF15" s="108">
        <f t="shared" si="1"/>
        <v>45.36</v>
      </c>
      <c r="AG15" s="107">
        <f t="shared" si="2"/>
        <v>28.547999999999998</v>
      </c>
    </row>
    <row r="16" spans="1:33" x14ac:dyDescent="0.2">
      <c r="A16" s="53" t="s">
        <v>152</v>
      </c>
      <c r="B16" s="121">
        <f>[13]Junho!$J$5</f>
        <v>22.32</v>
      </c>
      <c r="C16" s="121">
        <f>[13]Junho!$J$6</f>
        <v>27.720000000000002</v>
      </c>
      <c r="D16" s="121">
        <f>[13]Junho!$J$7</f>
        <v>24.12</v>
      </c>
      <c r="E16" s="121">
        <f>[13]Junho!$J$8</f>
        <v>25.56</v>
      </c>
      <c r="F16" s="121">
        <f>[13]Junho!$J$9</f>
        <v>20.52</v>
      </c>
      <c r="G16" s="121">
        <f>[13]Junho!$J$10</f>
        <v>25.92</v>
      </c>
      <c r="H16" s="121">
        <f>[13]Junho!$J$11</f>
        <v>28.8</v>
      </c>
      <c r="I16" s="121">
        <f>[13]Junho!$J$12</f>
        <v>23.040000000000003</v>
      </c>
      <c r="J16" s="121">
        <f>[13]Junho!$J$13</f>
        <v>25.2</v>
      </c>
      <c r="K16" s="121">
        <f>[13]Junho!$J$14</f>
        <v>27.36</v>
      </c>
      <c r="L16" s="121">
        <f>[13]Junho!$J$15</f>
        <v>28.08</v>
      </c>
      <c r="M16" s="121">
        <f>[13]Junho!$J$16</f>
        <v>26.28</v>
      </c>
      <c r="N16" s="121">
        <f>[13]Junho!$J$17</f>
        <v>27.720000000000002</v>
      </c>
      <c r="O16" s="121">
        <f>[13]Junho!$J$18</f>
        <v>22.32</v>
      </c>
      <c r="P16" s="121">
        <f>[13]Junho!$J$19</f>
        <v>24.48</v>
      </c>
      <c r="Q16" s="121">
        <f>[13]Junho!$J$20</f>
        <v>32.04</v>
      </c>
      <c r="R16" s="121">
        <f>[13]Junho!$J$21</f>
        <v>32.76</v>
      </c>
      <c r="S16" s="121">
        <f>[13]Junho!$J$22</f>
        <v>28.08</v>
      </c>
      <c r="T16" s="121">
        <f>[13]Junho!$J$23</f>
        <v>32.4</v>
      </c>
      <c r="U16" s="121">
        <f>[13]Junho!$J$24</f>
        <v>20.52</v>
      </c>
      <c r="V16" s="121">
        <f>[13]Junho!$J$25</f>
        <v>22.32</v>
      </c>
      <c r="W16" s="121">
        <f>[13]Junho!$J$26</f>
        <v>29.16</v>
      </c>
      <c r="X16" s="121">
        <f>[13]Junho!$J$27</f>
        <v>33.119999999999997</v>
      </c>
      <c r="Y16" s="121">
        <f>[13]Junho!$J$28</f>
        <v>24.840000000000003</v>
      </c>
      <c r="Z16" s="121">
        <f>[13]Junho!$J$29</f>
        <v>20.88</v>
      </c>
      <c r="AA16" s="121">
        <f>[13]Junho!$J$30</f>
        <v>24.48</v>
      </c>
      <c r="AB16" s="121">
        <f>[13]Junho!$J$31</f>
        <v>36.36</v>
      </c>
      <c r="AC16" s="121">
        <f>[13]Junho!$J$32</f>
        <v>21.240000000000002</v>
      </c>
      <c r="AD16" s="121">
        <f>[13]Junho!$J$33</f>
        <v>28.8</v>
      </c>
      <c r="AE16" s="121">
        <f>[13]Junho!$J$34</f>
        <v>33.480000000000004</v>
      </c>
      <c r="AF16" s="108">
        <f t="shared" si="1"/>
        <v>36.36</v>
      </c>
      <c r="AG16" s="107">
        <f t="shared" si="2"/>
        <v>26.664000000000001</v>
      </c>
    </row>
    <row r="17" spans="1:37" x14ac:dyDescent="0.2">
      <c r="A17" s="53" t="s">
        <v>2</v>
      </c>
      <c r="B17" s="121">
        <f>[14]Junho!$J$5</f>
        <v>30.96</v>
      </c>
      <c r="C17" s="121">
        <f>[14]Junho!$J$6</f>
        <v>33.480000000000004</v>
      </c>
      <c r="D17" s="121">
        <f>[14]Junho!$J$7</f>
        <v>34.92</v>
      </c>
      <c r="E17" s="121">
        <f>[14]Junho!$J$8</f>
        <v>21.6</v>
      </c>
      <c r="F17" s="121">
        <f>[14]Junho!$J$9</f>
        <v>23.759999999999998</v>
      </c>
      <c r="G17" s="121">
        <f>[14]Junho!$J$10</f>
        <v>31.319999999999997</v>
      </c>
      <c r="H17" s="121">
        <f>[14]Junho!$J$11</f>
        <v>28.08</v>
      </c>
      <c r="I17" s="121">
        <f>[14]Junho!$J$12</f>
        <v>25.92</v>
      </c>
      <c r="J17" s="121">
        <f>[14]Junho!$J$13</f>
        <v>29.52</v>
      </c>
      <c r="K17" s="121">
        <f>[14]Junho!$J$14</f>
        <v>24.48</v>
      </c>
      <c r="L17" s="121">
        <f>[14]Junho!$J$15</f>
        <v>32.76</v>
      </c>
      <c r="M17" s="121">
        <f>[14]Junho!$J$16</f>
        <v>29.52</v>
      </c>
      <c r="N17" s="121">
        <f>[14]Junho!$J$17</f>
        <v>27.36</v>
      </c>
      <c r="O17" s="121">
        <f>[14]Junho!$J$18</f>
        <v>18.36</v>
      </c>
      <c r="P17" s="121">
        <f>[14]Junho!$J$19</f>
        <v>24.48</v>
      </c>
      <c r="Q17" s="121">
        <f>[14]Junho!$J$20</f>
        <v>28.08</v>
      </c>
      <c r="R17" s="121">
        <f>[14]Junho!$J$21</f>
        <v>33.119999999999997</v>
      </c>
      <c r="S17" s="121">
        <f>[14]Junho!$J$22</f>
        <v>27.36</v>
      </c>
      <c r="T17" s="121">
        <f>[14]Junho!$J$23</f>
        <v>34.200000000000003</v>
      </c>
      <c r="U17" s="121">
        <f>[14]Junho!$J$24</f>
        <v>24.48</v>
      </c>
      <c r="V17" s="121">
        <f>[14]Junho!$J$25</f>
        <v>26.28</v>
      </c>
      <c r="W17" s="121">
        <f>[14]Junho!$J$26</f>
        <v>39.24</v>
      </c>
      <c r="X17" s="121">
        <f>[14]Junho!$J$27</f>
        <v>34.56</v>
      </c>
      <c r="Y17" s="121">
        <f>[14]Junho!$J$28</f>
        <v>33.119999999999997</v>
      </c>
      <c r="Z17" s="121">
        <f>[14]Junho!$J$29</f>
        <v>25.2</v>
      </c>
      <c r="AA17" s="121">
        <f>[14]Junho!$J$30</f>
        <v>32.76</v>
      </c>
      <c r="AB17" s="121">
        <f>[14]Junho!$J$31</f>
        <v>35.28</v>
      </c>
      <c r="AC17" s="121">
        <f>[14]Junho!$J$32</f>
        <v>21.96</v>
      </c>
      <c r="AD17" s="121">
        <f>[14]Junho!$J$33</f>
        <v>36</v>
      </c>
      <c r="AE17" s="121">
        <f>[14]Junho!$J$34</f>
        <v>34.92</v>
      </c>
      <c r="AF17" s="108">
        <f t="shared" si="1"/>
        <v>39.24</v>
      </c>
      <c r="AG17" s="107">
        <f t="shared" si="2"/>
        <v>29.436000000000003</v>
      </c>
      <c r="AI17" s="12" t="s">
        <v>35</v>
      </c>
      <c r="AJ17" t="s">
        <v>35</v>
      </c>
    </row>
    <row r="18" spans="1:37" hidden="1" x14ac:dyDescent="0.2">
      <c r="A18" s="53" t="s">
        <v>3</v>
      </c>
      <c r="B18" s="121" t="str">
        <f>[15]Junho!$J$5</f>
        <v>*</v>
      </c>
      <c r="C18" s="121" t="str">
        <f>[15]Junho!$J$6</f>
        <v>*</v>
      </c>
      <c r="D18" s="121" t="str">
        <f>[15]Junho!$J$7</f>
        <v>*</v>
      </c>
      <c r="E18" s="121" t="str">
        <f>[15]Junho!$J$8</f>
        <v>*</v>
      </c>
      <c r="F18" s="121" t="str">
        <f>[15]Junho!$J$9</f>
        <v>*</v>
      </c>
      <c r="G18" s="121" t="str">
        <f>[15]Junho!$J$10</f>
        <v>*</v>
      </c>
      <c r="H18" s="121" t="str">
        <f>[15]Junho!$J$11</f>
        <v>*</v>
      </c>
      <c r="I18" s="121" t="str">
        <f>[15]Junho!$J$12</f>
        <v>*</v>
      </c>
      <c r="J18" s="121" t="str">
        <f>[15]Junho!$J$13</f>
        <v>*</v>
      </c>
      <c r="K18" s="121" t="str">
        <f>[15]Junho!$J$14</f>
        <v>*</v>
      </c>
      <c r="L18" s="121" t="str">
        <f>[15]Junho!$J$15</f>
        <v>*</v>
      </c>
      <c r="M18" s="121" t="str">
        <f>[15]Junho!$J$16</f>
        <v>*</v>
      </c>
      <c r="N18" s="121" t="str">
        <f>[15]Junho!$J$17</f>
        <v>*</v>
      </c>
      <c r="O18" s="121" t="str">
        <f>[15]Junho!$J$18</f>
        <v>*</v>
      </c>
      <c r="P18" s="121" t="str">
        <f>[15]Junho!$J$19</f>
        <v>*</v>
      </c>
      <c r="Q18" s="121" t="str">
        <f>[15]Junho!$J$20</f>
        <v>*</v>
      </c>
      <c r="R18" s="121" t="str">
        <f>[15]Junho!$J$21</f>
        <v>*</v>
      </c>
      <c r="S18" s="121" t="str">
        <f>[15]Junho!$J$22</f>
        <v>*</v>
      </c>
      <c r="T18" s="121" t="str">
        <f>[15]Junho!$J$23</f>
        <v>*</v>
      </c>
      <c r="U18" s="121" t="str">
        <f>[15]Junho!$J$24</f>
        <v>*</v>
      </c>
      <c r="V18" s="121" t="str">
        <f>[15]Junho!$J$25</f>
        <v>*</v>
      </c>
      <c r="W18" s="121" t="str">
        <f>[15]Junho!$J$26</f>
        <v>*</v>
      </c>
      <c r="X18" s="121" t="str">
        <f>[15]Junho!$J$27</f>
        <v>*</v>
      </c>
      <c r="Y18" s="121" t="str">
        <f>[15]Junho!$J$28</f>
        <v>*</v>
      </c>
      <c r="Z18" s="121" t="str">
        <f>[15]Junho!$J$29</f>
        <v>*</v>
      </c>
      <c r="AA18" s="121" t="str">
        <f>[15]Junho!$J$30</f>
        <v>*</v>
      </c>
      <c r="AB18" s="121" t="str">
        <f>[15]Junho!$J$31</f>
        <v>*</v>
      </c>
      <c r="AC18" s="121" t="str">
        <f>[15]Junho!$J$32</f>
        <v>*</v>
      </c>
      <c r="AD18" s="121" t="str">
        <f>[15]Junho!$J$33</f>
        <v>*</v>
      </c>
      <c r="AE18" s="121" t="str">
        <f>[15]Junho!$J$34</f>
        <v>*</v>
      </c>
      <c r="AF18" s="108" t="s">
        <v>209</v>
      </c>
      <c r="AG18" s="107" t="s">
        <v>209</v>
      </c>
      <c r="AH18" s="12" t="s">
        <v>35</v>
      </c>
      <c r="AI18" s="12" t="s">
        <v>35</v>
      </c>
    </row>
    <row r="19" spans="1:37" x14ac:dyDescent="0.2">
      <c r="A19" s="53" t="s">
        <v>4</v>
      </c>
      <c r="B19" s="121">
        <f>[16]Junho!$J$5</f>
        <v>22.32</v>
      </c>
      <c r="C19" s="121">
        <f>[16]Junho!$J$6</f>
        <v>25.92</v>
      </c>
      <c r="D19" s="121">
        <f>[16]Junho!$J$7</f>
        <v>22.68</v>
      </c>
      <c r="E19" s="121">
        <f>[16]Junho!$J$8</f>
        <v>24.12</v>
      </c>
      <c r="F19" s="121">
        <f>[16]Junho!$J$9</f>
        <v>21.6</v>
      </c>
      <c r="G19" s="121">
        <f>[16]Junho!$J$10</f>
        <v>26.28</v>
      </c>
      <c r="H19" s="121">
        <f>[16]Junho!$J$11</f>
        <v>22.32</v>
      </c>
      <c r="I19" s="121">
        <f>[16]Junho!$J$12</f>
        <v>22.68</v>
      </c>
      <c r="J19" s="121">
        <f>[16]Junho!$J$13</f>
        <v>27.36</v>
      </c>
      <c r="K19" s="121">
        <f>[16]Junho!$J$14</f>
        <v>28.8</v>
      </c>
      <c r="L19" s="121">
        <f>[16]Junho!$J$15</f>
        <v>29.16</v>
      </c>
      <c r="M19" s="121">
        <f>[16]Junho!$J$16</f>
        <v>26.28</v>
      </c>
      <c r="N19" s="121">
        <f>[16]Junho!$J$17</f>
        <v>30.240000000000002</v>
      </c>
      <c r="O19" s="121">
        <f>[16]Junho!$J$18</f>
        <v>25.56</v>
      </c>
      <c r="P19" s="121">
        <f>[16]Junho!$J$19</f>
        <v>20.16</v>
      </c>
      <c r="Q19" s="121">
        <f>[16]Junho!$J$20</f>
        <v>20.88</v>
      </c>
      <c r="R19" s="121">
        <f>[16]Junho!$J$21</f>
        <v>20.52</v>
      </c>
      <c r="S19" s="121">
        <f>[16]Junho!$J$22</f>
        <v>23.759999999999998</v>
      </c>
      <c r="T19" s="121">
        <f>[16]Junho!$J$23</f>
        <v>25.2</v>
      </c>
      <c r="U19" s="121">
        <f>[16]Junho!$J$24</f>
        <v>23.400000000000002</v>
      </c>
      <c r="V19" s="121">
        <f>[16]Junho!$J$25</f>
        <v>29.880000000000003</v>
      </c>
      <c r="W19" s="121">
        <f>[16]Junho!$J$26</f>
        <v>27.720000000000002</v>
      </c>
      <c r="X19" s="121">
        <f>[16]Junho!$J$27</f>
        <v>25.2</v>
      </c>
      <c r="Y19" s="121">
        <f>[16]Junho!$J$28</f>
        <v>23.040000000000003</v>
      </c>
      <c r="Z19" s="121">
        <f>[16]Junho!$J$29</f>
        <v>22.32</v>
      </c>
      <c r="AA19" s="121">
        <f>[16]Junho!$J$30</f>
        <v>29.880000000000003</v>
      </c>
      <c r="AB19" s="121">
        <f>[16]Junho!$J$31</f>
        <v>32.4</v>
      </c>
      <c r="AC19" s="121">
        <f>[16]Junho!$J$32</f>
        <v>22.32</v>
      </c>
      <c r="AD19" s="121">
        <f>[16]Junho!$J$33</f>
        <v>28.8</v>
      </c>
      <c r="AE19" s="121">
        <f>[16]Junho!$J$34</f>
        <v>30.6</v>
      </c>
      <c r="AF19" s="108">
        <f t="shared" si="1"/>
        <v>32.4</v>
      </c>
      <c r="AG19" s="107">
        <f t="shared" si="2"/>
        <v>25.380000000000006</v>
      </c>
    </row>
    <row r="20" spans="1:37" x14ac:dyDescent="0.2">
      <c r="A20" s="53" t="s">
        <v>5</v>
      </c>
      <c r="B20" s="121">
        <f>[17]Junho!$J$5</f>
        <v>35.64</v>
      </c>
      <c r="C20" s="121">
        <f>[17]Junho!$J$6</f>
        <v>29.52</v>
      </c>
      <c r="D20" s="121">
        <f>[17]Junho!$J$7</f>
        <v>23.040000000000003</v>
      </c>
      <c r="E20" s="121">
        <f>[17]Junho!$J$8</f>
        <v>24.840000000000003</v>
      </c>
      <c r="F20" s="121">
        <f>[17]Junho!$J$9</f>
        <v>23.040000000000003</v>
      </c>
      <c r="G20" s="121">
        <f>[17]Junho!$J$10</f>
        <v>22.32</v>
      </c>
      <c r="H20" s="121">
        <f>[17]Junho!$J$11</f>
        <v>21.240000000000002</v>
      </c>
      <c r="I20" s="121">
        <f>[17]Junho!$J$12</f>
        <v>19.440000000000001</v>
      </c>
      <c r="J20" s="121">
        <f>[17]Junho!$J$13</f>
        <v>21.96</v>
      </c>
      <c r="K20" s="121">
        <f>[17]Junho!$J$14</f>
        <v>23.400000000000002</v>
      </c>
      <c r="L20" s="121">
        <f>[17]Junho!$J$15</f>
        <v>52.56</v>
      </c>
      <c r="M20" s="121">
        <f>[17]Junho!$J$16</f>
        <v>42.480000000000004</v>
      </c>
      <c r="N20" s="121">
        <f>[17]Junho!$J$17</f>
        <v>47.88</v>
      </c>
      <c r="O20" s="121">
        <f>[17]Junho!$J$18</f>
        <v>34.92</v>
      </c>
      <c r="P20" s="121">
        <f>[17]Junho!$J$19</f>
        <v>36.72</v>
      </c>
      <c r="Q20" s="121">
        <f>[17]Junho!$J$20</f>
        <v>12.6</v>
      </c>
      <c r="R20" s="121">
        <f>[17]Junho!$J$21</f>
        <v>15.840000000000002</v>
      </c>
      <c r="S20" s="121">
        <f>[17]Junho!$J$22</f>
        <v>24.48</v>
      </c>
      <c r="T20" s="121">
        <f>[17]Junho!$J$23</f>
        <v>25.56</v>
      </c>
      <c r="U20" s="121">
        <f>[17]Junho!$J$24</f>
        <v>21.240000000000002</v>
      </c>
      <c r="V20" s="121">
        <f>[17]Junho!$J$25</f>
        <v>17.28</v>
      </c>
      <c r="W20" s="121">
        <f>[17]Junho!$J$26</f>
        <v>15.48</v>
      </c>
      <c r="X20" s="121">
        <f>[17]Junho!$J$27</f>
        <v>20.52</v>
      </c>
      <c r="Y20" s="121">
        <f>[17]Junho!$J$28</f>
        <v>25.56</v>
      </c>
      <c r="Z20" s="121">
        <f>[17]Junho!$J$29</f>
        <v>22.68</v>
      </c>
      <c r="AA20" s="121">
        <f>[17]Junho!$J$30</f>
        <v>19.440000000000001</v>
      </c>
      <c r="AB20" s="121">
        <f>[17]Junho!$J$31</f>
        <v>21.96</v>
      </c>
      <c r="AC20" s="121">
        <f>[17]Junho!$J$32</f>
        <v>22.32</v>
      </c>
      <c r="AD20" s="121">
        <f>[17]Junho!$J$33</f>
        <v>42.480000000000004</v>
      </c>
      <c r="AE20" s="121">
        <f>[17]Junho!$J$34</f>
        <v>20.88</v>
      </c>
      <c r="AF20" s="108">
        <f t="shared" si="1"/>
        <v>52.56</v>
      </c>
      <c r="AG20" s="107">
        <f t="shared" si="2"/>
        <v>26.244000000000003</v>
      </c>
      <c r="AH20" s="12" t="s">
        <v>35</v>
      </c>
    </row>
    <row r="21" spans="1:37" x14ac:dyDescent="0.2">
      <c r="A21" s="53" t="s">
        <v>33</v>
      </c>
      <c r="B21" s="121">
        <f>[18]Junho!$J$5</f>
        <v>26.64</v>
      </c>
      <c r="C21" s="121">
        <f>[18]Junho!$J$6</f>
        <v>31.319999999999997</v>
      </c>
      <c r="D21" s="121">
        <f>[18]Junho!$J$7</f>
        <v>27.720000000000002</v>
      </c>
      <c r="E21" s="121">
        <f>[18]Junho!$J$8</f>
        <v>27.720000000000002</v>
      </c>
      <c r="F21" s="121">
        <f>[18]Junho!$J$9</f>
        <v>24.12</v>
      </c>
      <c r="G21" s="121">
        <f>[18]Junho!$J$10</f>
        <v>29.52</v>
      </c>
      <c r="H21" s="121">
        <f>[18]Junho!$J$11</f>
        <v>27.36</v>
      </c>
      <c r="I21" s="121">
        <f>[18]Junho!$J$12</f>
        <v>28.08</v>
      </c>
      <c r="J21" s="121">
        <f>[18]Junho!$J$13</f>
        <v>28.8</v>
      </c>
      <c r="K21" s="121">
        <f>[18]Junho!$J$14</f>
        <v>32.04</v>
      </c>
      <c r="L21" s="121">
        <f>[18]Junho!$J$15</f>
        <v>26.64</v>
      </c>
      <c r="M21" s="121">
        <f>[18]Junho!$J$16</f>
        <v>28.08</v>
      </c>
      <c r="N21" s="121">
        <f>[18]Junho!$J$17</f>
        <v>26.64</v>
      </c>
      <c r="O21" s="121">
        <f>[18]Junho!$J$18</f>
        <v>22.68</v>
      </c>
      <c r="P21" s="121">
        <f>[18]Junho!$J$19</f>
        <v>27.36</v>
      </c>
      <c r="Q21" s="121">
        <f>[18]Junho!$J$20</f>
        <v>24.48</v>
      </c>
      <c r="R21" s="121">
        <f>[18]Junho!$J$21</f>
        <v>33.119999999999997</v>
      </c>
      <c r="S21" s="121">
        <f>[18]Junho!$J$22</f>
        <v>28.8</v>
      </c>
      <c r="T21" s="121">
        <f>[18]Junho!$J$23</f>
        <v>32.4</v>
      </c>
      <c r="U21" s="121">
        <f>[18]Junho!$J$24</f>
        <v>26.64</v>
      </c>
      <c r="V21" s="121">
        <f>[18]Junho!$J$25</f>
        <v>28.08</v>
      </c>
      <c r="W21" s="121">
        <f>[18]Junho!$J$26</f>
        <v>31.680000000000003</v>
      </c>
      <c r="X21" s="121">
        <f>[18]Junho!$J$27</f>
        <v>27.720000000000002</v>
      </c>
      <c r="Y21" s="121">
        <f>[18]Junho!$J$28</f>
        <v>30.240000000000002</v>
      </c>
      <c r="Z21" s="121">
        <f>[18]Junho!$J$29</f>
        <v>24.840000000000003</v>
      </c>
      <c r="AA21" s="121">
        <f>[18]Junho!$J$30</f>
        <v>31.319999999999997</v>
      </c>
      <c r="AB21" s="121">
        <f>[18]Junho!$J$31</f>
        <v>34.56</v>
      </c>
      <c r="AC21" s="121">
        <f>[18]Junho!$J$32</f>
        <v>35.64</v>
      </c>
      <c r="AD21" s="121">
        <f>[18]Junho!$J$33</f>
        <v>32.76</v>
      </c>
      <c r="AE21" s="121">
        <f>[18]Junho!$J$34</f>
        <v>32.76</v>
      </c>
      <c r="AF21" s="108">
        <f t="shared" si="1"/>
        <v>35.64</v>
      </c>
      <c r="AG21" s="107">
        <f t="shared" si="2"/>
        <v>28.992000000000004</v>
      </c>
    </row>
    <row r="22" spans="1:37" x14ac:dyDescent="0.2">
      <c r="A22" s="53" t="s">
        <v>6</v>
      </c>
      <c r="B22" s="121">
        <f>[19]Junho!$J$5</f>
        <v>17.64</v>
      </c>
      <c r="C22" s="121">
        <f>[19]Junho!$J$6</f>
        <v>17.64</v>
      </c>
      <c r="D22" s="121">
        <f>[19]Junho!$J$7</f>
        <v>15.120000000000001</v>
      </c>
      <c r="E22" s="121">
        <f>[19]Junho!$J$8</f>
        <v>13.32</v>
      </c>
      <c r="F22" s="121">
        <f>[19]Junho!$J$9</f>
        <v>16.2</v>
      </c>
      <c r="G22" s="121">
        <f>[19]Junho!$J$10</f>
        <v>14.4</v>
      </c>
      <c r="H22" s="121">
        <f>[19]Junho!$J$11</f>
        <v>14.76</v>
      </c>
      <c r="I22" s="121">
        <f>[19]Junho!$J$12</f>
        <v>16.2</v>
      </c>
      <c r="J22" s="121">
        <f>[19]Junho!$J$13</f>
        <v>13.32</v>
      </c>
      <c r="K22" s="121">
        <f>[19]Junho!$J$14</f>
        <v>23.400000000000002</v>
      </c>
      <c r="L22" s="121">
        <f>[19]Junho!$J$15</f>
        <v>22.68</v>
      </c>
      <c r="M22" s="121">
        <f>[19]Junho!$J$16</f>
        <v>34.56</v>
      </c>
      <c r="N22" s="121">
        <f>[19]Junho!$J$17</f>
        <v>27</v>
      </c>
      <c r="O22" s="121">
        <f>[19]Junho!$J$18</f>
        <v>19.079999999999998</v>
      </c>
      <c r="P22" s="121">
        <f>[19]Junho!$J$19</f>
        <v>17.28</v>
      </c>
      <c r="Q22" s="121">
        <f>[19]Junho!$J$20</f>
        <v>22.32</v>
      </c>
      <c r="R22" s="121">
        <f>[19]Junho!$J$21</f>
        <v>24.12</v>
      </c>
      <c r="S22" s="121">
        <f>[19]Junho!$J$22</f>
        <v>21.96</v>
      </c>
      <c r="T22" s="121">
        <f>[19]Junho!$J$23</f>
        <v>15.120000000000001</v>
      </c>
      <c r="U22" s="121">
        <f>[19]Junho!$J$24</f>
        <v>13.32</v>
      </c>
      <c r="V22" s="121">
        <f>[19]Junho!$J$25</f>
        <v>15.840000000000002</v>
      </c>
      <c r="W22" s="121">
        <f>[19]Junho!$J$26</f>
        <v>12.24</v>
      </c>
      <c r="X22" s="121">
        <f>[19]Junho!$J$27</f>
        <v>13.68</v>
      </c>
      <c r="Y22" s="121">
        <f>[19]Junho!$J$28</f>
        <v>17.28</v>
      </c>
      <c r="Z22" s="121">
        <f>[19]Junho!$J$29</f>
        <v>14.76</v>
      </c>
      <c r="AA22" s="121">
        <f>[19]Junho!$J$30</f>
        <v>16.2</v>
      </c>
      <c r="AB22" s="121">
        <f>[19]Junho!$J$31</f>
        <v>14.76</v>
      </c>
      <c r="AC22" s="121">
        <f>[19]Junho!$J$32</f>
        <v>10.8</v>
      </c>
      <c r="AD22" s="121">
        <f>[19]Junho!$J$33</f>
        <v>21.6</v>
      </c>
      <c r="AE22" s="121">
        <f>[19]Junho!$J$34</f>
        <v>17.28</v>
      </c>
      <c r="AF22" s="108">
        <f t="shared" si="1"/>
        <v>34.56</v>
      </c>
      <c r="AG22" s="107">
        <f t="shared" si="2"/>
        <v>17.795999999999999</v>
      </c>
    </row>
    <row r="23" spans="1:37" x14ac:dyDescent="0.2">
      <c r="A23" s="53" t="s">
        <v>7</v>
      </c>
      <c r="B23" s="121">
        <f>[20]Junho!$J$5</f>
        <v>25.2</v>
      </c>
      <c r="C23" s="121">
        <f>[20]Junho!$J$6</f>
        <v>28.44</v>
      </c>
      <c r="D23" s="121">
        <f>[20]Junho!$J$7</f>
        <v>21.96</v>
      </c>
      <c r="E23" s="121">
        <f>[20]Junho!$J$8</f>
        <v>20.88</v>
      </c>
      <c r="F23" s="121">
        <f>[20]Junho!$J$9</f>
        <v>18.720000000000002</v>
      </c>
      <c r="G23" s="121">
        <f>[20]Junho!$J$10</f>
        <v>29.52</v>
      </c>
      <c r="H23" s="121">
        <f>[20]Junho!$J$11</f>
        <v>24.48</v>
      </c>
      <c r="I23" s="121">
        <f>[20]Junho!$J$12</f>
        <v>24.12</v>
      </c>
      <c r="J23" s="121">
        <f>[20]Junho!$J$13</f>
        <v>24.48</v>
      </c>
      <c r="K23" s="121">
        <f>[20]Junho!$J$14</f>
        <v>25.2</v>
      </c>
      <c r="L23" s="121">
        <f>[20]Junho!$J$15</f>
        <v>39.96</v>
      </c>
      <c r="M23" s="121">
        <f>[20]Junho!$J$16</f>
        <v>31.319999999999997</v>
      </c>
      <c r="N23" s="121">
        <f>[20]Junho!$J$17</f>
        <v>30.96</v>
      </c>
      <c r="O23" s="121">
        <f>[20]Junho!$J$18</f>
        <v>28.08</v>
      </c>
      <c r="P23" s="121">
        <f>[20]Junho!$J$19</f>
        <v>23.400000000000002</v>
      </c>
      <c r="Q23" s="121">
        <f>[20]Junho!$J$20</f>
        <v>17.64</v>
      </c>
      <c r="R23" s="121">
        <f>[20]Junho!$J$21</f>
        <v>25.2</v>
      </c>
      <c r="S23" s="121">
        <f>[20]Junho!$J$22</f>
        <v>20.16</v>
      </c>
      <c r="T23" s="121">
        <f>[20]Junho!$J$23</f>
        <v>33.480000000000004</v>
      </c>
      <c r="U23" s="121">
        <f>[20]Junho!$J$24</f>
        <v>26.28</v>
      </c>
      <c r="V23" s="121">
        <f>[20]Junho!$J$25</f>
        <v>28.44</v>
      </c>
      <c r="W23" s="121">
        <f>[20]Junho!$J$26</f>
        <v>26.28</v>
      </c>
      <c r="X23" s="121">
        <f>[20]Junho!$J$27</f>
        <v>26.28</v>
      </c>
      <c r="Y23" s="121">
        <f>[20]Junho!$J$28</f>
        <v>33.480000000000004</v>
      </c>
      <c r="Z23" s="121">
        <f>[20]Junho!$J$29</f>
        <v>21.6</v>
      </c>
      <c r="AA23" s="121">
        <f>[20]Junho!$J$30</f>
        <v>26.64</v>
      </c>
      <c r="AB23" s="121">
        <f>[20]Junho!$J$31</f>
        <v>29.880000000000003</v>
      </c>
      <c r="AC23" s="121">
        <f>[20]Junho!$J$32</f>
        <v>23.759999999999998</v>
      </c>
      <c r="AD23" s="121">
        <f>[20]Junho!$J$33</f>
        <v>29.880000000000003</v>
      </c>
      <c r="AE23" s="121">
        <f>[20]Junho!$J$34</f>
        <v>31.680000000000003</v>
      </c>
      <c r="AF23" s="108">
        <f t="shared" si="1"/>
        <v>39.96</v>
      </c>
      <c r="AG23" s="107">
        <f t="shared" si="2"/>
        <v>26.579999999999995</v>
      </c>
      <c r="AJ23" t="s">
        <v>35</v>
      </c>
      <c r="AK23" t="s">
        <v>35</v>
      </c>
    </row>
    <row r="24" spans="1:37" hidden="1" x14ac:dyDescent="0.2">
      <c r="A24" s="53" t="s">
        <v>153</v>
      </c>
      <c r="B24" s="121" t="str">
        <f>[21]Junho!$J$5</f>
        <v>*</v>
      </c>
      <c r="C24" s="121" t="str">
        <f>[21]Junho!$J$6</f>
        <v>*</v>
      </c>
      <c r="D24" s="121" t="str">
        <f>[21]Junho!$J$7</f>
        <v>*</v>
      </c>
      <c r="E24" s="121" t="str">
        <f>[21]Junho!$J$8</f>
        <v>*</v>
      </c>
      <c r="F24" s="121" t="str">
        <f>[21]Junho!$J$9</f>
        <v>*</v>
      </c>
      <c r="G24" s="121" t="str">
        <f>[21]Junho!$J$10</f>
        <v>*</v>
      </c>
      <c r="H24" s="121" t="str">
        <f>[21]Junho!$J$11</f>
        <v>*</v>
      </c>
      <c r="I24" s="121" t="str">
        <f>[21]Junho!$J$12</f>
        <v>*</v>
      </c>
      <c r="J24" s="121" t="str">
        <f>[21]Junho!$J$13</f>
        <v>*</v>
      </c>
      <c r="K24" s="121" t="str">
        <f>[21]Junho!$J$14</f>
        <v>*</v>
      </c>
      <c r="L24" s="121" t="str">
        <f>[21]Junho!$J$15</f>
        <v>*</v>
      </c>
      <c r="M24" s="121" t="str">
        <f>[21]Junho!$J$16</f>
        <v>*</v>
      </c>
      <c r="N24" s="121" t="str">
        <f>[21]Junho!$J$17</f>
        <v>*</v>
      </c>
      <c r="O24" s="121" t="str">
        <f>[21]Junho!$J$18</f>
        <v>*</v>
      </c>
      <c r="P24" s="121" t="str">
        <f>[21]Junho!$J$19</f>
        <v>*</v>
      </c>
      <c r="Q24" s="121" t="str">
        <f>[21]Junho!$J$20</f>
        <v>*</v>
      </c>
      <c r="R24" s="121" t="str">
        <f>[21]Junho!$J$21</f>
        <v>*</v>
      </c>
      <c r="S24" s="121" t="str">
        <f>[21]Junho!$J$22</f>
        <v>*</v>
      </c>
      <c r="T24" s="121" t="str">
        <f>[21]Junho!$J$23</f>
        <v>*</v>
      </c>
      <c r="U24" s="121" t="str">
        <f>[21]Junho!$J$24</f>
        <v>*</v>
      </c>
      <c r="V24" s="121" t="str">
        <f>[21]Junho!$J$25</f>
        <v>*</v>
      </c>
      <c r="W24" s="121" t="str">
        <f>[21]Junho!$J$26</f>
        <v>*</v>
      </c>
      <c r="X24" s="121" t="str">
        <f>[21]Junho!$J$27</f>
        <v>*</v>
      </c>
      <c r="Y24" s="121" t="str">
        <f>[21]Junho!$J$28</f>
        <v>*</v>
      </c>
      <c r="Z24" s="121" t="str">
        <f>[21]Junho!$J$29</f>
        <v>*</v>
      </c>
      <c r="AA24" s="121" t="str">
        <f>[21]Junho!$J$30</f>
        <v>*</v>
      </c>
      <c r="AB24" s="121" t="str">
        <f>[21]Junho!$J$31</f>
        <v>*</v>
      </c>
      <c r="AC24" s="121" t="str">
        <f>[21]Junho!$J$32</f>
        <v>*</v>
      </c>
      <c r="AD24" s="121" t="str">
        <f>[21]Junho!$J$33</f>
        <v>*</v>
      </c>
      <c r="AE24" s="121" t="str">
        <f>[21]Junho!$J$34</f>
        <v>*</v>
      </c>
      <c r="AF24" s="108" t="s">
        <v>209</v>
      </c>
      <c r="AG24" s="107" t="s">
        <v>209</v>
      </c>
      <c r="AK24" t="s">
        <v>35</v>
      </c>
    </row>
    <row r="25" spans="1:37" x14ac:dyDescent="0.2">
      <c r="A25" s="53" t="s">
        <v>154</v>
      </c>
      <c r="B25" s="121">
        <f>[22]Junho!$J$5</f>
        <v>24.48</v>
      </c>
      <c r="C25" s="121">
        <f>[22]Junho!$J$6</f>
        <v>38.880000000000003</v>
      </c>
      <c r="D25" s="121">
        <f>[22]Junho!$J$7</f>
        <v>32.76</v>
      </c>
      <c r="E25" s="121">
        <f>[22]Junho!$J$8</f>
        <v>24.840000000000003</v>
      </c>
      <c r="F25" s="121">
        <f>[22]Junho!$J$9</f>
        <v>19.440000000000001</v>
      </c>
      <c r="G25" s="121">
        <f>[22]Junho!$J$10</f>
        <v>38.159999999999997</v>
      </c>
      <c r="H25" s="121">
        <f>[22]Junho!$J$11</f>
        <v>27.720000000000002</v>
      </c>
      <c r="I25" s="121">
        <f>[22]Junho!$J$12</f>
        <v>31.680000000000003</v>
      </c>
      <c r="J25" s="121">
        <f>[22]Junho!$J$13</f>
        <v>37.800000000000004</v>
      </c>
      <c r="K25" s="121">
        <f>[22]Junho!$J$14</f>
        <v>34.56</v>
      </c>
      <c r="L25" s="121">
        <f>[22]Junho!$J$15</f>
        <v>30.96</v>
      </c>
      <c r="M25" s="121">
        <f>[22]Junho!$J$16</f>
        <v>28.08</v>
      </c>
      <c r="N25" s="121">
        <f>[22]Junho!$J$17</f>
        <v>26.64</v>
      </c>
      <c r="O25" s="121">
        <f>[22]Junho!$J$18</f>
        <v>23.040000000000003</v>
      </c>
      <c r="P25" s="121">
        <f>[22]Junho!$J$19</f>
        <v>24.840000000000003</v>
      </c>
      <c r="Q25" s="121">
        <f>[22]Junho!$J$20</f>
        <v>15.840000000000002</v>
      </c>
      <c r="R25" s="121">
        <f>[22]Junho!$J$21</f>
        <v>21.6</v>
      </c>
      <c r="S25" s="121">
        <f>[22]Junho!$J$22</f>
        <v>21.6</v>
      </c>
      <c r="T25" s="121">
        <f>[22]Junho!$J$23</f>
        <v>46.440000000000005</v>
      </c>
      <c r="U25" s="121">
        <f>[22]Junho!$J$24</f>
        <v>28.44</v>
      </c>
      <c r="V25" s="121">
        <f>[22]Junho!$J$25</f>
        <v>33.119999999999997</v>
      </c>
      <c r="W25" s="121">
        <f>[22]Junho!$J$26</f>
        <v>29.16</v>
      </c>
      <c r="X25" s="121">
        <f>[22]Junho!$J$27</f>
        <v>36.36</v>
      </c>
      <c r="Y25" s="121">
        <f>[22]Junho!$J$28</f>
        <v>36</v>
      </c>
      <c r="Z25" s="121">
        <f>[22]Junho!$J$29</f>
        <v>29.52</v>
      </c>
      <c r="AA25" s="121">
        <f>[22]Junho!$J$30</f>
        <v>30.6</v>
      </c>
      <c r="AB25" s="121">
        <f>[22]Junho!$J$31</f>
        <v>37.800000000000004</v>
      </c>
      <c r="AC25" s="121">
        <f>[22]Junho!$J$32</f>
        <v>22.32</v>
      </c>
      <c r="AD25" s="121">
        <f>[22]Junho!$J$33</f>
        <v>29.52</v>
      </c>
      <c r="AE25" s="121">
        <f>[22]Junho!$J$34</f>
        <v>36.72</v>
      </c>
      <c r="AF25" s="108">
        <f t="shared" si="1"/>
        <v>46.440000000000005</v>
      </c>
      <c r="AG25" s="107">
        <f t="shared" si="2"/>
        <v>29.964000000000002</v>
      </c>
      <c r="AH25" s="12" t="s">
        <v>35</v>
      </c>
      <c r="AJ25" t="s">
        <v>35</v>
      </c>
    </row>
    <row r="26" spans="1:37" x14ac:dyDescent="0.2">
      <c r="A26" s="53" t="s">
        <v>155</v>
      </c>
      <c r="B26" s="121">
        <f>[23]Junho!$J$5</f>
        <v>20.52</v>
      </c>
      <c r="C26" s="121">
        <f>[23]Junho!$J$6</f>
        <v>26.64</v>
      </c>
      <c r="D26" s="121">
        <f>[23]Junho!$J$7</f>
        <v>23.040000000000003</v>
      </c>
      <c r="E26" s="121">
        <f>[23]Junho!$J$8</f>
        <v>21.6</v>
      </c>
      <c r="F26" s="121">
        <f>[23]Junho!$J$9</f>
        <v>20.16</v>
      </c>
      <c r="G26" s="121">
        <f>[23]Junho!$J$10</f>
        <v>23.759999999999998</v>
      </c>
      <c r="H26" s="121">
        <f>[23]Junho!$J$11</f>
        <v>20.16</v>
      </c>
      <c r="I26" s="121">
        <f>[23]Junho!$J$12</f>
        <v>21.96</v>
      </c>
      <c r="J26" s="121">
        <f>[23]Junho!$J$13</f>
        <v>25.56</v>
      </c>
      <c r="K26" s="121">
        <f>[23]Junho!$J$14</f>
        <v>20.52</v>
      </c>
      <c r="L26" s="121">
        <f>[23]Junho!$J$15</f>
        <v>37.800000000000004</v>
      </c>
      <c r="M26" s="121">
        <f>[23]Junho!$J$16</f>
        <v>25.56</v>
      </c>
      <c r="N26" s="121">
        <f>[23]Junho!$J$17</f>
        <v>28.8</v>
      </c>
      <c r="O26" s="121">
        <f>[23]Junho!$J$18</f>
        <v>21.240000000000002</v>
      </c>
      <c r="P26" s="121">
        <f>[23]Junho!$J$19</f>
        <v>24.48</v>
      </c>
      <c r="Q26" s="121">
        <f>[23]Junho!$J$20</f>
        <v>17.64</v>
      </c>
      <c r="R26" s="121">
        <f>[23]Junho!$J$21</f>
        <v>21.6</v>
      </c>
      <c r="S26" s="121">
        <f>[23]Junho!$J$22</f>
        <v>19.8</v>
      </c>
      <c r="T26" s="121">
        <f>[23]Junho!$J$23</f>
        <v>29.16</v>
      </c>
      <c r="U26" s="121">
        <f>[23]Junho!$J$24</f>
        <v>20.16</v>
      </c>
      <c r="V26" s="121">
        <f>[23]Junho!$J$25</f>
        <v>19.8</v>
      </c>
      <c r="W26" s="121">
        <f>[23]Junho!$J$26</f>
        <v>29.880000000000003</v>
      </c>
      <c r="X26" s="121">
        <f>[23]Junho!$J$27</f>
        <v>24.48</v>
      </c>
      <c r="Y26" s="121">
        <f>[23]Junho!$J$28</f>
        <v>27</v>
      </c>
      <c r="Z26" s="121">
        <f>[23]Junho!$J$29</f>
        <v>20.88</v>
      </c>
      <c r="AA26" s="121">
        <f>[23]Junho!$J$30</f>
        <v>23.400000000000002</v>
      </c>
      <c r="AB26" s="121">
        <f>[23]Junho!$J$31</f>
        <v>28.8</v>
      </c>
      <c r="AC26" s="121">
        <f>[23]Junho!$J$32</f>
        <v>16.2</v>
      </c>
      <c r="AD26" s="121">
        <f>[23]Junho!$J$33</f>
        <v>25.56</v>
      </c>
      <c r="AE26" s="121">
        <f>[23]Junho!$J$34</f>
        <v>26.64</v>
      </c>
      <c r="AF26" s="108">
        <f t="shared" si="1"/>
        <v>37.800000000000004</v>
      </c>
      <c r="AG26" s="107">
        <f t="shared" si="2"/>
        <v>23.76</v>
      </c>
      <c r="AJ26" t="s">
        <v>35</v>
      </c>
    </row>
    <row r="27" spans="1:37" x14ac:dyDescent="0.2">
      <c r="A27" s="53" t="s">
        <v>8</v>
      </c>
      <c r="B27" s="121">
        <f>[24]Junho!$J$5</f>
        <v>19.8</v>
      </c>
      <c r="C27" s="121">
        <f>[24]Junho!$J$6</f>
        <v>30.6</v>
      </c>
      <c r="D27" s="121">
        <f>[24]Junho!$J$7</f>
        <v>23.400000000000002</v>
      </c>
      <c r="E27" s="121">
        <f>[24]Junho!$J$8</f>
        <v>21.240000000000002</v>
      </c>
      <c r="F27" s="121">
        <f>[24]Junho!$J$9</f>
        <v>16.559999999999999</v>
      </c>
      <c r="G27" s="121">
        <f>[24]Junho!$J$10</f>
        <v>26.64</v>
      </c>
      <c r="H27" s="121">
        <f>[24]Junho!$J$11</f>
        <v>20.16</v>
      </c>
      <c r="I27" s="121">
        <f>[24]Junho!$J$12</f>
        <v>24.840000000000003</v>
      </c>
      <c r="J27" s="121">
        <f>[24]Junho!$J$13</f>
        <v>29.16</v>
      </c>
      <c r="K27" s="121">
        <f>[24]Junho!$J$14</f>
        <v>26.28</v>
      </c>
      <c r="L27" s="121">
        <f>[24]Junho!$J$15</f>
        <v>37.440000000000005</v>
      </c>
      <c r="M27" s="121">
        <f>[24]Junho!$J$16</f>
        <v>28.8</v>
      </c>
      <c r="N27" s="121">
        <f>[24]Junho!$J$17</f>
        <v>27.720000000000002</v>
      </c>
      <c r="O27" s="121">
        <f>[24]Junho!$J$18</f>
        <v>23.759999999999998</v>
      </c>
      <c r="P27" s="121">
        <f>[24]Junho!$J$19</f>
        <v>24.48</v>
      </c>
      <c r="Q27" s="121">
        <f>[24]Junho!$J$20</f>
        <v>19.079999999999998</v>
      </c>
      <c r="R27" s="121">
        <f>[24]Junho!$J$21</f>
        <v>21.240000000000002</v>
      </c>
      <c r="S27" s="121">
        <f>[24]Junho!$J$22</f>
        <v>23.759999999999998</v>
      </c>
      <c r="T27" s="121">
        <f>[24]Junho!$J$23</f>
        <v>36.72</v>
      </c>
      <c r="U27" s="121">
        <f>[24]Junho!$J$24</f>
        <v>22.68</v>
      </c>
      <c r="V27" s="121">
        <f>[24]Junho!$J$25</f>
        <v>20.16</v>
      </c>
      <c r="W27" s="121">
        <f>[24]Junho!$J$26</f>
        <v>23.759999999999998</v>
      </c>
      <c r="X27" s="121">
        <f>[24]Junho!$J$27</f>
        <v>25.56</v>
      </c>
      <c r="Y27" s="121">
        <f>[24]Junho!$J$28</f>
        <v>29.52</v>
      </c>
      <c r="Z27" s="121">
        <f>[24]Junho!$J$29</f>
        <v>23.040000000000003</v>
      </c>
      <c r="AA27" s="121">
        <f>[24]Junho!$J$30</f>
        <v>27.720000000000002</v>
      </c>
      <c r="AB27" s="121">
        <f>[24]Junho!$J$31</f>
        <v>33.840000000000003</v>
      </c>
      <c r="AC27" s="121">
        <f>[24]Junho!$J$32</f>
        <v>19.8</v>
      </c>
      <c r="AD27" s="121">
        <f>[24]Junho!$J$33</f>
        <v>25.56</v>
      </c>
      <c r="AE27" s="121">
        <f>[24]Junho!$J$34</f>
        <v>24.12</v>
      </c>
      <c r="AF27" s="108">
        <f t="shared" si="1"/>
        <v>37.440000000000005</v>
      </c>
      <c r="AG27" s="107">
        <f t="shared" si="2"/>
        <v>25.247999999999998</v>
      </c>
      <c r="AJ27" t="s">
        <v>35</v>
      </c>
    </row>
    <row r="28" spans="1:37" x14ac:dyDescent="0.2">
      <c r="A28" s="53" t="s">
        <v>9</v>
      </c>
      <c r="B28" s="121">
        <f>[25]Junho!$J$5</f>
        <v>18</v>
      </c>
      <c r="C28" s="121">
        <f>[25]Junho!$J$6</f>
        <v>26.28</v>
      </c>
      <c r="D28" s="121">
        <f>[25]Junho!$J$7</f>
        <v>23.040000000000003</v>
      </c>
      <c r="E28" s="121">
        <f>[25]Junho!$J$8</f>
        <v>19.079999999999998</v>
      </c>
      <c r="F28" s="121">
        <f>[25]Junho!$J$9</f>
        <v>22.68</v>
      </c>
      <c r="G28" s="121">
        <f>[25]Junho!$J$10</f>
        <v>24.48</v>
      </c>
      <c r="H28" s="121">
        <f>[25]Junho!$J$11</f>
        <v>20.52</v>
      </c>
      <c r="I28" s="121">
        <f>[25]Junho!$J$12</f>
        <v>36</v>
      </c>
      <c r="J28" s="121">
        <f>[25]Junho!$J$13</f>
        <v>29.880000000000003</v>
      </c>
      <c r="K28" s="121">
        <f>[25]Junho!$J$14</f>
        <v>31.680000000000003</v>
      </c>
      <c r="L28" s="121">
        <f>[25]Junho!$J$15</f>
        <v>44.28</v>
      </c>
      <c r="M28" s="121">
        <f>[25]Junho!$J$16</f>
        <v>32.04</v>
      </c>
      <c r="N28" s="121">
        <f>[25]Junho!$J$17</f>
        <v>29.52</v>
      </c>
      <c r="O28" s="121">
        <f>[25]Junho!$J$18</f>
        <v>24.12</v>
      </c>
      <c r="P28" s="121">
        <f>[25]Junho!$J$19</f>
        <v>23.759999999999998</v>
      </c>
      <c r="Q28" s="121">
        <f>[25]Junho!$J$20</f>
        <v>17.64</v>
      </c>
      <c r="R28" s="121">
        <f>[25]Junho!$J$21</f>
        <v>23.040000000000003</v>
      </c>
      <c r="S28" s="121">
        <f>[25]Junho!$J$22</f>
        <v>18.720000000000002</v>
      </c>
      <c r="T28" s="121">
        <f>[25]Junho!$J$23</f>
        <v>38.880000000000003</v>
      </c>
      <c r="U28" s="121">
        <f>[25]Junho!$J$24</f>
        <v>19.8</v>
      </c>
      <c r="V28" s="121">
        <f>[25]Junho!$J$25</f>
        <v>27</v>
      </c>
      <c r="W28" s="121">
        <f>[25]Junho!$J$26</f>
        <v>35.28</v>
      </c>
      <c r="X28" s="121">
        <f>[25]Junho!$J$27</f>
        <v>26.64</v>
      </c>
      <c r="Y28" s="121">
        <f>[25]Junho!$J$28</f>
        <v>30.96</v>
      </c>
      <c r="Z28" s="121">
        <f>[25]Junho!$J$29</f>
        <v>21.96</v>
      </c>
      <c r="AA28" s="121">
        <f>[25]Junho!$J$30</f>
        <v>29.16</v>
      </c>
      <c r="AB28" s="121">
        <f>[25]Junho!$J$31</f>
        <v>30.240000000000002</v>
      </c>
      <c r="AC28" s="121">
        <f>[25]Junho!$J$32</f>
        <v>29.16</v>
      </c>
      <c r="AD28" s="121">
        <f>[25]Junho!$J$33</f>
        <v>25.2</v>
      </c>
      <c r="AE28" s="121">
        <f>[25]Junho!$J$34</f>
        <v>21.240000000000002</v>
      </c>
      <c r="AF28" s="108">
        <f t="shared" si="1"/>
        <v>44.28</v>
      </c>
      <c r="AG28" s="107">
        <f t="shared" si="2"/>
        <v>26.676000000000002</v>
      </c>
      <c r="AJ28" t="s">
        <v>35</v>
      </c>
    </row>
    <row r="29" spans="1:37" hidden="1" x14ac:dyDescent="0.2">
      <c r="A29" s="53" t="s">
        <v>32</v>
      </c>
      <c r="B29" s="121" t="str">
        <f>[26]Junho!$J$5</f>
        <v>*</v>
      </c>
      <c r="C29" s="121" t="str">
        <f>[26]Junho!$J$6</f>
        <v>*</v>
      </c>
      <c r="D29" s="121" t="str">
        <f>[26]Junho!$J$7</f>
        <v>*</v>
      </c>
      <c r="E29" s="121" t="str">
        <f>[26]Junho!$J$8</f>
        <v>*</v>
      </c>
      <c r="F29" s="121" t="str">
        <f>[26]Junho!$J$9</f>
        <v>*</v>
      </c>
      <c r="G29" s="121" t="str">
        <f>[26]Junho!$J$10</f>
        <v>*</v>
      </c>
      <c r="H29" s="121" t="str">
        <f>[26]Junho!$J$11</f>
        <v>*</v>
      </c>
      <c r="I29" s="121" t="str">
        <f>[26]Junho!$J$12</f>
        <v>*</v>
      </c>
      <c r="J29" s="121" t="str">
        <f>[26]Junho!$J$13</f>
        <v>*</v>
      </c>
      <c r="K29" s="121" t="str">
        <f>[26]Junho!$J$14</f>
        <v>*</v>
      </c>
      <c r="L29" s="121" t="str">
        <f>[26]Junho!$J$15</f>
        <v>*</v>
      </c>
      <c r="M29" s="121" t="str">
        <f>[26]Junho!$J$16</f>
        <v>*</v>
      </c>
      <c r="N29" s="121" t="str">
        <f>[26]Junho!$J$17</f>
        <v>*</v>
      </c>
      <c r="O29" s="121" t="str">
        <f>[26]Junho!$J$18</f>
        <v>*</v>
      </c>
      <c r="P29" s="121" t="str">
        <f>[26]Junho!$J$19</f>
        <v>*</v>
      </c>
      <c r="Q29" s="121" t="str">
        <f>[26]Junho!$J$20</f>
        <v>*</v>
      </c>
      <c r="R29" s="121" t="str">
        <f>[26]Junho!$J$21</f>
        <v>*</v>
      </c>
      <c r="S29" s="121" t="str">
        <f>[26]Junho!$J$22</f>
        <v>*</v>
      </c>
      <c r="T29" s="121" t="str">
        <f>[26]Junho!$J$23</f>
        <v>*</v>
      </c>
      <c r="U29" s="121" t="str">
        <f>[26]Junho!$J$24</f>
        <v>*</v>
      </c>
      <c r="V29" s="121" t="str">
        <f>[26]Junho!$J$25</f>
        <v>*</v>
      </c>
      <c r="W29" s="121" t="str">
        <f>[26]Junho!$J$26</f>
        <v>*</v>
      </c>
      <c r="X29" s="121" t="str">
        <f>[26]Junho!$J$27</f>
        <v>*</v>
      </c>
      <c r="Y29" s="121" t="str">
        <f>[26]Junho!$J$28</f>
        <v>*</v>
      </c>
      <c r="Z29" s="121" t="str">
        <f>[26]Junho!$J$29</f>
        <v>*</v>
      </c>
      <c r="AA29" s="121" t="str">
        <f>[26]Junho!$J$30</f>
        <v>*</v>
      </c>
      <c r="AB29" s="121" t="str">
        <f>[26]Junho!$J$31</f>
        <v>*</v>
      </c>
      <c r="AC29" s="121" t="str">
        <f>[26]Junho!$J$32</f>
        <v>*</v>
      </c>
      <c r="AD29" s="121" t="str">
        <f>[26]Junho!$J$33</f>
        <v>*</v>
      </c>
      <c r="AE29" s="121" t="str">
        <f>[26]Junho!$J$34</f>
        <v>*</v>
      </c>
      <c r="AF29" s="108" t="s">
        <v>209</v>
      </c>
      <c r="AG29" s="107" t="s">
        <v>209</v>
      </c>
      <c r="AJ29" t="s">
        <v>35</v>
      </c>
    </row>
    <row r="30" spans="1:37" x14ac:dyDescent="0.2">
      <c r="A30" s="53" t="s">
        <v>10</v>
      </c>
      <c r="B30" s="121">
        <f>[27]Junho!$J$5</f>
        <v>19.440000000000001</v>
      </c>
      <c r="C30" s="121">
        <f>[27]Junho!$J$6</f>
        <v>33.119999999999997</v>
      </c>
      <c r="D30" s="121">
        <f>[27]Junho!$J$7</f>
        <v>21.6</v>
      </c>
      <c r="E30" s="121">
        <f>[27]Junho!$J$8</f>
        <v>17.64</v>
      </c>
      <c r="F30" s="121">
        <f>[27]Junho!$J$9</f>
        <v>15.120000000000001</v>
      </c>
      <c r="G30" s="121">
        <f>[27]Junho!$J$10</f>
        <v>28.44</v>
      </c>
      <c r="H30" s="121">
        <f>[27]Junho!$J$11</f>
        <v>24.48</v>
      </c>
      <c r="I30" s="121">
        <f>[27]Junho!$J$12</f>
        <v>28.44</v>
      </c>
      <c r="J30" s="121">
        <f>[27]Junho!$J$13</f>
        <v>31.319999999999997</v>
      </c>
      <c r="K30" s="121">
        <f>[27]Junho!$J$14</f>
        <v>29.16</v>
      </c>
      <c r="L30" s="121">
        <f>[27]Junho!$J$15</f>
        <v>40.680000000000007</v>
      </c>
      <c r="M30" s="121">
        <f>[27]Junho!$J$16</f>
        <v>24.48</v>
      </c>
      <c r="N30" s="121">
        <f>[27]Junho!$J$17</f>
        <v>28.08</v>
      </c>
      <c r="O30" s="121">
        <f>[27]Junho!$J$18</f>
        <v>20.52</v>
      </c>
      <c r="P30" s="121">
        <f>[27]Junho!$J$19</f>
        <v>23.400000000000002</v>
      </c>
      <c r="Q30" s="121">
        <f>[27]Junho!$J$20</f>
        <v>18</v>
      </c>
      <c r="R30" s="121">
        <f>[27]Junho!$J$21</f>
        <v>21.6</v>
      </c>
      <c r="S30" s="121">
        <f>[27]Junho!$J$22</f>
        <v>19.440000000000001</v>
      </c>
      <c r="T30" s="121">
        <f>[27]Junho!$J$23</f>
        <v>38.519999999999996</v>
      </c>
      <c r="U30" s="121">
        <f>[27]Junho!$J$24</f>
        <v>21.240000000000002</v>
      </c>
      <c r="V30" s="121">
        <f>[27]Junho!$J$25</f>
        <v>23.400000000000002</v>
      </c>
      <c r="W30" s="121">
        <f>[27]Junho!$J$26</f>
        <v>20.52</v>
      </c>
      <c r="X30" s="121">
        <f>[27]Junho!$J$27</f>
        <v>34.200000000000003</v>
      </c>
      <c r="Y30" s="121">
        <f>[27]Junho!$J$28</f>
        <v>32.4</v>
      </c>
      <c r="Z30" s="121">
        <f>[27]Junho!$J$29</f>
        <v>23.040000000000003</v>
      </c>
      <c r="AA30" s="121">
        <f>[27]Junho!$J$30</f>
        <v>34.56</v>
      </c>
      <c r="AB30" s="121">
        <f>[27]Junho!$J$31</f>
        <v>31.680000000000003</v>
      </c>
      <c r="AC30" s="121">
        <f>[27]Junho!$J$32</f>
        <v>15.840000000000002</v>
      </c>
      <c r="AD30" s="121">
        <f>[27]Junho!$J$33</f>
        <v>20.52</v>
      </c>
      <c r="AE30" s="121">
        <f>[27]Junho!$J$34</f>
        <v>25.56</v>
      </c>
      <c r="AF30" s="108">
        <f t="shared" si="1"/>
        <v>40.680000000000007</v>
      </c>
      <c r="AG30" s="107">
        <f t="shared" si="2"/>
        <v>25.547999999999995</v>
      </c>
      <c r="AJ30" t="s">
        <v>35</v>
      </c>
    </row>
    <row r="31" spans="1:37" hidden="1" x14ac:dyDescent="0.2">
      <c r="A31" s="53" t="s">
        <v>156</v>
      </c>
      <c r="B31" s="121" t="str">
        <f>[28]Junho!$J$5</f>
        <v>*</v>
      </c>
      <c r="C31" s="121" t="str">
        <f>[28]Junho!$J$6</f>
        <v>*</v>
      </c>
      <c r="D31" s="121" t="str">
        <f>[28]Junho!$J$7</f>
        <v>*</v>
      </c>
      <c r="E31" s="121" t="str">
        <f>[28]Junho!$J$8</f>
        <v>*</v>
      </c>
      <c r="F31" s="121" t="str">
        <f>[28]Junho!$J$9</f>
        <v>*</v>
      </c>
      <c r="G31" s="121" t="str">
        <f>[28]Junho!$J$10</f>
        <v>*</v>
      </c>
      <c r="H31" s="121" t="str">
        <f>[28]Junho!$J$11</f>
        <v>*</v>
      </c>
      <c r="I31" s="121" t="str">
        <f>[28]Junho!$J$12</f>
        <v>*</v>
      </c>
      <c r="J31" s="121" t="str">
        <f>[28]Junho!$J$13</f>
        <v>*</v>
      </c>
      <c r="K31" s="121" t="str">
        <f>[28]Junho!$J$14</f>
        <v>*</v>
      </c>
      <c r="L31" s="121" t="str">
        <f>[28]Junho!$J$15</f>
        <v>*</v>
      </c>
      <c r="M31" s="121" t="str">
        <f>[28]Junho!$J$16</f>
        <v>*</v>
      </c>
      <c r="N31" s="121" t="str">
        <f>[28]Junho!$J$17</f>
        <v>*</v>
      </c>
      <c r="O31" s="121" t="str">
        <f>[28]Junho!$J$18</f>
        <v>*</v>
      </c>
      <c r="P31" s="121" t="str">
        <f>[28]Junho!$J$19</f>
        <v>*</v>
      </c>
      <c r="Q31" s="121" t="str">
        <f>[28]Junho!$J$20</f>
        <v>*</v>
      </c>
      <c r="R31" s="121" t="str">
        <f>[28]Junho!$J$21</f>
        <v>*</v>
      </c>
      <c r="S31" s="121" t="str">
        <f>[28]Junho!$J$22</f>
        <v>*</v>
      </c>
      <c r="T31" s="121" t="str">
        <f>[28]Junho!$J$23</f>
        <v>*</v>
      </c>
      <c r="U31" s="121" t="str">
        <f>[28]Junho!$J$24</f>
        <v>*</v>
      </c>
      <c r="V31" s="121" t="str">
        <f>[28]Junho!$J$25</f>
        <v>*</v>
      </c>
      <c r="W31" s="121" t="str">
        <f>[28]Junho!$J$26</f>
        <v>*</v>
      </c>
      <c r="X31" s="121" t="str">
        <f>[28]Junho!$J$27</f>
        <v>*</v>
      </c>
      <c r="Y31" s="121" t="str">
        <f>[28]Junho!$J$28</f>
        <v>*</v>
      </c>
      <c r="Z31" s="121" t="str">
        <f>[28]Junho!$J$29</f>
        <v>*</v>
      </c>
      <c r="AA31" s="121" t="str">
        <f>[28]Junho!$J$30</f>
        <v>*</v>
      </c>
      <c r="AB31" s="121" t="str">
        <f>[28]Junho!$J$31</f>
        <v>*</v>
      </c>
      <c r="AC31" s="121" t="str">
        <f>[28]Junho!$J$32</f>
        <v>*</v>
      </c>
      <c r="AD31" s="121" t="str">
        <f>[28]Junho!$J$33</f>
        <v>*</v>
      </c>
      <c r="AE31" s="121" t="str">
        <f>[28]Junho!$J$34</f>
        <v>*</v>
      </c>
      <c r="AF31" s="108" t="s">
        <v>209</v>
      </c>
      <c r="AG31" s="107" t="s">
        <v>209</v>
      </c>
      <c r="AH31" s="12" t="s">
        <v>35</v>
      </c>
      <c r="AJ31" t="s">
        <v>35</v>
      </c>
    </row>
    <row r="32" spans="1:37" hidden="1" x14ac:dyDescent="0.2">
      <c r="A32" s="53" t="s">
        <v>11</v>
      </c>
      <c r="B32" s="121" t="str">
        <f>[29]Junho!$J$5</f>
        <v>*</v>
      </c>
      <c r="C32" s="121" t="str">
        <f>[29]Junho!$J$6</f>
        <v>*</v>
      </c>
      <c r="D32" s="121" t="str">
        <f>[29]Junho!$J$7</f>
        <v>*</v>
      </c>
      <c r="E32" s="121" t="str">
        <f>[29]Junho!$J$8</f>
        <v>*</v>
      </c>
      <c r="F32" s="121" t="str">
        <f>[29]Junho!$J$9</f>
        <v>*</v>
      </c>
      <c r="G32" s="121" t="str">
        <f>[29]Junho!$J$10</f>
        <v>*</v>
      </c>
      <c r="H32" s="121" t="str">
        <f>[29]Junho!$J$11</f>
        <v>*</v>
      </c>
      <c r="I32" s="121" t="str">
        <f>[29]Junho!$J$12</f>
        <v>*</v>
      </c>
      <c r="J32" s="121" t="str">
        <f>[29]Junho!$J$13</f>
        <v>*</v>
      </c>
      <c r="K32" s="121" t="str">
        <f>[29]Junho!$J$14</f>
        <v>*</v>
      </c>
      <c r="L32" s="121" t="str">
        <f>[29]Junho!$J$15</f>
        <v>*</v>
      </c>
      <c r="M32" s="121" t="str">
        <f>[29]Junho!$J$16</f>
        <v>*</v>
      </c>
      <c r="N32" s="121" t="str">
        <f>[29]Junho!$J$17</f>
        <v>*</v>
      </c>
      <c r="O32" s="121" t="str">
        <f>[29]Junho!$J$18</f>
        <v>*</v>
      </c>
      <c r="P32" s="121" t="str">
        <f>[29]Junho!$J$19</f>
        <v>*</v>
      </c>
      <c r="Q32" s="121" t="str">
        <f>[29]Junho!$J$20</f>
        <v>*</v>
      </c>
      <c r="R32" s="121" t="str">
        <f>[29]Junho!$J$21</f>
        <v>*</v>
      </c>
      <c r="S32" s="121" t="str">
        <f>[29]Junho!$J$22</f>
        <v>*</v>
      </c>
      <c r="T32" s="121" t="str">
        <f>[29]Junho!$J$23</f>
        <v>*</v>
      </c>
      <c r="U32" s="121" t="str">
        <f>[29]Junho!$J$24</f>
        <v>*</v>
      </c>
      <c r="V32" s="121" t="str">
        <f>[29]Junho!$J$25</f>
        <v>*</v>
      </c>
      <c r="W32" s="121" t="str">
        <f>[29]Junho!$J$26</f>
        <v>*</v>
      </c>
      <c r="X32" s="121" t="str">
        <f>[29]Junho!$J$27</f>
        <v>*</v>
      </c>
      <c r="Y32" s="121" t="str">
        <f>[29]Junho!$J$28</f>
        <v>*</v>
      </c>
      <c r="Z32" s="121" t="str">
        <f>[29]Junho!$J$29</f>
        <v>*</v>
      </c>
      <c r="AA32" s="121" t="str">
        <f>[29]Junho!$J$30</f>
        <v>*</v>
      </c>
      <c r="AB32" s="121" t="str">
        <f>[29]Junho!$J$31</f>
        <v>*</v>
      </c>
      <c r="AC32" s="121" t="str">
        <f>[29]Junho!$J$32</f>
        <v>*</v>
      </c>
      <c r="AD32" s="121" t="str">
        <f>[29]Junho!$J$33</f>
        <v>*</v>
      </c>
      <c r="AE32" s="121" t="str">
        <f>[29]Junho!$J$34</f>
        <v>*</v>
      </c>
      <c r="AF32" s="108" t="s">
        <v>209</v>
      </c>
      <c r="AG32" s="107" t="s">
        <v>209</v>
      </c>
      <c r="AJ32" t="s">
        <v>35</v>
      </c>
    </row>
    <row r="33" spans="1:38" s="5" customFormat="1" x14ac:dyDescent="0.2">
      <c r="A33" s="53" t="s">
        <v>12</v>
      </c>
      <c r="B33" s="121">
        <f>[30]Junho!$J$5</f>
        <v>11.520000000000001</v>
      </c>
      <c r="C33" s="121">
        <f>[30]Junho!$J$6</f>
        <v>27.36</v>
      </c>
      <c r="D33" s="121">
        <f>[30]Junho!$J$7</f>
        <v>11.879999999999999</v>
      </c>
      <c r="E33" s="121">
        <f>[30]Junho!$J$8</f>
        <v>14.04</v>
      </c>
      <c r="F33" s="121">
        <f>[30]Junho!$J$9</f>
        <v>11.879999999999999</v>
      </c>
      <c r="G33" s="121">
        <f>[30]Junho!$J$10</f>
        <v>13.32</v>
      </c>
      <c r="H33" s="121">
        <f>[30]Junho!$J$11</f>
        <v>16.2</v>
      </c>
      <c r="I33" s="121">
        <f>[30]Junho!$J$12</f>
        <v>14.76</v>
      </c>
      <c r="J33" s="121">
        <f>[30]Junho!$J$13</f>
        <v>22.32</v>
      </c>
      <c r="K33" s="121">
        <f>[30]Junho!$J$14</f>
        <v>27.36</v>
      </c>
      <c r="L33" s="121">
        <f>[30]Junho!$J$15</f>
        <v>21.96</v>
      </c>
      <c r="M33" s="121">
        <f>[30]Junho!$J$16</f>
        <v>20.52</v>
      </c>
      <c r="N33" s="121">
        <f>[30]Junho!$J$17</f>
        <v>20.88</v>
      </c>
      <c r="O33" s="121">
        <f>[30]Junho!$J$18</f>
        <v>14.04</v>
      </c>
      <c r="P33" s="121">
        <f>[30]Junho!$J$19</f>
        <v>14.04</v>
      </c>
      <c r="Q33" s="121">
        <f>[30]Junho!$J$20</f>
        <v>14.76</v>
      </c>
      <c r="R33" s="121">
        <f>[30]Junho!$J$21</f>
        <v>20.88</v>
      </c>
      <c r="S33" s="121">
        <f>[30]Junho!$J$22</f>
        <v>20.52</v>
      </c>
      <c r="T33" s="121">
        <f>[30]Junho!$J$23</f>
        <v>15.120000000000001</v>
      </c>
      <c r="U33" s="121">
        <f>[30]Junho!$J$24</f>
        <v>15.840000000000002</v>
      </c>
      <c r="V33" s="121">
        <f>[30]Junho!$J$25</f>
        <v>10.08</v>
      </c>
      <c r="W33" s="121">
        <f>[30]Junho!$J$26</f>
        <v>21.240000000000002</v>
      </c>
      <c r="X33" s="121">
        <f>[30]Junho!$J$27</f>
        <v>21.96</v>
      </c>
      <c r="Y33" s="121">
        <f>[30]Junho!$J$28</f>
        <v>25.56</v>
      </c>
      <c r="Z33" s="121">
        <f>[30]Junho!$J$29</f>
        <v>16.920000000000002</v>
      </c>
      <c r="AA33" s="121">
        <f>[30]Junho!$J$30</f>
        <v>18.36</v>
      </c>
      <c r="AB33" s="121">
        <f>[30]Junho!$J$31</f>
        <v>21.240000000000002</v>
      </c>
      <c r="AC33" s="121">
        <f>[30]Junho!$J$32</f>
        <v>12.24</v>
      </c>
      <c r="AD33" s="121">
        <f>[30]Junho!$J$33</f>
        <v>13.68</v>
      </c>
      <c r="AE33" s="121">
        <f>[30]Junho!$J$34</f>
        <v>12.6</v>
      </c>
      <c r="AF33" s="108">
        <f t="shared" si="1"/>
        <v>27.36</v>
      </c>
      <c r="AG33" s="107">
        <f t="shared" si="2"/>
        <v>17.435999999999996</v>
      </c>
      <c r="AJ33" s="5" t="s">
        <v>35</v>
      </c>
    </row>
    <row r="34" spans="1:38" x14ac:dyDescent="0.2">
      <c r="A34" s="53" t="s">
        <v>13</v>
      </c>
      <c r="B34" s="121">
        <f>[31]Junho!$J$5</f>
        <v>17.28</v>
      </c>
      <c r="C34" s="121">
        <f>[31]Junho!$J$6</f>
        <v>25.56</v>
      </c>
      <c r="D34" s="121">
        <f>[31]Junho!$J$7</f>
        <v>18</v>
      </c>
      <c r="E34" s="121">
        <f>[31]Junho!$J$8</f>
        <v>21.240000000000002</v>
      </c>
      <c r="F34" s="121">
        <f>[31]Junho!$J$9</f>
        <v>16.2</v>
      </c>
      <c r="G34" s="121">
        <f>[31]Junho!$J$10</f>
        <v>19.8</v>
      </c>
      <c r="H34" s="121">
        <f>[31]Junho!$J$11</f>
        <v>15.120000000000001</v>
      </c>
      <c r="I34" s="121">
        <f>[31]Junho!$J$12</f>
        <v>73.44</v>
      </c>
      <c r="J34" s="121">
        <f>[31]Junho!$J$13</f>
        <v>32.76</v>
      </c>
      <c r="K34" s="121">
        <f>[31]Junho!$J$14</f>
        <v>30.96</v>
      </c>
      <c r="L34" s="121">
        <f>[31]Junho!$J$15</f>
        <v>57.24</v>
      </c>
      <c r="M34" s="121">
        <f>[31]Junho!$J$16</f>
        <v>35.64</v>
      </c>
      <c r="N34" s="121">
        <f>[31]Junho!$J$17</f>
        <v>38.519999999999996</v>
      </c>
      <c r="O34" s="121">
        <f>[31]Junho!$J$18</f>
        <v>28.44</v>
      </c>
      <c r="P34" s="121">
        <f>[31]Junho!$J$19</f>
        <v>24.48</v>
      </c>
      <c r="Q34" s="121">
        <f>[31]Junho!$J$20</f>
        <v>21.240000000000002</v>
      </c>
      <c r="R34" s="121">
        <f>[31]Junho!$J$21</f>
        <v>27</v>
      </c>
      <c r="S34" s="121">
        <f>[31]Junho!$J$22</f>
        <v>24.48</v>
      </c>
      <c r="T34" s="121">
        <f>[31]Junho!$J$23</f>
        <v>23.759999999999998</v>
      </c>
      <c r="U34" s="121">
        <f>[31]Junho!$J$24</f>
        <v>20.16</v>
      </c>
      <c r="V34" s="121">
        <f>[31]Junho!$J$25</f>
        <v>53.28</v>
      </c>
      <c r="W34" s="121">
        <f>[31]Junho!$J$26</f>
        <v>37.440000000000005</v>
      </c>
      <c r="X34" s="121">
        <f>[31]Junho!$J$27</f>
        <v>28.44</v>
      </c>
      <c r="Y34" s="121">
        <f>[31]Junho!$J$28</f>
        <v>36.72</v>
      </c>
      <c r="Z34" s="121">
        <f>[31]Junho!$J$29</f>
        <v>30.96</v>
      </c>
      <c r="AA34" s="121">
        <f>[31]Junho!$J$30</f>
        <v>26.64</v>
      </c>
      <c r="AB34" s="121">
        <f>[31]Junho!$J$31</f>
        <v>37.440000000000005</v>
      </c>
      <c r="AC34" s="121">
        <f>[31]Junho!$J$32</f>
        <v>21.6</v>
      </c>
      <c r="AD34" s="121">
        <f>[31]Junho!$J$33</f>
        <v>19.079999999999998</v>
      </c>
      <c r="AE34" s="121">
        <f>[31]Junho!$J$34</f>
        <v>27.36</v>
      </c>
      <c r="AF34" s="108">
        <f t="shared" si="1"/>
        <v>73.44</v>
      </c>
      <c r="AG34" s="107">
        <f t="shared" si="2"/>
        <v>29.676000000000005</v>
      </c>
      <c r="AJ34" t="s">
        <v>35</v>
      </c>
    </row>
    <row r="35" spans="1:38" x14ac:dyDescent="0.2">
      <c r="A35" s="53" t="s">
        <v>157</v>
      </c>
      <c r="B35" s="121">
        <f>[32]Junho!$J$5</f>
        <v>20.16</v>
      </c>
      <c r="C35" s="121">
        <f>[32]Junho!$J$6</f>
        <v>29.880000000000003</v>
      </c>
      <c r="D35" s="121">
        <f>[32]Junho!$J$7</f>
        <v>23.759999999999998</v>
      </c>
      <c r="E35" s="121">
        <f>[32]Junho!$J$8</f>
        <v>20.52</v>
      </c>
      <c r="F35" s="121">
        <f>[32]Junho!$J$9</f>
        <v>21.6</v>
      </c>
      <c r="G35" s="121">
        <f>[32]Junho!$J$10</f>
        <v>26.64</v>
      </c>
      <c r="H35" s="121">
        <f>[32]Junho!$J$11</f>
        <v>25.2</v>
      </c>
      <c r="I35" s="121">
        <f>[32]Junho!$J$12</f>
        <v>24.840000000000003</v>
      </c>
      <c r="J35" s="121">
        <f>[32]Junho!$J$13</f>
        <v>28.08</v>
      </c>
      <c r="K35" s="121">
        <f>[32]Junho!$J$14</f>
        <v>27.720000000000002</v>
      </c>
      <c r="L35" s="121">
        <f>[32]Junho!$J$15</f>
        <v>45</v>
      </c>
      <c r="M35" s="121">
        <f>[32]Junho!$J$16</f>
        <v>23.040000000000003</v>
      </c>
      <c r="N35" s="121">
        <f>[32]Junho!$J$17</f>
        <v>23.400000000000002</v>
      </c>
      <c r="O35" s="121">
        <f>[32]Junho!$J$18</f>
        <v>25.2</v>
      </c>
      <c r="P35" s="121">
        <f>[32]Junho!$J$19</f>
        <v>19.8</v>
      </c>
      <c r="Q35" s="121">
        <f>[32]Junho!$J$20</f>
        <v>20.16</v>
      </c>
      <c r="R35" s="121">
        <f>[32]Junho!$J$21</f>
        <v>23.759999999999998</v>
      </c>
      <c r="S35" s="121">
        <f>[32]Junho!$J$22</f>
        <v>17.28</v>
      </c>
      <c r="T35" s="121">
        <f>[32]Junho!$J$23</f>
        <v>36.36</v>
      </c>
      <c r="U35" s="121">
        <f>[32]Junho!$J$24</f>
        <v>25.2</v>
      </c>
      <c r="V35" s="121">
        <f>[32]Junho!$J$25</f>
        <v>27.36</v>
      </c>
      <c r="W35" s="121">
        <f>[32]Junho!$J$26</f>
        <v>34.92</v>
      </c>
      <c r="X35" s="121">
        <f>[32]Junho!$J$27</f>
        <v>36.72</v>
      </c>
      <c r="Y35" s="121">
        <f>[32]Junho!$J$28</f>
        <v>30.240000000000002</v>
      </c>
      <c r="Z35" s="121">
        <f>[32]Junho!$J$29</f>
        <v>24.48</v>
      </c>
      <c r="AA35" s="121">
        <f>[32]Junho!$J$30</f>
        <v>22.68</v>
      </c>
      <c r="AB35" s="121">
        <f>[32]Junho!$J$31</f>
        <v>29.16</v>
      </c>
      <c r="AC35" s="121">
        <f>[32]Junho!$J$32</f>
        <v>27.36</v>
      </c>
      <c r="AD35" s="121">
        <f>[32]Junho!$J$33</f>
        <v>23.400000000000002</v>
      </c>
      <c r="AE35" s="121">
        <f>[32]Junho!$J$34</f>
        <v>23.759999999999998</v>
      </c>
      <c r="AF35" s="108">
        <f t="shared" si="1"/>
        <v>45</v>
      </c>
      <c r="AG35" s="107">
        <f t="shared" si="2"/>
        <v>26.255999999999993</v>
      </c>
    </row>
    <row r="36" spans="1:38" hidden="1" x14ac:dyDescent="0.2">
      <c r="A36" s="53" t="s">
        <v>128</v>
      </c>
      <c r="B36" s="121" t="str">
        <f>[33]Junho!$J$5</f>
        <v>*</v>
      </c>
      <c r="C36" s="121" t="str">
        <f>[33]Junho!$J$6</f>
        <v>*</v>
      </c>
      <c r="D36" s="121" t="str">
        <f>[33]Junho!$J$7</f>
        <v>*</v>
      </c>
      <c r="E36" s="121" t="str">
        <f>[33]Junho!$J$8</f>
        <v>*</v>
      </c>
      <c r="F36" s="121" t="str">
        <f>[33]Junho!$J$9</f>
        <v>*</v>
      </c>
      <c r="G36" s="121" t="str">
        <f>[33]Junho!$J$10</f>
        <v>*</v>
      </c>
      <c r="H36" s="121" t="str">
        <f>[33]Junho!$J$11</f>
        <v>*</v>
      </c>
      <c r="I36" s="121" t="str">
        <f>[33]Junho!$J$12</f>
        <v>*</v>
      </c>
      <c r="J36" s="121" t="str">
        <f>[33]Junho!$J$13</f>
        <v>*</v>
      </c>
      <c r="K36" s="121" t="str">
        <f>[33]Junho!$J$14</f>
        <v>*</v>
      </c>
      <c r="L36" s="121" t="str">
        <f>[33]Junho!$J$15</f>
        <v>*</v>
      </c>
      <c r="M36" s="121" t="str">
        <f>[33]Junho!$J$16</f>
        <v>*</v>
      </c>
      <c r="N36" s="121" t="str">
        <f>[33]Junho!$J$17</f>
        <v>*</v>
      </c>
      <c r="O36" s="121" t="str">
        <f>[33]Junho!$J$18</f>
        <v>*</v>
      </c>
      <c r="P36" s="121" t="str">
        <f>[33]Junho!$J$19</f>
        <v>*</v>
      </c>
      <c r="Q36" s="121" t="str">
        <f>[33]Junho!$J$20</f>
        <v>*</v>
      </c>
      <c r="R36" s="121" t="str">
        <f>[33]Junho!$J$21</f>
        <v>*</v>
      </c>
      <c r="S36" s="121" t="str">
        <f>[33]Junho!$J$22</f>
        <v>*</v>
      </c>
      <c r="T36" s="121" t="str">
        <f>[33]Junho!$J$23</f>
        <v>*</v>
      </c>
      <c r="U36" s="121" t="str">
        <f>[33]Junho!$J$24</f>
        <v>*</v>
      </c>
      <c r="V36" s="121" t="str">
        <f>[33]Junho!$J$25</f>
        <v>*</v>
      </c>
      <c r="W36" s="121" t="str">
        <f>[33]Junho!$J$26</f>
        <v>*</v>
      </c>
      <c r="X36" s="121" t="str">
        <f>[33]Junho!$J$27</f>
        <v>*</v>
      </c>
      <c r="Y36" s="121" t="str">
        <f>[33]Junho!$J$28</f>
        <v>*</v>
      </c>
      <c r="Z36" s="121" t="str">
        <f>[33]Junho!$J$29</f>
        <v>*</v>
      </c>
      <c r="AA36" s="121" t="str">
        <f>[33]Junho!$J$30</f>
        <v>*</v>
      </c>
      <c r="AB36" s="121" t="str">
        <f>[33]Junho!$J$31</f>
        <v>*</v>
      </c>
      <c r="AC36" s="121" t="str">
        <f>[33]Junho!$J$32</f>
        <v>*</v>
      </c>
      <c r="AD36" s="121" t="str">
        <f>[33]Junho!$J$33</f>
        <v>*</v>
      </c>
      <c r="AE36" s="121" t="str">
        <f>[33]Junho!$J$34</f>
        <v>*</v>
      </c>
      <c r="AF36" s="108" t="s">
        <v>209</v>
      </c>
      <c r="AG36" s="107" t="s">
        <v>209</v>
      </c>
      <c r="AJ36" t="s">
        <v>35</v>
      </c>
    </row>
    <row r="37" spans="1:38" x14ac:dyDescent="0.2">
      <c r="A37" s="53" t="s">
        <v>14</v>
      </c>
      <c r="B37" s="121">
        <f>[34]Junho!$J$5</f>
        <v>14.76</v>
      </c>
      <c r="C37" s="121">
        <f>[34]Junho!$J$6</f>
        <v>16.559999999999999</v>
      </c>
      <c r="D37" s="121">
        <f>[34]Junho!$J$7</f>
        <v>15.120000000000001</v>
      </c>
      <c r="E37" s="121">
        <f>[34]Junho!$J$8</f>
        <v>5.4</v>
      </c>
      <c r="F37" s="121">
        <f>[34]Junho!$J$9</f>
        <v>13.68</v>
      </c>
      <c r="G37" s="121">
        <f>[34]Junho!$J$10</f>
        <v>0.36000000000000004</v>
      </c>
      <c r="H37" s="121">
        <f>[34]Junho!$J$11</f>
        <v>12.24</v>
      </c>
      <c r="I37" s="121">
        <f>[34]Junho!$J$12</f>
        <v>16.559999999999999</v>
      </c>
      <c r="J37" s="121">
        <f>[34]Junho!$J$13</f>
        <v>20.16</v>
      </c>
      <c r="K37" s="121">
        <f>[34]Junho!$J$14</f>
        <v>15.840000000000002</v>
      </c>
      <c r="L37" s="121">
        <f>[34]Junho!$J$15</f>
        <v>20.16</v>
      </c>
      <c r="M37" s="121">
        <f>[34]Junho!$J$16</f>
        <v>39.96</v>
      </c>
      <c r="N37" s="121">
        <f>[34]Junho!$J$17</f>
        <v>33.840000000000003</v>
      </c>
      <c r="O37" s="121">
        <f>[34]Junho!$J$18</f>
        <v>31.319999999999997</v>
      </c>
      <c r="P37" s="121">
        <f>[34]Junho!$J$19</f>
        <v>24.840000000000003</v>
      </c>
      <c r="Q37" s="121">
        <f>[34]Junho!$J$20</f>
        <v>16.920000000000002</v>
      </c>
      <c r="R37" s="121">
        <f>[34]Junho!$J$21</f>
        <v>14.04</v>
      </c>
      <c r="S37" s="121">
        <f>[34]Junho!$J$22</f>
        <v>21.96</v>
      </c>
      <c r="T37" s="121">
        <f>[34]Junho!$J$23</f>
        <v>13.32</v>
      </c>
      <c r="U37" s="121">
        <f>[34]Junho!$J$24</f>
        <v>8.64</v>
      </c>
      <c r="V37" s="121">
        <f>[34]Junho!$J$25</f>
        <v>21.240000000000002</v>
      </c>
      <c r="W37" s="121">
        <f>[34]Junho!$J$26</f>
        <v>16.2</v>
      </c>
      <c r="X37" s="121">
        <f>[34]Junho!$J$27</f>
        <v>15.120000000000001</v>
      </c>
      <c r="Y37" s="121">
        <f>[34]Junho!$J$28</f>
        <v>15.120000000000001</v>
      </c>
      <c r="Z37" s="121">
        <f>[34]Junho!$J$29</f>
        <v>16.2</v>
      </c>
      <c r="AA37" s="121">
        <f>[34]Junho!$J$30</f>
        <v>20.52</v>
      </c>
      <c r="AB37" s="121">
        <f>[34]Junho!$J$31</f>
        <v>18.720000000000002</v>
      </c>
      <c r="AC37" s="121">
        <f>[34]Junho!$J$32</f>
        <v>0</v>
      </c>
      <c r="AD37" s="121">
        <f>[34]Junho!$J$33</f>
        <v>27</v>
      </c>
      <c r="AE37" s="121">
        <f>[34]Junho!$J$34</f>
        <v>14.76</v>
      </c>
      <c r="AF37" s="108">
        <f t="shared" si="1"/>
        <v>39.96</v>
      </c>
      <c r="AG37" s="107">
        <f t="shared" si="2"/>
        <v>17.351999999999997</v>
      </c>
    </row>
    <row r="38" spans="1:38" hidden="1" x14ac:dyDescent="0.2">
      <c r="A38" s="53" t="s">
        <v>158</v>
      </c>
      <c r="B38" s="121" t="str">
        <f>[35]Junho!$J$5</f>
        <v>*</v>
      </c>
      <c r="C38" s="121" t="str">
        <f>[35]Junho!$J$6</f>
        <v>*</v>
      </c>
      <c r="D38" s="121" t="str">
        <f>[35]Junho!$J$7</f>
        <v>*</v>
      </c>
      <c r="E38" s="121" t="str">
        <f>[35]Junho!$J$8</f>
        <v>*</v>
      </c>
      <c r="F38" s="121" t="str">
        <f>[35]Junho!$J$9</f>
        <v>*</v>
      </c>
      <c r="G38" s="121" t="str">
        <f>[35]Junho!$J$10</f>
        <v>*</v>
      </c>
      <c r="H38" s="121" t="str">
        <f>[35]Junho!$J$11</f>
        <v>*</v>
      </c>
      <c r="I38" s="121" t="str">
        <f>[35]Junho!$J$12</f>
        <v>*</v>
      </c>
      <c r="J38" s="121" t="str">
        <f>[35]Junho!$J$13</f>
        <v>*</v>
      </c>
      <c r="K38" s="121" t="str">
        <f>[35]Junho!$J$14</f>
        <v>*</v>
      </c>
      <c r="L38" s="121" t="str">
        <f>[35]Junho!$J$15</f>
        <v>*</v>
      </c>
      <c r="M38" s="121" t="str">
        <f>[35]Junho!$J$16</f>
        <v>*</v>
      </c>
      <c r="N38" s="121" t="str">
        <f>[35]Junho!$J$17</f>
        <v>*</v>
      </c>
      <c r="O38" s="121" t="str">
        <f>[35]Junho!$J$18</f>
        <v>*</v>
      </c>
      <c r="P38" s="121" t="str">
        <f>[35]Junho!$J$19</f>
        <v>*</v>
      </c>
      <c r="Q38" s="121" t="str">
        <f>[35]Junho!$J$20</f>
        <v>*</v>
      </c>
      <c r="R38" s="121" t="str">
        <f>[35]Junho!$J$21</f>
        <v>*</v>
      </c>
      <c r="S38" s="121" t="str">
        <f>[35]Junho!$J$22</f>
        <v>*</v>
      </c>
      <c r="T38" s="121" t="str">
        <f>[35]Junho!$J$23</f>
        <v>*</v>
      </c>
      <c r="U38" s="121" t="str">
        <f>[35]Junho!$J$24</f>
        <v>*</v>
      </c>
      <c r="V38" s="121" t="str">
        <f>[35]Junho!$J$25</f>
        <v>*</v>
      </c>
      <c r="W38" s="121" t="str">
        <f>[35]Junho!$J$26</f>
        <v>*</v>
      </c>
      <c r="X38" s="121" t="str">
        <f>[35]Junho!$J$27</f>
        <v>*</v>
      </c>
      <c r="Y38" s="121" t="str">
        <f>[35]Junho!$J$28</f>
        <v>*</v>
      </c>
      <c r="Z38" s="121" t="str">
        <f>[35]Junho!$J$29</f>
        <v>*</v>
      </c>
      <c r="AA38" s="121" t="str">
        <f>[35]Junho!$J$30</f>
        <v>*</v>
      </c>
      <c r="AB38" s="121" t="str">
        <f>[35]Junho!$J$31</f>
        <v>*</v>
      </c>
      <c r="AC38" s="121" t="str">
        <f>[35]Junho!$J$32</f>
        <v>*</v>
      </c>
      <c r="AD38" s="121" t="str">
        <f>[35]Junho!$J$33</f>
        <v>*</v>
      </c>
      <c r="AE38" s="121" t="str">
        <f>[35]Junho!$J$34</f>
        <v>*</v>
      </c>
      <c r="AF38" s="108" t="s">
        <v>209</v>
      </c>
      <c r="AG38" s="107" t="s">
        <v>209</v>
      </c>
      <c r="AJ38" t="s">
        <v>35</v>
      </c>
    </row>
    <row r="39" spans="1:38" x14ac:dyDescent="0.2">
      <c r="A39" s="53" t="s">
        <v>15</v>
      </c>
      <c r="B39" s="121">
        <f>[36]Junho!$J$5</f>
        <v>24.48</v>
      </c>
      <c r="C39" s="121">
        <f>[36]Junho!$J$6</f>
        <v>43.56</v>
      </c>
      <c r="D39" s="121">
        <f>[36]Junho!$J$7</f>
        <v>28.8</v>
      </c>
      <c r="E39" s="121">
        <f>[36]Junho!$J$8</f>
        <v>25.92</v>
      </c>
      <c r="F39" s="121">
        <f>[36]Junho!$J$9</f>
        <v>24.12</v>
      </c>
      <c r="G39" s="121">
        <f>[36]Junho!$J$10</f>
        <v>34.92</v>
      </c>
      <c r="H39" s="121">
        <f>[36]Junho!$J$11</f>
        <v>28.44</v>
      </c>
      <c r="I39" s="121">
        <f>[36]Junho!$J$12</f>
        <v>29.880000000000003</v>
      </c>
      <c r="J39" s="121">
        <f>[36]Junho!$J$13</f>
        <v>33.840000000000003</v>
      </c>
      <c r="K39" s="121">
        <f>[36]Junho!$J$14</f>
        <v>33.119999999999997</v>
      </c>
      <c r="L39" s="121">
        <f>[36]Junho!$J$15</f>
        <v>41.4</v>
      </c>
      <c r="M39" s="121">
        <f>[36]Junho!$J$16</f>
        <v>34.56</v>
      </c>
      <c r="N39" s="121">
        <f>[36]Junho!$J$17</f>
        <v>38.159999999999997</v>
      </c>
      <c r="O39" s="121">
        <f>[36]Junho!$J$18</f>
        <v>34.200000000000003</v>
      </c>
      <c r="P39" s="121">
        <f>[36]Junho!$J$19</f>
        <v>30.240000000000002</v>
      </c>
      <c r="Q39" s="121">
        <f>[36]Junho!$J$20</f>
        <v>19.8</v>
      </c>
      <c r="R39" s="121">
        <f>[36]Junho!$J$21</f>
        <v>18.720000000000002</v>
      </c>
      <c r="S39" s="121">
        <f>[36]Junho!$J$22</f>
        <v>24.48</v>
      </c>
      <c r="T39" s="121">
        <f>[36]Junho!$J$23</f>
        <v>46.800000000000004</v>
      </c>
      <c r="U39" s="121">
        <f>[36]Junho!$J$24</f>
        <v>29.880000000000003</v>
      </c>
      <c r="V39" s="121">
        <f>[36]Junho!$J$25</f>
        <v>23.400000000000002</v>
      </c>
      <c r="W39" s="121">
        <f>[36]Junho!$J$26</f>
        <v>36</v>
      </c>
      <c r="X39" s="121">
        <f>[36]Junho!$J$27</f>
        <v>45.36</v>
      </c>
      <c r="Y39" s="121">
        <f>[36]Junho!$J$28</f>
        <v>31.680000000000003</v>
      </c>
      <c r="Z39" s="121">
        <f>[36]Junho!$J$29</f>
        <v>29.880000000000003</v>
      </c>
      <c r="AA39" s="121">
        <f>[36]Junho!$J$30</f>
        <v>38.880000000000003</v>
      </c>
      <c r="AB39" s="121">
        <f>[36]Junho!$J$31</f>
        <v>39.24</v>
      </c>
      <c r="AC39" s="121">
        <f>[36]Junho!$J$32</f>
        <v>21.6</v>
      </c>
      <c r="AD39" s="121">
        <f>[36]Junho!$J$33</f>
        <v>25.92</v>
      </c>
      <c r="AE39" s="121">
        <f>[36]Junho!$J$34</f>
        <v>35.28</v>
      </c>
      <c r="AF39" s="108">
        <f t="shared" si="1"/>
        <v>46.800000000000004</v>
      </c>
      <c r="AG39" s="107">
        <f t="shared" si="2"/>
        <v>31.751999999999999</v>
      </c>
      <c r="AH39" s="12" t="s">
        <v>35</v>
      </c>
      <c r="AJ39" t="s">
        <v>35</v>
      </c>
    </row>
    <row r="40" spans="1:38" x14ac:dyDescent="0.2">
      <c r="A40" s="53" t="s">
        <v>16</v>
      </c>
      <c r="B40" s="121">
        <f>[37]Junho!$J$5</f>
        <v>16.2</v>
      </c>
      <c r="C40" s="121">
        <f>[37]Junho!$J$6</f>
        <v>26.64</v>
      </c>
      <c r="D40" s="121">
        <f>[37]Junho!$J$7</f>
        <v>26.64</v>
      </c>
      <c r="E40" s="121">
        <f>[37]Junho!$J$8</f>
        <v>16.2</v>
      </c>
      <c r="F40" s="121">
        <f>[37]Junho!$J$9</f>
        <v>18.36</v>
      </c>
      <c r="G40" s="121">
        <f>[37]Junho!$J$10</f>
        <v>19.079999999999998</v>
      </c>
      <c r="H40" s="121">
        <f>[37]Junho!$J$11</f>
        <v>17.28</v>
      </c>
      <c r="I40" s="121">
        <f>[37]Junho!$J$12</f>
        <v>23.400000000000002</v>
      </c>
      <c r="J40" s="121">
        <f>[37]Junho!$J$13</f>
        <v>39.96</v>
      </c>
      <c r="K40" s="121">
        <f>[37]Junho!$J$14</f>
        <v>33.119999999999997</v>
      </c>
      <c r="L40" s="121">
        <f>[37]Junho!$J$15</f>
        <v>30.240000000000002</v>
      </c>
      <c r="M40" s="121">
        <f>[37]Junho!$J$16</f>
        <v>32.04</v>
      </c>
      <c r="N40" s="121">
        <f>[37]Junho!$J$17</f>
        <v>32.4</v>
      </c>
      <c r="O40" s="121">
        <f>[37]Junho!$J$18</f>
        <v>27.720000000000002</v>
      </c>
      <c r="P40" s="121">
        <f>[37]Junho!$J$19</f>
        <v>16.920000000000002</v>
      </c>
      <c r="Q40" s="121">
        <f>[37]Junho!$J$20</f>
        <v>15.840000000000002</v>
      </c>
      <c r="R40" s="121">
        <f>[37]Junho!$J$21</f>
        <v>24.12</v>
      </c>
      <c r="S40" s="121">
        <f>[37]Junho!$J$22</f>
        <v>18</v>
      </c>
      <c r="T40" s="121">
        <f>[37]Junho!$J$23</f>
        <v>25.2</v>
      </c>
      <c r="U40" s="121">
        <f>[37]Junho!$J$24</f>
        <v>25.2</v>
      </c>
      <c r="V40" s="121">
        <f>[37]Junho!$J$25</f>
        <v>22.68</v>
      </c>
      <c r="W40" s="121">
        <f>[37]Junho!$J$26</f>
        <v>27</v>
      </c>
      <c r="X40" s="121">
        <f>[37]Junho!$J$27</f>
        <v>35.64</v>
      </c>
      <c r="Y40" s="121">
        <f>[37]Junho!$J$28</f>
        <v>40.680000000000007</v>
      </c>
      <c r="Z40" s="121">
        <f>[37]Junho!$J$29</f>
        <v>28.08</v>
      </c>
      <c r="AA40" s="121">
        <f>[37]Junho!$J$30</f>
        <v>32.04</v>
      </c>
      <c r="AB40" s="121">
        <f>[37]Junho!$J$31</f>
        <v>34.56</v>
      </c>
      <c r="AC40" s="121">
        <f>[37]Junho!$J$32</f>
        <v>16.559999999999999</v>
      </c>
      <c r="AD40" s="121">
        <f>[37]Junho!$J$33</f>
        <v>18.720000000000002</v>
      </c>
      <c r="AE40" s="121">
        <f>[37]Junho!$J$34</f>
        <v>23.040000000000003</v>
      </c>
      <c r="AF40" s="108">
        <f t="shared" si="1"/>
        <v>40.680000000000007</v>
      </c>
      <c r="AG40" s="107">
        <f t="shared" si="2"/>
        <v>25.451999999999998</v>
      </c>
      <c r="AK40" t="s">
        <v>35</v>
      </c>
    </row>
    <row r="41" spans="1:38" x14ac:dyDescent="0.2">
      <c r="A41" s="53" t="s">
        <v>159</v>
      </c>
      <c r="B41" s="121">
        <f>[38]Junho!$J$5</f>
        <v>21.96</v>
      </c>
      <c r="C41" s="121">
        <f>[38]Junho!$J$6</f>
        <v>21.6</v>
      </c>
      <c r="D41" s="121">
        <f>[38]Junho!$J$7</f>
        <v>20.88</v>
      </c>
      <c r="E41" s="121">
        <f>[38]Junho!$J$8</f>
        <v>18</v>
      </c>
      <c r="F41" s="121">
        <f>[38]Junho!$J$9</f>
        <v>23.400000000000002</v>
      </c>
      <c r="G41" s="121">
        <f>[38]Junho!$J$10</f>
        <v>30.240000000000002</v>
      </c>
      <c r="H41" s="121">
        <f>[38]Junho!$J$11</f>
        <v>21.6</v>
      </c>
      <c r="I41" s="121">
        <f>[38]Junho!$J$12</f>
        <v>23.400000000000002</v>
      </c>
      <c r="J41" s="121">
        <f>[38]Junho!$J$13</f>
        <v>28.44</v>
      </c>
      <c r="K41" s="121">
        <f>[38]Junho!$J$14</f>
        <v>24.48</v>
      </c>
      <c r="L41" s="121">
        <f>[38]Junho!$J$15</f>
        <v>34.200000000000003</v>
      </c>
      <c r="M41" s="121">
        <f>[38]Junho!$J$16</f>
        <v>25.56</v>
      </c>
      <c r="N41" s="121">
        <f>[38]Junho!$J$17</f>
        <v>25.56</v>
      </c>
      <c r="O41" s="121">
        <f>[38]Junho!$J$18</f>
        <v>22.32</v>
      </c>
      <c r="P41" s="121">
        <f>[38]Junho!$J$19</f>
        <v>20.88</v>
      </c>
      <c r="Q41" s="121">
        <f>[38]Junho!$J$20</f>
        <v>18</v>
      </c>
      <c r="R41" s="121">
        <f>[38]Junho!$J$21</f>
        <v>24.48</v>
      </c>
      <c r="S41" s="121">
        <f>[38]Junho!$J$22</f>
        <v>18</v>
      </c>
      <c r="T41" s="121">
        <f>[38]Junho!$J$23</f>
        <v>25.92</v>
      </c>
      <c r="U41" s="121">
        <f>[38]Junho!$J$24</f>
        <v>19.440000000000001</v>
      </c>
      <c r="V41" s="121">
        <f>[38]Junho!$J$25</f>
        <v>22.68</v>
      </c>
      <c r="W41" s="121">
        <f>[38]Junho!$J$26</f>
        <v>37.440000000000005</v>
      </c>
      <c r="X41" s="121">
        <f>[38]Junho!$J$27</f>
        <v>36</v>
      </c>
      <c r="Y41" s="121">
        <f>[38]Junho!$J$28</f>
        <v>26.64</v>
      </c>
      <c r="Z41" s="121">
        <f>[38]Junho!$J$29</f>
        <v>23.400000000000002</v>
      </c>
      <c r="AA41" s="121">
        <f>[38]Junho!$J$30</f>
        <v>26.28</v>
      </c>
      <c r="AB41" s="121">
        <f>[38]Junho!$J$31</f>
        <v>31.319999999999997</v>
      </c>
      <c r="AC41" s="121">
        <f>[38]Junho!$J$32</f>
        <v>23.759999999999998</v>
      </c>
      <c r="AD41" s="121">
        <f>[38]Junho!$J$33</f>
        <v>29.52</v>
      </c>
      <c r="AE41" s="121">
        <f>[38]Junho!$J$34</f>
        <v>23.759999999999998</v>
      </c>
      <c r="AF41" s="108">
        <f t="shared" si="1"/>
        <v>37.440000000000005</v>
      </c>
      <c r="AG41" s="107">
        <f t="shared" si="2"/>
        <v>24.971999999999998</v>
      </c>
    </row>
    <row r="42" spans="1:38" x14ac:dyDescent="0.2">
      <c r="A42" s="53" t="s">
        <v>17</v>
      </c>
      <c r="B42" s="121">
        <f>[39]Junho!$J$5</f>
        <v>18.720000000000002</v>
      </c>
      <c r="C42" s="121">
        <f>[39]Junho!$J$6</f>
        <v>24.840000000000003</v>
      </c>
      <c r="D42" s="121">
        <f>[39]Junho!$J$7</f>
        <v>17.28</v>
      </c>
      <c r="E42" s="121">
        <f>[39]Junho!$J$8</f>
        <v>16.2</v>
      </c>
      <c r="F42" s="121">
        <f>[39]Junho!$J$9</f>
        <v>12.6</v>
      </c>
      <c r="G42" s="121">
        <f>[39]Junho!$J$10</f>
        <v>17.28</v>
      </c>
      <c r="H42" s="121">
        <f>[39]Junho!$J$11</f>
        <v>14.4</v>
      </c>
      <c r="I42" s="121">
        <f>[39]Junho!$J$12</f>
        <v>18</v>
      </c>
      <c r="J42" s="121">
        <f>[39]Junho!$J$13</f>
        <v>22.32</v>
      </c>
      <c r="K42" s="121">
        <f>[39]Junho!$J$14</f>
        <v>28.44</v>
      </c>
      <c r="L42" s="121">
        <f>[39]Junho!$J$15</f>
        <v>32.4</v>
      </c>
      <c r="M42" s="121">
        <f>[39]Junho!$J$16</f>
        <v>20.88</v>
      </c>
      <c r="N42" s="121">
        <f>[39]Junho!$J$17</f>
        <v>20.16</v>
      </c>
      <c r="O42" s="121">
        <f>[39]Junho!$J$18</f>
        <v>18.720000000000002</v>
      </c>
      <c r="P42" s="121">
        <f>[39]Junho!$J$19</f>
        <v>20.52</v>
      </c>
      <c r="Q42" s="121">
        <f>[39]Junho!$J$20</f>
        <v>18</v>
      </c>
      <c r="R42" s="121">
        <f>[39]Junho!$J$21</f>
        <v>20.16</v>
      </c>
      <c r="S42" s="121">
        <f>[39]Junho!$J$22</f>
        <v>12.96</v>
      </c>
      <c r="T42" s="121">
        <f>[39]Junho!$J$23</f>
        <v>25.56</v>
      </c>
      <c r="U42" s="121">
        <f>[39]Junho!$J$24</f>
        <v>14.76</v>
      </c>
      <c r="V42" s="121">
        <f>[39]Junho!$J$25</f>
        <v>16.920000000000002</v>
      </c>
      <c r="W42" s="121">
        <f>[39]Junho!$J$26</f>
        <v>29.52</v>
      </c>
      <c r="X42" s="121">
        <f>[39]Junho!$J$27</f>
        <v>28.8</v>
      </c>
      <c r="Y42" s="121">
        <f>[39]Junho!$J$28</f>
        <v>25.92</v>
      </c>
      <c r="Z42" s="121">
        <f>[39]Junho!$J$29</f>
        <v>20.52</v>
      </c>
      <c r="AA42" s="121">
        <f>[39]Junho!$J$30</f>
        <v>25.92</v>
      </c>
      <c r="AB42" s="121">
        <f>[39]Junho!$J$31</f>
        <v>25.2</v>
      </c>
      <c r="AC42" s="121">
        <f>[39]Junho!$J$32</f>
        <v>18</v>
      </c>
      <c r="AD42" s="121">
        <f>[39]Junho!$J$33</f>
        <v>21.96</v>
      </c>
      <c r="AE42" s="121">
        <f>[39]Junho!$J$34</f>
        <v>23.400000000000002</v>
      </c>
      <c r="AF42" s="108">
        <f t="shared" si="1"/>
        <v>32.4</v>
      </c>
      <c r="AG42" s="107">
        <f t="shared" si="2"/>
        <v>21.012</v>
      </c>
      <c r="AJ42" t="s">
        <v>35</v>
      </c>
      <c r="AK42" t="s">
        <v>35</v>
      </c>
    </row>
    <row r="43" spans="1:38" x14ac:dyDescent="0.2">
      <c r="A43" s="53" t="s">
        <v>141</v>
      </c>
      <c r="B43" s="121">
        <f>[40]Junho!$J$5</f>
        <v>24.12</v>
      </c>
      <c r="C43" s="121">
        <f>[40]Junho!$J$6</f>
        <v>33.119999999999997</v>
      </c>
      <c r="D43" s="121">
        <f>[40]Junho!$J$7</f>
        <v>23.040000000000003</v>
      </c>
      <c r="E43" s="121">
        <f>[40]Junho!$J$8</f>
        <v>23.040000000000003</v>
      </c>
      <c r="F43" s="121">
        <f>[40]Junho!$J$9</f>
        <v>22.68</v>
      </c>
      <c r="G43" s="121">
        <f>[40]Junho!$J$10</f>
        <v>31.319999999999997</v>
      </c>
      <c r="H43" s="121">
        <f>[40]Junho!$J$11</f>
        <v>27.36</v>
      </c>
      <c r="I43" s="121">
        <f>[40]Junho!$J$12</f>
        <v>30.96</v>
      </c>
      <c r="J43" s="121">
        <f>[40]Junho!$J$13</f>
        <v>30.6</v>
      </c>
      <c r="K43" s="121">
        <f>[40]Junho!$J$14</f>
        <v>29.16</v>
      </c>
      <c r="L43" s="121">
        <f>[40]Junho!$J$15</f>
        <v>31.680000000000003</v>
      </c>
      <c r="M43" s="121">
        <f>[40]Junho!$J$16</f>
        <v>24.48</v>
      </c>
      <c r="N43" s="121">
        <f>[40]Junho!$J$17</f>
        <v>24.840000000000003</v>
      </c>
      <c r="O43" s="121">
        <f>[40]Junho!$J$18</f>
        <v>24.48</v>
      </c>
      <c r="P43" s="121">
        <f>[40]Junho!$J$19</f>
        <v>28.8</v>
      </c>
      <c r="Q43" s="121">
        <f>[40]Junho!$J$20</f>
        <v>18.36</v>
      </c>
      <c r="R43" s="121">
        <f>[40]Junho!$J$21</f>
        <v>22.32</v>
      </c>
      <c r="S43" s="121">
        <f>[40]Junho!$J$22</f>
        <v>21.6</v>
      </c>
      <c r="T43" s="121">
        <f>[40]Junho!$J$23</f>
        <v>30.6</v>
      </c>
      <c r="U43" s="121">
        <f>[40]Junho!$J$24</f>
        <v>21.6</v>
      </c>
      <c r="V43" s="121">
        <f>[40]Junho!$J$25</f>
        <v>32.4</v>
      </c>
      <c r="W43" s="121">
        <f>[40]Junho!$J$26</f>
        <v>29.16</v>
      </c>
      <c r="X43" s="121">
        <f>[40]Junho!$J$27</f>
        <v>33.480000000000004</v>
      </c>
      <c r="Y43" s="121">
        <f>[40]Junho!$J$28</f>
        <v>24.48</v>
      </c>
      <c r="Z43" s="121">
        <f>[40]Junho!$J$29</f>
        <v>27</v>
      </c>
      <c r="AA43" s="121">
        <f>[40]Junho!$J$30</f>
        <v>29.880000000000003</v>
      </c>
      <c r="AB43" s="121">
        <f>[40]Junho!$J$31</f>
        <v>30.96</v>
      </c>
      <c r="AC43" s="121">
        <f>[40]Junho!$J$32</f>
        <v>21.240000000000002</v>
      </c>
      <c r="AD43" s="121">
        <f>[40]Junho!$J$33</f>
        <v>38.519999999999996</v>
      </c>
      <c r="AE43" s="121">
        <f>[40]Junho!$J$34</f>
        <v>32.4</v>
      </c>
      <c r="AF43" s="108">
        <f t="shared" si="1"/>
        <v>38.519999999999996</v>
      </c>
      <c r="AG43" s="107">
        <f t="shared" si="2"/>
        <v>27.456000000000007</v>
      </c>
      <c r="AJ43" t="s">
        <v>35</v>
      </c>
    </row>
    <row r="44" spans="1:38" x14ac:dyDescent="0.2">
      <c r="A44" s="53" t="s">
        <v>18</v>
      </c>
      <c r="B44" s="121">
        <f>[41]Junho!$J$5</f>
        <v>20.88</v>
      </c>
      <c r="C44" s="121">
        <f>[41]Junho!$J$6</f>
        <v>19.079999999999998</v>
      </c>
      <c r="D44" s="121">
        <f>[41]Junho!$J$7</f>
        <v>18.720000000000002</v>
      </c>
      <c r="E44" s="121">
        <f>[41]Junho!$J$8</f>
        <v>15.48</v>
      </c>
      <c r="F44" s="121">
        <f>[41]Junho!$J$9</f>
        <v>21.240000000000002</v>
      </c>
      <c r="G44" s="121">
        <f>[41]Junho!$J$10</f>
        <v>22.68</v>
      </c>
      <c r="H44" s="121">
        <f>[41]Junho!$J$11</f>
        <v>20.16</v>
      </c>
      <c r="I44" s="121">
        <f>[41]Junho!$J$12</f>
        <v>21.240000000000002</v>
      </c>
      <c r="J44" s="121">
        <f>[41]Junho!$J$13</f>
        <v>28.08</v>
      </c>
      <c r="K44" s="121">
        <f>[41]Junho!$J$14</f>
        <v>25.2</v>
      </c>
      <c r="L44" s="121">
        <f>[41]Junho!$J$15</f>
        <v>34.56</v>
      </c>
      <c r="M44" s="121">
        <f>[41]Junho!$J$16</f>
        <v>34.92</v>
      </c>
      <c r="N44" s="121">
        <f>[41]Junho!$J$17</f>
        <v>26.28</v>
      </c>
      <c r="O44" s="121">
        <f>[41]Junho!$J$18</f>
        <v>27.36</v>
      </c>
      <c r="P44" s="121">
        <f>[41]Junho!$J$19</f>
        <v>23.759999999999998</v>
      </c>
      <c r="Q44" s="121">
        <f>[41]Junho!$J$20</f>
        <v>29.16</v>
      </c>
      <c r="R44" s="121">
        <f>[41]Junho!$J$21</f>
        <v>28.8</v>
      </c>
      <c r="S44" s="121">
        <f>[41]Junho!$J$22</f>
        <v>24.12</v>
      </c>
      <c r="T44" s="121">
        <f>[41]Junho!$J$23</f>
        <v>29.16</v>
      </c>
      <c r="U44" s="121">
        <f>[41]Junho!$J$24</f>
        <v>18.36</v>
      </c>
      <c r="V44" s="121">
        <f>[41]Junho!$J$25</f>
        <v>24.12</v>
      </c>
      <c r="W44" s="121">
        <f>[41]Junho!$J$26</f>
        <v>28.08</v>
      </c>
      <c r="X44" s="121">
        <f>[41]Junho!$J$27</f>
        <v>30.6</v>
      </c>
      <c r="Y44" s="121">
        <f>[41]Junho!$J$28</f>
        <v>29.880000000000003</v>
      </c>
      <c r="Z44" s="121">
        <f>[41]Junho!$J$29</f>
        <v>25.92</v>
      </c>
      <c r="AA44" s="121">
        <f>[41]Junho!$J$30</f>
        <v>25.56</v>
      </c>
      <c r="AB44" s="121">
        <f>[41]Junho!$J$31</f>
        <v>36.36</v>
      </c>
      <c r="AC44" s="121">
        <f>[41]Junho!$J$32</f>
        <v>21.6</v>
      </c>
      <c r="AD44" s="121">
        <f>[41]Junho!$J$33</f>
        <v>28.44</v>
      </c>
      <c r="AE44" s="121">
        <f>[41]Junho!$J$34</f>
        <v>30.240000000000002</v>
      </c>
      <c r="AF44" s="108">
        <f t="shared" si="1"/>
        <v>36.36</v>
      </c>
      <c r="AG44" s="107">
        <f t="shared" si="2"/>
        <v>25.668000000000003</v>
      </c>
      <c r="AJ44" t="s">
        <v>35</v>
      </c>
      <c r="AL44" s="12" t="s">
        <v>35</v>
      </c>
    </row>
    <row r="45" spans="1:38" hidden="1" x14ac:dyDescent="0.2">
      <c r="A45" s="53" t="s">
        <v>146</v>
      </c>
      <c r="B45" s="121" t="str">
        <f>[42]Junho!$J$5</f>
        <v>*</v>
      </c>
      <c r="C45" s="121" t="str">
        <f>[42]Junho!$J$6</f>
        <v>*</v>
      </c>
      <c r="D45" s="121" t="str">
        <f>[42]Junho!$J$7</f>
        <v>*</v>
      </c>
      <c r="E45" s="121" t="str">
        <f>[42]Junho!$J$8</f>
        <v>*</v>
      </c>
      <c r="F45" s="121" t="str">
        <f>[42]Junho!$J$9</f>
        <v>*</v>
      </c>
      <c r="G45" s="121" t="str">
        <f>[42]Junho!$J$10</f>
        <v>*</v>
      </c>
      <c r="H45" s="121" t="str">
        <f>[42]Junho!$J$11</f>
        <v>*</v>
      </c>
      <c r="I45" s="121" t="str">
        <f>[42]Junho!$J$12</f>
        <v>*</v>
      </c>
      <c r="J45" s="121" t="str">
        <f>[42]Junho!$J$13</f>
        <v>*</v>
      </c>
      <c r="K45" s="121" t="str">
        <f>[42]Junho!$J$14</f>
        <v>*</v>
      </c>
      <c r="L45" s="121" t="str">
        <f>[42]Junho!$J$15</f>
        <v>*</v>
      </c>
      <c r="M45" s="121" t="str">
        <f>[42]Junho!$J$16</f>
        <v>*</v>
      </c>
      <c r="N45" s="121" t="str">
        <f>[42]Junho!$J$17</f>
        <v>*</v>
      </c>
      <c r="O45" s="121" t="str">
        <f>[42]Junho!$J$18</f>
        <v>*</v>
      </c>
      <c r="P45" s="121" t="str">
        <f>[42]Junho!$J$19</f>
        <v>*</v>
      </c>
      <c r="Q45" s="121" t="str">
        <f>[42]Junho!$J$20</f>
        <v>*</v>
      </c>
      <c r="R45" s="121" t="str">
        <f>[42]Junho!$J$21</f>
        <v>*</v>
      </c>
      <c r="S45" s="121" t="str">
        <f>[42]Junho!$J$22</f>
        <v>*</v>
      </c>
      <c r="T45" s="121" t="str">
        <f>[42]Junho!$J$23</f>
        <v>*</v>
      </c>
      <c r="U45" s="121" t="str">
        <f>[42]Junho!$J$24</f>
        <v>*</v>
      </c>
      <c r="V45" s="121" t="str">
        <f>[42]Junho!$J$25</f>
        <v>*</v>
      </c>
      <c r="W45" s="121" t="str">
        <f>[42]Junho!$J$26</f>
        <v>*</v>
      </c>
      <c r="X45" s="121" t="str">
        <f>[42]Junho!$J$27</f>
        <v>*</v>
      </c>
      <c r="Y45" s="121" t="str">
        <f>[42]Junho!$J$28</f>
        <v>*</v>
      </c>
      <c r="Z45" s="121" t="str">
        <f>[42]Junho!$J$29</f>
        <v>*</v>
      </c>
      <c r="AA45" s="121" t="str">
        <f>[42]Junho!$J$30</f>
        <v>*</v>
      </c>
      <c r="AB45" s="121" t="str">
        <f>[42]Junho!$J$31</f>
        <v>*</v>
      </c>
      <c r="AC45" s="121" t="str">
        <f>[42]Junho!$J$32</f>
        <v>*</v>
      </c>
      <c r="AD45" s="121" t="str">
        <f>[42]Junho!$J$33</f>
        <v>*</v>
      </c>
      <c r="AE45" s="121" t="str">
        <f>[42]Junho!$J$34</f>
        <v>*</v>
      </c>
      <c r="AF45" s="108" t="s">
        <v>209</v>
      </c>
      <c r="AG45" s="107" t="s">
        <v>209</v>
      </c>
      <c r="AJ45" t="s">
        <v>35</v>
      </c>
      <c r="AK45" t="s">
        <v>35</v>
      </c>
    </row>
    <row r="46" spans="1:38" x14ac:dyDescent="0.2">
      <c r="A46" s="53" t="s">
        <v>19</v>
      </c>
      <c r="B46" s="121">
        <f>[43]Junho!$J$5</f>
        <v>15.120000000000001</v>
      </c>
      <c r="C46" s="121">
        <f>[43]Junho!$J$6</f>
        <v>32.04</v>
      </c>
      <c r="D46" s="121">
        <f>[43]Junho!$J$7</f>
        <v>25.56</v>
      </c>
      <c r="E46" s="121">
        <f>[43]Junho!$J$8</f>
        <v>0</v>
      </c>
      <c r="F46" s="121">
        <f>[43]Junho!$J$9</f>
        <v>14.04</v>
      </c>
      <c r="G46" s="121">
        <f>[43]Junho!$J$10</f>
        <v>34.56</v>
      </c>
      <c r="H46" s="121">
        <f>[43]Junho!$J$11</f>
        <v>23.400000000000002</v>
      </c>
      <c r="I46" s="121">
        <f>[43]Junho!$J$12</f>
        <v>25.92</v>
      </c>
      <c r="J46" s="121">
        <f>[43]Junho!$J$13</f>
        <v>26.28</v>
      </c>
      <c r="K46" s="121">
        <f>[43]Junho!$J$14</f>
        <v>16.920000000000002</v>
      </c>
      <c r="L46" s="121">
        <f>[43]Junho!$J$15</f>
        <v>28.8</v>
      </c>
      <c r="M46" s="121">
        <f>[43]Junho!$J$16</f>
        <v>32.4</v>
      </c>
      <c r="N46" s="121">
        <f>[43]Junho!$J$17</f>
        <v>28.8</v>
      </c>
      <c r="O46" s="121">
        <f>[43]Junho!$J$18</f>
        <v>21.6</v>
      </c>
      <c r="P46" s="121">
        <f>[43]Junho!$J$19</f>
        <v>21.96</v>
      </c>
      <c r="Q46" s="121">
        <f>[43]Junho!$J$20</f>
        <v>0</v>
      </c>
      <c r="R46" s="121">
        <f>[43]Junho!$J$21</f>
        <v>5.7600000000000007</v>
      </c>
      <c r="S46" s="121">
        <f>[43]Junho!$J$22</f>
        <v>9</v>
      </c>
      <c r="T46" s="121">
        <f>[43]Junho!$J$23</f>
        <v>40.680000000000007</v>
      </c>
      <c r="U46" s="121">
        <f>[43]Junho!$J$24</f>
        <v>19.8</v>
      </c>
      <c r="V46" s="121">
        <f>[43]Junho!$J$25</f>
        <v>20.88</v>
      </c>
      <c r="W46" s="121">
        <f>[43]Junho!$J$26</f>
        <v>11.520000000000001</v>
      </c>
      <c r="X46" s="121">
        <f>[43]Junho!$J$27</f>
        <v>20.52</v>
      </c>
      <c r="Y46" s="121">
        <f>[43]Junho!$J$28</f>
        <v>25.92</v>
      </c>
      <c r="Z46" s="121">
        <f>[43]Junho!$J$29</f>
        <v>22.68</v>
      </c>
      <c r="AA46" s="121">
        <f>[43]Junho!$J$30</f>
        <v>25.2</v>
      </c>
      <c r="AB46" s="121">
        <f>[43]Junho!$J$31</f>
        <v>31.680000000000003</v>
      </c>
      <c r="AC46" s="121">
        <f>[43]Junho!$J$32</f>
        <v>13.32</v>
      </c>
      <c r="AD46" s="121">
        <f>[43]Junho!$J$33</f>
        <v>19.079999999999998</v>
      </c>
      <c r="AE46" s="121">
        <f>[43]Junho!$J$34</f>
        <v>22.32</v>
      </c>
      <c r="AF46" s="108">
        <f t="shared" si="1"/>
        <v>40.680000000000007</v>
      </c>
      <c r="AG46" s="107">
        <f t="shared" si="2"/>
        <v>21.192000000000004</v>
      </c>
      <c r="AH46" s="12" t="s">
        <v>35</v>
      </c>
      <c r="AI46" t="s">
        <v>35</v>
      </c>
      <c r="AJ46" t="s">
        <v>35</v>
      </c>
    </row>
    <row r="47" spans="1:38" x14ac:dyDescent="0.2">
      <c r="A47" s="53" t="s">
        <v>23</v>
      </c>
      <c r="B47" s="121">
        <f>[44]Junho!$J$5</f>
        <v>20.52</v>
      </c>
      <c r="C47" s="121">
        <f>[44]Junho!$J$6</f>
        <v>34.92</v>
      </c>
      <c r="D47" s="121">
        <f>[44]Junho!$J$7</f>
        <v>24.48</v>
      </c>
      <c r="E47" s="121">
        <f>[44]Junho!$J$8</f>
        <v>17.28</v>
      </c>
      <c r="F47" s="121">
        <f>[44]Junho!$J$9</f>
        <v>20.52</v>
      </c>
      <c r="G47" s="121">
        <f>[44]Junho!$J$10</f>
        <v>28.44</v>
      </c>
      <c r="H47" s="121">
        <f>[44]Junho!$J$11</f>
        <v>27.36</v>
      </c>
      <c r="I47" s="121">
        <f>[44]Junho!$J$12</f>
        <v>20.52</v>
      </c>
      <c r="J47" s="121">
        <f>[44]Junho!$J$13</f>
        <v>29.16</v>
      </c>
      <c r="K47" s="121">
        <f>[44]Junho!$J$14</f>
        <v>24.12</v>
      </c>
      <c r="L47" s="121">
        <f>[44]Junho!$J$15</f>
        <v>35.28</v>
      </c>
      <c r="M47" s="121">
        <f>[44]Junho!$J$16</f>
        <v>46.080000000000005</v>
      </c>
      <c r="N47" s="121">
        <f>[44]Junho!$J$17</f>
        <v>30.6</v>
      </c>
      <c r="O47" s="121">
        <f>[44]Junho!$J$18</f>
        <v>21.240000000000002</v>
      </c>
      <c r="P47" s="121">
        <f>[44]Junho!$J$19</f>
        <v>18</v>
      </c>
      <c r="Q47" s="121">
        <f>[44]Junho!$J$20</f>
        <v>25.56</v>
      </c>
      <c r="R47" s="121">
        <f>[44]Junho!$J$21</f>
        <v>25.92</v>
      </c>
      <c r="S47" s="121">
        <f>[44]Junho!$J$22</f>
        <v>21.96</v>
      </c>
      <c r="T47" s="121">
        <f>[44]Junho!$J$23</f>
        <v>32.04</v>
      </c>
      <c r="U47" s="121">
        <f>[44]Junho!$J$24</f>
        <v>24.840000000000003</v>
      </c>
      <c r="V47" s="121">
        <f>[44]Junho!$J$25</f>
        <v>19.8</v>
      </c>
      <c r="W47" s="121">
        <f>[44]Junho!$J$26</f>
        <v>29.880000000000003</v>
      </c>
      <c r="X47" s="121">
        <f>[44]Junho!$J$27</f>
        <v>29.880000000000003</v>
      </c>
      <c r="Y47" s="121">
        <f>[44]Junho!$J$28</f>
        <v>34.56</v>
      </c>
      <c r="Z47" s="121">
        <f>[44]Junho!$J$29</f>
        <v>27.36</v>
      </c>
      <c r="AA47" s="121">
        <f>[44]Junho!$J$30</f>
        <v>30.96</v>
      </c>
      <c r="AB47" s="121">
        <f>[44]Junho!$J$31</f>
        <v>32.4</v>
      </c>
      <c r="AC47" s="121">
        <f>[44]Junho!$J$32</f>
        <v>17.64</v>
      </c>
      <c r="AD47" s="121">
        <f>[44]Junho!$J$33</f>
        <v>25.92</v>
      </c>
      <c r="AE47" s="121">
        <f>[44]Junho!$J$34</f>
        <v>34.200000000000003</v>
      </c>
      <c r="AF47" s="108">
        <f t="shared" si="1"/>
        <v>46.080000000000005</v>
      </c>
      <c r="AG47" s="107">
        <f t="shared" si="2"/>
        <v>27.048000000000002</v>
      </c>
      <c r="AJ47" t="s">
        <v>35</v>
      </c>
    </row>
    <row r="48" spans="1:38" x14ac:dyDescent="0.2">
      <c r="A48" s="53" t="s">
        <v>34</v>
      </c>
      <c r="B48" s="121">
        <f>[45]Junho!$J$5</f>
        <v>23.040000000000003</v>
      </c>
      <c r="C48" s="121">
        <f>[45]Junho!$J$6</f>
        <v>24.12</v>
      </c>
      <c r="D48" s="121">
        <f>[45]Junho!$J$7</f>
        <v>22.68</v>
      </c>
      <c r="E48" s="121">
        <f>[45]Junho!$J$8</f>
        <v>30.6</v>
      </c>
      <c r="F48" s="121">
        <f>[45]Junho!$J$9</f>
        <v>23.759999999999998</v>
      </c>
      <c r="G48" s="121">
        <f>[45]Junho!$J$10</f>
        <v>25.56</v>
      </c>
      <c r="H48" s="121">
        <f>[45]Junho!$J$11</f>
        <v>24.48</v>
      </c>
      <c r="I48" s="121">
        <f>[45]Junho!$J$12</f>
        <v>21.240000000000002</v>
      </c>
      <c r="J48" s="121">
        <f>[45]Junho!$J$13</f>
        <v>30.96</v>
      </c>
      <c r="K48" s="121">
        <f>[45]Junho!$J$14</f>
        <v>27.36</v>
      </c>
      <c r="L48" s="121">
        <f>[45]Junho!$J$15</f>
        <v>26.28</v>
      </c>
      <c r="M48" s="121">
        <f>[45]Junho!$J$16</f>
        <v>29.52</v>
      </c>
      <c r="N48" s="121">
        <f>[45]Junho!$J$17</f>
        <v>38.159999999999997</v>
      </c>
      <c r="O48" s="121">
        <f>[45]Junho!$J$18</f>
        <v>30.6</v>
      </c>
      <c r="P48" s="121">
        <f>[45]Junho!$J$19</f>
        <v>24.12</v>
      </c>
      <c r="Q48" s="121">
        <f>[45]Junho!$J$20</f>
        <v>25.56</v>
      </c>
      <c r="R48" s="121">
        <f>[45]Junho!$J$21</f>
        <v>30.96</v>
      </c>
      <c r="S48" s="121">
        <f>[45]Junho!$J$22</f>
        <v>32.04</v>
      </c>
      <c r="T48" s="121">
        <f>[45]Junho!$J$23</f>
        <v>24.48</v>
      </c>
      <c r="U48" s="121">
        <f>[45]Junho!$J$24</f>
        <v>23.400000000000002</v>
      </c>
      <c r="V48" s="121">
        <f>[45]Junho!$J$25</f>
        <v>34.56</v>
      </c>
      <c r="W48" s="121">
        <f>[45]Junho!$J$26</f>
        <v>34.200000000000003</v>
      </c>
      <c r="X48" s="121">
        <f>[45]Junho!$J$27</f>
        <v>27.36</v>
      </c>
      <c r="Y48" s="121">
        <f>[45]Junho!$J$28</f>
        <v>34.200000000000003</v>
      </c>
      <c r="Z48" s="121">
        <f>[45]Junho!$J$29</f>
        <v>22.68</v>
      </c>
      <c r="AA48" s="121">
        <f>[45]Junho!$J$30</f>
        <v>29.880000000000003</v>
      </c>
      <c r="AB48" s="121">
        <f>[45]Junho!$J$31</f>
        <v>36.36</v>
      </c>
      <c r="AC48" s="121">
        <f>[45]Junho!$J$32</f>
        <v>38.519999999999996</v>
      </c>
      <c r="AD48" s="121">
        <f>[45]Junho!$J$33</f>
        <v>29.880000000000003</v>
      </c>
      <c r="AE48" s="121">
        <f>[45]Junho!$J$34</f>
        <v>36.72</v>
      </c>
      <c r="AF48" s="108">
        <f t="shared" si="1"/>
        <v>38.519999999999996</v>
      </c>
      <c r="AG48" s="107">
        <f t="shared" si="2"/>
        <v>28.776000000000003</v>
      </c>
      <c r="AH48" s="12" t="s">
        <v>35</v>
      </c>
      <c r="AJ48" t="s">
        <v>35</v>
      </c>
    </row>
    <row r="49" spans="1:37" x14ac:dyDescent="0.2">
      <c r="A49" s="53" t="s">
        <v>20</v>
      </c>
      <c r="B49" s="121">
        <f>[46]Junho!$J$5</f>
        <v>15.48</v>
      </c>
      <c r="C49" s="121">
        <f>[46]Junho!$J$6</f>
        <v>19.079999999999998</v>
      </c>
      <c r="D49" s="121">
        <f>[46]Junho!$J$7</f>
        <v>20.52</v>
      </c>
      <c r="E49" s="121">
        <f>[46]Junho!$J$8</f>
        <v>15.120000000000001</v>
      </c>
      <c r="F49" s="121">
        <f>[46]Junho!$J$9</f>
        <v>19.079999999999998</v>
      </c>
      <c r="G49" s="121">
        <f>[46]Junho!$J$10</f>
        <v>22.32</v>
      </c>
      <c r="H49" s="121">
        <f>[46]Junho!$J$11</f>
        <v>16.559999999999999</v>
      </c>
      <c r="I49" s="121">
        <f>[46]Junho!$J$12</f>
        <v>18.36</v>
      </c>
      <c r="J49" s="121">
        <f>[46]Junho!$J$13</f>
        <v>21.6</v>
      </c>
      <c r="K49" s="121">
        <f>[46]Junho!$J$14</f>
        <v>19.8</v>
      </c>
      <c r="L49" s="121">
        <f>[46]Junho!$J$15</f>
        <v>23.759999999999998</v>
      </c>
      <c r="M49" s="121">
        <f>[46]Junho!$J$16</f>
        <v>20.52</v>
      </c>
      <c r="N49" s="121">
        <f>[46]Junho!$J$17</f>
        <v>24.48</v>
      </c>
      <c r="O49" s="121">
        <f>[46]Junho!$J$18</f>
        <v>20.88</v>
      </c>
      <c r="P49" s="121">
        <f>[46]Junho!$J$19</f>
        <v>18.720000000000002</v>
      </c>
      <c r="Q49" s="121">
        <f>[46]Junho!$J$20</f>
        <v>13.32</v>
      </c>
      <c r="R49" s="121">
        <f>[46]Junho!$J$21</f>
        <v>18.720000000000002</v>
      </c>
      <c r="S49" s="121">
        <f>[46]Junho!$J$22</f>
        <v>16.559999999999999</v>
      </c>
      <c r="T49" s="121">
        <f>[46]Junho!$J$23</f>
        <v>15.840000000000002</v>
      </c>
      <c r="U49" s="121">
        <f>[46]Junho!$J$24</f>
        <v>14.4</v>
      </c>
      <c r="V49" s="121">
        <f>[46]Junho!$J$25</f>
        <v>25.56</v>
      </c>
      <c r="W49" s="121">
        <f>[46]Junho!$J$26</f>
        <v>22.68</v>
      </c>
      <c r="X49" s="121">
        <f>[46]Junho!$J$27</f>
        <v>23.400000000000002</v>
      </c>
      <c r="Y49" s="121">
        <f>[46]Junho!$J$28</f>
        <v>18.720000000000002</v>
      </c>
      <c r="Z49" s="121">
        <f>[46]Junho!$J$29</f>
        <v>20.88</v>
      </c>
      <c r="AA49" s="121">
        <f>[46]Junho!$J$30</f>
        <v>32.04</v>
      </c>
      <c r="AB49" s="121">
        <f>[46]Junho!$J$31</f>
        <v>19.8</v>
      </c>
      <c r="AC49" s="121">
        <f>[46]Junho!$J$32</f>
        <v>17.28</v>
      </c>
      <c r="AD49" s="121">
        <f>[46]Junho!$J$33</f>
        <v>27.36</v>
      </c>
      <c r="AE49" s="121">
        <f>[46]Junho!$J$34</f>
        <v>16.2</v>
      </c>
      <c r="AF49" s="108">
        <f>MAX(B49:AE49)</f>
        <v>32.04</v>
      </c>
      <c r="AG49" s="107">
        <f t="shared" si="2"/>
        <v>19.968</v>
      </c>
      <c r="AK49" t="s">
        <v>35</v>
      </c>
    </row>
    <row r="50" spans="1:37" s="5" customFormat="1" ht="17.100000000000001" customHeight="1" x14ac:dyDescent="0.2">
      <c r="A50" s="54" t="s">
        <v>24</v>
      </c>
      <c r="B50" s="122">
        <f t="shared" ref="B50:AF50" si="3">MAX(B5:B49)</f>
        <v>35.64</v>
      </c>
      <c r="C50" s="122">
        <f t="shared" si="3"/>
        <v>43.56</v>
      </c>
      <c r="D50" s="122">
        <f t="shared" si="3"/>
        <v>34.92</v>
      </c>
      <c r="E50" s="122">
        <f t="shared" si="3"/>
        <v>30.6</v>
      </c>
      <c r="F50" s="122">
        <f t="shared" si="3"/>
        <v>27.720000000000002</v>
      </c>
      <c r="G50" s="122">
        <f t="shared" si="3"/>
        <v>38.159999999999997</v>
      </c>
      <c r="H50" s="122">
        <f t="shared" si="3"/>
        <v>28.8</v>
      </c>
      <c r="I50" s="122">
        <f t="shared" si="3"/>
        <v>73.44</v>
      </c>
      <c r="J50" s="122">
        <f t="shared" si="3"/>
        <v>39.96</v>
      </c>
      <c r="K50" s="122">
        <f t="shared" si="3"/>
        <v>46.440000000000005</v>
      </c>
      <c r="L50" s="122">
        <f t="shared" si="3"/>
        <v>57.24</v>
      </c>
      <c r="M50" s="122">
        <f t="shared" si="3"/>
        <v>46.080000000000005</v>
      </c>
      <c r="N50" s="122">
        <f t="shared" si="3"/>
        <v>47.88</v>
      </c>
      <c r="O50" s="122">
        <f t="shared" si="3"/>
        <v>34.92</v>
      </c>
      <c r="P50" s="122">
        <f t="shared" si="3"/>
        <v>36.72</v>
      </c>
      <c r="Q50" s="122">
        <f t="shared" si="3"/>
        <v>36.72</v>
      </c>
      <c r="R50" s="122">
        <f t="shared" si="3"/>
        <v>33.480000000000004</v>
      </c>
      <c r="S50" s="122">
        <f t="shared" si="3"/>
        <v>32.76</v>
      </c>
      <c r="T50" s="122">
        <f t="shared" si="3"/>
        <v>46.800000000000004</v>
      </c>
      <c r="U50" s="122">
        <f t="shared" si="3"/>
        <v>29.880000000000003</v>
      </c>
      <c r="V50" s="122">
        <f t="shared" si="3"/>
        <v>53.28</v>
      </c>
      <c r="W50" s="122">
        <f t="shared" si="3"/>
        <v>50.76</v>
      </c>
      <c r="X50" s="122">
        <f t="shared" si="3"/>
        <v>45.36</v>
      </c>
      <c r="Y50" s="122">
        <f t="shared" si="3"/>
        <v>43.92</v>
      </c>
      <c r="Z50" s="122">
        <f t="shared" si="3"/>
        <v>30.96</v>
      </c>
      <c r="AA50" s="122">
        <f t="shared" si="3"/>
        <v>38.880000000000003</v>
      </c>
      <c r="AB50" s="122">
        <f t="shared" si="3"/>
        <v>39.24</v>
      </c>
      <c r="AC50" s="122">
        <f t="shared" si="3"/>
        <v>38.519999999999996</v>
      </c>
      <c r="AD50" s="122">
        <f t="shared" si="3"/>
        <v>42.480000000000004</v>
      </c>
      <c r="AE50" s="122">
        <f t="shared" si="3"/>
        <v>36.72</v>
      </c>
      <c r="AF50" s="108">
        <f t="shared" si="3"/>
        <v>73.44</v>
      </c>
      <c r="AG50" s="123"/>
    </row>
    <row r="51" spans="1:37" x14ac:dyDescent="0.2">
      <c r="A51" s="99" t="s">
        <v>224</v>
      </c>
      <c r="B51" s="44"/>
      <c r="C51" s="44"/>
      <c r="D51" s="44"/>
      <c r="E51" s="44"/>
      <c r="F51" s="44"/>
      <c r="G51" s="4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0"/>
      <c r="AE51" s="55"/>
      <c r="AF51" s="48"/>
      <c r="AG51" s="49"/>
      <c r="AJ51" t="s">
        <v>35</v>
      </c>
    </row>
    <row r="52" spans="1:37" x14ac:dyDescent="0.2">
      <c r="A52" s="99" t="s">
        <v>225</v>
      </c>
      <c r="B52" s="45"/>
      <c r="C52" s="45"/>
      <c r="D52" s="45"/>
      <c r="E52" s="45"/>
      <c r="F52" s="45"/>
      <c r="G52" s="45"/>
      <c r="H52" s="45"/>
      <c r="I52" s="4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91"/>
      <c r="V52" s="91"/>
      <c r="W52" s="91"/>
      <c r="X52" s="91"/>
      <c r="Y52" s="89"/>
      <c r="Z52" s="89"/>
      <c r="AA52" s="89"/>
      <c r="AB52" s="89"/>
      <c r="AC52" s="89"/>
      <c r="AD52" s="89"/>
      <c r="AE52" s="89"/>
      <c r="AF52" s="48"/>
      <c r="AG52" s="47"/>
    </row>
    <row r="53" spans="1:37" x14ac:dyDescent="0.2">
      <c r="A53" s="46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89"/>
      <c r="R53" s="89"/>
      <c r="S53" s="89"/>
      <c r="T53" s="92"/>
      <c r="U53" s="92"/>
      <c r="V53" s="92"/>
      <c r="W53" s="92"/>
      <c r="X53" s="92"/>
      <c r="Y53" s="89"/>
      <c r="Z53" s="89"/>
      <c r="AA53" s="89"/>
      <c r="AB53" s="89"/>
      <c r="AC53" s="89"/>
      <c r="AD53" s="50"/>
      <c r="AE53" s="50"/>
      <c r="AF53" s="48"/>
      <c r="AG53" s="47"/>
    </row>
    <row r="54" spans="1:37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0"/>
      <c r="AE54" s="50"/>
      <c r="AF54" s="48"/>
      <c r="AG54" s="79"/>
    </row>
    <row r="55" spans="1:37" x14ac:dyDescent="0.2">
      <c r="A55" s="4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0"/>
      <c r="AF55" s="48"/>
      <c r="AG55" s="49"/>
      <c r="AJ55" t="s">
        <v>35</v>
      </c>
    </row>
    <row r="56" spans="1:37" x14ac:dyDescent="0.2">
      <c r="A56" s="46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1"/>
      <c r="AF56" s="48"/>
      <c r="AG56" s="49"/>
    </row>
    <row r="57" spans="1:37" ht="13.5" thickBot="1" x14ac:dyDescent="0.25">
      <c r="A57" s="56"/>
      <c r="B57" s="57"/>
      <c r="C57" s="57"/>
      <c r="D57" s="57"/>
      <c r="E57" s="57"/>
      <c r="F57" s="57"/>
      <c r="G57" s="57" t="s">
        <v>35</v>
      </c>
      <c r="H57" s="57"/>
      <c r="I57" s="57"/>
      <c r="J57" s="57"/>
      <c r="K57" s="57"/>
      <c r="L57" s="57" t="s">
        <v>35</v>
      </c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8"/>
      <c r="AG57" s="80"/>
    </row>
    <row r="58" spans="1:37" x14ac:dyDescent="0.2">
      <c r="AF58" s="7"/>
    </row>
    <row r="61" spans="1:37" x14ac:dyDescent="0.2">
      <c r="R61" s="2" t="s">
        <v>35</v>
      </c>
      <c r="S61" s="2" t="s">
        <v>35</v>
      </c>
    </row>
    <row r="62" spans="1:37" x14ac:dyDescent="0.2">
      <c r="N62" s="2" t="s">
        <v>35</v>
      </c>
      <c r="O62" s="2" t="s">
        <v>35</v>
      </c>
      <c r="S62" s="2" t="s">
        <v>35</v>
      </c>
      <c r="AJ62" t="s">
        <v>35</v>
      </c>
    </row>
    <row r="63" spans="1:37" x14ac:dyDescent="0.2">
      <c r="N63" s="2" t="s">
        <v>35</v>
      </c>
    </row>
    <row r="64" spans="1:37" x14ac:dyDescent="0.2">
      <c r="G64" s="2" t="s">
        <v>35</v>
      </c>
    </row>
    <row r="65" spans="7:33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212</v>
      </c>
      <c r="AA65" s="2" t="s">
        <v>35</v>
      </c>
      <c r="AC65" s="2" t="s">
        <v>35</v>
      </c>
      <c r="AG65" s="1" t="s">
        <v>35</v>
      </c>
    </row>
    <row r="66" spans="7:33" x14ac:dyDescent="0.2">
      <c r="K66" s="2" t="s">
        <v>35</v>
      </c>
    </row>
    <row r="67" spans="7:33" x14ac:dyDescent="0.2">
      <c r="K67" s="2" t="s">
        <v>35</v>
      </c>
    </row>
    <row r="68" spans="7:33" x14ac:dyDescent="0.2">
      <c r="G68" s="2" t="s">
        <v>35</v>
      </c>
      <c r="H68" s="2" t="s">
        <v>35</v>
      </c>
    </row>
    <row r="69" spans="7:33" x14ac:dyDescent="0.2">
      <c r="P69" s="2" t="s">
        <v>35</v>
      </c>
    </row>
    <row r="71" spans="7:33" x14ac:dyDescent="0.2">
      <c r="H71" s="2" t="s">
        <v>35</v>
      </c>
      <c r="Z71" s="2" t="s">
        <v>35</v>
      </c>
    </row>
    <row r="72" spans="7:33" x14ac:dyDescent="0.2">
      <c r="I72" s="2" t="s">
        <v>35</v>
      </c>
      <c r="T72" s="2" t="s">
        <v>35</v>
      </c>
    </row>
  </sheetData>
  <mergeCells count="33">
    <mergeCell ref="A2:A4"/>
    <mergeCell ref="B3:B4"/>
    <mergeCell ref="C3:C4"/>
    <mergeCell ref="D3:D4"/>
    <mergeCell ref="E3:E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S3:S4"/>
    <mergeCell ref="O3:O4"/>
    <mergeCell ref="A1:AG1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2023-07-05T16:33:49Z</dcterms:modified>
</cp:coreProperties>
</file>