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28800" windowHeight="1200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73" i="14" l="1"/>
  <c r="AH73" i="14"/>
  <c r="AI73" i="14"/>
  <c r="AG74" i="14"/>
  <c r="AH74" i="14"/>
  <c r="AI74" i="14"/>
  <c r="AG75" i="14"/>
  <c r="AH75" i="14"/>
  <c r="AI75" i="14"/>
  <c r="AG76" i="14"/>
  <c r="AH76" i="14"/>
  <c r="AI76" i="14"/>
  <c r="AF30" i="14" l="1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G51" i="14" l="1"/>
  <c r="AH51" i="14"/>
  <c r="AI51" i="14"/>
  <c r="AG52" i="14"/>
  <c r="AH52" i="14"/>
  <c r="AI52" i="14"/>
  <c r="AG54" i="14"/>
  <c r="AH54" i="14"/>
  <c r="AI54" i="14"/>
  <c r="AG55" i="14"/>
  <c r="AH55" i="14"/>
  <c r="AI55" i="14"/>
  <c r="AG56" i="14"/>
  <c r="AH56" i="14"/>
  <c r="AI56" i="14"/>
  <c r="AG57" i="14"/>
  <c r="AH57" i="14"/>
  <c r="AI57" i="14"/>
  <c r="AG58" i="14"/>
  <c r="AH58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I64" i="14"/>
  <c r="AG65" i="14"/>
  <c r="AH65" i="14"/>
  <c r="AI65" i="14"/>
  <c r="AG66" i="14"/>
  <c r="AH66" i="14"/>
  <c r="AI66" i="14"/>
  <c r="AG67" i="14"/>
  <c r="AH67" i="14"/>
  <c r="AI67" i="14"/>
  <c r="AG68" i="14"/>
  <c r="AH68" i="14"/>
  <c r="AI68" i="14"/>
  <c r="AG69" i="14"/>
  <c r="AH69" i="14"/>
  <c r="AI69" i="14"/>
  <c r="AG70" i="14"/>
  <c r="AH70" i="14"/>
  <c r="AI70" i="14"/>
  <c r="AG71" i="14"/>
  <c r="AH71" i="14"/>
  <c r="AI71" i="14"/>
  <c r="AG72" i="14"/>
  <c r="AH72" i="14"/>
  <c r="AI72" i="14"/>
  <c r="AG6" i="13" l="1"/>
  <c r="AG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G31" i="4" l="1"/>
  <c r="AG24" i="4"/>
  <c r="AG27" i="4"/>
  <c r="AG35" i="4"/>
  <c r="AG43" i="4"/>
  <c r="AG48" i="7"/>
  <c r="AG13" i="7"/>
  <c r="AG8" i="7"/>
  <c r="AG13" i="4"/>
  <c r="AG7" i="7"/>
  <c r="AG10" i="9"/>
  <c r="AH10" i="9"/>
  <c r="AG11" i="7"/>
  <c r="AG15" i="7"/>
  <c r="AG19" i="7"/>
  <c r="AG22" i="9"/>
  <c r="AH22" i="9"/>
  <c r="AG23" i="7"/>
  <c r="AG24" i="5"/>
  <c r="AH24" i="5"/>
  <c r="AG25" i="12"/>
  <c r="AH25" i="12"/>
  <c r="AG26" i="7"/>
  <c r="AG30" i="7"/>
  <c r="AG31" i="5"/>
  <c r="AH31" i="5"/>
  <c r="AG33" i="9"/>
  <c r="AH33" i="9"/>
  <c r="AG34" i="7"/>
  <c r="AG37" i="9"/>
  <c r="AH37" i="9"/>
  <c r="AH41" i="9"/>
  <c r="AG41" i="9"/>
  <c r="AG42" i="7"/>
  <c r="AG46" i="15"/>
  <c r="AH46" i="15"/>
  <c r="AG47" i="12"/>
  <c r="AH47" i="12"/>
  <c r="AG48" i="8"/>
  <c r="AH48" i="8"/>
  <c r="AH8" i="15"/>
  <c r="AG8" i="15"/>
  <c r="AH9" i="12"/>
  <c r="AG9" i="12"/>
  <c r="AG10" i="8"/>
  <c r="AH10" i="8"/>
  <c r="AG13" i="12"/>
  <c r="AH13" i="12"/>
  <c r="AG16" i="15"/>
  <c r="AH16" i="15"/>
  <c r="AG17" i="12"/>
  <c r="AH17" i="12"/>
  <c r="AG20" i="15"/>
  <c r="AH20" i="15"/>
  <c r="AG21" i="12"/>
  <c r="AH21" i="12"/>
  <c r="AG22" i="8"/>
  <c r="AH22" i="8"/>
  <c r="AG24" i="15"/>
  <c r="AH24" i="15"/>
  <c r="AG25" i="9"/>
  <c r="AH25" i="9"/>
  <c r="AG27" i="15"/>
  <c r="AH27" i="15"/>
  <c r="AH28" i="12"/>
  <c r="AG28" i="12"/>
  <c r="AG31" i="15"/>
  <c r="AH31" i="15"/>
  <c r="AH33" i="8"/>
  <c r="AG33" i="8"/>
  <c r="AG35" i="15"/>
  <c r="AH35" i="15"/>
  <c r="AG36" i="12"/>
  <c r="AH36" i="12"/>
  <c r="AG37" i="8"/>
  <c r="AH37" i="8"/>
  <c r="AG39" i="15"/>
  <c r="AH39" i="15"/>
  <c r="AG40" i="12"/>
  <c r="AH40" i="12"/>
  <c r="AG41" i="8"/>
  <c r="AH41" i="8"/>
  <c r="AG43" i="15"/>
  <c r="AH43" i="15"/>
  <c r="AG44" i="12"/>
  <c r="AH44" i="12"/>
  <c r="AG47" i="9"/>
  <c r="AH47" i="9"/>
  <c r="AG9" i="9"/>
  <c r="AH9" i="9"/>
  <c r="AG10" i="7"/>
  <c r="AG13" i="9"/>
  <c r="AH13" i="9"/>
  <c r="AG17" i="9"/>
  <c r="AH17" i="9"/>
  <c r="AG21" i="9"/>
  <c r="AH21" i="9"/>
  <c r="AG22" i="7"/>
  <c r="AG25" i="8"/>
  <c r="AH25" i="8"/>
  <c r="AG28" i="9"/>
  <c r="AH28" i="9"/>
  <c r="AH32" i="9"/>
  <c r="AG32" i="9"/>
  <c r="AG33" i="7"/>
  <c r="AG36" i="9"/>
  <c r="AH36" i="9"/>
  <c r="AG37" i="7"/>
  <c r="AG40" i="9"/>
  <c r="AH40" i="9"/>
  <c r="AG41" i="7"/>
  <c r="AG44" i="9"/>
  <c r="AH44" i="9"/>
  <c r="AG6" i="15"/>
  <c r="AH6" i="15"/>
  <c r="AG46" i="12"/>
  <c r="AH46" i="12"/>
  <c r="AH47" i="8"/>
  <c r="AG47" i="8"/>
  <c r="AG49" i="4"/>
  <c r="AG49" i="15"/>
  <c r="AH49" i="15"/>
  <c r="AG7" i="15"/>
  <c r="AH7" i="15"/>
  <c r="AG8" i="12"/>
  <c r="AH8" i="12"/>
  <c r="AH9" i="8"/>
  <c r="AG9" i="8"/>
  <c r="AG11" i="15"/>
  <c r="AH11" i="15"/>
  <c r="AG13" i="8"/>
  <c r="AH13" i="8"/>
  <c r="AG15" i="15"/>
  <c r="AH15" i="15"/>
  <c r="AG16" i="12"/>
  <c r="AH16" i="12"/>
  <c r="AG17" i="8"/>
  <c r="AH17" i="8"/>
  <c r="AH19" i="15"/>
  <c r="AG19" i="15"/>
  <c r="AG20" i="12"/>
  <c r="AH20" i="12"/>
  <c r="AG21" i="8"/>
  <c r="AH21" i="8"/>
  <c r="AG23" i="15"/>
  <c r="AH23" i="15"/>
  <c r="AH24" i="12"/>
  <c r="AG24" i="12"/>
  <c r="AG26" i="15"/>
  <c r="AH26" i="15"/>
  <c r="AG27" i="12"/>
  <c r="AH27" i="12"/>
  <c r="AG28" i="8"/>
  <c r="AH28" i="8"/>
  <c r="AG30" i="15"/>
  <c r="AH30" i="15"/>
  <c r="AG31" i="12"/>
  <c r="AH31" i="12"/>
  <c r="AG32" i="8"/>
  <c r="AH32" i="8"/>
  <c r="AG34" i="15"/>
  <c r="AH34" i="15"/>
  <c r="AG35" i="12"/>
  <c r="AH35" i="12"/>
  <c r="AG36" i="8"/>
  <c r="AH36" i="8"/>
  <c r="AG39" i="12"/>
  <c r="AH39" i="12"/>
  <c r="AG40" i="8"/>
  <c r="AH40" i="8"/>
  <c r="AH42" i="15"/>
  <c r="AG42" i="15"/>
  <c r="AG43" i="12"/>
  <c r="AH43" i="12"/>
  <c r="AG44" i="8"/>
  <c r="AH44" i="8"/>
  <c r="AG46" i="9"/>
  <c r="AH46" i="9"/>
  <c r="AG47" i="7"/>
  <c r="AH8" i="9"/>
  <c r="AG8" i="9"/>
  <c r="AG9" i="7"/>
  <c r="AG16" i="9"/>
  <c r="AH16" i="9"/>
  <c r="AG17" i="7"/>
  <c r="AG20" i="9"/>
  <c r="AH20" i="9"/>
  <c r="AG21" i="7"/>
  <c r="AG24" i="9"/>
  <c r="AH24" i="9"/>
  <c r="AG25" i="7"/>
  <c r="AG27" i="9"/>
  <c r="AH27" i="9"/>
  <c r="AG28" i="7"/>
  <c r="AG31" i="9"/>
  <c r="AH31" i="9"/>
  <c r="AG32" i="7"/>
  <c r="AG35" i="9"/>
  <c r="AH35" i="9"/>
  <c r="AG36" i="7"/>
  <c r="AG39" i="9"/>
  <c r="AH39" i="9"/>
  <c r="AG40" i="7"/>
  <c r="AG43" i="9"/>
  <c r="AH43" i="9"/>
  <c r="AG44" i="7"/>
  <c r="AG6" i="12"/>
  <c r="AH6" i="12"/>
  <c r="AG46" i="8"/>
  <c r="AH46" i="8"/>
  <c r="AG48" i="15"/>
  <c r="AH48" i="15"/>
  <c r="AG49" i="12"/>
  <c r="AH49" i="12"/>
  <c r="AG7" i="12"/>
  <c r="AH7" i="12"/>
  <c r="AG8" i="8"/>
  <c r="AH8" i="8"/>
  <c r="AG9" i="6"/>
  <c r="AH9" i="6"/>
  <c r="AG10" i="15"/>
  <c r="AH10" i="15"/>
  <c r="AG11" i="12"/>
  <c r="AH11" i="12"/>
  <c r="AG15" i="12"/>
  <c r="AH15" i="12"/>
  <c r="AG16" i="8"/>
  <c r="AH16" i="8"/>
  <c r="AG19" i="12"/>
  <c r="AH19" i="12"/>
  <c r="AG20" i="8"/>
  <c r="AH20" i="8"/>
  <c r="AG22" i="15"/>
  <c r="AH22" i="15"/>
  <c r="AG23" i="12"/>
  <c r="AH23" i="12"/>
  <c r="AH24" i="8"/>
  <c r="AG24" i="8"/>
  <c r="AG25" i="6"/>
  <c r="AH25" i="6"/>
  <c r="AG25" i="15"/>
  <c r="AH25" i="15"/>
  <c r="AG26" i="12"/>
  <c r="AH26" i="12"/>
  <c r="AG27" i="8"/>
  <c r="AH27" i="8"/>
  <c r="AG30" i="12"/>
  <c r="AH30" i="12"/>
  <c r="AG31" i="8"/>
  <c r="AH31" i="8"/>
  <c r="AH33" i="15"/>
  <c r="AG33" i="15"/>
  <c r="AG34" i="12"/>
  <c r="AH34" i="12"/>
  <c r="AG35" i="8"/>
  <c r="AH35" i="8"/>
  <c r="AG36" i="6"/>
  <c r="AH36" i="6"/>
  <c r="AH37" i="15"/>
  <c r="AG37" i="15"/>
  <c r="AG39" i="8"/>
  <c r="AH39" i="8"/>
  <c r="AG41" i="15"/>
  <c r="AH41" i="15"/>
  <c r="AG42" i="12"/>
  <c r="AH42" i="12"/>
  <c r="AG43" i="8"/>
  <c r="AH43" i="8"/>
  <c r="AG6" i="9"/>
  <c r="AH6" i="9"/>
  <c r="AG46" i="7"/>
  <c r="AG49" i="9"/>
  <c r="AH49" i="9"/>
  <c r="AH9" i="5"/>
  <c r="AG9" i="5"/>
  <c r="AG11" i="9"/>
  <c r="AH11" i="9"/>
  <c r="AG15" i="9"/>
  <c r="AH15" i="9"/>
  <c r="AG16" i="7"/>
  <c r="AG19" i="9"/>
  <c r="AH19" i="9"/>
  <c r="AG20" i="7"/>
  <c r="AG23" i="9"/>
  <c r="AH23" i="9"/>
  <c r="AG24" i="7"/>
  <c r="AH25" i="5"/>
  <c r="AG25" i="5"/>
  <c r="AG26" i="9"/>
  <c r="AH26" i="9"/>
  <c r="AG27" i="7"/>
  <c r="AG30" i="9"/>
  <c r="AH30" i="9"/>
  <c r="AG31" i="7"/>
  <c r="AG34" i="9"/>
  <c r="AH34" i="9"/>
  <c r="AG35" i="7"/>
  <c r="AH36" i="5"/>
  <c r="AG36" i="5"/>
  <c r="AG39" i="7"/>
  <c r="AG42" i="9"/>
  <c r="AH42" i="9"/>
  <c r="AG43" i="7"/>
  <c r="AG6" i="8"/>
  <c r="AH6" i="8"/>
  <c r="AG47" i="15"/>
  <c r="AH47" i="15"/>
  <c r="AH48" i="12"/>
  <c r="AG48" i="12"/>
  <c r="AG49" i="8"/>
  <c r="AH49" i="8"/>
  <c r="AG7" i="9"/>
  <c r="AH7" i="9"/>
  <c r="AG7" i="8"/>
  <c r="AH7" i="8"/>
  <c r="AG9" i="4"/>
  <c r="AG9" i="15"/>
  <c r="AH9" i="15"/>
  <c r="AG10" i="12"/>
  <c r="AH10" i="12"/>
  <c r="AG11" i="8"/>
  <c r="AH11" i="8"/>
  <c r="AG13" i="15"/>
  <c r="AH13" i="15"/>
  <c r="AH15" i="8"/>
  <c r="AG15" i="8"/>
  <c r="AG17" i="15"/>
  <c r="AH17" i="15"/>
  <c r="AG19" i="8"/>
  <c r="AH19" i="8"/>
  <c r="AG21" i="4"/>
  <c r="AG21" i="15"/>
  <c r="AH21" i="15"/>
  <c r="AG22" i="12"/>
  <c r="AH22" i="12"/>
  <c r="AG23" i="8"/>
  <c r="AH23" i="8"/>
  <c r="AG24" i="6"/>
  <c r="AH24" i="6"/>
  <c r="AG25" i="4"/>
  <c r="AG26" i="8"/>
  <c r="AH26" i="8"/>
  <c r="AG28" i="15"/>
  <c r="AH28" i="15"/>
  <c r="AG30" i="8"/>
  <c r="AH30" i="8"/>
  <c r="AH31" i="6"/>
  <c r="AG31" i="6"/>
  <c r="AG33" i="12"/>
  <c r="AH33" i="12"/>
  <c r="AG34" i="8"/>
  <c r="AH34" i="8"/>
  <c r="AG36" i="4"/>
  <c r="AG36" i="15"/>
  <c r="AH36" i="15"/>
  <c r="AG37" i="12"/>
  <c r="AH37" i="12"/>
  <c r="AG40" i="15"/>
  <c r="AH40" i="15"/>
  <c r="AG41" i="12"/>
  <c r="AH41" i="12"/>
  <c r="AG42" i="8"/>
  <c r="AH42" i="8"/>
  <c r="AG44" i="15"/>
  <c r="AH44" i="15"/>
  <c r="AG6" i="7"/>
  <c r="AG48" i="9"/>
  <c r="AH48" i="9"/>
  <c r="AG49" i="7"/>
  <c r="AH49" i="14"/>
  <c r="AI49" i="14"/>
  <c r="AG49" i="14"/>
  <c r="AI8" i="14"/>
  <c r="AG8" i="14"/>
  <c r="AH8" i="14"/>
  <c r="AG16" i="14"/>
  <c r="AH16" i="14"/>
  <c r="AI16" i="14"/>
  <c r="AG20" i="14"/>
  <c r="AH20" i="14"/>
  <c r="AI20" i="14"/>
  <c r="AI24" i="14"/>
  <c r="AG24" i="14"/>
  <c r="AH24" i="14"/>
  <c r="AI27" i="14"/>
  <c r="AH27" i="14"/>
  <c r="AG27" i="14"/>
  <c r="AH31" i="14"/>
  <c r="AI31" i="14"/>
  <c r="AG31" i="14"/>
  <c r="AG35" i="14"/>
  <c r="AH35" i="14"/>
  <c r="AI35" i="14"/>
  <c r="AG39" i="14"/>
  <c r="AH39" i="14"/>
  <c r="AI39" i="14"/>
  <c r="AG43" i="14"/>
  <c r="AH43" i="14"/>
  <c r="AI43" i="14"/>
  <c r="AG7" i="14"/>
  <c r="AH7" i="14"/>
  <c r="AI7" i="14"/>
  <c r="AH11" i="14"/>
  <c r="AI11" i="14"/>
  <c r="AG11" i="14"/>
  <c r="AI15" i="14"/>
  <c r="AG15" i="14"/>
  <c r="AH15" i="14"/>
  <c r="AI19" i="14"/>
  <c r="AH19" i="14"/>
  <c r="AG19" i="14"/>
  <c r="AG23" i="14"/>
  <c r="AH23" i="14"/>
  <c r="AI23" i="14"/>
  <c r="AG26" i="14"/>
  <c r="AH26" i="14"/>
  <c r="AI26" i="14"/>
  <c r="AG30" i="14"/>
  <c r="AH30" i="14"/>
  <c r="AI30" i="14"/>
  <c r="AG34" i="14"/>
  <c r="AH34" i="14"/>
  <c r="AI34" i="14"/>
  <c r="AI42" i="14"/>
  <c r="AG42" i="14"/>
  <c r="AH42" i="14"/>
  <c r="AG48" i="14"/>
  <c r="AH48" i="14"/>
  <c r="AI48" i="14"/>
  <c r="AG6" i="14"/>
  <c r="AH6" i="14"/>
  <c r="AI6" i="14"/>
  <c r="AG10" i="14"/>
  <c r="AH10" i="14"/>
  <c r="AI10" i="14"/>
  <c r="AH22" i="14"/>
  <c r="AI22" i="14"/>
  <c r="AG22" i="14"/>
  <c r="AG25" i="14"/>
  <c r="AH25" i="14"/>
  <c r="AI25" i="14"/>
  <c r="AG33" i="14"/>
  <c r="AI33" i="14"/>
  <c r="AH33" i="14"/>
  <c r="AG37" i="14"/>
  <c r="AH37" i="14"/>
  <c r="AI37" i="14"/>
  <c r="AG41" i="14"/>
  <c r="AH41" i="14"/>
  <c r="AI41" i="14"/>
  <c r="AG47" i="14"/>
  <c r="AH47" i="14"/>
  <c r="AI47" i="14"/>
  <c r="AG9" i="14"/>
  <c r="AH9" i="14"/>
  <c r="AI9" i="14"/>
  <c r="AG13" i="14"/>
  <c r="AH13" i="14"/>
  <c r="AI13" i="14"/>
  <c r="AG17" i="14"/>
  <c r="AH17" i="14"/>
  <c r="AI17" i="14"/>
  <c r="AG21" i="14"/>
  <c r="AH21" i="14"/>
  <c r="AI21" i="14"/>
  <c r="AG28" i="14"/>
  <c r="AH28" i="14"/>
  <c r="AI28" i="14"/>
  <c r="AG32" i="14"/>
  <c r="AH32" i="14"/>
  <c r="AI32" i="14"/>
  <c r="AI36" i="14"/>
  <c r="AH36" i="14"/>
  <c r="AG36" i="14"/>
  <c r="AH40" i="14"/>
  <c r="AI40" i="14"/>
  <c r="AG40" i="14"/>
  <c r="AG44" i="14"/>
  <c r="AH44" i="14"/>
  <c r="AI44" i="14"/>
  <c r="AI46" i="14"/>
  <c r="AH46" i="14"/>
  <c r="AG46" i="14"/>
  <c r="AH11" i="6"/>
  <c r="AG11" i="6"/>
  <c r="AG13" i="5"/>
  <c r="AH13" i="5"/>
  <c r="AG20" i="6"/>
  <c r="AH20" i="6"/>
  <c r="AG21" i="5"/>
  <c r="AH21" i="5"/>
  <c r="AG22" i="4"/>
  <c r="AH26" i="6"/>
  <c r="AG26" i="6"/>
  <c r="AG27" i="5"/>
  <c r="AH27" i="5"/>
  <c r="AG28" i="4"/>
  <c r="AG34" i="6"/>
  <c r="AH34" i="6"/>
  <c r="AG35" i="5"/>
  <c r="AH35" i="5"/>
  <c r="AG42" i="6"/>
  <c r="AH42" i="6"/>
  <c r="AH43" i="5"/>
  <c r="AG43" i="5"/>
  <c r="AG44" i="4"/>
  <c r="AG48" i="6"/>
  <c r="AH48" i="6"/>
  <c r="AG49" i="5"/>
  <c r="AH49" i="5"/>
  <c r="AG19" i="6"/>
  <c r="AH19" i="6"/>
  <c r="AG10" i="6"/>
  <c r="AH10" i="6"/>
  <c r="AG11" i="5"/>
  <c r="AH11" i="5"/>
  <c r="AG19" i="5"/>
  <c r="AH19" i="5"/>
  <c r="AG20" i="4"/>
  <c r="AG26" i="4"/>
  <c r="AG32" i="6"/>
  <c r="AH32" i="6"/>
  <c r="AH33" i="5"/>
  <c r="AG33" i="5"/>
  <c r="AG34" i="4"/>
  <c r="AH40" i="6"/>
  <c r="AG40" i="6"/>
  <c r="AG41" i="5"/>
  <c r="AH41" i="5"/>
  <c r="AG42" i="4"/>
  <c r="AG46" i="6"/>
  <c r="AH46" i="6"/>
  <c r="AH47" i="5"/>
  <c r="AG47" i="5"/>
  <c r="AG48" i="4"/>
  <c r="AG33" i="6"/>
  <c r="AH33" i="6"/>
  <c r="AG41" i="6"/>
  <c r="AH41" i="6"/>
  <c r="AG48" i="5"/>
  <c r="AH48" i="5"/>
  <c r="AG10" i="5"/>
  <c r="AH10" i="5"/>
  <c r="AG11" i="4"/>
  <c r="AH17" i="6"/>
  <c r="AG17" i="6"/>
  <c r="AG19" i="4"/>
  <c r="AG32" i="5"/>
  <c r="AH32" i="5"/>
  <c r="AG33" i="4"/>
  <c r="AG39" i="6"/>
  <c r="AH39" i="6"/>
  <c r="AG40" i="5"/>
  <c r="AH40" i="5"/>
  <c r="AG41" i="4"/>
  <c r="AG6" i="6"/>
  <c r="AH6" i="6"/>
  <c r="AG46" i="5"/>
  <c r="AH46" i="5"/>
  <c r="AG47" i="4"/>
  <c r="AH42" i="5"/>
  <c r="AG42" i="5"/>
  <c r="AG8" i="6"/>
  <c r="AH8" i="6"/>
  <c r="AG10" i="4"/>
  <c r="AG16" i="6"/>
  <c r="AH16" i="6"/>
  <c r="AG17" i="5"/>
  <c r="AH17" i="5"/>
  <c r="AG30" i="6"/>
  <c r="AH30" i="6"/>
  <c r="AG32" i="4"/>
  <c r="AG39" i="5"/>
  <c r="AH39" i="5"/>
  <c r="AG40" i="4"/>
  <c r="AH6" i="5"/>
  <c r="AG6" i="5"/>
  <c r="AG46" i="4"/>
  <c r="AG26" i="5"/>
  <c r="AH26" i="5"/>
  <c r="AG34" i="5"/>
  <c r="AH34" i="5"/>
  <c r="AG47" i="6"/>
  <c r="AH47" i="6"/>
  <c r="AH7" i="6"/>
  <c r="AG7" i="6"/>
  <c r="AG8" i="5"/>
  <c r="AH8" i="5"/>
  <c r="AG15" i="6"/>
  <c r="AH15" i="6"/>
  <c r="AG16" i="5"/>
  <c r="AH16" i="5"/>
  <c r="AG17" i="4"/>
  <c r="AG23" i="6"/>
  <c r="AH23" i="6"/>
  <c r="AH30" i="5"/>
  <c r="AG30" i="5"/>
  <c r="AG37" i="6"/>
  <c r="AH37" i="6"/>
  <c r="AG39" i="4"/>
  <c r="AG6" i="4"/>
  <c r="AH20" i="5"/>
  <c r="AG20" i="5"/>
  <c r="AG7" i="5"/>
  <c r="AH7" i="5"/>
  <c r="AG16" i="4"/>
  <c r="AH22" i="6"/>
  <c r="AG22" i="6"/>
  <c r="AG23" i="5"/>
  <c r="AH23" i="5"/>
  <c r="AG28" i="6"/>
  <c r="AH28" i="6"/>
  <c r="AG30" i="4"/>
  <c r="AH37" i="5"/>
  <c r="AG37" i="5"/>
  <c r="AH44" i="6"/>
  <c r="AG44" i="6"/>
  <c r="AG8" i="4"/>
  <c r="AH15" i="5"/>
  <c r="AG15" i="5"/>
  <c r="AG7" i="4"/>
  <c r="AG13" i="6"/>
  <c r="AH13" i="6"/>
  <c r="AG15" i="4"/>
  <c r="AG21" i="6"/>
  <c r="AH21" i="6"/>
  <c r="AG22" i="5"/>
  <c r="AH22" i="5"/>
  <c r="AG23" i="4"/>
  <c r="AG27" i="6"/>
  <c r="AH27" i="6"/>
  <c r="AH28" i="5"/>
  <c r="AG28" i="5"/>
  <c r="AH35" i="6"/>
  <c r="AG35" i="6"/>
  <c r="AG37" i="4"/>
  <c r="AG43" i="6"/>
  <c r="AH43" i="6"/>
  <c r="AG44" i="5"/>
  <c r="AH44" i="5"/>
  <c r="AG49" i="6"/>
  <c r="AH49" i="6"/>
  <c r="AG5" i="7" l="1"/>
  <c r="AH5" i="8"/>
  <c r="AG5" i="9"/>
  <c r="AG5" i="12"/>
  <c r="AG5" i="15"/>
  <c r="AH5" i="5"/>
  <c r="AG5" i="6"/>
  <c r="AG5" i="8"/>
  <c r="AH5" i="9"/>
  <c r="AH5" i="12"/>
  <c r="AH5" i="15"/>
  <c r="AG5" i="14"/>
  <c r="AG77" i="14" s="1"/>
  <c r="AH5" i="6"/>
  <c r="AG5" i="5"/>
  <c r="AH5" i="14"/>
  <c r="AH77" i="14" s="1"/>
  <c r="AI5" i="14"/>
  <c r="AG50" i="7" l="1"/>
  <c r="AG5" i="4" l="1"/>
  <c r="AG50" i="4" l="1"/>
  <c r="AF50" i="4"/>
  <c r="AF77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I77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77" i="14" l="1"/>
  <c r="G77" i="14"/>
  <c r="S77" i="14"/>
  <c r="E77" i="14"/>
  <c r="Q77" i="14"/>
  <c r="Y77" i="14"/>
  <c r="U77" i="14"/>
  <c r="AC77" i="14"/>
  <c r="O77" i="14"/>
  <c r="W77" i="14"/>
  <c r="F77" i="14"/>
  <c r="J77" i="14"/>
  <c r="N77" i="14"/>
  <c r="R77" i="14"/>
  <c r="V77" i="14"/>
  <c r="Z77" i="14"/>
  <c r="K77" i="14"/>
  <c r="AA77" i="14"/>
  <c r="M77" i="14"/>
  <c r="AD77" i="14"/>
  <c r="AE77" i="14"/>
  <c r="AG50" i="15"/>
  <c r="AG50" i="12"/>
  <c r="AG50" i="9"/>
  <c r="AG50" i="8"/>
  <c r="AG50" i="6"/>
  <c r="B77" i="14"/>
  <c r="AG50" i="5"/>
  <c r="D77" i="14"/>
  <c r="H77" i="14"/>
  <c r="L77" i="14"/>
  <c r="P77" i="14"/>
  <c r="T77" i="14"/>
  <c r="X77" i="14"/>
  <c r="AB77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<sst xmlns="http://schemas.openxmlformats.org/spreadsheetml/2006/main" count="1742" uniqueCount="246">
  <si>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</si>
  <si>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</si>
  <si>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</si>
  <si>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</si>
  <si>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</si>
  <si>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</si>
  <si>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</si>
  <si>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</si>
  <si>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</si>
  <si>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</si>
  <si>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</si>
  <si>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</si>
  <si>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</si>
  <si>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</si>
  <si>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</si>
  <si>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</si>
  <si>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</si>
  <si>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</si>
  <si>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</si>
  <si>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</si>
  <si>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</si>
  <si>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</si>
  <si>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</si>
  <si>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</si>
  <si>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</si>
  <si>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</si>
  <si>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</si>
  <si>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</si>
  <si>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</si>
  <si>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</si>
  <si>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</si>
  <si>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</si>
  <si>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</si>
  <si>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</si>
  <si>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</si>
  <si>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</si>
  <si>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</si>
  <si>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</si>
  <si>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</si>
  <si>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</si>
  <si>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</si>
  <si>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</si>
  <si>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</si>
  <si>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</si>
  <si>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</si>
  <si>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</si>
  <si>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</si>
  <si>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</si>
  <si>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</si>
  <si>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</si>
  <si>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</si>
  <si>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</si>
  <si>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</si>
  <si>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</si>
  <si>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</si>
  <si>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</si>
  <si>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</si>
  <si>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</si>
  <si>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</si>
  <si>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</si>
  <si>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</si>
  <si>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</si>
  <si>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</si>
  <si>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</si>
  <si>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</si>
  <si>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</si>
  <si>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</si>
  <si>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</si>
  <si>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</si>
  <si>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</si>
  <si>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</si>
  <si>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</si>
  <si>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</si>
  <si>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</si>
  <si>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</si>
  <si>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</si>
  <si>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</si>
  <si>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</si>
  <si>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</si>
  <si>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</si>
  <si>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</si>
  <si>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</si>
  <si>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</si>
  <si>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</si>
  <si>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</si>
  <si>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</si>
  <si>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</si>
  <si>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</si>
  <si>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</si>
  <si>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</si>
  <si>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</si>
  <si>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</si>
  <si>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</si>
  <si>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</si>
  <si>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</si>
  <si>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</si>
  <si>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</si>
  <si>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</si>
  <si>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</si>
  <si>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</si>
  <si>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</si>
  <si>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</si>
  <si>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</si>
  <si>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</si>
  <si>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</si>
  <si>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</si>
  <si>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</si>
  <si>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</si>
  <si>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</si>
  <si>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</si>
  <si>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</si>
  <si>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</si>
  <si>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</si>
  <si>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</si>
  <si>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</si>
  <si>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</si>
  <si>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</si>
  <si>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</si>
  <si>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</si>
  <si>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</si>
  <si>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</si>
  <si>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</si>
  <si>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</si>
  <si>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</si>
  <si>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</si>
  <si>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</si>
  <si>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</si>
  <si>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</si>
  <si>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</si>
  <si>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</si>
  <si>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</si>
  <si>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</si>
  <si>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</si>
  <si>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</si>
  <si>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</si>
  <si>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</si>
  <si>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</si>
  <si>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</si>
  <si>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</si>
  <si>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</si>
  <si>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</si>
  <si>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</si>
  <si>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</si>
  <si>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</si>
  <si>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</si>
  <si>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</si>
  <si>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</si>
  <si>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</si>
  <si>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</si>
  <si>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</si>
  <si>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</si>
  <si>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</si>
  <si>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</si>
  <si>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</si>
  <si>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</si>
  <si>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</si>
  <si>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</si>
  <si>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</si>
  <si>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</si>
  <si>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</si>
  <si>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</si>
  <si>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</si>
  <si>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</si>
  <si>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</si>
  <si>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</si>
  <si>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</si>
  <si>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</si>
  <si>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</si>
  <si>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</si>
  <si>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</si>
  <si>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</si>
  <si>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</si>
  <si>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</si>
  <si>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</si>
  <si>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</si>
  <si>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</si>
  <si>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</si>
  <si>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</si>
  <si>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</si>
  <si>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</si>
  <si>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</si>
  <si>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</si>
  <si>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</si>
  <si>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</si>
  <si>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</si>
  <si>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</si>
  <si>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</si>
  <si>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</si>
  <si>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</si>
  <si>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</si>
  <si>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</si>
  <si>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</si>
  <si>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</si>
  <si>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</si>
  <si>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</si>
  <si>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</si>
  <si>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</si>
  <si>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</si>
  <si>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</si>
  <si>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</si>
  <si>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</si>
  <si>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</si>
  <si>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</si>
  <si>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</si>
  <si>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</si>
  <si>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 xml:space="preserve">  Maior Ocorrência no Estado</t>
  </si>
  <si>
    <t>Maior Ocorrência no dia</t>
  </si>
  <si>
    <t>*</t>
  </si>
  <si>
    <t>Média Registrada</t>
  </si>
  <si>
    <t>Mínima Registrada</t>
  </si>
  <si>
    <t xml:space="preserve">  </t>
  </si>
  <si>
    <t>Maior Ocorrência</t>
  </si>
  <si>
    <t>Dias sem chuva</t>
  </si>
  <si>
    <t>Julho/2023</t>
  </si>
  <si>
    <t>Chuva (mm)</t>
  </si>
  <si>
    <t>Fonte: CEMADEN</t>
  </si>
  <si>
    <t>Fonte: EMBRAPA (Agropecuária Oeste)</t>
  </si>
  <si>
    <t>Fonte: INMET/SEMADESC/CEMTEC</t>
  </si>
  <si>
    <t xml:space="preserve">(*) Nenhuma Infotmação Disponivel pelo INMET </t>
  </si>
  <si>
    <t>5.Aral Moreira</t>
  </si>
  <si>
    <t>Rajada do Vento (km/h)</t>
  </si>
  <si>
    <t>Velocidade do Vento Máxima (km/h)</t>
  </si>
  <si>
    <t>Umidade Relativa do Ar Máxima (%)</t>
  </si>
  <si>
    <t>Umidade Relativa do Ar Mínima (%)</t>
  </si>
  <si>
    <t>Umidade Relativa do Ar Instantânea (%)</t>
  </si>
  <si>
    <t>Temperatura Mínima (°C)</t>
  </si>
  <si>
    <t>Temperatura Máxima (°C)</t>
  </si>
  <si>
    <t>Temperatura Instantânea (°C)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</si>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</sst>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darkGray">
        <bgColor theme="0"/>
      </patternFill>
    </fill>
    <fill>
      <patternFill patternType="darkGray"/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0" xfId="0" applyFont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0" fontId="0" fillId="6" borderId="7" xfId="0" applyFill="1" applyBorder="1"/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2" fontId="4" fillId="2" borderId="24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2" fontId="8" fillId="6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2" fontId="21" fillId="5" borderId="1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10" borderId="11" xfId="0" applyNumberFormat="1" applyFont="1" applyFill="1" applyBorder="1" applyAlignment="1">
      <alignment horizontal="center"/>
    </xf>
    <xf numFmtId="4" fontId="7" fillId="3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/>
    </xf>
    <xf numFmtId="2" fontId="21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/>
    </xf>
    <xf numFmtId="4" fontId="8" fillId="11" borderId="11" xfId="0" applyNumberFormat="1" applyFont="1" applyFill="1" applyBorder="1" applyAlignment="1">
      <alignment horizontal="center"/>
    </xf>
    <xf numFmtId="0" fontId="24" fillId="6" borderId="4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vertical="center"/>
    </xf>
    <xf numFmtId="0" fontId="7" fillId="12" borderId="4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/>
    </xf>
    <xf numFmtId="1" fontId="7" fillId="0" borderId="5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4" fillId="12" borderId="10" xfId="0" applyFont="1" applyFill="1" applyBorder="1" applyAlignment="1">
      <alignment horizontal="left" vertical="center"/>
    </xf>
    <xf numFmtId="1" fontId="20" fillId="3" borderId="1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1" xfId="0" applyNumberFormat="1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49" fontId="23" fillId="3" borderId="2" xfId="0" applyNumberFormat="1" applyFont="1" applyFill="1" applyBorder="1" applyAlignment="1">
      <alignment horizontal="center" vertical="center"/>
    </xf>
    <xf numFmtId="49" fontId="23" fillId="3" borderId="3" xfId="0" applyNumberFormat="1" applyFont="1" applyFill="1" applyBorder="1" applyAlignment="1">
      <alignment horizontal="center" vertical="center"/>
    </xf>
    <xf numFmtId="49" fontId="23" fillId="3" borderId="29" xfId="0" applyNumberFormat="1" applyFont="1" applyFill="1" applyBorder="1" applyAlignment="1">
      <alignment horizontal="center" vertical="center"/>
    </xf>
    <xf numFmtId="1" fontId="21" fillId="3" borderId="16" xfId="0" applyNumberFormat="1" applyFont="1" applyFill="1" applyBorder="1" applyAlignment="1">
      <alignment horizontal="center" vertical="center"/>
    </xf>
    <xf numFmtId="1" fontId="21" fillId="3" borderId="1" xfId="0" applyNumberFormat="1" applyFont="1" applyFill="1" applyBorder="1" applyAlignment="1">
      <alignment horizontal="center" vertical="center"/>
    </xf>
    <xf numFmtId="14" fontId="21" fillId="3" borderId="15" xfId="0" applyNumberFormat="1" applyFont="1" applyFill="1" applyBorder="1" applyAlignment="1">
      <alignment horizontal="center" vertical="center" wrapText="1"/>
    </xf>
    <xf numFmtId="14" fontId="21" fillId="3" borderId="28" xfId="0" applyNumberFormat="1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296334</xdr:colOff>
      <xdr:row>50</xdr:row>
      <xdr:rowOff>52917</xdr:rowOff>
    </xdr:from>
    <xdr:to>
      <xdr:col>32</xdr:col>
      <xdr:colOff>218389</xdr:colOff>
      <xdr:row>56</xdr:row>
      <xdr:rowOff>28668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334" y="7344834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243417</xdr:colOff>
      <xdr:row>50</xdr:row>
      <xdr:rowOff>42334</xdr:rowOff>
    </xdr:from>
    <xdr:to>
      <xdr:col>33</xdr:col>
      <xdr:colOff>80806</xdr:colOff>
      <xdr:row>56</xdr:row>
      <xdr:rowOff>18085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584" y="8371417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63499</xdr:colOff>
      <xdr:row>50</xdr:row>
      <xdr:rowOff>31751</xdr:rowOff>
    </xdr:from>
    <xdr:to>
      <xdr:col>33</xdr:col>
      <xdr:colOff>260721</xdr:colOff>
      <xdr:row>56</xdr:row>
      <xdr:rowOff>7502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916" y="8360834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306916</xdr:colOff>
      <xdr:row>50</xdr:row>
      <xdr:rowOff>52918</xdr:rowOff>
    </xdr:from>
    <xdr:to>
      <xdr:col>31</xdr:col>
      <xdr:colOff>451221</xdr:colOff>
      <xdr:row>56</xdr:row>
      <xdr:rowOff>28669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416" y="8382001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391583</xdr:colOff>
      <xdr:row>50</xdr:row>
      <xdr:rowOff>31750</xdr:rowOff>
    </xdr:from>
    <xdr:to>
      <xdr:col>33</xdr:col>
      <xdr:colOff>154889</xdr:colOff>
      <xdr:row>56</xdr:row>
      <xdr:rowOff>7501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158749</xdr:colOff>
      <xdr:row>50</xdr:row>
      <xdr:rowOff>95251</xdr:rowOff>
    </xdr:from>
    <xdr:to>
      <xdr:col>33</xdr:col>
      <xdr:colOff>281888</xdr:colOff>
      <xdr:row>56</xdr:row>
      <xdr:rowOff>71002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7916" y="8424334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169333</xdr:colOff>
      <xdr:row>50</xdr:row>
      <xdr:rowOff>74084</xdr:rowOff>
    </xdr:from>
    <xdr:to>
      <xdr:col>33</xdr:col>
      <xdr:colOff>313638</xdr:colOff>
      <xdr:row>56</xdr:row>
      <xdr:rowOff>49835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2333" y="8403167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296334</xdr:colOff>
      <xdr:row>50</xdr:row>
      <xdr:rowOff>31750</xdr:rowOff>
    </xdr:from>
    <xdr:to>
      <xdr:col>33</xdr:col>
      <xdr:colOff>324222</xdr:colOff>
      <xdr:row>56</xdr:row>
      <xdr:rowOff>7501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3417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211667</xdr:colOff>
      <xdr:row>77</xdr:row>
      <xdr:rowOff>84666</xdr:rowOff>
    </xdr:from>
    <xdr:to>
      <xdr:col>34</xdr:col>
      <xdr:colOff>250139</xdr:colOff>
      <xdr:row>83</xdr:row>
      <xdr:rowOff>60417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167" y="8413749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19.777272727272727</v>
          </cell>
          <cell r="C5">
            <v>29.8</v>
          </cell>
          <cell r="D5">
            <v>11.7</v>
          </cell>
          <cell r="E5">
            <v>73</v>
          </cell>
          <cell r="F5">
            <v>100</v>
          </cell>
          <cell r="G5">
            <v>35</v>
          </cell>
          <cell r="H5">
            <v>5.7600000000000007</v>
          </cell>
          <cell r="I5" t="str">
            <v>*</v>
          </cell>
          <cell r="J5">
            <v>20.52</v>
          </cell>
          <cell r="K5">
            <v>0</v>
          </cell>
        </row>
        <row r="6">
          <cell r="B6">
            <v>19.404347826086958</v>
          </cell>
          <cell r="C6">
            <v>29.9</v>
          </cell>
          <cell r="D6">
            <v>10.7</v>
          </cell>
          <cell r="E6">
            <v>72</v>
          </cell>
          <cell r="F6">
            <v>100</v>
          </cell>
          <cell r="G6">
            <v>32</v>
          </cell>
          <cell r="H6">
            <v>8.2799999999999994</v>
          </cell>
          <cell r="I6" t="str">
            <v>*</v>
          </cell>
          <cell r="J6">
            <v>20.16</v>
          </cell>
          <cell r="K6">
            <v>0</v>
          </cell>
        </row>
        <row r="7">
          <cell r="B7">
            <v>18.987500000000001</v>
          </cell>
          <cell r="C7">
            <v>29.4</v>
          </cell>
          <cell r="D7">
            <v>11.4</v>
          </cell>
          <cell r="E7">
            <v>76.166666666666671</v>
          </cell>
          <cell r="F7">
            <v>100</v>
          </cell>
          <cell r="G7">
            <v>31</v>
          </cell>
          <cell r="H7">
            <v>11.16</v>
          </cell>
          <cell r="I7" t="str">
            <v>*</v>
          </cell>
          <cell r="J7">
            <v>21.96</v>
          </cell>
          <cell r="K7">
            <v>0</v>
          </cell>
        </row>
        <row r="8">
          <cell r="B8">
            <v>18.716666666666665</v>
          </cell>
          <cell r="C8">
            <v>29</v>
          </cell>
          <cell r="D8">
            <v>11.8</v>
          </cell>
          <cell r="E8">
            <v>75.791666666666671</v>
          </cell>
          <cell r="F8">
            <v>100</v>
          </cell>
          <cell r="G8">
            <v>33</v>
          </cell>
          <cell r="H8">
            <v>9</v>
          </cell>
          <cell r="I8" t="str">
            <v>*</v>
          </cell>
          <cell r="J8">
            <v>25.2</v>
          </cell>
          <cell r="K8">
            <v>0</v>
          </cell>
        </row>
        <row r="9">
          <cell r="B9">
            <v>19.418181818181822</v>
          </cell>
          <cell r="C9">
            <v>31.4</v>
          </cell>
          <cell r="D9">
            <v>10.5</v>
          </cell>
          <cell r="E9">
            <v>73.772727272727266</v>
          </cell>
          <cell r="F9">
            <v>100</v>
          </cell>
          <cell r="G9">
            <v>24</v>
          </cell>
          <cell r="H9">
            <v>6.12</v>
          </cell>
          <cell r="I9" t="str">
            <v>*</v>
          </cell>
          <cell r="J9">
            <v>18</v>
          </cell>
          <cell r="K9">
            <v>0</v>
          </cell>
        </row>
        <row r="10">
          <cell r="B10">
            <v>20.347826086956523</v>
          </cell>
          <cell r="C10">
            <v>31.9</v>
          </cell>
          <cell r="D10">
            <v>10.8</v>
          </cell>
          <cell r="E10">
            <v>69.571428571428569</v>
          </cell>
          <cell r="F10">
            <v>100</v>
          </cell>
          <cell r="G10">
            <v>28</v>
          </cell>
          <cell r="H10">
            <v>11.879999999999999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21.4</v>
          </cell>
          <cell r="C11">
            <v>33.200000000000003</v>
          </cell>
          <cell r="D11">
            <v>14.3</v>
          </cell>
          <cell r="E11">
            <v>69.434782608695656</v>
          </cell>
          <cell r="F11">
            <v>98</v>
          </cell>
          <cell r="G11">
            <v>25</v>
          </cell>
          <cell r="H11">
            <v>12.24</v>
          </cell>
          <cell r="I11" t="str">
            <v>*</v>
          </cell>
          <cell r="J11">
            <v>23.040000000000003</v>
          </cell>
          <cell r="K11">
            <v>0</v>
          </cell>
        </row>
        <row r="12">
          <cell r="B12">
            <v>21.183333333333334</v>
          </cell>
          <cell r="C12">
            <v>32.799999999999997</v>
          </cell>
          <cell r="D12">
            <v>13.3</v>
          </cell>
          <cell r="E12">
            <v>70.583333333333329</v>
          </cell>
          <cell r="F12">
            <v>100</v>
          </cell>
          <cell r="G12">
            <v>25</v>
          </cell>
          <cell r="H12">
            <v>17.28</v>
          </cell>
          <cell r="I12" t="str">
            <v>*</v>
          </cell>
          <cell r="J12">
            <v>43.92</v>
          </cell>
          <cell r="K12">
            <v>0</v>
          </cell>
        </row>
        <row r="13">
          <cell r="B13">
            <v>21.991304347826091</v>
          </cell>
          <cell r="C13">
            <v>31.6</v>
          </cell>
          <cell r="D13">
            <v>16.899999999999999</v>
          </cell>
          <cell r="E13">
            <v>77.043478260869563</v>
          </cell>
          <cell r="F13">
            <v>94</v>
          </cell>
          <cell r="G13">
            <v>37</v>
          </cell>
          <cell r="H13">
            <v>4.6800000000000006</v>
          </cell>
          <cell r="I13" t="str">
            <v>*</v>
          </cell>
          <cell r="J13">
            <v>15.48</v>
          </cell>
          <cell r="K13">
            <v>0</v>
          </cell>
        </row>
        <row r="14">
          <cell r="B14">
            <v>23.622727272727271</v>
          </cell>
          <cell r="C14">
            <v>34.4</v>
          </cell>
          <cell r="D14">
            <v>15.8</v>
          </cell>
          <cell r="E14">
            <v>71.571428571428569</v>
          </cell>
          <cell r="F14">
            <v>100</v>
          </cell>
          <cell r="G14">
            <v>27</v>
          </cell>
          <cell r="H14">
            <v>12.24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23.475000000000005</v>
          </cell>
          <cell r="C15">
            <v>35.200000000000003</v>
          </cell>
          <cell r="D15">
            <v>15.5</v>
          </cell>
          <cell r="E15">
            <v>68.041666666666671</v>
          </cell>
          <cell r="F15">
            <v>97</v>
          </cell>
          <cell r="G15">
            <v>17</v>
          </cell>
          <cell r="H15">
            <v>12.6</v>
          </cell>
          <cell r="I15" t="str">
            <v>*</v>
          </cell>
          <cell r="J15">
            <v>24.12</v>
          </cell>
          <cell r="K15">
            <v>0</v>
          </cell>
        </row>
        <row r="16">
          <cell r="B16">
            <v>22.416666666666668</v>
          </cell>
          <cell r="C16">
            <v>34.1</v>
          </cell>
          <cell r="D16">
            <v>13.5</v>
          </cell>
          <cell r="E16">
            <v>63.625</v>
          </cell>
          <cell r="F16">
            <v>98</v>
          </cell>
          <cell r="G16">
            <v>20</v>
          </cell>
          <cell r="H16">
            <v>19.440000000000001</v>
          </cell>
          <cell r="I16" t="str">
            <v>*</v>
          </cell>
          <cell r="J16">
            <v>43.92</v>
          </cell>
          <cell r="K16">
            <v>0</v>
          </cell>
        </row>
        <row r="17">
          <cell r="B17">
            <v>19.716666666666665</v>
          </cell>
          <cell r="C17">
            <v>26.3</v>
          </cell>
          <cell r="D17">
            <v>14.6</v>
          </cell>
          <cell r="E17">
            <v>71.666666666666671</v>
          </cell>
          <cell r="F17">
            <v>97</v>
          </cell>
          <cell r="G17">
            <v>40</v>
          </cell>
          <cell r="H17">
            <v>14.4</v>
          </cell>
          <cell r="I17" t="str">
            <v>*</v>
          </cell>
          <cell r="J17">
            <v>29.880000000000003</v>
          </cell>
          <cell r="K17">
            <v>2.2000000000000002</v>
          </cell>
        </row>
        <row r="18">
          <cell r="B18">
            <v>13.730434782608693</v>
          </cell>
          <cell r="C18">
            <v>20.2</v>
          </cell>
          <cell r="D18">
            <v>8.4</v>
          </cell>
          <cell r="E18">
            <v>80.956521739130437</v>
          </cell>
          <cell r="F18">
            <v>99</v>
          </cell>
          <cell r="G18">
            <v>47</v>
          </cell>
          <cell r="H18">
            <v>9</v>
          </cell>
          <cell r="I18" t="str">
            <v>*</v>
          </cell>
          <cell r="J18">
            <v>21.6</v>
          </cell>
          <cell r="K18">
            <v>0.2</v>
          </cell>
        </row>
        <row r="19">
          <cell r="B19">
            <v>13.525</v>
          </cell>
          <cell r="C19">
            <v>25.9</v>
          </cell>
          <cell r="D19">
            <v>3.8</v>
          </cell>
          <cell r="E19">
            <v>66.125</v>
          </cell>
          <cell r="F19">
            <v>100</v>
          </cell>
          <cell r="G19">
            <v>32</v>
          </cell>
          <cell r="H19">
            <v>9.7200000000000006</v>
          </cell>
          <cell r="I19" t="str">
            <v>*</v>
          </cell>
          <cell r="J19">
            <v>24.48</v>
          </cell>
          <cell r="K19">
            <v>0</v>
          </cell>
        </row>
        <row r="20">
          <cell r="B20">
            <v>21.919047619047621</v>
          </cell>
          <cell r="C20">
            <v>31</v>
          </cell>
          <cell r="D20">
            <v>13.4</v>
          </cell>
          <cell r="E20">
            <v>65.904761904761898</v>
          </cell>
          <cell r="F20">
            <v>99</v>
          </cell>
          <cell r="G20">
            <v>35</v>
          </cell>
          <cell r="H20">
            <v>7.9200000000000008</v>
          </cell>
          <cell r="I20" t="str">
            <v>*</v>
          </cell>
          <cell r="J20">
            <v>22.32</v>
          </cell>
          <cell r="K20">
            <v>0</v>
          </cell>
        </row>
        <row r="21">
          <cell r="B21">
            <v>23.615000000000002</v>
          </cell>
          <cell r="C21">
            <v>33.700000000000003</v>
          </cell>
          <cell r="D21">
            <v>14.5</v>
          </cell>
          <cell r="E21">
            <v>69.3</v>
          </cell>
          <cell r="F21">
            <v>100</v>
          </cell>
          <cell r="G21">
            <v>30</v>
          </cell>
          <cell r="H21">
            <v>11.520000000000001</v>
          </cell>
          <cell r="I21" t="str">
            <v>*</v>
          </cell>
          <cell r="J21">
            <v>26.64</v>
          </cell>
          <cell r="K21">
            <v>0</v>
          </cell>
        </row>
        <row r="22">
          <cell r="B22">
            <v>21.716666666666665</v>
          </cell>
          <cell r="C22">
            <v>29.8</v>
          </cell>
          <cell r="D22">
            <v>14.6</v>
          </cell>
          <cell r="E22">
            <v>74.708333333333329</v>
          </cell>
          <cell r="F22">
            <v>100</v>
          </cell>
          <cell r="G22">
            <v>45</v>
          </cell>
          <cell r="H22">
            <v>11.16</v>
          </cell>
          <cell r="I22" t="str">
            <v>*</v>
          </cell>
          <cell r="J22">
            <v>25.2</v>
          </cell>
          <cell r="K22">
            <v>0</v>
          </cell>
        </row>
        <row r="23">
          <cell r="B23">
            <v>21.460869565217386</v>
          </cell>
          <cell r="C23">
            <v>30.3</v>
          </cell>
          <cell r="D23">
            <v>14.9</v>
          </cell>
          <cell r="E23">
            <v>76.913043478260875</v>
          </cell>
          <cell r="F23">
            <v>100</v>
          </cell>
          <cell r="G23">
            <v>45</v>
          </cell>
          <cell r="H23">
            <v>9.3600000000000012</v>
          </cell>
          <cell r="I23" t="str">
            <v>*</v>
          </cell>
          <cell r="J23">
            <v>19.8</v>
          </cell>
          <cell r="K23">
            <v>0</v>
          </cell>
        </row>
        <row r="24">
          <cell r="B24">
            <v>22.050000000000008</v>
          </cell>
          <cell r="C24">
            <v>30.5</v>
          </cell>
          <cell r="D24">
            <v>16.100000000000001</v>
          </cell>
          <cell r="E24">
            <v>76.208333333333329</v>
          </cell>
          <cell r="F24">
            <v>97</v>
          </cell>
          <cell r="G24">
            <v>44</v>
          </cell>
          <cell r="H24">
            <v>11.520000000000001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23.950000000000003</v>
          </cell>
          <cell r="C25">
            <v>33.1</v>
          </cell>
          <cell r="D25">
            <v>16.5</v>
          </cell>
          <cell r="E25">
            <v>69.909090909090907</v>
          </cell>
          <cell r="F25">
            <v>99</v>
          </cell>
          <cell r="G25">
            <v>32</v>
          </cell>
          <cell r="H25">
            <v>13.68</v>
          </cell>
          <cell r="I25" t="str">
            <v>*</v>
          </cell>
          <cell r="J25">
            <v>36.72</v>
          </cell>
          <cell r="K25">
            <v>0</v>
          </cell>
        </row>
        <row r="26">
          <cell r="B26">
            <v>22.952173913043481</v>
          </cell>
          <cell r="C26">
            <v>33</v>
          </cell>
          <cell r="D26">
            <v>14.2</v>
          </cell>
          <cell r="E26">
            <v>66.391304347826093</v>
          </cell>
          <cell r="F26">
            <v>100</v>
          </cell>
          <cell r="G26">
            <v>27</v>
          </cell>
          <cell r="H26">
            <v>15.840000000000002</v>
          </cell>
          <cell r="I26" t="str">
            <v>*</v>
          </cell>
          <cell r="J26">
            <v>35.64</v>
          </cell>
          <cell r="K26">
            <v>0</v>
          </cell>
        </row>
        <row r="27">
          <cell r="B27">
            <v>23.770833333333332</v>
          </cell>
          <cell r="C27">
            <v>32.5</v>
          </cell>
          <cell r="D27">
            <v>14.9</v>
          </cell>
          <cell r="E27">
            <v>55.833333333333336</v>
          </cell>
          <cell r="F27">
            <v>89</v>
          </cell>
          <cell r="G27">
            <v>27</v>
          </cell>
          <cell r="H27">
            <v>10.08</v>
          </cell>
          <cell r="I27" t="str">
            <v>*</v>
          </cell>
          <cell r="J27">
            <v>28.8</v>
          </cell>
          <cell r="K27">
            <v>0</v>
          </cell>
        </row>
        <row r="28">
          <cell r="B28">
            <v>22.158333333333331</v>
          </cell>
          <cell r="C28">
            <v>33.1</v>
          </cell>
          <cell r="D28">
            <v>14.2</v>
          </cell>
          <cell r="E28">
            <v>66.5</v>
          </cell>
          <cell r="F28">
            <v>99</v>
          </cell>
          <cell r="G28">
            <v>23</v>
          </cell>
          <cell r="H28">
            <v>10.08</v>
          </cell>
          <cell r="I28" t="str">
            <v>*</v>
          </cell>
          <cell r="J28">
            <v>26.28</v>
          </cell>
          <cell r="K28">
            <v>0</v>
          </cell>
        </row>
        <row r="29">
          <cell r="B29">
            <v>21.745454545454546</v>
          </cell>
          <cell r="C29">
            <v>34.299999999999997</v>
          </cell>
          <cell r="D29">
            <v>12.1</v>
          </cell>
          <cell r="E29">
            <v>64.227272727272734</v>
          </cell>
          <cell r="F29">
            <v>98</v>
          </cell>
          <cell r="G29">
            <v>21</v>
          </cell>
          <cell r="H29">
            <v>10.8</v>
          </cell>
          <cell r="I29" t="str">
            <v>*</v>
          </cell>
          <cell r="J29">
            <v>24.48</v>
          </cell>
          <cell r="K29">
            <v>0</v>
          </cell>
        </row>
        <row r="30">
          <cell r="B30">
            <v>23.152173913043477</v>
          </cell>
          <cell r="C30">
            <v>34.4</v>
          </cell>
          <cell r="D30">
            <v>14.3</v>
          </cell>
          <cell r="E30">
            <v>64.260869565217391</v>
          </cell>
          <cell r="F30">
            <v>99</v>
          </cell>
          <cell r="G30">
            <v>18</v>
          </cell>
          <cell r="H30">
            <v>8.64</v>
          </cell>
          <cell r="I30" t="str">
            <v>*</v>
          </cell>
          <cell r="J30">
            <v>21.240000000000002</v>
          </cell>
          <cell r="K30">
            <v>0</v>
          </cell>
        </row>
        <row r="31">
          <cell r="B31">
            <v>22.934782608695649</v>
          </cell>
          <cell r="C31">
            <v>34.4</v>
          </cell>
          <cell r="D31">
            <v>13.7</v>
          </cell>
          <cell r="E31">
            <v>64.086956521739125</v>
          </cell>
          <cell r="F31">
            <v>98</v>
          </cell>
          <cell r="G31">
            <v>22</v>
          </cell>
          <cell r="H31">
            <v>9.7200000000000006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22.866666666666671</v>
          </cell>
          <cell r="C32">
            <v>34.9</v>
          </cell>
          <cell r="D32">
            <v>15</v>
          </cell>
          <cell r="E32">
            <v>67.875</v>
          </cell>
          <cell r="F32">
            <v>100</v>
          </cell>
          <cell r="G32">
            <v>20</v>
          </cell>
          <cell r="H32">
            <v>15.120000000000001</v>
          </cell>
          <cell r="I32" t="str">
            <v>*</v>
          </cell>
          <cell r="J32">
            <v>42.12</v>
          </cell>
          <cell r="K32">
            <v>0</v>
          </cell>
        </row>
        <row r="33">
          <cell r="B33">
            <v>21.820833333333329</v>
          </cell>
          <cell r="C33">
            <v>29.4</v>
          </cell>
          <cell r="D33">
            <v>16.100000000000001</v>
          </cell>
          <cell r="E33">
            <v>74.125</v>
          </cell>
          <cell r="F33">
            <v>100</v>
          </cell>
          <cell r="G33">
            <v>40</v>
          </cell>
          <cell r="H33">
            <v>9.3600000000000012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21.921739130434784</v>
          </cell>
          <cell r="C34">
            <v>31.3</v>
          </cell>
          <cell r="D34">
            <v>14.9</v>
          </cell>
          <cell r="E34">
            <v>73.739130434782609</v>
          </cell>
          <cell r="F34">
            <v>100</v>
          </cell>
          <cell r="G34">
            <v>36</v>
          </cell>
          <cell r="H34">
            <v>9.3600000000000012</v>
          </cell>
          <cell r="I34" t="str">
            <v>*</v>
          </cell>
          <cell r="J34">
            <v>23.400000000000002</v>
          </cell>
          <cell r="K34">
            <v>0</v>
          </cell>
        </row>
        <row r="35">
          <cell r="B35">
            <v>21.628987820754123</v>
          </cell>
          <cell r="C35">
            <v>35.200000000000003</v>
          </cell>
          <cell r="D35">
            <v>3.8</v>
          </cell>
          <cell r="E35">
            <v>69.542929488989273</v>
          </cell>
          <cell r="F35">
            <v>100</v>
          </cell>
          <cell r="G35">
            <v>17</v>
          </cell>
          <cell r="H35">
            <v>0</v>
          </cell>
          <cell r="I35" t="str">
            <v>*</v>
          </cell>
          <cell r="J35">
            <v>0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19.645833333333332</v>
          </cell>
          <cell r="C5">
            <v>27.2</v>
          </cell>
          <cell r="D5">
            <v>12.5</v>
          </cell>
          <cell r="E5">
            <v>72.666666666666671</v>
          </cell>
          <cell r="F5">
            <v>100</v>
          </cell>
          <cell r="G5">
            <v>39</v>
          </cell>
          <cell r="H5">
            <v>11.879999999999999</v>
          </cell>
          <cell r="I5" t="str">
            <v>*</v>
          </cell>
          <cell r="J5">
            <v>22.32</v>
          </cell>
          <cell r="K5">
            <v>0</v>
          </cell>
        </row>
        <row r="6">
          <cell r="B6">
            <v>19.504166666666666</v>
          </cell>
          <cell r="C6">
            <v>27.3</v>
          </cell>
          <cell r="D6">
            <v>12.3</v>
          </cell>
          <cell r="E6">
            <v>69.875</v>
          </cell>
          <cell r="F6">
            <v>100</v>
          </cell>
          <cell r="G6">
            <v>36</v>
          </cell>
          <cell r="H6">
            <v>11.520000000000001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20.06666666666667</v>
          </cell>
          <cell r="C7">
            <v>27.4</v>
          </cell>
          <cell r="D7">
            <v>15.5</v>
          </cell>
          <cell r="E7">
            <v>67.208333333333329</v>
          </cell>
          <cell r="F7">
            <v>90</v>
          </cell>
          <cell r="G7">
            <v>38</v>
          </cell>
          <cell r="H7">
            <v>13.68</v>
          </cell>
          <cell r="I7" t="str">
            <v>*</v>
          </cell>
          <cell r="J7">
            <v>27</v>
          </cell>
          <cell r="K7">
            <v>0</v>
          </cell>
        </row>
        <row r="8">
          <cell r="B8">
            <v>19.191666666666666</v>
          </cell>
          <cell r="C8">
            <v>25.8</v>
          </cell>
          <cell r="D8">
            <v>14.4</v>
          </cell>
          <cell r="E8">
            <v>66.416666666666671</v>
          </cell>
          <cell r="F8">
            <v>91</v>
          </cell>
          <cell r="G8">
            <v>42</v>
          </cell>
          <cell r="H8">
            <v>20.88</v>
          </cell>
          <cell r="I8" t="str">
            <v>*</v>
          </cell>
          <cell r="J8">
            <v>40.680000000000007</v>
          </cell>
          <cell r="K8">
            <v>0</v>
          </cell>
        </row>
        <row r="9">
          <cell r="B9">
            <v>19.378260869565217</v>
          </cell>
          <cell r="C9">
            <v>28</v>
          </cell>
          <cell r="D9">
            <v>10.199999999999999</v>
          </cell>
          <cell r="E9">
            <v>64.173913043478265</v>
          </cell>
          <cell r="F9">
            <v>100</v>
          </cell>
          <cell r="G9">
            <v>36</v>
          </cell>
          <cell r="H9">
            <v>17.64</v>
          </cell>
          <cell r="I9" t="str">
            <v>*</v>
          </cell>
          <cell r="J9">
            <v>42.12</v>
          </cell>
          <cell r="K9">
            <v>0</v>
          </cell>
        </row>
        <row r="10">
          <cell r="B10">
            <v>21.795833333333334</v>
          </cell>
          <cell r="C10">
            <v>29.2</v>
          </cell>
          <cell r="D10">
            <v>17.100000000000001</v>
          </cell>
          <cell r="E10">
            <v>58.625</v>
          </cell>
          <cell r="F10">
            <v>79</v>
          </cell>
          <cell r="G10">
            <v>34</v>
          </cell>
          <cell r="H10">
            <v>23.400000000000002</v>
          </cell>
          <cell r="I10" t="str">
            <v>*</v>
          </cell>
          <cell r="J10">
            <v>47.519999999999996</v>
          </cell>
          <cell r="K10">
            <v>0</v>
          </cell>
        </row>
        <row r="11">
          <cell r="B11">
            <v>23.220833333333331</v>
          </cell>
          <cell r="C11">
            <v>28.8</v>
          </cell>
          <cell r="D11">
            <v>19.399999999999999</v>
          </cell>
          <cell r="E11">
            <v>55.458333333333336</v>
          </cell>
          <cell r="F11">
            <v>71</v>
          </cell>
          <cell r="G11">
            <v>38</v>
          </cell>
          <cell r="H11">
            <v>19.079999999999998</v>
          </cell>
          <cell r="I11" t="str">
            <v>*</v>
          </cell>
          <cell r="J11">
            <v>38.519999999999996</v>
          </cell>
          <cell r="K11">
            <v>0</v>
          </cell>
        </row>
        <row r="12">
          <cell r="B12">
            <v>24.720833333333331</v>
          </cell>
          <cell r="C12">
            <v>30.5</v>
          </cell>
          <cell r="D12">
            <v>20.2</v>
          </cell>
          <cell r="E12">
            <v>53.958333333333336</v>
          </cell>
          <cell r="F12">
            <v>69</v>
          </cell>
          <cell r="G12">
            <v>36</v>
          </cell>
          <cell r="H12">
            <v>23.400000000000002</v>
          </cell>
          <cell r="I12" t="str">
            <v>*</v>
          </cell>
          <cell r="J12">
            <v>50.4</v>
          </cell>
          <cell r="K12">
            <v>0</v>
          </cell>
        </row>
        <row r="13">
          <cell r="B13">
            <v>24.554166666666664</v>
          </cell>
          <cell r="C13">
            <v>30.8</v>
          </cell>
          <cell r="D13">
            <v>20.2</v>
          </cell>
          <cell r="E13">
            <v>64.458333333333329</v>
          </cell>
          <cell r="F13">
            <v>85</v>
          </cell>
          <cell r="G13">
            <v>44</v>
          </cell>
          <cell r="H13">
            <v>17.64</v>
          </cell>
          <cell r="I13" t="str">
            <v>*</v>
          </cell>
          <cell r="J13">
            <v>33.840000000000003</v>
          </cell>
          <cell r="K13">
            <v>0</v>
          </cell>
        </row>
        <row r="14">
          <cell r="B14">
            <v>24.745833333333323</v>
          </cell>
          <cell r="C14">
            <v>30.7</v>
          </cell>
          <cell r="D14">
            <v>20.100000000000001</v>
          </cell>
          <cell r="E14">
            <v>61.458333333333336</v>
          </cell>
          <cell r="F14">
            <v>80</v>
          </cell>
          <cell r="G14">
            <v>42</v>
          </cell>
          <cell r="H14">
            <v>16.559999999999999</v>
          </cell>
          <cell r="I14" t="str">
            <v>*</v>
          </cell>
          <cell r="J14">
            <v>37.440000000000005</v>
          </cell>
          <cell r="K14">
            <v>0</v>
          </cell>
        </row>
        <row r="15">
          <cell r="B15">
            <v>26.358333333333334</v>
          </cell>
          <cell r="C15">
            <v>32</v>
          </cell>
          <cell r="D15">
            <v>21.6</v>
          </cell>
          <cell r="E15">
            <v>56.916666666666664</v>
          </cell>
          <cell r="F15">
            <v>78</v>
          </cell>
          <cell r="G15">
            <v>40</v>
          </cell>
          <cell r="H15">
            <v>16.2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25.045833333333338</v>
          </cell>
          <cell r="C16">
            <v>32</v>
          </cell>
          <cell r="D16">
            <v>18.899999999999999</v>
          </cell>
          <cell r="E16">
            <v>55.458333333333336</v>
          </cell>
          <cell r="F16">
            <v>77</v>
          </cell>
          <cell r="G16">
            <v>30</v>
          </cell>
          <cell r="H16">
            <v>22.32</v>
          </cell>
          <cell r="I16" t="str">
            <v>*</v>
          </cell>
          <cell r="J16">
            <v>57.24</v>
          </cell>
          <cell r="K16">
            <v>0</v>
          </cell>
        </row>
        <row r="17">
          <cell r="B17">
            <v>14.449999999999996</v>
          </cell>
          <cell r="C17">
            <v>26.3</v>
          </cell>
          <cell r="D17">
            <v>11.6</v>
          </cell>
          <cell r="E17">
            <v>84.375</v>
          </cell>
          <cell r="F17">
            <v>100</v>
          </cell>
          <cell r="G17">
            <v>53</v>
          </cell>
          <cell r="H17">
            <v>27.36</v>
          </cell>
          <cell r="I17" t="str">
            <v>*</v>
          </cell>
          <cell r="J17">
            <v>58.32</v>
          </cell>
          <cell r="K17">
            <v>12.999999999999998</v>
          </cell>
        </row>
        <row r="18">
          <cell r="B18">
            <v>12.009090909090908</v>
          </cell>
          <cell r="C18">
            <v>17.600000000000001</v>
          </cell>
          <cell r="D18">
            <v>6.9</v>
          </cell>
          <cell r="E18">
            <v>70.772727272727266</v>
          </cell>
          <cell r="F18">
            <v>96</v>
          </cell>
          <cell r="G18">
            <v>46</v>
          </cell>
          <cell r="H18">
            <v>21.6</v>
          </cell>
          <cell r="I18" t="str">
            <v>*</v>
          </cell>
          <cell r="J18">
            <v>40.680000000000007</v>
          </cell>
          <cell r="K18">
            <v>0</v>
          </cell>
        </row>
        <row r="19">
          <cell r="B19">
            <v>16.899999999999999</v>
          </cell>
          <cell r="C19">
            <v>21.8</v>
          </cell>
          <cell r="D19">
            <v>9.1999999999999993</v>
          </cell>
          <cell r="E19">
            <v>55.071428571428569</v>
          </cell>
          <cell r="F19">
            <v>82</v>
          </cell>
          <cell r="G19">
            <v>37</v>
          </cell>
          <cell r="H19">
            <v>17.64</v>
          </cell>
          <cell r="I19" t="str">
            <v>*</v>
          </cell>
          <cell r="J19">
            <v>34.92</v>
          </cell>
          <cell r="K19">
            <v>0</v>
          </cell>
        </row>
        <row r="20">
          <cell r="B20">
            <v>17.862500000000001</v>
          </cell>
          <cell r="C20">
            <v>23.5</v>
          </cell>
          <cell r="D20">
            <v>14.3</v>
          </cell>
          <cell r="E20">
            <v>62.625</v>
          </cell>
          <cell r="F20">
            <v>83</v>
          </cell>
          <cell r="G20">
            <v>45</v>
          </cell>
          <cell r="H20">
            <v>13.68</v>
          </cell>
          <cell r="I20" t="str">
            <v>*</v>
          </cell>
          <cell r="J20">
            <v>25.2</v>
          </cell>
          <cell r="K20">
            <v>0</v>
          </cell>
        </row>
        <row r="21">
          <cell r="B21">
            <v>18.233333333333338</v>
          </cell>
          <cell r="C21">
            <v>22.8</v>
          </cell>
          <cell r="D21">
            <v>15.5</v>
          </cell>
          <cell r="E21">
            <v>81.208333333333329</v>
          </cell>
          <cell r="F21">
            <v>96</v>
          </cell>
          <cell r="G21">
            <v>59</v>
          </cell>
          <cell r="H21">
            <v>16.559999999999999</v>
          </cell>
          <cell r="I21" t="str">
            <v>*</v>
          </cell>
          <cell r="J21">
            <v>31.319999999999997</v>
          </cell>
          <cell r="K21">
            <v>0</v>
          </cell>
        </row>
        <row r="22">
          <cell r="B22">
            <v>14.9</v>
          </cell>
          <cell r="C22">
            <v>17.899999999999999</v>
          </cell>
          <cell r="D22">
            <v>12.3</v>
          </cell>
          <cell r="E22">
            <v>84.25</v>
          </cell>
          <cell r="F22">
            <v>98</v>
          </cell>
          <cell r="G22">
            <v>61</v>
          </cell>
          <cell r="H22">
            <v>14.04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16.383333333333336</v>
          </cell>
          <cell r="C23">
            <v>25.5</v>
          </cell>
          <cell r="D23">
            <v>11.4</v>
          </cell>
          <cell r="E23">
            <v>79.75</v>
          </cell>
          <cell r="F23">
            <v>97</v>
          </cell>
          <cell r="G23">
            <v>56</v>
          </cell>
          <cell r="H23">
            <v>10.8</v>
          </cell>
          <cell r="I23" t="str">
            <v>*</v>
          </cell>
          <cell r="J23">
            <v>22.68</v>
          </cell>
          <cell r="K23">
            <v>1.2</v>
          </cell>
        </row>
        <row r="24">
          <cell r="B24">
            <v>20.825000000000006</v>
          </cell>
          <cell r="C24">
            <v>28.2</v>
          </cell>
          <cell r="D24">
            <v>15.1</v>
          </cell>
          <cell r="E24">
            <v>71.083333333333329</v>
          </cell>
          <cell r="F24">
            <v>90</v>
          </cell>
          <cell r="G24">
            <v>48</v>
          </cell>
          <cell r="H24">
            <v>22.68</v>
          </cell>
          <cell r="I24" t="str">
            <v>*</v>
          </cell>
          <cell r="J24">
            <v>43.92</v>
          </cell>
          <cell r="K24">
            <v>0</v>
          </cell>
        </row>
        <row r="25">
          <cell r="B25">
            <v>23.091666666666679</v>
          </cell>
          <cell r="C25">
            <v>30.5</v>
          </cell>
          <cell r="D25">
            <v>17.399999999999999</v>
          </cell>
          <cell r="E25">
            <v>65.708333333333329</v>
          </cell>
          <cell r="F25">
            <v>89</v>
          </cell>
          <cell r="G25">
            <v>39</v>
          </cell>
          <cell r="H25">
            <v>22.68</v>
          </cell>
          <cell r="I25" t="str">
            <v>*</v>
          </cell>
          <cell r="J25">
            <v>43.92</v>
          </cell>
          <cell r="K25">
            <v>0</v>
          </cell>
        </row>
        <row r="26">
          <cell r="B26">
            <v>23.162499999999998</v>
          </cell>
          <cell r="C26">
            <v>30.6</v>
          </cell>
          <cell r="D26">
            <v>16.3</v>
          </cell>
          <cell r="E26">
            <v>59.083333333333336</v>
          </cell>
          <cell r="F26">
            <v>87</v>
          </cell>
          <cell r="G26">
            <v>30</v>
          </cell>
          <cell r="H26">
            <v>21.240000000000002</v>
          </cell>
          <cell r="I26" t="str">
            <v>*</v>
          </cell>
          <cell r="J26">
            <v>44.64</v>
          </cell>
          <cell r="K26">
            <v>0</v>
          </cell>
        </row>
        <row r="27">
          <cell r="B27">
            <v>22.508333333333336</v>
          </cell>
          <cell r="C27">
            <v>31.3</v>
          </cell>
          <cell r="D27">
            <v>15.4</v>
          </cell>
          <cell r="E27">
            <v>57.875</v>
          </cell>
          <cell r="F27">
            <v>88</v>
          </cell>
          <cell r="G27">
            <v>28</v>
          </cell>
          <cell r="H27">
            <v>15.120000000000001</v>
          </cell>
          <cell r="I27" t="str">
            <v>*</v>
          </cell>
          <cell r="J27">
            <v>32.4</v>
          </cell>
          <cell r="K27">
            <v>0</v>
          </cell>
        </row>
        <row r="28">
          <cell r="B28">
            <v>23.995833333333334</v>
          </cell>
          <cell r="C28">
            <v>30.4</v>
          </cell>
          <cell r="D28">
            <v>19.600000000000001</v>
          </cell>
          <cell r="E28">
            <v>49.208333333333336</v>
          </cell>
          <cell r="F28">
            <v>65</v>
          </cell>
          <cell r="G28">
            <v>29</v>
          </cell>
          <cell r="H28">
            <v>17.28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24.137499999999999</v>
          </cell>
          <cell r="C29">
            <v>30.6</v>
          </cell>
          <cell r="D29">
            <v>16.3</v>
          </cell>
          <cell r="E29">
            <v>45.541666666666664</v>
          </cell>
          <cell r="F29">
            <v>79</v>
          </cell>
          <cell r="G29">
            <v>26</v>
          </cell>
          <cell r="H29">
            <v>18</v>
          </cell>
          <cell r="I29" t="str">
            <v>*</v>
          </cell>
          <cell r="J29">
            <v>39.6</v>
          </cell>
          <cell r="K29">
            <v>0</v>
          </cell>
        </row>
        <row r="30">
          <cell r="B30">
            <v>23.733333333333334</v>
          </cell>
          <cell r="C30">
            <v>30.7</v>
          </cell>
          <cell r="D30">
            <v>19.399999999999999</v>
          </cell>
          <cell r="E30">
            <v>51.916666666666664</v>
          </cell>
          <cell r="F30">
            <v>67</v>
          </cell>
          <cell r="G30">
            <v>33</v>
          </cell>
          <cell r="H30">
            <v>14.4</v>
          </cell>
          <cell r="I30" t="str">
            <v>*</v>
          </cell>
          <cell r="J30">
            <v>36</v>
          </cell>
          <cell r="K30">
            <v>0</v>
          </cell>
        </row>
        <row r="31">
          <cell r="B31">
            <v>20.966666666666665</v>
          </cell>
          <cell r="C31">
            <v>25.9</v>
          </cell>
          <cell r="D31">
            <v>17.3</v>
          </cell>
          <cell r="E31">
            <v>75.833333333333329</v>
          </cell>
          <cell r="F31">
            <v>96</v>
          </cell>
          <cell r="G31">
            <v>53</v>
          </cell>
          <cell r="H31">
            <v>14.76</v>
          </cell>
          <cell r="I31" t="str">
            <v>*</v>
          </cell>
          <cell r="J31">
            <v>30.6</v>
          </cell>
          <cell r="K31">
            <v>1</v>
          </cell>
        </row>
        <row r="32">
          <cell r="B32">
            <v>18.670833333333338</v>
          </cell>
          <cell r="C32">
            <v>25.9</v>
          </cell>
          <cell r="D32">
            <v>15.5</v>
          </cell>
          <cell r="E32">
            <v>90.25</v>
          </cell>
          <cell r="F32">
            <v>100</v>
          </cell>
          <cell r="G32">
            <v>55</v>
          </cell>
          <cell r="H32">
            <v>21.6</v>
          </cell>
          <cell r="I32" t="str">
            <v>*</v>
          </cell>
          <cell r="J32">
            <v>42.480000000000004</v>
          </cell>
          <cell r="K32">
            <v>5.3999999999999995</v>
          </cell>
        </row>
        <row r="33">
          <cell r="B33">
            <v>17.404166666666665</v>
          </cell>
          <cell r="C33">
            <v>20.3</v>
          </cell>
          <cell r="D33">
            <v>15.8</v>
          </cell>
          <cell r="E33">
            <v>95.125</v>
          </cell>
          <cell r="F33">
            <v>100</v>
          </cell>
          <cell r="G33">
            <v>77</v>
          </cell>
          <cell r="H33">
            <v>12.24</v>
          </cell>
          <cell r="I33" t="str">
            <v>*</v>
          </cell>
          <cell r="J33">
            <v>23.759999999999998</v>
          </cell>
          <cell r="K33">
            <v>0.2</v>
          </cell>
        </row>
        <row r="34">
          <cell r="B34">
            <v>19.758333333333333</v>
          </cell>
          <cell r="C34">
            <v>28.1</v>
          </cell>
          <cell r="D34">
            <v>15</v>
          </cell>
          <cell r="E34">
            <v>80.333333333333329</v>
          </cell>
          <cell r="F34">
            <v>100</v>
          </cell>
          <cell r="G34">
            <v>47</v>
          </cell>
          <cell r="H34">
            <v>15.840000000000002</v>
          </cell>
          <cell r="I34" t="str">
            <v>*</v>
          </cell>
          <cell r="J34">
            <v>30.6</v>
          </cell>
          <cell r="K34">
            <v>0.2</v>
          </cell>
        </row>
        <row r="35">
          <cell r="B35">
            <v>22.129166666666666</v>
          </cell>
          <cell r="C35">
            <v>31.4</v>
          </cell>
          <cell r="D35">
            <v>14.1</v>
          </cell>
          <cell r="E35">
            <v>62.916666666666664</v>
          </cell>
          <cell r="F35">
            <v>97</v>
          </cell>
          <cell r="G35">
            <v>28</v>
          </cell>
          <cell r="H35">
            <v>14.4</v>
          </cell>
          <cell r="I35" t="str">
            <v>*</v>
          </cell>
          <cell r="J35">
            <v>29.880000000000003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20.720833333333335</v>
          </cell>
          <cell r="C5">
            <v>30.1</v>
          </cell>
          <cell r="D5">
            <v>14.1</v>
          </cell>
          <cell r="E5">
            <v>68.608695652173907</v>
          </cell>
          <cell r="F5">
            <v>100</v>
          </cell>
          <cell r="G5">
            <v>32</v>
          </cell>
          <cell r="H5">
            <v>19.8</v>
          </cell>
          <cell r="I5" t="str">
            <v>*</v>
          </cell>
          <cell r="J5">
            <v>33.119999999999997</v>
          </cell>
          <cell r="K5">
            <v>0</v>
          </cell>
        </row>
        <row r="6">
          <cell r="B6">
            <v>19.995833333333337</v>
          </cell>
          <cell r="C6">
            <v>29.3</v>
          </cell>
          <cell r="D6">
            <v>13.1</v>
          </cell>
          <cell r="E6">
            <v>69</v>
          </cell>
          <cell r="F6">
            <v>100</v>
          </cell>
          <cell r="G6">
            <v>31</v>
          </cell>
          <cell r="H6">
            <v>15.48</v>
          </cell>
          <cell r="I6" t="str">
            <v>*</v>
          </cell>
          <cell r="J6">
            <v>35.64</v>
          </cell>
          <cell r="K6">
            <v>0</v>
          </cell>
        </row>
        <row r="7">
          <cell r="B7">
            <v>21.266666666666669</v>
          </cell>
          <cell r="C7">
            <v>29.2</v>
          </cell>
          <cell r="D7">
            <v>15.6</v>
          </cell>
          <cell r="E7">
            <v>57.333333333333336</v>
          </cell>
          <cell r="F7">
            <v>82</v>
          </cell>
          <cell r="G7">
            <v>31</v>
          </cell>
          <cell r="H7">
            <v>19.440000000000001</v>
          </cell>
          <cell r="I7" t="str">
            <v>*</v>
          </cell>
          <cell r="J7">
            <v>43.2</v>
          </cell>
          <cell r="K7">
            <v>0</v>
          </cell>
        </row>
        <row r="8">
          <cell r="B8">
            <v>21.491666666666664</v>
          </cell>
          <cell r="C8">
            <v>29.8</v>
          </cell>
          <cell r="D8">
            <v>16.100000000000001</v>
          </cell>
          <cell r="E8">
            <v>54.125</v>
          </cell>
          <cell r="F8">
            <v>79</v>
          </cell>
          <cell r="G8">
            <v>28</v>
          </cell>
          <cell r="H8">
            <v>18</v>
          </cell>
          <cell r="I8" t="str">
            <v>*</v>
          </cell>
          <cell r="J8">
            <v>34.200000000000003</v>
          </cell>
          <cell r="K8">
            <v>0</v>
          </cell>
        </row>
        <row r="9">
          <cell r="B9">
            <v>21.166666666666668</v>
          </cell>
          <cell r="C9">
            <v>29.7</v>
          </cell>
          <cell r="D9">
            <v>12</v>
          </cell>
          <cell r="E9">
            <v>56.625</v>
          </cell>
          <cell r="F9">
            <v>98</v>
          </cell>
          <cell r="G9">
            <v>30</v>
          </cell>
          <cell r="H9">
            <v>13.32</v>
          </cell>
          <cell r="I9" t="str">
            <v>*</v>
          </cell>
          <cell r="J9">
            <v>27.720000000000002</v>
          </cell>
          <cell r="K9">
            <v>0</v>
          </cell>
        </row>
        <row r="10">
          <cell r="B10">
            <v>19.220833333333331</v>
          </cell>
          <cell r="C10">
            <v>29.5</v>
          </cell>
          <cell r="D10">
            <v>10.3</v>
          </cell>
          <cell r="E10">
            <v>68.36363636363636</v>
          </cell>
          <cell r="F10">
            <v>100</v>
          </cell>
          <cell r="G10">
            <v>36</v>
          </cell>
          <cell r="H10">
            <v>18.720000000000002</v>
          </cell>
          <cell r="I10" t="str">
            <v>*</v>
          </cell>
          <cell r="J10">
            <v>39.96</v>
          </cell>
          <cell r="K10">
            <v>0</v>
          </cell>
        </row>
        <row r="11">
          <cell r="B11">
            <v>19.891666666666669</v>
          </cell>
          <cell r="C11">
            <v>29.5</v>
          </cell>
          <cell r="D11">
            <v>12</v>
          </cell>
          <cell r="E11">
            <v>63.470588235294116</v>
          </cell>
          <cell r="F11">
            <v>100</v>
          </cell>
          <cell r="G11">
            <v>37</v>
          </cell>
          <cell r="H11">
            <v>19.8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19.833333333333332</v>
          </cell>
          <cell r="C12">
            <v>28.8</v>
          </cell>
          <cell r="D12">
            <v>12.3</v>
          </cell>
          <cell r="E12">
            <v>62.941176470588232</v>
          </cell>
          <cell r="F12">
            <v>100</v>
          </cell>
          <cell r="G12">
            <v>40</v>
          </cell>
          <cell r="H12">
            <v>19.440000000000001</v>
          </cell>
          <cell r="I12" t="str">
            <v>*</v>
          </cell>
          <cell r="J12">
            <v>34.200000000000003</v>
          </cell>
          <cell r="K12">
            <v>0</v>
          </cell>
        </row>
        <row r="13">
          <cell r="B13">
            <v>22.595833333333331</v>
          </cell>
          <cell r="C13">
            <v>30.5</v>
          </cell>
          <cell r="D13">
            <v>15.5</v>
          </cell>
          <cell r="E13">
            <v>66.590909090909093</v>
          </cell>
          <cell r="F13">
            <v>100</v>
          </cell>
          <cell r="G13">
            <v>37</v>
          </cell>
          <cell r="H13">
            <v>14.76</v>
          </cell>
          <cell r="I13" t="str">
            <v>*</v>
          </cell>
          <cell r="J13">
            <v>27</v>
          </cell>
          <cell r="K13">
            <v>0</v>
          </cell>
        </row>
        <row r="14">
          <cell r="B14">
            <v>21.866666666666664</v>
          </cell>
          <cell r="C14">
            <v>31.2</v>
          </cell>
          <cell r="D14">
            <v>14</v>
          </cell>
          <cell r="E14">
            <v>68</v>
          </cell>
          <cell r="F14">
            <v>100</v>
          </cell>
          <cell r="G14">
            <v>37</v>
          </cell>
          <cell r="H14">
            <v>19.079999999999998</v>
          </cell>
          <cell r="I14" t="str">
            <v>*</v>
          </cell>
          <cell r="J14">
            <v>29.16</v>
          </cell>
          <cell r="K14">
            <v>0</v>
          </cell>
        </row>
        <row r="15">
          <cell r="B15">
            <v>22.087499999999995</v>
          </cell>
          <cell r="C15">
            <v>32</v>
          </cell>
          <cell r="D15">
            <v>14.3</v>
          </cell>
          <cell r="E15">
            <v>64.89473684210526</v>
          </cell>
          <cell r="F15">
            <v>100</v>
          </cell>
          <cell r="G15">
            <v>30</v>
          </cell>
          <cell r="H15">
            <v>19.8</v>
          </cell>
          <cell r="I15" t="str">
            <v>*</v>
          </cell>
          <cell r="J15">
            <v>33.480000000000004</v>
          </cell>
          <cell r="K15">
            <v>0</v>
          </cell>
        </row>
        <row r="16">
          <cell r="B16">
            <v>20.891666666666662</v>
          </cell>
          <cell r="C16">
            <v>31.1</v>
          </cell>
          <cell r="D16">
            <v>12</v>
          </cell>
          <cell r="E16">
            <v>64.333333333333329</v>
          </cell>
          <cell r="F16">
            <v>100</v>
          </cell>
          <cell r="G16">
            <v>33</v>
          </cell>
          <cell r="H16">
            <v>16.920000000000002</v>
          </cell>
          <cell r="I16" t="str">
            <v>*</v>
          </cell>
          <cell r="J16">
            <v>35.28</v>
          </cell>
          <cell r="K16">
            <v>0</v>
          </cell>
        </row>
        <row r="17">
          <cell r="B17">
            <v>17.466666666666665</v>
          </cell>
          <cell r="C17">
            <v>24.2</v>
          </cell>
          <cell r="D17">
            <v>12</v>
          </cell>
          <cell r="E17">
            <v>79.571428571428569</v>
          </cell>
          <cell r="F17">
            <v>100</v>
          </cell>
          <cell r="G17">
            <v>47</v>
          </cell>
          <cell r="H17">
            <v>22.68</v>
          </cell>
          <cell r="I17" t="str">
            <v>*</v>
          </cell>
          <cell r="J17">
            <v>43.92</v>
          </cell>
          <cell r="K17">
            <v>22.799999999999997</v>
          </cell>
        </row>
        <row r="18">
          <cell r="B18">
            <v>12.250000000000002</v>
          </cell>
          <cell r="C18">
            <v>17.7</v>
          </cell>
          <cell r="D18">
            <v>8.1999999999999993</v>
          </cell>
          <cell r="E18">
            <v>75.615384615384613</v>
          </cell>
          <cell r="F18">
            <v>100</v>
          </cell>
          <cell r="G18">
            <v>54</v>
          </cell>
          <cell r="H18">
            <v>24.12</v>
          </cell>
          <cell r="I18" t="str">
            <v>*</v>
          </cell>
          <cell r="J18">
            <v>42.84</v>
          </cell>
          <cell r="K18">
            <v>0.2</v>
          </cell>
        </row>
        <row r="19">
          <cell r="B19">
            <v>15.679166666666667</v>
          </cell>
          <cell r="C19">
            <v>26.5</v>
          </cell>
          <cell r="D19">
            <v>7.3</v>
          </cell>
          <cell r="E19">
            <v>66.86363636363636</v>
          </cell>
          <cell r="F19">
            <v>100</v>
          </cell>
          <cell r="G19">
            <v>30</v>
          </cell>
          <cell r="H19">
            <v>15.840000000000002</v>
          </cell>
          <cell r="I19" t="str">
            <v>*</v>
          </cell>
          <cell r="J19">
            <v>27.720000000000002</v>
          </cell>
          <cell r="K19">
            <v>0</v>
          </cell>
        </row>
        <row r="20">
          <cell r="B20">
            <v>20.479166666666668</v>
          </cell>
          <cell r="C20">
            <v>29.3</v>
          </cell>
          <cell r="D20">
            <v>12.8</v>
          </cell>
          <cell r="E20">
            <v>68.583333333333329</v>
          </cell>
          <cell r="F20">
            <v>100</v>
          </cell>
          <cell r="G20">
            <v>41</v>
          </cell>
          <cell r="H20">
            <v>10.44</v>
          </cell>
          <cell r="I20" t="str">
            <v>*</v>
          </cell>
          <cell r="J20">
            <v>23.400000000000002</v>
          </cell>
          <cell r="K20">
            <v>0</v>
          </cell>
        </row>
        <row r="21">
          <cell r="B21">
            <v>21.925000000000001</v>
          </cell>
          <cell r="C21">
            <v>31.4</v>
          </cell>
          <cell r="D21">
            <v>14.3</v>
          </cell>
          <cell r="E21">
            <v>62.4</v>
          </cell>
          <cell r="F21">
            <v>100</v>
          </cell>
          <cell r="G21">
            <v>37</v>
          </cell>
          <cell r="H21">
            <v>13.68</v>
          </cell>
          <cell r="I21" t="str">
            <v>*</v>
          </cell>
          <cell r="J21">
            <v>28.8</v>
          </cell>
          <cell r="K21">
            <v>0</v>
          </cell>
        </row>
        <row r="22">
          <cell r="B22">
            <v>21.058333333333326</v>
          </cell>
          <cell r="C22">
            <v>30.6</v>
          </cell>
          <cell r="D22">
            <v>14.6</v>
          </cell>
          <cell r="E22">
            <v>71.6875</v>
          </cell>
          <cell r="F22">
            <v>100</v>
          </cell>
          <cell r="G22">
            <v>39</v>
          </cell>
          <cell r="H22">
            <v>23.040000000000003</v>
          </cell>
          <cell r="I22" t="str">
            <v>*</v>
          </cell>
          <cell r="J22">
            <v>41.76</v>
          </cell>
          <cell r="K22">
            <v>0</v>
          </cell>
        </row>
        <row r="23">
          <cell r="B23">
            <v>20.283333333333335</v>
          </cell>
          <cell r="C23">
            <v>29.7</v>
          </cell>
          <cell r="D23">
            <v>14.1</v>
          </cell>
          <cell r="E23">
            <v>68.692307692307693</v>
          </cell>
          <cell r="F23">
            <v>100</v>
          </cell>
          <cell r="G23">
            <v>47</v>
          </cell>
          <cell r="H23">
            <v>23.400000000000002</v>
          </cell>
          <cell r="I23" t="str">
            <v>*</v>
          </cell>
          <cell r="J23">
            <v>39.6</v>
          </cell>
          <cell r="K23">
            <v>0</v>
          </cell>
        </row>
        <row r="24">
          <cell r="B24">
            <v>23.141666666666669</v>
          </cell>
          <cell r="C24">
            <v>30.6</v>
          </cell>
          <cell r="D24">
            <v>17.899999999999999</v>
          </cell>
          <cell r="E24">
            <v>74.125</v>
          </cell>
          <cell r="F24">
            <v>100</v>
          </cell>
          <cell r="G24">
            <v>44</v>
          </cell>
          <cell r="H24">
            <v>16.920000000000002</v>
          </cell>
          <cell r="I24" t="str">
            <v>*</v>
          </cell>
          <cell r="J24">
            <v>34.200000000000003</v>
          </cell>
          <cell r="K24">
            <v>0</v>
          </cell>
        </row>
        <row r="25">
          <cell r="B25">
            <v>24.512499999999999</v>
          </cell>
          <cell r="C25">
            <v>31.8</v>
          </cell>
          <cell r="D25">
            <v>16.5</v>
          </cell>
          <cell r="E25">
            <v>58.541666666666664</v>
          </cell>
          <cell r="F25">
            <v>100</v>
          </cell>
          <cell r="G25">
            <v>29</v>
          </cell>
          <cell r="H25">
            <v>20.88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24.074999999999999</v>
          </cell>
          <cell r="C26">
            <v>30</v>
          </cell>
          <cell r="D26">
            <v>18.600000000000001</v>
          </cell>
          <cell r="E26">
            <v>54.083333333333336</v>
          </cell>
          <cell r="F26">
            <v>75</v>
          </cell>
          <cell r="G26">
            <v>35</v>
          </cell>
          <cell r="H26">
            <v>24.12</v>
          </cell>
          <cell r="I26" t="str">
            <v>*</v>
          </cell>
          <cell r="J26">
            <v>42.480000000000004</v>
          </cell>
          <cell r="K26">
            <v>0</v>
          </cell>
        </row>
        <row r="27">
          <cell r="B27">
            <v>21.633333333333329</v>
          </cell>
          <cell r="C27">
            <v>30.4</v>
          </cell>
          <cell r="D27">
            <v>12.2</v>
          </cell>
          <cell r="E27">
            <v>60.80952380952381</v>
          </cell>
          <cell r="F27">
            <v>100</v>
          </cell>
          <cell r="G27">
            <v>32</v>
          </cell>
          <cell r="H27">
            <v>13.32</v>
          </cell>
          <cell r="I27" t="str">
            <v>*</v>
          </cell>
          <cell r="J27">
            <v>28.8</v>
          </cell>
          <cell r="K27">
            <v>0</v>
          </cell>
        </row>
        <row r="28">
          <cell r="B28">
            <v>22.358333333333334</v>
          </cell>
          <cell r="C28">
            <v>31.2</v>
          </cell>
          <cell r="D28">
            <v>13.6</v>
          </cell>
          <cell r="E28">
            <v>61.541666666666664</v>
          </cell>
          <cell r="F28">
            <v>100</v>
          </cell>
          <cell r="G28">
            <v>30</v>
          </cell>
          <cell r="H28">
            <v>16.920000000000002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21.012499999999999</v>
          </cell>
          <cell r="C29">
            <v>31</v>
          </cell>
          <cell r="D29">
            <v>12.1</v>
          </cell>
          <cell r="E29">
            <v>66.875</v>
          </cell>
          <cell r="F29">
            <v>100</v>
          </cell>
          <cell r="G29">
            <v>26</v>
          </cell>
          <cell r="H29">
            <v>15.48</v>
          </cell>
          <cell r="I29" t="str">
            <v>*</v>
          </cell>
          <cell r="J29">
            <v>28.08</v>
          </cell>
          <cell r="K29">
            <v>0</v>
          </cell>
        </row>
        <row r="30">
          <cell r="B30">
            <v>20.808333333333334</v>
          </cell>
          <cell r="C30">
            <v>31.6</v>
          </cell>
          <cell r="D30">
            <v>12.1</v>
          </cell>
          <cell r="E30">
            <v>66.833333333333329</v>
          </cell>
          <cell r="F30">
            <v>100</v>
          </cell>
          <cell r="G30">
            <v>26</v>
          </cell>
          <cell r="H30">
            <v>14.4</v>
          </cell>
          <cell r="I30" t="str">
            <v>*</v>
          </cell>
          <cell r="J30">
            <v>27</v>
          </cell>
          <cell r="K30">
            <v>0</v>
          </cell>
        </row>
        <row r="31">
          <cell r="B31">
            <v>22.220833333333331</v>
          </cell>
          <cell r="C31">
            <v>32.700000000000003</v>
          </cell>
          <cell r="D31">
            <v>14.2</v>
          </cell>
          <cell r="E31">
            <v>68.375</v>
          </cell>
          <cell r="F31">
            <v>100</v>
          </cell>
          <cell r="G31">
            <v>28</v>
          </cell>
          <cell r="H31">
            <v>15.840000000000002</v>
          </cell>
          <cell r="I31" t="str">
            <v>*</v>
          </cell>
          <cell r="J31">
            <v>29.52</v>
          </cell>
          <cell r="K31">
            <v>0</v>
          </cell>
        </row>
        <row r="32">
          <cell r="B32">
            <v>23.204166666666666</v>
          </cell>
          <cell r="C32">
            <v>32.6</v>
          </cell>
          <cell r="D32">
            <v>15.2</v>
          </cell>
          <cell r="E32">
            <v>66</v>
          </cell>
          <cell r="F32">
            <v>100</v>
          </cell>
          <cell r="G32">
            <v>27</v>
          </cell>
          <cell r="H32">
            <v>17.28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20.841666666666665</v>
          </cell>
          <cell r="C33">
            <v>28.6</v>
          </cell>
          <cell r="D33">
            <v>14.8</v>
          </cell>
          <cell r="E33">
            <v>63.214285714285715</v>
          </cell>
          <cell r="F33">
            <v>100</v>
          </cell>
          <cell r="G33">
            <v>42</v>
          </cell>
          <cell r="H33">
            <v>22.68</v>
          </cell>
          <cell r="I33" t="str">
            <v>*</v>
          </cell>
          <cell r="J33">
            <v>39.24</v>
          </cell>
          <cell r="K33">
            <v>0</v>
          </cell>
        </row>
        <row r="34">
          <cell r="B34">
            <v>21.991666666666664</v>
          </cell>
          <cell r="C34">
            <v>31.6</v>
          </cell>
          <cell r="D34">
            <v>15</v>
          </cell>
          <cell r="E34">
            <v>61.764705882352942</v>
          </cell>
          <cell r="F34">
            <v>100</v>
          </cell>
          <cell r="G34">
            <v>26</v>
          </cell>
          <cell r="H34">
            <v>17.64</v>
          </cell>
          <cell r="I34" t="str">
            <v>*</v>
          </cell>
          <cell r="J34">
            <v>30.240000000000002</v>
          </cell>
          <cell r="K34">
            <v>0</v>
          </cell>
        </row>
        <row r="35">
          <cell r="B35">
            <v>23.833333333333325</v>
          </cell>
          <cell r="C35">
            <v>31.8</v>
          </cell>
          <cell r="D35">
            <v>15.5</v>
          </cell>
          <cell r="E35">
            <v>60.541666666666664</v>
          </cell>
          <cell r="F35">
            <v>100</v>
          </cell>
          <cell r="G35">
            <v>31</v>
          </cell>
          <cell r="H35">
            <v>18.36</v>
          </cell>
          <cell r="I35" t="str">
            <v>*</v>
          </cell>
          <cell r="J35">
            <v>33.840000000000003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21.291666666666668</v>
          </cell>
          <cell r="C5">
            <v>28.4</v>
          </cell>
          <cell r="D5">
            <v>16.5</v>
          </cell>
          <cell r="E5">
            <v>59.791666666666664</v>
          </cell>
          <cell r="F5">
            <v>80</v>
          </cell>
          <cell r="G5">
            <v>31</v>
          </cell>
          <cell r="H5">
            <v>19.440000000000001</v>
          </cell>
          <cell r="I5" t="str">
            <v>*</v>
          </cell>
          <cell r="J5">
            <v>33.480000000000004</v>
          </cell>
          <cell r="K5">
            <v>0</v>
          </cell>
        </row>
        <row r="6">
          <cell r="B6">
            <v>21.470833333333335</v>
          </cell>
          <cell r="C6">
            <v>28.2</v>
          </cell>
          <cell r="D6">
            <v>17.399999999999999</v>
          </cell>
          <cell r="E6">
            <v>56.208333333333336</v>
          </cell>
          <cell r="F6">
            <v>72</v>
          </cell>
          <cell r="G6">
            <v>28</v>
          </cell>
          <cell r="H6">
            <v>22.32</v>
          </cell>
          <cell r="I6" t="str">
            <v>*</v>
          </cell>
          <cell r="J6">
            <v>41.76</v>
          </cell>
          <cell r="K6">
            <v>0</v>
          </cell>
        </row>
        <row r="7">
          <cell r="B7">
            <v>21.591666666666669</v>
          </cell>
          <cell r="C7">
            <v>28</v>
          </cell>
          <cell r="D7">
            <v>17.7</v>
          </cell>
          <cell r="E7">
            <v>53.166666666666664</v>
          </cell>
          <cell r="F7">
            <v>69</v>
          </cell>
          <cell r="G7">
            <v>30</v>
          </cell>
          <cell r="H7">
            <v>24.840000000000003</v>
          </cell>
          <cell r="I7" t="str">
            <v>*</v>
          </cell>
          <cell r="J7">
            <v>46.080000000000005</v>
          </cell>
          <cell r="K7">
            <v>0</v>
          </cell>
        </row>
        <row r="8">
          <cell r="B8">
            <v>21.0625</v>
          </cell>
          <cell r="C8">
            <v>28.1</v>
          </cell>
          <cell r="D8">
            <v>16.399999999999999</v>
          </cell>
          <cell r="E8">
            <v>52.125</v>
          </cell>
          <cell r="F8">
            <v>68</v>
          </cell>
          <cell r="G8">
            <v>24</v>
          </cell>
          <cell r="H8">
            <v>24.840000000000003</v>
          </cell>
          <cell r="I8" t="str">
            <v>*</v>
          </cell>
          <cell r="J8">
            <v>42.480000000000004</v>
          </cell>
          <cell r="K8">
            <v>0</v>
          </cell>
        </row>
        <row r="9">
          <cell r="B9">
            <v>22.308333333333334</v>
          </cell>
          <cell r="C9">
            <v>29.5</v>
          </cell>
          <cell r="D9">
            <v>17.8</v>
          </cell>
          <cell r="E9">
            <v>49.583333333333336</v>
          </cell>
          <cell r="F9">
            <v>67</v>
          </cell>
          <cell r="G9">
            <v>22</v>
          </cell>
          <cell r="H9">
            <v>20.52</v>
          </cell>
          <cell r="I9" t="str">
            <v>*</v>
          </cell>
          <cell r="J9">
            <v>39.96</v>
          </cell>
          <cell r="K9">
            <v>0</v>
          </cell>
        </row>
        <row r="10">
          <cell r="B10">
            <v>22.875</v>
          </cell>
          <cell r="C10">
            <v>30.1</v>
          </cell>
          <cell r="D10">
            <v>16.8</v>
          </cell>
          <cell r="E10">
            <v>45.916666666666664</v>
          </cell>
          <cell r="F10">
            <v>64</v>
          </cell>
          <cell r="G10">
            <v>27</v>
          </cell>
          <cell r="H10">
            <v>21.96</v>
          </cell>
          <cell r="I10" t="str">
            <v>*</v>
          </cell>
          <cell r="J10">
            <v>34.56</v>
          </cell>
          <cell r="K10">
            <v>0</v>
          </cell>
        </row>
        <row r="11">
          <cell r="B11">
            <v>23.279166666666658</v>
          </cell>
          <cell r="C11">
            <v>29.1</v>
          </cell>
          <cell r="D11">
            <v>17.2</v>
          </cell>
          <cell r="E11">
            <v>49.041666666666664</v>
          </cell>
          <cell r="F11">
            <v>69</v>
          </cell>
          <cell r="G11">
            <v>32</v>
          </cell>
          <cell r="H11">
            <v>19.440000000000001</v>
          </cell>
          <cell r="I11" t="str">
            <v>*</v>
          </cell>
          <cell r="J11">
            <v>43.92</v>
          </cell>
          <cell r="K11">
            <v>0</v>
          </cell>
        </row>
        <row r="12">
          <cell r="B12">
            <v>23.137500000000003</v>
          </cell>
          <cell r="C12">
            <v>28.7</v>
          </cell>
          <cell r="D12">
            <v>19.399999999999999</v>
          </cell>
          <cell r="E12">
            <v>51.875</v>
          </cell>
          <cell r="F12">
            <v>64</v>
          </cell>
          <cell r="G12">
            <v>36</v>
          </cell>
          <cell r="H12">
            <v>20.88</v>
          </cell>
          <cell r="I12" t="str">
            <v>*</v>
          </cell>
          <cell r="J12">
            <v>47.16</v>
          </cell>
          <cell r="K12">
            <v>0</v>
          </cell>
        </row>
        <row r="13">
          <cell r="B13">
            <v>24.508333333333336</v>
          </cell>
          <cell r="C13">
            <v>28.6</v>
          </cell>
          <cell r="D13">
            <v>21.4</v>
          </cell>
          <cell r="E13">
            <v>53.583333333333336</v>
          </cell>
          <cell r="F13">
            <v>65</v>
          </cell>
          <cell r="G13">
            <v>39</v>
          </cell>
          <cell r="H13">
            <v>13.68</v>
          </cell>
          <cell r="I13" t="str">
            <v>*</v>
          </cell>
          <cell r="J13">
            <v>26.28</v>
          </cell>
          <cell r="K13">
            <v>0</v>
          </cell>
        </row>
        <row r="14">
          <cell r="B14">
            <v>24.620833333333326</v>
          </cell>
          <cell r="C14">
            <v>31.4</v>
          </cell>
          <cell r="D14">
            <v>18.8</v>
          </cell>
          <cell r="E14">
            <v>53.791666666666664</v>
          </cell>
          <cell r="F14">
            <v>77</v>
          </cell>
          <cell r="G14">
            <v>31</v>
          </cell>
          <cell r="H14">
            <v>18</v>
          </cell>
          <cell r="I14" t="str">
            <v>*</v>
          </cell>
          <cell r="J14">
            <v>34.56</v>
          </cell>
          <cell r="K14">
            <v>0</v>
          </cell>
        </row>
        <row r="15">
          <cell r="B15">
            <v>24.900000000000002</v>
          </cell>
          <cell r="C15">
            <v>31.4</v>
          </cell>
          <cell r="D15">
            <v>18.399999999999999</v>
          </cell>
          <cell r="E15">
            <v>52</v>
          </cell>
          <cell r="F15">
            <v>77</v>
          </cell>
          <cell r="G15">
            <v>29</v>
          </cell>
          <cell r="H15">
            <v>15.48</v>
          </cell>
          <cell r="I15" t="str">
            <v>*</v>
          </cell>
          <cell r="J15">
            <v>32.4</v>
          </cell>
          <cell r="K15">
            <v>0</v>
          </cell>
        </row>
        <row r="16">
          <cell r="B16">
            <v>24.6875</v>
          </cell>
          <cell r="C16">
            <v>30.3</v>
          </cell>
          <cell r="D16">
            <v>20</v>
          </cell>
          <cell r="E16">
            <v>44.541666666666664</v>
          </cell>
          <cell r="F16">
            <v>60</v>
          </cell>
          <cell r="G16">
            <v>31</v>
          </cell>
          <cell r="H16">
            <v>25.2</v>
          </cell>
          <cell r="I16" t="str">
            <v>*</v>
          </cell>
          <cell r="J16">
            <v>51.84</v>
          </cell>
          <cell r="K16">
            <v>0</v>
          </cell>
        </row>
        <row r="17">
          <cell r="B17">
            <v>17.562500000000004</v>
          </cell>
          <cell r="C17">
            <v>25.9</v>
          </cell>
          <cell r="D17">
            <v>11.8</v>
          </cell>
          <cell r="E17">
            <v>75.25</v>
          </cell>
          <cell r="F17">
            <v>92</v>
          </cell>
          <cell r="G17">
            <v>42</v>
          </cell>
          <cell r="H17">
            <v>20.16</v>
          </cell>
          <cell r="I17" t="str">
            <v>*</v>
          </cell>
          <cell r="J17">
            <v>41.04</v>
          </cell>
          <cell r="K17">
            <v>4.6000000000000005</v>
          </cell>
        </row>
        <row r="18">
          <cell r="B18">
            <v>11.829166666666666</v>
          </cell>
          <cell r="C18">
            <v>18.8</v>
          </cell>
          <cell r="D18">
            <v>7.8</v>
          </cell>
          <cell r="E18">
            <v>71.833333333333329</v>
          </cell>
          <cell r="F18">
            <v>91</v>
          </cell>
          <cell r="G18">
            <v>38</v>
          </cell>
          <cell r="H18">
            <v>24.840000000000003</v>
          </cell>
          <cell r="I18" t="str">
            <v>*</v>
          </cell>
          <cell r="J18">
            <v>43.2</v>
          </cell>
          <cell r="K18">
            <v>0</v>
          </cell>
        </row>
        <row r="19">
          <cell r="B19">
            <v>16.633333333333333</v>
          </cell>
          <cell r="C19">
            <v>25.6</v>
          </cell>
          <cell r="D19">
            <v>8.1</v>
          </cell>
          <cell r="E19">
            <v>53.458333333333336</v>
          </cell>
          <cell r="F19">
            <v>82</v>
          </cell>
          <cell r="G19">
            <v>22</v>
          </cell>
          <cell r="H19">
            <v>26.28</v>
          </cell>
          <cell r="I19" t="str">
            <v>*</v>
          </cell>
          <cell r="J19">
            <v>47.16</v>
          </cell>
          <cell r="K19">
            <v>0</v>
          </cell>
        </row>
        <row r="20">
          <cell r="B20">
            <v>20.908333333333335</v>
          </cell>
          <cell r="C20">
            <v>27.3</v>
          </cell>
          <cell r="D20">
            <v>15.9</v>
          </cell>
          <cell r="E20">
            <v>55.375</v>
          </cell>
          <cell r="F20">
            <v>74</v>
          </cell>
          <cell r="G20">
            <v>42</v>
          </cell>
          <cell r="H20">
            <v>15.120000000000001</v>
          </cell>
          <cell r="I20" t="str">
            <v>*</v>
          </cell>
          <cell r="J20">
            <v>22.68</v>
          </cell>
          <cell r="K20">
            <v>0</v>
          </cell>
        </row>
        <row r="21">
          <cell r="B21">
            <v>21.754166666666666</v>
          </cell>
          <cell r="C21">
            <v>29</v>
          </cell>
          <cell r="D21">
            <v>15.2</v>
          </cell>
          <cell r="E21">
            <v>65.958333333333329</v>
          </cell>
          <cell r="F21">
            <v>88</v>
          </cell>
          <cell r="G21">
            <v>38</v>
          </cell>
          <cell r="H21">
            <v>12.96</v>
          </cell>
          <cell r="I21" t="str">
            <v>*</v>
          </cell>
          <cell r="J21">
            <v>26.64</v>
          </cell>
          <cell r="K21">
            <v>0</v>
          </cell>
        </row>
        <row r="22">
          <cell r="B22">
            <v>19.366666666666667</v>
          </cell>
          <cell r="C22">
            <v>26.9</v>
          </cell>
          <cell r="D22">
            <v>14.8</v>
          </cell>
          <cell r="E22">
            <v>76.458333333333329</v>
          </cell>
          <cell r="F22">
            <v>92</v>
          </cell>
          <cell r="G22">
            <v>51</v>
          </cell>
          <cell r="H22">
            <v>15.48</v>
          </cell>
          <cell r="I22" t="str">
            <v>*</v>
          </cell>
          <cell r="J22">
            <v>29.880000000000003</v>
          </cell>
          <cell r="K22">
            <v>0</v>
          </cell>
        </row>
        <row r="23">
          <cell r="B23">
            <v>20.208333333333332</v>
          </cell>
          <cell r="C23">
            <v>29.4</v>
          </cell>
          <cell r="D23">
            <v>13.8</v>
          </cell>
          <cell r="E23">
            <v>67.083333333333329</v>
          </cell>
          <cell r="F23">
            <v>83</v>
          </cell>
          <cell r="G23">
            <v>40</v>
          </cell>
          <cell r="H23">
            <v>19.440000000000001</v>
          </cell>
          <cell r="I23" t="str">
            <v>*</v>
          </cell>
          <cell r="J23">
            <v>31.680000000000003</v>
          </cell>
          <cell r="K23">
            <v>0</v>
          </cell>
        </row>
        <row r="24">
          <cell r="B24">
            <v>23.529166666666658</v>
          </cell>
          <cell r="C24">
            <v>30.4</v>
          </cell>
          <cell r="D24">
            <v>18.600000000000001</v>
          </cell>
          <cell r="E24">
            <v>61.5</v>
          </cell>
          <cell r="F24">
            <v>78</v>
          </cell>
          <cell r="G24">
            <v>36</v>
          </cell>
          <cell r="H24">
            <v>29.52</v>
          </cell>
          <cell r="I24" t="str">
            <v>*</v>
          </cell>
          <cell r="J24">
            <v>50.76</v>
          </cell>
          <cell r="K24">
            <v>0</v>
          </cell>
        </row>
        <row r="25">
          <cell r="B25">
            <v>24.795833333333334</v>
          </cell>
          <cell r="C25">
            <v>31.3</v>
          </cell>
          <cell r="D25">
            <v>19.7</v>
          </cell>
          <cell r="E25">
            <v>53.458333333333336</v>
          </cell>
          <cell r="F25">
            <v>77</v>
          </cell>
          <cell r="G25">
            <v>27</v>
          </cell>
          <cell r="H25">
            <v>24.48</v>
          </cell>
          <cell r="I25" t="str">
            <v>*</v>
          </cell>
          <cell r="J25">
            <v>43.2</v>
          </cell>
          <cell r="K25">
            <v>0</v>
          </cell>
        </row>
        <row r="26">
          <cell r="B26">
            <v>24.175000000000008</v>
          </cell>
          <cell r="C26">
            <v>29.7</v>
          </cell>
          <cell r="D26">
            <v>20.5</v>
          </cell>
          <cell r="E26">
            <v>48.875</v>
          </cell>
          <cell r="F26">
            <v>62</v>
          </cell>
          <cell r="G26">
            <v>30</v>
          </cell>
          <cell r="H26">
            <v>24.48</v>
          </cell>
          <cell r="I26" t="str">
            <v>*</v>
          </cell>
          <cell r="J26">
            <v>42.480000000000004</v>
          </cell>
          <cell r="K26">
            <v>0</v>
          </cell>
        </row>
        <row r="27">
          <cell r="B27">
            <v>23.504166666666663</v>
          </cell>
          <cell r="C27">
            <v>30.6</v>
          </cell>
          <cell r="D27">
            <v>17.600000000000001</v>
          </cell>
          <cell r="E27">
            <v>48.5</v>
          </cell>
          <cell r="F27">
            <v>68</v>
          </cell>
          <cell r="G27">
            <v>26</v>
          </cell>
          <cell r="H27">
            <v>14.76</v>
          </cell>
          <cell r="I27" t="str">
            <v>*</v>
          </cell>
          <cell r="J27">
            <v>32.04</v>
          </cell>
          <cell r="K27">
            <v>0</v>
          </cell>
        </row>
        <row r="28">
          <cell r="B28">
            <v>23.958333333333332</v>
          </cell>
          <cell r="C28">
            <v>30.8</v>
          </cell>
          <cell r="D28">
            <v>17.600000000000001</v>
          </cell>
          <cell r="E28">
            <v>45.291666666666664</v>
          </cell>
          <cell r="F28">
            <v>66</v>
          </cell>
          <cell r="G28">
            <v>24</v>
          </cell>
          <cell r="H28">
            <v>21.6</v>
          </cell>
          <cell r="I28" t="str">
            <v>*</v>
          </cell>
          <cell r="J28">
            <v>37.800000000000004</v>
          </cell>
          <cell r="K28">
            <v>0</v>
          </cell>
        </row>
        <row r="29">
          <cell r="B29">
            <v>24.062500000000004</v>
          </cell>
          <cell r="C29">
            <v>30.9</v>
          </cell>
          <cell r="D29">
            <v>18.5</v>
          </cell>
          <cell r="E29">
            <v>40.25</v>
          </cell>
          <cell r="F29">
            <v>60</v>
          </cell>
          <cell r="G29">
            <v>23</v>
          </cell>
          <cell r="H29">
            <v>16.920000000000002</v>
          </cell>
          <cell r="I29" t="str">
            <v>*</v>
          </cell>
          <cell r="J29">
            <v>32.4</v>
          </cell>
          <cell r="K29">
            <v>0</v>
          </cell>
        </row>
        <row r="30">
          <cell r="B30">
            <v>24.233333333333334</v>
          </cell>
          <cell r="C30">
            <v>31.4</v>
          </cell>
          <cell r="D30">
            <v>16.399999999999999</v>
          </cell>
          <cell r="E30">
            <v>41.916666666666664</v>
          </cell>
          <cell r="F30">
            <v>63</v>
          </cell>
          <cell r="G30">
            <v>23</v>
          </cell>
          <cell r="H30">
            <v>16.920000000000002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24.454166666666669</v>
          </cell>
          <cell r="C31">
            <v>32.200000000000003</v>
          </cell>
          <cell r="D31">
            <v>19.3</v>
          </cell>
          <cell r="E31">
            <v>49.208333333333336</v>
          </cell>
          <cell r="F31">
            <v>67</v>
          </cell>
          <cell r="G31">
            <v>27</v>
          </cell>
          <cell r="H31">
            <v>21.240000000000002</v>
          </cell>
          <cell r="I31" t="str">
            <v>*</v>
          </cell>
          <cell r="J31">
            <v>36.72</v>
          </cell>
          <cell r="K31">
            <v>0</v>
          </cell>
        </row>
        <row r="32">
          <cell r="B32">
            <v>23.841666666666669</v>
          </cell>
          <cell r="C32">
            <v>31.2</v>
          </cell>
          <cell r="D32">
            <v>18</v>
          </cell>
          <cell r="E32">
            <v>54.958333333333336</v>
          </cell>
          <cell r="F32">
            <v>75</v>
          </cell>
          <cell r="G32">
            <v>24</v>
          </cell>
          <cell r="H32">
            <v>16.920000000000002</v>
          </cell>
          <cell r="I32" t="str">
            <v>*</v>
          </cell>
          <cell r="J32">
            <v>33.480000000000004</v>
          </cell>
          <cell r="K32">
            <v>0</v>
          </cell>
        </row>
        <row r="33">
          <cell r="B33">
            <v>21.429166666666664</v>
          </cell>
          <cell r="C33">
            <v>28.1</v>
          </cell>
          <cell r="D33">
            <v>15.9</v>
          </cell>
          <cell r="E33">
            <v>66.875</v>
          </cell>
          <cell r="F33">
            <v>87</v>
          </cell>
          <cell r="G33">
            <v>40</v>
          </cell>
          <cell r="H33">
            <v>20.88</v>
          </cell>
          <cell r="I33" t="str">
            <v>*</v>
          </cell>
          <cell r="J33">
            <v>38.519999999999996</v>
          </cell>
          <cell r="K33">
            <v>0</v>
          </cell>
        </row>
        <row r="34">
          <cell r="B34">
            <v>22.595833333333331</v>
          </cell>
          <cell r="C34">
            <v>31.9</v>
          </cell>
          <cell r="D34">
            <v>14.5</v>
          </cell>
          <cell r="E34">
            <v>61.416666666666664</v>
          </cell>
          <cell r="F34">
            <v>92</v>
          </cell>
          <cell r="G34">
            <v>22</v>
          </cell>
          <cell r="H34">
            <v>20.52</v>
          </cell>
          <cell r="I34" t="str">
            <v>*</v>
          </cell>
          <cell r="J34">
            <v>33.840000000000003</v>
          </cell>
          <cell r="K34">
            <v>0</v>
          </cell>
        </row>
        <row r="35">
          <cell r="B35">
            <v>24.974999999999998</v>
          </cell>
          <cell r="C35">
            <v>31.7</v>
          </cell>
          <cell r="D35">
            <v>19.899999999999999</v>
          </cell>
          <cell r="E35">
            <v>49.416666666666664</v>
          </cell>
          <cell r="F35">
            <v>68</v>
          </cell>
          <cell r="G35">
            <v>25</v>
          </cell>
          <cell r="H35">
            <v>20.52</v>
          </cell>
          <cell r="I35" t="str">
            <v>*</v>
          </cell>
          <cell r="J35">
            <v>34.92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20.295833333333338</v>
          </cell>
          <cell r="C5">
            <v>27.2</v>
          </cell>
          <cell r="D5">
            <v>15.5</v>
          </cell>
          <cell r="E5">
            <v>58.208333333333336</v>
          </cell>
          <cell r="F5">
            <v>82</v>
          </cell>
          <cell r="G5">
            <v>29</v>
          </cell>
          <cell r="H5">
            <v>14.04</v>
          </cell>
          <cell r="I5" t="str">
            <v>*</v>
          </cell>
          <cell r="J5">
            <v>29.16</v>
          </cell>
          <cell r="K5">
            <v>0</v>
          </cell>
        </row>
        <row r="6">
          <cell r="B6">
            <v>20.279166666666665</v>
          </cell>
          <cell r="C6">
            <v>26.5</v>
          </cell>
          <cell r="D6">
            <v>15.3</v>
          </cell>
          <cell r="E6">
            <v>55</v>
          </cell>
          <cell r="F6">
            <v>76</v>
          </cell>
          <cell r="G6">
            <v>30</v>
          </cell>
          <cell r="H6">
            <v>18.720000000000002</v>
          </cell>
          <cell r="I6" t="str">
            <v>*</v>
          </cell>
          <cell r="J6">
            <v>32.76</v>
          </cell>
          <cell r="K6">
            <v>0</v>
          </cell>
        </row>
        <row r="7">
          <cell r="B7">
            <v>20.233333333333331</v>
          </cell>
          <cell r="C7">
            <v>26.5</v>
          </cell>
          <cell r="D7">
            <v>13.5</v>
          </cell>
          <cell r="E7">
            <v>48.541666666666664</v>
          </cell>
          <cell r="F7">
            <v>73</v>
          </cell>
          <cell r="G7">
            <v>28</v>
          </cell>
          <cell r="H7">
            <v>14.4</v>
          </cell>
          <cell r="I7" t="str">
            <v>*</v>
          </cell>
          <cell r="J7">
            <v>31.680000000000003</v>
          </cell>
          <cell r="K7">
            <v>0</v>
          </cell>
        </row>
        <row r="8">
          <cell r="B8">
            <v>20.170833333333338</v>
          </cell>
          <cell r="C8">
            <v>26.9</v>
          </cell>
          <cell r="D8">
            <v>13.3</v>
          </cell>
          <cell r="E8">
            <v>46.25</v>
          </cell>
          <cell r="F8">
            <v>70</v>
          </cell>
          <cell r="G8">
            <v>25</v>
          </cell>
          <cell r="H8">
            <v>14.76</v>
          </cell>
          <cell r="I8" t="str">
            <v>*</v>
          </cell>
          <cell r="J8">
            <v>28.08</v>
          </cell>
          <cell r="K8">
            <v>0</v>
          </cell>
        </row>
        <row r="9">
          <cell r="B9">
            <v>21.083333333333332</v>
          </cell>
          <cell r="C9">
            <v>28.2</v>
          </cell>
          <cell r="D9">
            <v>14.6</v>
          </cell>
          <cell r="E9">
            <v>44.75</v>
          </cell>
          <cell r="F9">
            <v>66</v>
          </cell>
          <cell r="G9">
            <v>24</v>
          </cell>
          <cell r="H9">
            <v>12.24</v>
          </cell>
          <cell r="I9" t="str">
            <v>*</v>
          </cell>
          <cell r="J9">
            <v>24.840000000000003</v>
          </cell>
          <cell r="K9">
            <v>0</v>
          </cell>
        </row>
        <row r="10">
          <cell r="B10">
            <v>20.324999999999999</v>
          </cell>
          <cell r="C10">
            <v>29.1</v>
          </cell>
          <cell r="D10">
            <v>14.3</v>
          </cell>
          <cell r="E10">
            <v>49.291666666666664</v>
          </cell>
          <cell r="F10">
            <v>68</v>
          </cell>
          <cell r="G10">
            <v>22</v>
          </cell>
          <cell r="H10">
            <v>16.920000000000002</v>
          </cell>
          <cell r="I10" t="str">
            <v>*</v>
          </cell>
          <cell r="J10">
            <v>35.28</v>
          </cell>
          <cell r="K10">
            <v>0</v>
          </cell>
        </row>
        <row r="11">
          <cell r="B11">
            <v>21.150000000000002</v>
          </cell>
          <cell r="C11">
            <v>28.3</v>
          </cell>
          <cell r="D11">
            <v>14.8</v>
          </cell>
          <cell r="E11">
            <v>46.708333333333336</v>
          </cell>
          <cell r="F11">
            <v>68</v>
          </cell>
          <cell r="G11">
            <v>28</v>
          </cell>
          <cell r="H11">
            <v>15.120000000000001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22.024999999999995</v>
          </cell>
          <cell r="C12">
            <v>29.7</v>
          </cell>
          <cell r="D12">
            <v>16.7</v>
          </cell>
          <cell r="E12">
            <v>43.416666666666664</v>
          </cell>
          <cell r="F12">
            <v>58</v>
          </cell>
          <cell r="G12">
            <v>25</v>
          </cell>
          <cell r="H12">
            <v>16.920000000000002</v>
          </cell>
          <cell r="I12" t="str">
            <v>*</v>
          </cell>
          <cell r="J12">
            <v>32.4</v>
          </cell>
          <cell r="K12">
            <v>0</v>
          </cell>
        </row>
        <row r="13">
          <cell r="B13">
            <v>23.354166666666668</v>
          </cell>
          <cell r="C13">
            <v>30.9</v>
          </cell>
          <cell r="D13">
            <v>18.3</v>
          </cell>
          <cell r="E13">
            <v>45.791666666666664</v>
          </cell>
          <cell r="F13">
            <v>64</v>
          </cell>
          <cell r="G13">
            <v>24</v>
          </cell>
          <cell r="H13">
            <v>10.08</v>
          </cell>
          <cell r="I13" t="str">
            <v>*</v>
          </cell>
          <cell r="J13">
            <v>22.68</v>
          </cell>
          <cell r="K13">
            <v>0</v>
          </cell>
        </row>
        <row r="14">
          <cell r="B14">
            <v>23.579166666666666</v>
          </cell>
          <cell r="C14">
            <v>30.7</v>
          </cell>
          <cell r="D14">
            <v>16</v>
          </cell>
          <cell r="E14">
            <v>44.083333333333336</v>
          </cell>
          <cell r="F14">
            <v>70</v>
          </cell>
          <cell r="G14">
            <v>16</v>
          </cell>
          <cell r="H14">
            <v>12.24</v>
          </cell>
          <cell r="I14" t="str">
            <v>*</v>
          </cell>
          <cell r="J14">
            <v>29.880000000000003</v>
          </cell>
          <cell r="K14">
            <v>0</v>
          </cell>
        </row>
        <row r="15">
          <cell r="B15">
            <v>23.558333333333337</v>
          </cell>
          <cell r="C15">
            <v>29.8</v>
          </cell>
          <cell r="D15">
            <v>18.100000000000001</v>
          </cell>
          <cell r="E15">
            <v>38.041666666666664</v>
          </cell>
          <cell r="F15">
            <v>53</v>
          </cell>
          <cell r="G15">
            <v>22</v>
          </cell>
          <cell r="H15">
            <v>14.04</v>
          </cell>
          <cell r="I15" t="str">
            <v>*</v>
          </cell>
          <cell r="J15">
            <v>29.16</v>
          </cell>
          <cell r="K15">
            <v>0</v>
          </cell>
        </row>
        <row r="16">
          <cell r="B16">
            <v>23.224999999999998</v>
          </cell>
          <cell r="C16">
            <v>30.7</v>
          </cell>
          <cell r="D16">
            <v>17.3</v>
          </cell>
          <cell r="E16">
            <v>39.333333333333336</v>
          </cell>
          <cell r="F16">
            <v>54</v>
          </cell>
          <cell r="G16">
            <v>23</v>
          </cell>
          <cell r="H16">
            <v>21.6</v>
          </cell>
          <cell r="I16" t="str">
            <v>*</v>
          </cell>
          <cell r="J16">
            <v>50.4</v>
          </cell>
          <cell r="K16">
            <v>0</v>
          </cell>
        </row>
        <row r="17">
          <cell r="B17">
            <v>19.099999999999998</v>
          </cell>
          <cell r="C17">
            <v>23.7</v>
          </cell>
          <cell r="D17">
            <v>10.4</v>
          </cell>
          <cell r="E17">
            <v>64.791666666666671</v>
          </cell>
          <cell r="F17">
            <v>94</v>
          </cell>
          <cell r="G17">
            <v>38</v>
          </cell>
          <cell r="H17">
            <v>19.440000000000001</v>
          </cell>
          <cell r="I17" t="str">
            <v>*</v>
          </cell>
          <cell r="J17">
            <v>39.96</v>
          </cell>
          <cell r="K17">
            <v>0.2</v>
          </cell>
        </row>
        <row r="18">
          <cell r="B18">
            <v>11.645833333333334</v>
          </cell>
          <cell r="C18">
            <v>17.5</v>
          </cell>
          <cell r="D18">
            <v>8.5</v>
          </cell>
          <cell r="E18">
            <v>82.791666666666671</v>
          </cell>
          <cell r="F18">
            <v>96</v>
          </cell>
          <cell r="G18">
            <v>55</v>
          </cell>
          <cell r="H18">
            <v>18</v>
          </cell>
          <cell r="I18" t="str">
            <v>*</v>
          </cell>
          <cell r="J18">
            <v>37.800000000000004</v>
          </cell>
          <cell r="K18">
            <v>12.200000000000001</v>
          </cell>
        </row>
        <row r="19">
          <cell r="B19">
            <v>15.574999999999998</v>
          </cell>
          <cell r="C19">
            <v>26.2</v>
          </cell>
          <cell r="D19">
            <v>8.1999999999999993</v>
          </cell>
          <cell r="E19">
            <v>65.291666666666671</v>
          </cell>
          <cell r="F19">
            <v>87</v>
          </cell>
          <cell r="G19">
            <v>36</v>
          </cell>
          <cell r="H19">
            <v>12.6</v>
          </cell>
          <cell r="I19" t="str">
            <v>*</v>
          </cell>
          <cell r="J19">
            <v>26.64</v>
          </cell>
          <cell r="K19">
            <v>0</v>
          </cell>
        </row>
        <row r="20">
          <cell r="B20">
            <v>20.879166666666666</v>
          </cell>
          <cell r="C20">
            <v>30.4</v>
          </cell>
          <cell r="D20">
            <v>14.4</v>
          </cell>
          <cell r="E20">
            <v>53.541666666666664</v>
          </cell>
          <cell r="F20">
            <v>71</v>
          </cell>
          <cell r="G20">
            <v>27</v>
          </cell>
          <cell r="H20">
            <v>9.3600000000000012</v>
          </cell>
          <cell r="I20" t="str">
            <v>*</v>
          </cell>
          <cell r="J20">
            <v>27.720000000000002</v>
          </cell>
          <cell r="K20">
            <v>0</v>
          </cell>
        </row>
        <row r="21">
          <cell r="B21">
            <v>22.254166666666674</v>
          </cell>
          <cell r="C21">
            <v>29.7</v>
          </cell>
          <cell r="D21">
            <v>15.7</v>
          </cell>
          <cell r="E21">
            <v>56.041666666666664</v>
          </cell>
          <cell r="F21">
            <v>81</v>
          </cell>
          <cell r="G21">
            <v>31</v>
          </cell>
          <cell r="H21">
            <v>9</v>
          </cell>
          <cell r="I21" t="str">
            <v>*</v>
          </cell>
          <cell r="J21">
            <v>19.8</v>
          </cell>
          <cell r="K21">
            <v>0</v>
          </cell>
        </row>
        <row r="22">
          <cell r="B22">
            <v>22.416666666666671</v>
          </cell>
          <cell r="C22">
            <v>30.4</v>
          </cell>
          <cell r="D22">
            <v>17.2</v>
          </cell>
          <cell r="E22">
            <v>61.125</v>
          </cell>
          <cell r="F22">
            <v>82</v>
          </cell>
          <cell r="G22">
            <v>31</v>
          </cell>
          <cell r="H22">
            <v>12.6</v>
          </cell>
          <cell r="I22" t="str">
            <v>*</v>
          </cell>
          <cell r="J22">
            <v>21.240000000000002</v>
          </cell>
          <cell r="K22">
            <v>0</v>
          </cell>
        </row>
        <row r="23">
          <cell r="B23">
            <v>20.954166666666666</v>
          </cell>
          <cell r="C23">
            <v>27.7</v>
          </cell>
          <cell r="D23">
            <v>15.7</v>
          </cell>
          <cell r="E23">
            <v>74.916666666666671</v>
          </cell>
          <cell r="F23">
            <v>95</v>
          </cell>
          <cell r="G23">
            <v>46</v>
          </cell>
          <cell r="H23">
            <v>12.96</v>
          </cell>
          <cell r="I23" t="str">
            <v>*</v>
          </cell>
          <cell r="J23">
            <v>26.28</v>
          </cell>
          <cell r="K23">
            <v>0</v>
          </cell>
        </row>
        <row r="24">
          <cell r="B24">
            <v>22.504166666666666</v>
          </cell>
          <cell r="C24">
            <v>28.9</v>
          </cell>
          <cell r="D24">
            <v>17.100000000000001</v>
          </cell>
          <cell r="E24">
            <v>62.125</v>
          </cell>
          <cell r="F24">
            <v>86</v>
          </cell>
          <cell r="G24">
            <v>33</v>
          </cell>
          <cell r="H24">
            <v>20.52</v>
          </cell>
          <cell r="I24" t="str">
            <v>*</v>
          </cell>
          <cell r="J24">
            <v>39.24</v>
          </cell>
          <cell r="K24">
            <v>0</v>
          </cell>
        </row>
        <row r="25">
          <cell r="B25">
            <v>22.204166666666666</v>
          </cell>
          <cell r="C25">
            <v>28</v>
          </cell>
          <cell r="D25">
            <v>17</v>
          </cell>
          <cell r="E25">
            <v>52.833333333333336</v>
          </cell>
          <cell r="F25">
            <v>70</v>
          </cell>
          <cell r="G25">
            <v>30</v>
          </cell>
          <cell r="H25">
            <v>20.52</v>
          </cell>
          <cell r="I25" t="str">
            <v>*</v>
          </cell>
          <cell r="J25">
            <v>46.440000000000005</v>
          </cell>
          <cell r="K25">
            <v>0</v>
          </cell>
        </row>
        <row r="26">
          <cell r="B26">
            <v>21.120833333333334</v>
          </cell>
          <cell r="C26">
            <v>27.6</v>
          </cell>
          <cell r="D26">
            <v>15</v>
          </cell>
          <cell r="E26">
            <v>57.625</v>
          </cell>
          <cell r="F26">
            <v>83</v>
          </cell>
          <cell r="G26">
            <v>33</v>
          </cell>
          <cell r="H26">
            <v>16.559999999999999</v>
          </cell>
          <cell r="I26" t="str">
            <v>*</v>
          </cell>
          <cell r="J26">
            <v>47.16</v>
          </cell>
          <cell r="K26">
            <v>0</v>
          </cell>
        </row>
        <row r="27">
          <cell r="B27">
            <v>21.854166666666668</v>
          </cell>
          <cell r="C27">
            <v>28.9</v>
          </cell>
          <cell r="D27">
            <v>14.6</v>
          </cell>
          <cell r="E27">
            <v>49.25</v>
          </cell>
          <cell r="F27">
            <v>75</v>
          </cell>
          <cell r="G27">
            <v>27</v>
          </cell>
          <cell r="H27">
            <v>12.6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22.625</v>
          </cell>
          <cell r="C28">
            <v>28.5</v>
          </cell>
          <cell r="D28">
            <v>16.100000000000001</v>
          </cell>
          <cell r="E28">
            <v>44.083333333333336</v>
          </cell>
          <cell r="F28">
            <v>67</v>
          </cell>
          <cell r="G28">
            <v>24</v>
          </cell>
          <cell r="H28">
            <v>14.04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23.029166666666658</v>
          </cell>
          <cell r="C29">
            <v>29.3</v>
          </cell>
          <cell r="D29">
            <v>16</v>
          </cell>
          <cell r="E29">
            <v>43.375</v>
          </cell>
          <cell r="F29">
            <v>64</v>
          </cell>
          <cell r="G29">
            <v>25</v>
          </cell>
          <cell r="H29">
            <v>12.24</v>
          </cell>
          <cell r="I29" t="str">
            <v>*</v>
          </cell>
          <cell r="J29">
            <v>23.759999999999998</v>
          </cell>
          <cell r="K29">
            <v>0</v>
          </cell>
        </row>
        <row r="30">
          <cell r="B30">
            <v>22.945833333333336</v>
          </cell>
          <cell r="C30">
            <v>30.4</v>
          </cell>
          <cell r="D30">
            <v>16.8</v>
          </cell>
          <cell r="E30">
            <v>51.041666666666664</v>
          </cell>
          <cell r="F30">
            <v>73</v>
          </cell>
          <cell r="G30">
            <v>25</v>
          </cell>
          <cell r="H30">
            <v>11.520000000000001</v>
          </cell>
          <cell r="I30" t="str">
            <v>*</v>
          </cell>
          <cell r="J30">
            <v>23.040000000000003</v>
          </cell>
          <cell r="K30">
            <v>0</v>
          </cell>
        </row>
        <row r="31">
          <cell r="B31">
            <v>23.691666666666674</v>
          </cell>
          <cell r="C31">
            <v>29.9</v>
          </cell>
          <cell r="D31">
            <v>18.899999999999999</v>
          </cell>
          <cell r="E31">
            <v>44.583333333333336</v>
          </cell>
          <cell r="F31">
            <v>67</v>
          </cell>
          <cell r="G31">
            <v>25</v>
          </cell>
          <cell r="H31">
            <v>12.96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24.162500000000005</v>
          </cell>
          <cell r="C32">
            <v>31.1</v>
          </cell>
          <cell r="D32">
            <v>17.899999999999999</v>
          </cell>
          <cell r="E32">
            <v>36.666666666666664</v>
          </cell>
          <cell r="F32">
            <v>52</v>
          </cell>
          <cell r="G32">
            <v>22</v>
          </cell>
          <cell r="H32">
            <v>15.120000000000001</v>
          </cell>
          <cell r="I32" t="str">
            <v>*</v>
          </cell>
          <cell r="J32">
            <v>27.720000000000002</v>
          </cell>
          <cell r="K32">
            <v>0</v>
          </cell>
        </row>
        <row r="33">
          <cell r="B33">
            <v>21.145833333333336</v>
          </cell>
          <cell r="C33">
            <v>28</v>
          </cell>
          <cell r="D33">
            <v>14.4</v>
          </cell>
          <cell r="E33">
            <v>62.125</v>
          </cell>
          <cell r="F33">
            <v>88</v>
          </cell>
          <cell r="G33">
            <v>36</v>
          </cell>
          <cell r="H33">
            <v>16.559999999999999</v>
          </cell>
          <cell r="I33" t="str">
            <v>*</v>
          </cell>
          <cell r="J33">
            <v>34.56</v>
          </cell>
          <cell r="K33">
            <v>0</v>
          </cell>
        </row>
        <row r="34">
          <cell r="B34">
            <v>22.104166666666668</v>
          </cell>
          <cell r="C34">
            <v>29.5</v>
          </cell>
          <cell r="D34">
            <v>17</v>
          </cell>
          <cell r="E34">
            <v>56.041666666666664</v>
          </cell>
          <cell r="F34">
            <v>76</v>
          </cell>
          <cell r="G34">
            <v>27</v>
          </cell>
          <cell r="H34">
            <v>18</v>
          </cell>
          <cell r="I34" t="str">
            <v>*</v>
          </cell>
          <cell r="J34">
            <v>29.880000000000003</v>
          </cell>
          <cell r="K34">
            <v>0</v>
          </cell>
        </row>
        <row r="35">
          <cell r="B35">
            <v>22.649999999999995</v>
          </cell>
          <cell r="C35">
            <v>29.6</v>
          </cell>
          <cell r="D35">
            <v>16.2</v>
          </cell>
          <cell r="E35">
            <v>52.291666666666664</v>
          </cell>
          <cell r="F35">
            <v>78</v>
          </cell>
          <cell r="G35">
            <v>29</v>
          </cell>
          <cell r="H35">
            <v>14.76</v>
          </cell>
          <cell r="I35" t="str">
            <v>*</v>
          </cell>
          <cell r="J35">
            <v>32.76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24.525000000000002</v>
          </cell>
          <cell r="C5">
            <v>29.6</v>
          </cell>
          <cell r="D5">
            <v>20.3</v>
          </cell>
          <cell r="E5">
            <v>60.666666666666664</v>
          </cell>
          <cell r="F5">
            <v>84</v>
          </cell>
          <cell r="G5">
            <v>39</v>
          </cell>
          <cell r="H5">
            <v>12.24</v>
          </cell>
          <cell r="I5" t="str">
            <v>*</v>
          </cell>
          <cell r="J5">
            <v>22.68</v>
          </cell>
          <cell r="K5">
            <v>0</v>
          </cell>
        </row>
        <row r="6">
          <cell r="B6">
            <v>24.279166666666669</v>
          </cell>
          <cell r="C6">
            <v>29.3</v>
          </cell>
          <cell r="D6">
            <v>19.5</v>
          </cell>
          <cell r="E6">
            <v>59.125</v>
          </cell>
          <cell r="F6">
            <v>85</v>
          </cell>
          <cell r="G6">
            <v>44</v>
          </cell>
          <cell r="H6">
            <v>11.16</v>
          </cell>
          <cell r="I6" t="str">
            <v>*</v>
          </cell>
          <cell r="J6">
            <v>20.52</v>
          </cell>
          <cell r="K6">
            <v>0</v>
          </cell>
        </row>
        <row r="7">
          <cell r="B7">
            <v>24.808333333333334</v>
          </cell>
          <cell r="C7">
            <v>29.7</v>
          </cell>
          <cell r="D7">
            <v>21.1</v>
          </cell>
          <cell r="E7">
            <v>58.125</v>
          </cell>
          <cell r="F7">
            <v>74</v>
          </cell>
          <cell r="G7">
            <v>44</v>
          </cell>
          <cell r="H7">
            <v>15.840000000000002</v>
          </cell>
          <cell r="I7" t="str">
            <v>*</v>
          </cell>
          <cell r="J7">
            <v>31.319999999999997</v>
          </cell>
          <cell r="K7">
            <v>0</v>
          </cell>
        </row>
        <row r="8">
          <cell r="B8">
            <v>24.900000000000002</v>
          </cell>
          <cell r="C8">
            <v>29.6</v>
          </cell>
          <cell r="D8">
            <v>20.100000000000001</v>
          </cell>
          <cell r="E8">
            <v>53.791666666666664</v>
          </cell>
          <cell r="F8">
            <v>65</v>
          </cell>
          <cell r="G8">
            <v>38</v>
          </cell>
          <cell r="H8">
            <v>16.2</v>
          </cell>
          <cell r="I8" t="str">
            <v>*</v>
          </cell>
          <cell r="J8">
            <v>33.480000000000004</v>
          </cell>
          <cell r="K8">
            <v>0</v>
          </cell>
        </row>
        <row r="9">
          <cell r="B9">
            <v>25.337500000000006</v>
          </cell>
          <cell r="C9">
            <v>30.2</v>
          </cell>
          <cell r="D9">
            <v>21</v>
          </cell>
          <cell r="E9">
            <v>52.083333333333336</v>
          </cell>
          <cell r="F9">
            <v>64</v>
          </cell>
          <cell r="G9">
            <v>39</v>
          </cell>
          <cell r="H9">
            <v>10.8</v>
          </cell>
          <cell r="I9" t="str">
            <v>*</v>
          </cell>
          <cell r="J9">
            <v>23.040000000000003</v>
          </cell>
          <cell r="K9">
            <v>0</v>
          </cell>
        </row>
        <row r="10">
          <cell r="B10">
            <v>25.283333333333331</v>
          </cell>
          <cell r="C10">
            <v>29.3</v>
          </cell>
          <cell r="D10">
            <v>22.5</v>
          </cell>
          <cell r="E10">
            <v>54.375</v>
          </cell>
          <cell r="F10">
            <v>62</v>
          </cell>
          <cell r="G10">
            <v>43</v>
          </cell>
          <cell r="H10">
            <v>10.8</v>
          </cell>
          <cell r="I10" t="str">
            <v>*</v>
          </cell>
          <cell r="J10">
            <v>20.88</v>
          </cell>
          <cell r="K10">
            <v>0</v>
          </cell>
        </row>
        <row r="11">
          <cell r="B11">
            <v>26.883333333333336</v>
          </cell>
          <cell r="C11">
            <v>31.8</v>
          </cell>
          <cell r="D11">
            <v>23.7</v>
          </cell>
          <cell r="E11">
            <v>56.125</v>
          </cell>
          <cell r="F11">
            <v>66</v>
          </cell>
          <cell r="G11">
            <v>42</v>
          </cell>
          <cell r="H11">
            <v>11.520000000000001</v>
          </cell>
          <cell r="I11" t="str">
            <v>*</v>
          </cell>
          <cell r="J11">
            <v>29.52</v>
          </cell>
          <cell r="K11">
            <v>0</v>
          </cell>
        </row>
        <row r="12">
          <cell r="B12">
            <v>26.987499999999997</v>
          </cell>
          <cell r="C12">
            <v>29.9</v>
          </cell>
          <cell r="D12">
            <v>25.4</v>
          </cell>
          <cell r="E12">
            <v>60.041666666666664</v>
          </cell>
          <cell r="F12">
            <v>70</v>
          </cell>
          <cell r="G12">
            <v>52</v>
          </cell>
          <cell r="H12">
            <v>7.9200000000000008</v>
          </cell>
          <cell r="I12" t="str">
            <v>*</v>
          </cell>
          <cell r="J12">
            <v>16.920000000000002</v>
          </cell>
          <cell r="K12">
            <v>0</v>
          </cell>
        </row>
        <row r="13">
          <cell r="B13">
            <v>27.316666666666674</v>
          </cell>
          <cell r="C13">
            <v>30.5</v>
          </cell>
          <cell r="D13">
            <v>24.8</v>
          </cell>
          <cell r="E13">
            <v>61.791666666666664</v>
          </cell>
          <cell r="F13">
            <v>74</v>
          </cell>
          <cell r="G13">
            <v>51</v>
          </cell>
          <cell r="H13">
            <v>9.3600000000000012</v>
          </cell>
          <cell r="I13" t="str">
            <v>*</v>
          </cell>
          <cell r="J13">
            <v>18.36</v>
          </cell>
          <cell r="K13">
            <v>0</v>
          </cell>
        </row>
        <row r="14">
          <cell r="B14">
            <v>27.595833333333335</v>
          </cell>
          <cell r="C14">
            <v>31.3</v>
          </cell>
          <cell r="D14">
            <v>25.4</v>
          </cell>
          <cell r="E14">
            <v>61.5</v>
          </cell>
          <cell r="F14">
            <v>70</v>
          </cell>
          <cell r="G14">
            <v>47</v>
          </cell>
          <cell r="H14">
            <v>7.9200000000000008</v>
          </cell>
          <cell r="I14" t="str">
            <v>*</v>
          </cell>
          <cell r="J14">
            <v>16.559999999999999</v>
          </cell>
          <cell r="K14">
            <v>0</v>
          </cell>
        </row>
        <row r="15">
          <cell r="B15">
            <v>27.970833333333331</v>
          </cell>
          <cell r="C15">
            <v>32.200000000000003</v>
          </cell>
          <cell r="D15">
            <v>25.8</v>
          </cell>
          <cell r="E15">
            <v>61.583333333333336</v>
          </cell>
          <cell r="F15">
            <v>70</v>
          </cell>
          <cell r="G15">
            <v>44</v>
          </cell>
          <cell r="H15">
            <v>7.9200000000000008</v>
          </cell>
          <cell r="I15" t="str">
            <v>*</v>
          </cell>
          <cell r="J15">
            <v>16.2</v>
          </cell>
          <cell r="K15">
            <v>0</v>
          </cell>
        </row>
        <row r="16">
          <cell r="B16">
            <v>28.237499999999997</v>
          </cell>
          <cell r="C16">
            <v>34.200000000000003</v>
          </cell>
          <cell r="D16">
            <v>23.9</v>
          </cell>
          <cell r="E16">
            <v>60.125</v>
          </cell>
          <cell r="F16">
            <v>78</v>
          </cell>
          <cell r="G16">
            <v>34</v>
          </cell>
          <cell r="H16">
            <v>10.08</v>
          </cell>
          <cell r="I16" t="str">
            <v>*</v>
          </cell>
          <cell r="J16">
            <v>33.480000000000004</v>
          </cell>
          <cell r="K16">
            <v>0</v>
          </cell>
        </row>
        <row r="17">
          <cell r="B17">
            <v>20.845833333333335</v>
          </cell>
          <cell r="C17">
            <v>29.4</v>
          </cell>
          <cell r="D17">
            <v>14.6</v>
          </cell>
          <cell r="E17">
            <v>66.333333333333329</v>
          </cell>
          <cell r="F17">
            <v>86</v>
          </cell>
          <cell r="G17">
            <v>46</v>
          </cell>
          <cell r="H17">
            <v>19.079999999999998</v>
          </cell>
          <cell r="I17" t="str">
            <v>*</v>
          </cell>
          <cell r="J17">
            <v>50.04</v>
          </cell>
          <cell r="K17">
            <v>12.2</v>
          </cell>
        </row>
        <row r="18">
          <cell r="B18">
            <v>15.673913043478263</v>
          </cell>
          <cell r="C18">
            <v>20</v>
          </cell>
          <cell r="D18">
            <v>11.7</v>
          </cell>
          <cell r="E18">
            <v>62.652173913043477</v>
          </cell>
          <cell r="F18">
            <v>77</v>
          </cell>
          <cell r="G18">
            <v>50</v>
          </cell>
          <cell r="H18">
            <v>14.4</v>
          </cell>
          <cell r="I18" t="str">
            <v>*</v>
          </cell>
          <cell r="J18">
            <v>32.4</v>
          </cell>
          <cell r="K18">
            <v>0</v>
          </cell>
        </row>
        <row r="19">
          <cell r="B19">
            <v>19.033333333333335</v>
          </cell>
          <cell r="C19">
            <v>24</v>
          </cell>
          <cell r="D19">
            <v>15.8</v>
          </cell>
          <cell r="E19">
            <v>57.833333333333336</v>
          </cell>
          <cell r="F19">
            <v>68</v>
          </cell>
          <cell r="G19">
            <v>46</v>
          </cell>
          <cell r="H19">
            <v>12.24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23.458333333333332</v>
          </cell>
          <cell r="C20">
            <v>28.7</v>
          </cell>
          <cell r="D20">
            <v>19.899999999999999</v>
          </cell>
          <cell r="E20">
            <v>57.75</v>
          </cell>
          <cell r="F20">
            <v>67</v>
          </cell>
          <cell r="G20">
            <v>45</v>
          </cell>
          <cell r="H20">
            <v>9.3600000000000012</v>
          </cell>
          <cell r="I20" t="str">
            <v>*</v>
          </cell>
          <cell r="J20">
            <v>15.120000000000001</v>
          </cell>
          <cell r="K20">
            <v>0</v>
          </cell>
        </row>
        <row r="21">
          <cell r="B21">
            <v>23.537499999999994</v>
          </cell>
          <cell r="C21">
            <v>27.8</v>
          </cell>
          <cell r="D21">
            <v>19.600000000000001</v>
          </cell>
          <cell r="E21">
            <v>62.291666666666664</v>
          </cell>
          <cell r="F21">
            <v>83</v>
          </cell>
          <cell r="G21">
            <v>46</v>
          </cell>
          <cell r="H21">
            <v>16.559999999999999</v>
          </cell>
          <cell r="I21" t="str">
            <v>*</v>
          </cell>
          <cell r="J21">
            <v>40.680000000000007</v>
          </cell>
          <cell r="K21">
            <v>0</v>
          </cell>
        </row>
        <row r="22">
          <cell r="B22">
            <v>18.824999999999999</v>
          </cell>
          <cell r="C22">
            <v>22.7</v>
          </cell>
          <cell r="D22">
            <v>15.4</v>
          </cell>
          <cell r="E22">
            <v>59.708333333333336</v>
          </cell>
          <cell r="F22">
            <v>75</v>
          </cell>
          <cell r="G22">
            <v>38</v>
          </cell>
          <cell r="H22">
            <v>19.440000000000001</v>
          </cell>
          <cell r="I22" t="str">
            <v>*</v>
          </cell>
          <cell r="J22">
            <v>42.84</v>
          </cell>
          <cell r="K22">
            <v>0</v>
          </cell>
        </row>
        <row r="23">
          <cell r="B23">
            <v>18.383333333333329</v>
          </cell>
          <cell r="C23">
            <v>26.2</v>
          </cell>
          <cell r="D23">
            <v>13.3</v>
          </cell>
          <cell r="E23">
            <v>56.291666666666664</v>
          </cell>
          <cell r="F23">
            <v>66</v>
          </cell>
          <cell r="G23">
            <v>43</v>
          </cell>
          <cell r="H23">
            <v>15.48</v>
          </cell>
          <cell r="I23" t="str">
            <v>*</v>
          </cell>
          <cell r="J23">
            <v>42.84</v>
          </cell>
          <cell r="K23">
            <v>0</v>
          </cell>
        </row>
        <row r="24">
          <cell r="B24">
            <v>22.541666666666668</v>
          </cell>
          <cell r="C24">
            <v>29.4</v>
          </cell>
          <cell r="D24">
            <v>16.399999999999999</v>
          </cell>
          <cell r="E24">
            <v>66.375</v>
          </cell>
          <cell r="F24">
            <v>84</v>
          </cell>
          <cell r="G24">
            <v>51</v>
          </cell>
          <cell r="H24">
            <v>8.64</v>
          </cell>
          <cell r="I24" t="str">
            <v>*</v>
          </cell>
          <cell r="J24">
            <v>18</v>
          </cell>
          <cell r="K24">
            <v>0</v>
          </cell>
        </row>
        <row r="25">
          <cell r="B25">
            <v>26.491666666666664</v>
          </cell>
          <cell r="C25">
            <v>31.2</v>
          </cell>
          <cell r="D25">
            <v>21.4</v>
          </cell>
          <cell r="E25">
            <v>60.833333333333336</v>
          </cell>
          <cell r="F25">
            <v>85</v>
          </cell>
          <cell r="G25">
            <v>39</v>
          </cell>
          <cell r="H25">
            <v>15.120000000000001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26.700000000000003</v>
          </cell>
          <cell r="C26">
            <v>31.1</v>
          </cell>
          <cell r="D26">
            <v>22.4</v>
          </cell>
          <cell r="E26">
            <v>50.625</v>
          </cell>
          <cell r="F26">
            <v>70</v>
          </cell>
          <cell r="G26">
            <v>37</v>
          </cell>
          <cell r="H26">
            <v>13.68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26.099999999999998</v>
          </cell>
          <cell r="C27">
            <v>31.7</v>
          </cell>
          <cell r="D27">
            <v>20.6</v>
          </cell>
          <cell r="E27">
            <v>52.541666666666664</v>
          </cell>
          <cell r="F27">
            <v>76</v>
          </cell>
          <cell r="G27">
            <v>33</v>
          </cell>
          <cell r="H27">
            <v>9.3600000000000012</v>
          </cell>
          <cell r="I27" t="str">
            <v>*</v>
          </cell>
          <cell r="J27">
            <v>19.8</v>
          </cell>
          <cell r="K27">
            <v>0</v>
          </cell>
        </row>
        <row r="28">
          <cell r="B28">
            <v>26.558333333333337</v>
          </cell>
          <cell r="C28">
            <v>32</v>
          </cell>
          <cell r="D28">
            <v>20.7</v>
          </cell>
          <cell r="E28">
            <v>48.375</v>
          </cell>
          <cell r="F28">
            <v>72</v>
          </cell>
          <cell r="G28">
            <v>33</v>
          </cell>
          <cell r="H28">
            <v>11.16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25.079166666666669</v>
          </cell>
          <cell r="C29">
            <v>29</v>
          </cell>
          <cell r="D29">
            <v>19.8</v>
          </cell>
          <cell r="E29">
            <v>48.666666666666664</v>
          </cell>
          <cell r="F29">
            <v>72</v>
          </cell>
          <cell r="G29">
            <v>39</v>
          </cell>
          <cell r="H29">
            <v>10.08</v>
          </cell>
          <cell r="I29" t="str">
            <v>*</v>
          </cell>
          <cell r="J29">
            <v>22.32</v>
          </cell>
          <cell r="K29">
            <v>0</v>
          </cell>
        </row>
        <row r="30">
          <cell r="B30">
            <v>27.362499999999997</v>
          </cell>
          <cell r="C30">
            <v>32</v>
          </cell>
          <cell r="D30">
            <v>24.3</v>
          </cell>
          <cell r="E30">
            <v>48.458333333333336</v>
          </cell>
          <cell r="F30">
            <v>61</v>
          </cell>
          <cell r="G30">
            <v>35</v>
          </cell>
          <cell r="H30">
            <v>9.7200000000000006</v>
          </cell>
          <cell r="I30" t="str">
            <v>*</v>
          </cell>
          <cell r="J30">
            <v>18.720000000000002</v>
          </cell>
          <cell r="K30">
            <v>0</v>
          </cell>
        </row>
        <row r="31">
          <cell r="B31">
            <v>24.983333333333334</v>
          </cell>
          <cell r="C31">
            <v>29.1</v>
          </cell>
          <cell r="D31">
            <v>20.9</v>
          </cell>
          <cell r="E31">
            <v>64.625</v>
          </cell>
          <cell r="F31">
            <v>81</v>
          </cell>
          <cell r="G31">
            <v>44</v>
          </cell>
          <cell r="H31">
            <v>13.68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21.891666666666662</v>
          </cell>
          <cell r="C32">
            <v>24.9</v>
          </cell>
          <cell r="D32">
            <v>19</v>
          </cell>
          <cell r="E32">
            <v>74.958333333333329</v>
          </cell>
          <cell r="F32">
            <v>85</v>
          </cell>
          <cell r="G32">
            <v>63</v>
          </cell>
          <cell r="H32">
            <v>18</v>
          </cell>
          <cell r="I32" t="str">
            <v>*</v>
          </cell>
          <cell r="J32">
            <v>42.12</v>
          </cell>
          <cell r="K32">
            <v>0</v>
          </cell>
        </row>
        <row r="33">
          <cell r="B33">
            <v>22.737500000000001</v>
          </cell>
          <cell r="C33">
            <v>27.8</v>
          </cell>
          <cell r="D33">
            <v>19</v>
          </cell>
          <cell r="E33">
            <v>71.25</v>
          </cell>
          <cell r="F33">
            <v>85</v>
          </cell>
          <cell r="G33">
            <v>55</v>
          </cell>
          <cell r="H33">
            <v>17.64</v>
          </cell>
          <cell r="I33" t="str">
            <v>*</v>
          </cell>
          <cell r="J33">
            <v>36.36</v>
          </cell>
          <cell r="K33">
            <v>0</v>
          </cell>
        </row>
        <row r="34">
          <cell r="B34">
            <v>24.583333333333332</v>
          </cell>
          <cell r="C34">
            <v>30.4</v>
          </cell>
          <cell r="D34">
            <v>19.3</v>
          </cell>
          <cell r="E34">
            <v>66.916666666666671</v>
          </cell>
          <cell r="F34">
            <v>84</v>
          </cell>
          <cell r="G34">
            <v>46</v>
          </cell>
          <cell r="H34">
            <v>9.7200000000000006</v>
          </cell>
          <cell r="I34" t="str">
            <v>*</v>
          </cell>
          <cell r="J34">
            <v>15.840000000000002</v>
          </cell>
          <cell r="K34">
            <v>0</v>
          </cell>
        </row>
        <row r="35">
          <cell r="B35">
            <v>27.720833333333335</v>
          </cell>
          <cell r="C35">
            <v>33.1</v>
          </cell>
          <cell r="D35">
            <v>22.1</v>
          </cell>
          <cell r="E35">
            <v>53.708333333333336</v>
          </cell>
          <cell r="F35">
            <v>80</v>
          </cell>
          <cell r="G35">
            <v>34</v>
          </cell>
          <cell r="H35">
            <v>16.559999999999999</v>
          </cell>
          <cell r="I35" t="str">
            <v>*</v>
          </cell>
          <cell r="J35">
            <v>42.84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20.829166666666662</v>
          </cell>
          <cell r="C5">
            <v>28.6</v>
          </cell>
          <cell r="D5">
            <v>13</v>
          </cell>
          <cell r="E5">
            <v>56.416666666666664</v>
          </cell>
          <cell r="F5">
            <v>89</v>
          </cell>
          <cell r="G5">
            <v>25</v>
          </cell>
          <cell r="H5">
            <v>18.36</v>
          </cell>
          <cell r="I5" t="str">
            <v>*</v>
          </cell>
          <cell r="J5">
            <v>33.119999999999997</v>
          </cell>
          <cell r="K5">
            <v>0</v>
          </cell>
        </row>
        <row r="6">
          <cell r="B6">
            <v>20.750000000000004</v>
          </cell>
          <cell r="C6">
            <v>28.1</v>
          </cell>
          <cell r="D6">
            <v>12.8</v>
          </cell>
          <cell r="E6">
            <v>54.5</v>
          </cell>
          <cell r="F6">
            <v>86</v>
          </cell>
          <cell r="G6">
            <v>27</v>
          </cell>
          <cell r="H6">
            <v>21.6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20.091666666666665</v>
          </cell>
          <cell r="C7">
            <v>27.6</v>
          </cell>
          <cell r="D7">
            <v>13.5</v>
          </cell>
          <cell r="E7">
            <v>49.75</v>
          </cell>
          <cell r="F7">
            <v>71</v>
          </cell>
          <cell r="G7">
            <v>26</v>
          </cell>
          <cell r="H7">
            <v>20.52</v>
          </cell>
          <cell r="I7" t="str">
            <v>*</v>
          </cell>
          <cell r="J7">
            <v>28.44</v>
          </cell>
          <cell r="K7">
            <v>0</v>
          </cell>
        </row>
        <row r="8">
          <cell r="B8">
            <v>20.425000000000001</v>
          </cell>
          <cell r="C8">
            <v>29.1</v>
          </cell>
          <cell r="D8">
            <v>13</v>
          </cell>
          <cell r="E8">
            <v>48.208333333333336</v>
          </cell>
          <cell r="F8">
            <v>74</v>
          </cell>
          <cell r="G8">
            <v>21</v>
          </cell>
          <cell r="H8">
            <v>19.8</v>
          </cell>
          <cell r="I8" t="str">
            <v>*</v>
          </cell>
          <cell r="J8">
            <v>29.52</v>
          </cell>
          <cell r="K8">
            <v>0</v>
          </cell>
        </row>
        <row r="9">
          <cell r="B9">
            <v>20.583333333333332</v>
          </cell>
          <cell r="C9">
            <v>29.7</v>
          </cell>
          <cell r="D9">
            <v>11.9</v>
          </cell>
          <cell r="E9">
            <v>49.041666666666664</v>
          </cell>
          <cell r="F9">
            <v>78</v>
          </cell>
          <cell r="G9">
            <v>22</v>
          </cell>
          <cell r="H9">
            <v>24.48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21.158333333333335</v>
          </cell>
          <cell r="C10">
            <v>29.8</v>
          </cell>
          <cell r="D10">
            <v>13.6</v>
          </cell>
          <cell r="E10">
            <v>49.041666666666664</v>
          </cell>
          <cell r="F10">
            <v>76</v>
          </cell>
          <cell r="G10">
            <v>21</v>
          </cell>
          <cell r="H10">
            <v>19.440000000000001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20.983333333333334</v>
          </cell>
          <cell r="C11">
            <v>29.8</v>
          </cell>
          <cell r="D11">
            <v>13.5</v>
          </cell>
          <cell r="E11">
            <v>50.541666666666664</v>
          </cell>
          <cell r="F11">
            <v>75</v>
          </cell>
          <cell r="G11">
            <v>22</v>
          </cell>
          <cell r="H11">
            <v>20.52</v>
          </cell>
          <cell r="I11" t="str">
            <v>*</v>
          </cell>
          <cell r="J11">
            <v>29.880000000000003</v>
          </cell>
          <cell r="K11">
            <v>0</v>
          </cell>
        </row>
        <row r="12">
          <cell r="B12">
            <v>21.720833333333335</v>
          </cell>
          <cell r="C12">
            <v>30</v>
          </cell>
          <cell r="D12">
            <v>15.2</v>
          </cell>
          <cell r="E12">
            <v>48.333333333333336</v>
          </cell>
          <cell r="F12">
            <v>67</v>
          </cell>
          <cell r="G12">
            <v>25</v>
          </cell>
          <cell r="H12">
            <v>19.440000000000001</v>
          </cell>
          <cell r="I12" t="str">
            <v>*</v>
          </cell>
          <cell r="J12">
            <v>33.840000000000003</v>
          </cell>
          <cell r="K12">
            <v>0</v>
          </cell>
        </row>
        <row r="13">
          <cell r="B13">
            <v>22.958333333333329</v>
          </cell>
          <cell r="C13">
            <v>30.7</v>
          </cell>
          <cell r="D13">
            <v>17.2</v>
          </cell>
          <cell r="E13">
            <v>51.416666666666664</v>
          </cell>
          <cell r="F13">
            <v>73</v>
          </cell>
          <cell r="G13">
            <v>27</v>
          </cell>
          <cell r="H13">
            <v>16.920000000000002</v>
          </cell>
          <cell r="I13" t="str">
            <v>*</v>
          </cell>
          <cell r="J13">
            <v>32.04</v>
          </cell>
          <cell r="K13">
            <v>0</v>
          </cell>
        </row>
        <row r="14">
          <cell r="B14">
            <v>23.345833333333331</v>
          </cell>
          <cell r="C14">
            <v>32.799999999999997</v>
          </cell>
          <cell r="D14">
            <v>16.7</v>
          </cell>
          <cell r="E14">
            <v>50.916666666666664</v>
          </cell>
          <cell r="F14">
            <v>79</v>
          </cell>
          <cell r="G14">
            <v>19</v>
          </cell>
          <cell r="H14">
            <v>18.36</v>
          </cell>
          <cell r="I14" t="str">
            <v>*</v>
          </cell>
          <cell r="J14">
            <v>24.840000000000003</v>
          </cell>
          <cell r="K14">
            <v>0</v>
          </cell>
        </row>
        <row r="15">
          <cell r="B15">
            <v>23.233333333333334</v>
          </cell>
          <cell r="C15">
            <v>32.1</v>
          </cell>
          <cell r="D15">
            <v>16.7</v>
          </cell>
          <cell r="E15">
            <v>45.208333333333336</v>
          </cell>
          <cell r="F15">
            <v>73</v>
          </cell>
          <cell r="G15">
            <v>19</v>
          </cell>
          <cell r="H15">
            <v>16.2</v>
          </cell>
          <cell r="I15" t="str">
            <v>*</v>
          </cell>
          <cell r="J15">
            <v>34.56</v>
          </cell>
          <cell r="K15">
            <v>0</v>
          </cell>
        </row>
        <row r="16">
          <cell r="B16">
            <v>23.204166666666669</v>
          </cell>
          <cell r="C16">
            <v>31.1</v>
          </cell>
          <cell r="D16">
            <v>16.5</v>
          </cell>
          <cell r="E16">
            <v>42.375</v>
          </cell>
          <cell r="F16">
            <v>60</v>
          </cell>
          <cell r="G16">
            <v>23</v>
          </cell>
          <cell r="H16">
            <v>26.64</v>
          </cell>
          <cell r="I16" t="str">
            <v>*</v>
          </cell>
          <cell r="J16">
            <v>48.24</v>
          </cell>
          <cell r="K16">
            <v>0</v>
          </cell>
        </row>
        <row r="17">
          <cell r="B17">
            <v>19.7</v>
          </cell>
          <cell r="C17">
            <v>27.3</v>
          </cell>
          <cell r="D17">
            <v>12.1</v>
          </cell>
          <cell r="E17">
            <v>65.083333333333329</v>
          </cell>
          <cell r="F17">
            <v>89</v>
          </cell>
          <cell r="G17">
            <v>44</v>
          </cell>
          <cell r="H17">
            <v>23.040000000000003</v>
          </cell>
          <cell r="I17" t="str">
            <v>*</v>
          </cell>
          <cell r="J17">
            <v>43.2</v>
          </cell>
          <cell r="K17">
            <v>0</v>
          </cell>
        </row>
        <row r="18">
          <cell r="B18">
            <v>12.95833333333333</v>
          </cell>
          <cell r="C18">
            <v>19.899999999999999</v>
          </cell>
          <cell r="D18">
            <v>9</v>
          </cell>
          <cell r="E18">
            <v>79.416666666666671</v>
          </cell>
          <cell r="F18">
            <v>100</v>
          </cell>
          <cell r="G18">
            <v>46</v>
          </cell>
          <cell r="H18">
            <v>27.36</v>
          </cell>
          <cell r="I18" t="str">
            <v>*</v>
          </cell>
          <cell r="J18">
            <v>41.04</v>
          </cell>
          <cell r="K18">
            <v>2.2000000000000002</v>
          </cell>
        </row>
        <row r="19">
          <cell r="B19">
            <v>17.016666666666669</v>
          </cell>
          <cell r="C19">
            <v>28.7</v>
          </cell>
          <cell r="D19">
            <v>8.8000000000000007</v>
          </cell>
          <cell r="E19">
            <v>61.666666666666664</v>
          </cell>
          <cell r="F19">
            <v>87</v>
          </cell>
          <cell r="G19">
            <v>27</v>
          </cell>
          <cell r="H19">
            <v>34.56</v>
          </cell>
          <cell r="I19" t="str">
            <v>*</v>
          </cell>
          <cell r="J19">
            <v>43.2</v>
          </cell>
          <cell r="K19">
            <v>0</v>
          </cell>
        </row>
        <row r="20">
          <cell r="B20">
            <v>21.404166666666669</v>
          </cell>
          <cell r="C20">
            <v>31.3</v>
          </cell>
          <cell r="D20">
            <v>13.9</v>
          </cell>
          <cell r="E20">
            <v>54.958333333333336</v>
          </cell>
          <cell r="F20">
            <v>80</v>
          </cell>
          <cell r="G20">
            <v>26</v>
          </cell>
          <cell r="H20">
            <v>20.52</v>
          </cell>
          <cell r="I20" t="str">
            <v>*</v>
          </cell>
          <cell r="J20">
            <v>28.44</v>
          </cell>
          <cell r="K20">
            <v>0</v>
          </cell>
        </row>
        <row r="21">
          <cell r="B21">
            <v>22.650000000000006</v>
          </cell>
          <cell r="C21">
            <v>32.299999999999997</v>
          </cell>
          <cell r="D21">
            <v>15.4</v>
          </cell>
          <cell r="E21">
            <v>55.25</v>
          </cell>
          <cell r="F21">
            <v>82</v>
          </cell>
          <cell r="G21">
            <v>20</v>
          </cell>
          <cell r="H21">
            <v>13.32</v>
          </cell>
          <cell r="I21" t="str">
            <v>*</v>
          </cell>
          <cell r="J21">
            <v>27.36</v>
          </cell>
          <cell r="K21">
            <v>0</v>
          </cell>
        </row>
        <row r="22">
          <cell r="B22">
            <v>23.383333333333336</v>
          </cell>
          <cell r="C22">
            <v>31.3</v>
          </cell>
          <cell r="D22">
            <v>15.8</v>
          </cell>
          <cell r="E22">
            <v>58.416666666666664</v>
          </cell>
          <cell r="F22">
            <v>85</v>
          </cell>
          <cell r="G22">
            <v>28</v>
          </cell>
          <cell r="H22">
            <v>14.4</v>
          </cell>
          <cell r="I22" t="str">
            <v>*</v>
          </cell>
          <cell r="J22">
            <v>25.92</v>
          </cell>
          <cell r="K22">
            <v>0</v>
          </cell>
        </row>
        <row r="23">
          <cell r="B23">
            <v>23.008333333333336</v>
          </cell>
          <cell r="C23">
            <v>30.8</v>
          </cell>
          <cell r="D23">
            <v>15.9</v>
          </cell>
          <cell r="E23">
            <v>65.791666666666671</v>
          </cell>
          <cell r="F23">
            <v>94</v>
          </cell>
          <cell r="G23">
            <v>33</v>
          </cell>
          <cell r="H23">
            <v>17.28</v>
          </cell>
          <cell r="I23" t="str">
            <v>*</v>
          </cell>
          <cell r="J23">
            <v>27.720000000000002</v>
          </cell>
          <cell r="K23">
            <v>0</v>
          </cell>
        </row>
        <row r="24">
          <cell r="B24">
            <v>23.816666666666666</v>
          </cell>
          <cell r="C24">
            <v>31.3</v>
          </cell>
          <cell r="D24">
            <v>17.2</v>
          </cell>
          <cell r="E24">
            <v>58.25</v>
          </cell>
          <cell r="F24">
            <v>87</v>
          </cell>
          <cell r="G24">
            <v>27</v>
          </cell>
          <cell r="H24">
            <v>23.040000000000003</v>
          </cell>
          <cell r="I24" t="str">
            <v>*</v>
          </cell>
          <cell r="J24">
            <v>36.36</v>
          </cell>
          <cell r="K24">
            <v>0</v>
          </cell>
        </row>
        <row r="25">
          <cell r="B25">
            <v>22.854166666666668</v>
          </cell>
          <cell r="C25">
            <v>30</v>
          </cell>
          <cell r="D25">
            <v>16.899999999999999</v>
          </cell>
          <cell r="E25">
            <v>50</v>
          </cell>
          <cell r="F25">
            <v>71</v>
          </cell>
          <cell r="G25">
            <v>27</v>
          </cell>
          <cell r="H25">
            <v>25.2</v>
          </cell>
          <cell r="I25" t="str">
            <v>*</v>
          </cell>
          <cell r="J25">
            <v>44.28</v>
          </cell>
          <cell r="K25">
            <v>0</v>
          </cell>
        </row>
        <row r="26">
          <cell r="B26">
            <v>21.466666666666665</v>
          </cell>
          <cell r="C26">
            <v>29.3</v>
          </cell>
          <cell r="D26">
            <v>15.1</v>
          </cell>
          <cell r="E26">
            <v>55.708333333333336</v>
          </cell>
          <cell r="F26">
            <v>82</v>
          </cell>
          <cell r="G26">
            <v>29</v>
          </cell>
          <cell r="H26">
            <v>22.32</v>
          </cell>
          <cell r="I26" t="str">
            <v>*</v>
          </cell>
          <cell r="J26">
            <v>41.04</v>
          </cell>
          <cell r="K26">
            <v>0</v>
          </cell>
        </row>
        <row r="27">
          <cell r="B27">
            <v>21.683333333333334</v>
          </cell>
          <cell r="C27">
            <v>30.3</v>
          </cell>
          <cell r="D27">
            <v>14.2</v>
          </cell>
          <cell r="E27">
            <v>51.583333333333336</v>
          </cell>
          <cell r="F27">
            <v>76</v>
          </cell>
          <cell r="G27">
            <v>27</v>
          </cell>
          <cell r="H27">
            <v>16.920000000000002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22.404166666666665</v>
          </cell>
          <cell r="C28">
            <v>30.6</v>
          </cell>
          <cell r="D28">
            <v>14.5</v>
          </cell>
          <cell r="E28">
            <v>47.875</v>
          </cell>
          <cell r="F28">
            <v>77</v>
          </cell>
          <cell r="G28">
            <v>22</v>
          </cell>
          <cell r="H28">
            <v>17.64</v>
          </cell>
          <cell r="I28" t="str">
            <v>*</v>
          </cell>
          <cell r="J28">
            <v>31.319999999999997</v>
          </cell>
          <cell r="K28">
            <v>0</v>
          </cell>
        </row>
        <row r="29">
          <cell r="B29">
            <v>22.412499999999998</v>
          </cell>
          <cell r="C29">
            <v>30.8</v>
          </cell>
          <cell r="D29">
            <v>15.4</v>
          </cell>
          <cell r="E29">
            <v>44.833333333333336</v>
          </cell>
          <cell r="F29">
            <v>69</v>
          </cell>
          <cell r="G29">
            <v>22</v>
          </cell>
          <cell r="H29">
            <v>17.64</v>
          </cell>
          <cell r="I29" t="str">
            <v>*</v>
          </cell>
          <cell r="J29">
            <v>26.64</v>
          </cell>
          <cell r="K29">
            <v>0</v>
          </cell>
        </row>
        <row r="30">
          <cell r="B30">
            <v>22.579166666666666</v>
          </cell>
          <cell r="C30">
            <v>31.7</v>
          </cell>
          <cell r="D30">
            <v>14.5</v>
          </cell>
          <cell r="E30">
            <v>51.166666666666664</v>
          </cell>
          <cell r="F30">
            <v>84</v>
          </cell>
          <cell r="G30">
            <v>21</v>
          </cell>
          <cell r="H30">
            <v>16.920000000000002</v>
          </cell>
          <cell r="I30" t="str">
            <v>*</v>
          </cell>
          <cell r="J30">
            <v>28.44</v>
          </cell>
          <cell r="K30">
            <v>0</v>
          </cell>
        </row>
        <row r="31">
          <cell r="B31">
            <v>23.345833333333331</v>
          </cell>
          <cell r="C31">
            <v>31.4</v>
          </cell>
          <cell r="D31">
            <v>16.3</v>
          </cell>
          <cell r="E31">
            <v>46.708333333333336</v>
          </cell>
          <cell r="F31">
            <v>71</v>
          </cell>
          <cell r="G31">
            <v>24</v>
          </cell>
          <cell r="H31">
            <v>19.079999999999998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24.804166666666671</v>
          </cell>
          <cell r="C32">
            <v>32.5</v>
          </cell>
          <cell r="D32">
            <v>18</v>
          </cell>
          <cell r="E32">
            <v>38.666666666666664</v>
          </cell>
          <cell r="F32">
            <v>60</v>
          </cell>
          <cell r="G32">
            <v>20</v>
          </cell>
          <cell r="H32">
            <v>17.64</v>
          </cell>
          <cell r="I32" t="str">
            <v>*</v>
          </cell>
          <cell r="J32">
            <v>26.28</v>
          </cell>
          <cell r="K32">
            <v>0</v>
          </cell>
        </row>
        <row r="33">
          <cell r="B33">
            <v>22.754166666666666</v>
          </cell>
          <cell r="C33">
            <v>29.9</v>
          </cell>
          <cell r="D33">
            <v>15.7</v>
          </cell>
          <cell r="E33">
            <v>56.75</v>
          </cell>
          <cell r="F33">
            <v>86</v>
          </cell>
          <cell r="G33">
            <v>30</v>
          </cell>
          <cell r="H33">
            <v>26.64</v>
          </cell>
          <cell r="I33" t="str">
            <v>*</v>
          </cell>
          <cell r="J33">
            <v>41.04</v>
          </cell>
          <cell r="K33">
            <v>0</v>
          </cell>
        </row>
        <row r="34">
          <cell r="B34">
            <v>22.808333333333334</v>
          </cell>
          <cell r="C34">
            <v>31.4</v>
          </cell>
          <cell r="D34">
            <v>13.9</v>
          </cell>
          <cell r="E34">
            <v>54.875</v>
          </cell>
          <cell r="F34">
            <v>88</v>
          </cell>
          <cell r="G34">
            <v>24</v>
          </cell>
          <cell r="H34">
            <v>18.720000000000002</v>
          </cell>
          <cell r="I34" t="str">
            <v>*</v>
          </cell>
          <cell r="J34">
            <v>30.96</v>
          </cell>
          <cell r="K34">
            <v>0</v>
          </cell>
        </row>
        <row r="35">
          <cell r="B35">
            <v>23.366666666666664</v>
          </cell>
          <cell r="C35">
            <v>31.9</v>
          </cell>
          <cell r="D35">
            <v>14.8</v>
          </cell>
          <cell r="E35">
            <v>50.166666666666664</v>
          </cell>
          <cell r="F35">
            <v>84</v>
          </cell>
          <cell r="G35">
            <v>21</v>
          </cell>
          <cell r="H35">
            <v>17.64</v>
          </cell>
          <cell r="I35" t="str">
            <v>*</v>
          </cell>
          <cell r="J35">
            <v>40.32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19.887499999999999</v>
          </cell>
          <cell r="C5">
            <v>30.8</v>
          </cell>
          <cell r="D5">
            <v>13.1</v>
          </cell>
          <cell r="E5">
            <v>76.125</v>
          </cell>
          <cell r="F5">
            <v>98</v>
          </cell>
          <cell r="G5">
            <v>29</v>
          </cell>
          <cell r="H5">
            <v>5.7600000000000007</v>
          </cell>
          <cell r="I5" t="str">
            <v>*</v>
          </cell>
          <cell r="J5">
            <v>14.76</v>
          </cell>
          <cell r="K5">
            <v>0</v>
          </cell>
        </row>
        <row r="6">
          <cell r="B6">
            <v>19.8</v>
          </cell>
          <cell r="C6">
            <v>30.3</v>
          </cell>
          <cell r="D6">
            <v>12.9</v>
          </cell>
          <cell r="E6">
            <v>74.666666666666671</v>
          </cell>
          <cell r="F6">
            <v>98</v>
          </cell>
          <cell r="G6">
            <v>35</v>
          </cell>
          <cell r="H6">
            <v>8.2799999999999994</v>
          </cell>
          <cell r="I6" t="str">
            <v>*</v>
          </cell>
          <cell r="J6">
            <v>19.8</v>
          </cell>
          <cell r="K6">
            <v>0</v>
          </cell>
        </row>
        <row r="7">
          <cell r="B7">
            <v>19.929166666666667</v>
          </cell>
          <cell r="C7">
            <v>30.9</v>
          </cell>
          <cell r="D7">
            <v>12.8</v>
          </cell>
          <cell r="E7">
            <v>73.458333333333329</v>
          </cell>
          <cell r="F7">
            <v>98</v>
          </cell>
          <cell r="G7">
            <v>26</v>
          </cell>
          <cell r="H7">
            <v>7.9200000000000008</v>
          </cell>
          <cell r="I7" t="str">
            <v>*</v>
          </cell>
          <cell r="J7">
            <v>19.440000000000001</v>
          </cell>
          <cell r="K7">
            <v>0</v>
          </cell>
        </row>
        <row r="8">
          <cell r="B8">
            <v>19.350000000000005</v>
          </cell>
          <cell r="C8">
            <v>31.2</v>
          </cell>
          <cell r="D8">
            <v>11</v>
          </cell>
          <cell r="E8">
            <v>72.041666666666671</v>
          </cell>
          <cell r="F8">
            <v>98</v>
          </cell>
          <cell r="G8">
            <v>25</v>
          </cell>
          <cell r="H8">
            <v>6.84</v>
          </cell>
          <cell r="I8" t="str">
            <v>*</v>
          </cell>
          <cell r="J8">
            <v>15.120000000000001</v>
          </cell>
          <cell r="K8">
            <v>0</v>
          </cell>
        </row>
        <row r="9">
          <cell r="B9">
            <v>19.020833333333332</v>
          </cell>
          <cell r="C9">
            <v>31.9</v>
          </cell>
          <cell r="D9">
            <v>10.9</v>
          </cell>
          <cell r="E9">
            <v>73.708333333333329</v>
          </cell>
          <cell r="F9">
            <v>98</v>
          </cell>
          <cell r="G9">
            <v>23</v>
          </cell>
          <cell r="H9">
            <v>7.2</v>
          </cell>
          <cell r="I9" t="str">
            <v>*</v>
          </cell>
          <cell r="J9">
            <v>15.48</v>
          </cell>
          <cell r="K9">
            <v>0</v>
          </cell>
        </row>
        <row r="10">
          <cell r="B10">
            <v>19.787500000000001</v>
          </cell>
          <cell r="C10">
            <v>33.299999999999997</v>
          </cell>
          <cell r="D10">
            <v>11.3</v>
          </cell>
          <cell r="E10">
            <v>73.208333333333329</v>
          </cell>
          <cell r="F10">
            <v>99</v>
          </cell>
          <cell r="G10">
            <v>23</v>
          </cell>
          <cell r="H10">
            <v>10.8</v>
          </cell>
          <cell r="I10" t="str">
            <v>*</v>
          </cell>
          <cell r="J10">
            <v>24.48</v>
          </cell>
          <cell r="K10">
            <v>0</v>
          </cell>
        </row>
        <row r="11">
          <cell r="B11">
            <v>20.641666666666666</v>
          </cell>
          <cell r="C11">
            <v>33</v>
          </cell>
          <cell r="D11">
            <v>12.4</v>
          </cell>
          <cell r="E11">
            <v>73.958333333333329</v>
          </cell>
          <cell r="F11">
            <v>100</v>
          </cell>
          <cell r="G11">
            <v>25</v>
          </cell>
          <cell r="H11">
            <v>9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20.9</v>
          </cell>
          <cell r="C12">
            <v>32.799999999999997</v>
          </cell>
          <cell r="D12">
            <v>13.9</v>
          </cell>
          <cell r="E12">
            <v>74.5</v>
          </cell>
          <cell r="F12">
            <v>98</v>
          </cell>
          <cell r="G12">
            <v>28</v>
          </cell>
          <cell r="H12">
            <v>9.7200000000000006</v>
          </cell>
          <cell r="I12" t="str">
            <v>*</v>
          </cell>
          <cell r="J12">
            <v>27.36</v>
          </cell>
          <cell r="K12">
            <v>0</v>
          </cell>
        </row>
        <row r="13">
          <cell r="B13">
            <v>22.545833333333338</v>
          </cell>
          <cell r="C13">
            <v>32.4</v>
          </cell>
          <cell r="D13">
            <v>17.899999999999999</v>
          </cell>
          <cell r="E13">
            <v>75.583333333333329</v>
          </cell>
          <cell r="F13">
            <v>95</v>
          </cell>
          <cell r="G13">
            <v>31</v>
          </cell>
          <cell r="H13">
            <v>6.48</v>
          </cell>
          <cell r="I13" t="str">
            <v>*</v>
          </cell>
          <cell r="J13">
            <v>14.04</v>
          </cell>
          <cell r="K13">
            <v>0</v>
          </cell>
        </row>
        <row r="14">
          <cell r="B14">
            <v>22.558333333333334</v>
          </cell>
          <cell r="C14">
            <v>34.6</v>
          </cell>
          <cell r="D14">
            <v>14.9</v>
          </cell>
          <cell r="E14">
            <v>73.708333333333329</v>
          </cell>
          <cell r="F14">
            <v>100</v>
          </cell>
          <cell r="G14">
            <v>26</v>
          </cell>
          <cell r="H14">
            <v>10.08</v>
          </cell>
          <cell r="I14" t="str">
            <v>*</v>
          </cell>
          <cell r="J14">
            <v>22.32</v>
          </cell>
          <cell r="K14">
            <v>0</v>
          </cell>
        </row>
        <row r="15">
          <cell r="B15">
            <v>22.683333333333337</v>
          </cell>
          <cell r="C15">
            <v>34.700000000000003</v>
          </cell>
          <cell r="D15">
            <v>15</v>
          </cell>
          <cell r="E15">
            <v>72.458333333333329</v>
          </cell>
          <cell r="F15">
            <v>99</v>
          </cell>
          <cell r="G15">
            <v>22</v>
          </cell>
          <cell r="H15">
            <v>7.2</v>
          </cell>
          <cell r="I15" t="str">
            <v>*</v>
          </cell>
          <cell r="J15">
            <v>17.64</v>
          </cell>
          <cell r="K15">
            <v>0</v>
          </cell>
        </row>
        <row r="16">
          <cell r="B16">
            <v>22.208333333333332</v>
          </cell>
          <cell r="C16">
            <v>34.299999999999997</v>
          </cell>
          <cell r="D16">
            <v>14.2</v>
          </cell>
          <cell r="E16">
            <v>69.791666666666671</v>
          </cell>
          <cell r="F16">
            <v>97</v>
          </cell>
          <cell r="G16">
            <v>23</v>
          </cell>
          <cell r="H16">
            <v>16.559999999999999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19.099999999999998</v>
          </cell>
          <cell r="C17">
            <v>25.4</v>
          </cell>
          <cell r="D17">
            <v>13.7</v>
          </cell>
          <cell r="E17">
            <v>83.458333333333329</v>
          </cell>
          <cell r="F17">
            <v>95</v>
          </cell>
          <cell r="G17">
            <v>60</v>
          </cell>
          <cell r="H17">
            <v>13.68</v>
          </cell>
          <cell r="I17" t="str">
            <v>*</v>
          </cell>
          <cell r="J17">
            <v>32.04</v>
          </cell>
          <cell r="K17">
            <v>5.0000000000000009</v>
          </cell>
        </row>
        <row r="18">
          <cell r="B18">
            <v>14.9625</v>
          </cell>
          <cell r="C18">
            <v>20.6</v>
          </cell>
          <cell r="D18">
            <v>11.1</v>
          </cell>
          <cell r="E18">
            <v>80.333333333333329</v>
          </cell>
          <cell r="F18">
            <v>100</v>
          </cell>
          <cell r="G18">
            <v>48</v>
          </cell>
          <cell r="H18">
            <v>14.76</v>
          </cell>
          <cell r="I18" t="str">
            <v>*</v>
          </cell>
          <cell r="J18">
            <v>33.480000000000004</v>
          </cell>
          <cell r="K18">
            <v>1.9999999999999998</v>
          </cell>
        </row>
        <row r="19">
          <cell r="B19">
            <v>15.88695652173913</v>
          </cell>
          <cell r="C19">
            <v>26.4</v>
          </cell>
          <cell r="D19">
            <v>9.3000000000000007</v>
          </cell>
          <cell r="E19">
            <v>75.913043478260875</v>
          </cell>
          <cell r="F19">
            <v>96</v>
          </cell>
          <cell r="G19">
            <v>36</v>
          </cell>
          <cell r="H19">
            <v>9.3600000000000012</v>
          </cell>
          <cell r="I19" t="str">
            <v>*</v>
          </cell>
          <cell r="J19">
            <v>20.88</v>
          </cell>
          <cell r="K19">
            <v>0</v>
          </cell>
        </row>
        <row r="20">
          <cell r="B20">
            <v>20.175000000000001</v>
          </cell>
          <cell r="C20">
            <v>32</v>
          </cell>
          <cell r="D20">
            <v>12.6</v>
          </cell>
          <cell r="E20">
            <v>75.458333333333329</v>
          </cell>
          <cell r="F20">
            <v>99</v>
          </cell>
          <cell r="G20">
            <v>29</v>
          </cell>
          <cell r="H20">
            <v>5.7600000000000007</v>
          </cell>
          <cell r="I20" t="str">
            <v>*</v>
          </cell>
          <cell r="J20">
            <v>13.32</v>
          </cell>
          <cell r="K20">
            <v>0</v>
          </cell>
        </row>
        <row r="21">
          <cell r="B21">
            <v>22.116666666666671</v>
          </cell>
          <cell r="C21">
            <v>33.5</v>
          </cell>
          <cell r="D21">
            <v>14.8</v>
          </cell>
          <cell r="E21">
            <v>74.541666666666671</v>
          </cell>
          <cell r="F21">
            <v>100</v>
          </cell>
          <cell r="G21">
            <v>31</v>
          </cell>
          <cell r="H21">
            <v>7.2</v>
          </cell>
          <cell r="I21" t="str">
            <v>*</v>
          </cell>
          <cell r="J21">
            <v>14.76</v>
          </cell>
          <cell r="K21">
            <v>0</v>
          </cell>
        </row>
        <row r="22">
          <cell r="B22">
            <v>22.7</v>
          </cell>
          <cell r="C22">
            <v>30.8</v>
          </cell>
          <cell r="D22">
            <v>16.2</v>
          </cell>
          <cell r="E22">
            <v>76.791666666666671</v>
          </cell>
          <cell r="F22">
            <v>100</v>
          </cell>
          <cell r="G22">
            <v>44</v>
          </cell>
          <cell r="H22">
            <v>13.32</v>
          </cell>
          <cell r="I22" t="str">
            <v>*</v>
          </cell>
          <cell r="J22">
            <v>25.92</v>
          </cell>
          <cell r="K22">
            <v>0</v>
          </cell>
        </row>
        <row r="23">
          <cell r="B23">
            <v>22.450000000000003</v>
          </cell>
          <cell r="C23">
            <v>31</v>
          </cell>
          <cell r="D23">
            <v>16.100000000000001</v>
          </cell>
          <cell r="E23">
            <v>74.75</v>
          </cell>
          <cell r="F23">
            <v>95</v>
          </cell>
          <cell r="G23">
            <v>43</v>
          </cell>
          <cell r="H23">
            <v>9.7200000000000006</v>
          </cell>
          <cell r="I23" t="str">
            <v>*</v>
          </cell>
          <cell r="J23">
            <v>19.440000000000001</v>
          </cell>
          <cell r="K23">
            <v>0</v>
          </cell>
        </row>
        <row r="24">
          <cell r="B24">
            <v>24.120833333333326</v>
          </cell>
          <cell r="C24">
            <v>34.4</v>
          </cell>
          <cell r="D24">
            <v>18.399999999999999</v>
          </cell>
          <cell r="E24">
            <v>70.916666666666671</v>
          </cell>
          <cell r="F24">
            <v>96</v>
          </cell>
          <cell r="G24">
            <v>28</v>
          </cell>
          <cell r="H24">
            <v>9.7200000000000006</v>
          </cell>
          <cell r="I24" t="str">
            <v>*</v>
          </cell>
          <cell r="J24">
            <v>23.040000000000003</v>
          </cell>
          <cell r="K24">
            <v>0</v>
          </cell>
        </row>
        <row r="25">
          <cell r="B25">
            <v>23.204166666666666</v>
          </cell>
          <cell r="C25">
            <v>33.1</v>
          </cell>
          <cell r="D25">
            <v>16</v>
          </cell>
          <cell r="E25">
            <v>69.5</v>
          </cell>
          <cell r="F25">
            <v>97</v>
          </cell>
          <cell r="G25">
            <v>27</v>
          </cell>
          <cell r="H25">
            <v>11.520000000000001</v>
          </cell>
          <cell r="I25" t="str">
            <v>*</v>
          </cell>
          <cell r="J25">
            <v>26.28</v>
          </cell>
          <cell r="K25">
            <v>0</v>
          </cell>
        </row>
        <row r="26">
          <cell r="B26">
            <v>22.033333333333331</v>
          </cell>
          <cell r="C26">
            <v>32.4</v>
          </cell>
          <cell r="D26">
            <v>14.4</v>
          </cell>
          <cell r="E26">
            <v>69.541666666666671</v>
          </cell>
          <cell r="F26">
            <v>99</v>
          </cell>
          <cell r="G26">
            <v>27</v>
          </cell>
          <cell r="H26">
            <v>14.04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21.554166666666664</v>
          </cell>
          <cell r="C27">
            <v>33.1</v>
          </cell>
          <cell r="D27">
            <v>13.4</v>
          </cell>
          <cell r="E27">
            <v>70.708333333333329</v>
          </cell>
          <cell r="F27">
            <v>98</v>
          </cell>
          <cell r="G27">
            <v>26</v>
          </cell>
          <cell r="H27">
            <v>7.9200000000000008</v>
          </cell>
          <cell r="I27" t="str">
            <v>*</v>
          </cell>
          <cell r="J27">
            <v>20.52</v>
          </cell>
          <cell r="K27">
            <v>0</v>
          </cell>
        </row>
        <row r="28">
          <cell r="B28">
            <v>21.891666666666666</v>
          </cell>
          <cell r="C28">
            <v>33.200000000000003</v>
          </cell>
          <cell r="D28">
            <v>14.1</v>
          </cell>
          <cell r="E28">
            <v>67.208333333333329</v>
          </cell>
          <cell r="F28">
            <v>96</v>
          </cell>
          <cell r="G28">
            <v>22</v>
          </cell>
          <cell r="H28">
            <v>9</v>
          </cell>
          <cell r="I28" t="str">
            <v>*</v>
          </cell>
          <cell r="J28">
            <v>21.240000000000002</v>
          </cell>
          <cell r="K28">
            <v>0</v>
          </cell>
        </row>
        <row r="29">
          <cell r="B29">
            <v>21.458333333333339</v>
          </cell>
          <cell r="C29">
            <v>34.200000000000003</v>
          </cell>
          <cell r="D29">
            <v>13.1</v>
          </cell>
          <cell r="E29">
            <v>66.25</v>
          </cell>
          <cell r="F29">
            <v>97</v>
          </cell>
          <cell r="G29">
            <v>20</v>
          </cell>
          <cell r="H29">
            <v>8.2799999999999994</v>
          </cell>
          <cell r="I29" t="str">
            <v>*</v>
          </cell>
          <cell r="J29">
            <v>20.52</v>
          </cell>
          <cell r="K29">
            <v>0</v>
          </cell>
        </row>
        <row r="30">
          <cell r="B30">
            <v>21.349999999999998</v>
          </cell>
          <cell r="C30">
            <v>34.4</v>
          </cell>
          <cell r="D30">
            <v>12.4</v>
          </cell>
          <cell r="E30">
            <v>66.458333333333329</v>
          </cell>
          <cell r="F30">
            <v>96</v>
          </cell>
          <cell r="G30">
            <v>22</v>
          </cell>
          <cell r="H30">
            <v>10.08</v>
          </cell>
          <cell r="I30" t="str">
            <v>*</v>
          </cell>
          <cell r="J30">
            <v>20.16</v>
          </cell>
          <cell r="K30">
            <v>0</v>
          </cell>
        </row>
        <row r="31">
          <cell r="B31">
            <v>22.266666666666666</v>
          </cell>
          <cell r="C31">
            <v>34.1</v>
          </cell>
          <cell r="D31">
            <v>14.4</v>
          </cell>
          <cell r="E31">
            <v>68.166666666666671</v>
          </cell>
          <cell r="F31">
            <v>97</v>
          </cell>
          <cell r="G31">
            <v>25</v>
          </cell>
          <cell r="H31">
            <v>7.2</v>
          </cell>
          <cell r="I31" t="str">
            <v>*</v>
          </cell>
          <cell r="J31">
            <v>15.120000000000001</v>
          </cell>
          <cell r="K31">
            <v>0</v>
          </cell>
        </row>
        <row r="32">
          <cell r="B32">
            <v>23.979166666666668</v>
          </cell>
          <cell r="C32">
            <v>35</v>
          </cell>
          <cell r="D32">
            <v>16.399999999999999</v>
          </cell>
          <cell r="E32">
            <v>64.833333333333329</v>
          </cell>
          <cell r="F32">
            <v>94</v>
          </cell>
          <cell r="G32">
            <v>24</v>
          </cell>
          <cell r="H32">
            <v>11.520000000000001</v>
          </cell>
          <cell r="I32" t="str">
            <v>*</v>
          </cell>
          <cell r="J32">
            <v>25.56</v>
          </cell>
          <cell r="K32">
            <v>0</v>
          </cell>
        </row>
        <row r="33">
          <cell r="B33">
            <v>24.104166666666671</v>
          </cell>
          <cell r="C33">
            <v>31.9</v>
          </cell>
          <cell r="D33">
            <v>17.399999999999999</v>
          </cell>
          <cell r="E33">
            <v>64.208333333333329</v>
          </cell>
          <cell r="F33">
            <v>90</v>
          </cell>
          <cell r="G33">
            <v>33</v>
          </cell>
          <cell r="H33">
            <v>10.8</v>
          </cell>
          <cell r="I33" t="str">
            <v>*</v>
          </cell>
          <cell r="J33">
            <v>23.040000000000003</v>
          </cell>
          <cell r="K33">
            <v>0</v>
          </cell>
        </row>
        <row r="34">
          <cell r="B34">
            <v>23</v>
          </cell>
          <cell r="C34">
            <v>34.299999999999997</v>
          </cell>
          <cell r="D34">
            <v>16.100000000000001</v>
          </cell>
          <cell r="E34">
            <v>66.916666666666671</v>
          </cell>
          <cell r="F34">
            <v>94</v>
          </cell>
          <cell r="G34">
            <v>20</v>
          </cell>
          <cell r="H34">
            <v>10.44</v>
          </cell>
          <cell r="I34" t="str">
            <v>*</v>
          </cell>
          <cell r="J34">
            <v>22.68</v>
          </cell>
          <cell r="K34">
            <v>0</v>
          </cell>
        </row>
        <row r="35">
          <cell r="B35">
            <v>23.8</v>
          </cell>
          <cell r="C35">
            <v>34.5</v>
          </cell>
          <cell r="D35">
            <v>16.600000000000001</v>
          </cell>
          <cell r="E35">
            <v>61.5</v>
          </cell>
          <cell r="F35">
            <v>89</v>
          </cell>
          <cell r="G35">
            <v>22</v>
          </cell>
          <cell r="H35">
            <v>9.7200000000000006</v>
          </cell>
          <cell r="I35" t="str">
            <v>*</v>
          </cell>
          <cell r="J35">
            <v>24.48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20.383333333333333</v>
          </cell>
          <cell r="C5">
            <v>26.3</v>
          </cell>
          <cell r="D5">
            <v>12.4</v>
          </cell>
          <cell r="E5">
            <v>68.041666666666671</v>
          </cell>
          <cell r="F5">
            <v>96</v>
          </cell>
          <cell r="G5">
            <v>44</v>
          </cell>
          <cell r="H5">
            <v>11.16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20.791666666666668</v>
          </cell>
          <cell r="C6">
            <v>26.2</v>
          </cell>
          <cell r="D6">
            <v>15</v>
          </cell>
          <cell r="E6">
            <v>64.125</v>
          </cell>
          <cell r="F6">
            <v>86</v>
          </cell>
          <cell r="G6">
            <v>43</v>
          </cell>
          <cell r="H6">
            <v>10.44</v>
          </cell>
          <cell r="I6" t="str">
            <v>*</v>
          </cell>
          <cell r="J6">
            <v>21.6</v>
          </cell>
          <cell r="K6">
            <v>0</v>
          </cell>
        </row>
        <row r="7">
          <cell r="B7">
            <v>20.362500000000001</v>
          </cell>
          <cell r="C7">
            <v>26.1</v>
          </cell>
          <cell r="D7">
            <v>14.6</v>
          </cell>
          <cell r="E7">
            <v>62.916666666666664</v>
          </cell>
          <cell r="F7">
            <v>82</v>
          </cell>
          <cell r="G7">
            <v>45</v>
          </cell>
          <cell r="H7">
            <v>15.120000000000001</v>
          </cell>
          <cell r="I7" t="str">
            <v>*</v>
          </cell>
          <cell r="J7">
            <v>29.880000000000003</v>
          </cell>
          <cell r="K7">
            <v>0</v>
          </cell>
        </row>
        <row r="8">
          <cell r="B8">
            <v>19.241666666666671</v>
          </cell>
          <cell r="C8">
            <v>25.1</v>
          </cell>
          <cell r="D8">
            <v>14.2</v>
          </cell>
          <cell r="E8">
            <v>64.75</v>
          </cell>
          <cell r="F8">
            <v>88</v>
          </cell>
          <cell r="G8">
            <v>42</v>
          </cell>
          <cell r="H8">
            <v>17.64</v>
          </cell>
          <cell r="I8" t="str">
            <v>*</v>
          </cell>
          <cell r="J8">
            <v>32.04</v>
          </cell>
          <cell r="K8">
            <v>0</v>
          </cell>
        </row>
        <row r="9">
          <cell r="B9">
            <v>19.783333333333328</v>
          </cell>
          <cell r="C9">
            <v>26.4</v>
          </cell>
          <cell r="D9">
            <v>12.5</v>
          </cell>
          <cell r="E9">
            <v>61.666666666666664</v>
          </cell>
          <cell r="F9">
            <v>86</v>
          </cell>
          <cell r="G9">
            <v>41</v>
          </cell>
          <cell r="H9">
            <v>14.76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22.275000000000002</v>
          </cell>
          <cell r="C10">
            <v>29</v>
          </cell>
          <cell r="D10">
            <v>17.399999999999999</v>
          </cell>
          <cell r="E10">
            <v>56.791666666666664</v>
          </cell>
          <cell r="F10">
            <v>77</v>
          </cell>
          <cell r="G10">
            <v>32</v>
          </cell>
          <cell r="H10">
            <v>15.840000000000002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23.066666666666666</v>
          </cell>
          <cell r="C11">
            <v>29.2</v>
          </cell>
          <cell r="D11">
            <v>19.5</v>
          </cell>
          <cell r="E11">
            <v>56.333333333333336</v>
          </cell>
          <cell r="F11">
            <v>68</v>
          </cell>
          <cell r="G11">
            <v>37</v>
          </cell>
          <cell r="H11">
            <v>15.840000000000002</v>
          </cell>
          <cell r="I11" t="str">
            <v>*</v>
          </cell>
          <cell r="J11">
            <v>35.28</v>
          </cell>
          <cell r="K11">
            <v>0</v>
          </cell>
        </row>
        <row r="12">
          <cell r="B12">
            <v>22.891666666666666</v>
          </cell>
          <cell r="C12">
            <v>28.9</v>
          </cell>
          <cell r="D12">
            <v>18.8</v>
          </cell>
          <cell r="E12">
            <v>61.083333333333336</v>
          </cell>
          <cell r="F12">
            <v>76</v>
          </cell>
          <cell r="G12">
            <v>39</v>
          </cell>
          <cell r="H12">
            <v>18.720000000000002</v>
          </cell>
          <cell r="I12" t="str">
            <v>*</v>
          </cell>
          <cell r="J12">
            <v>44.28</v>
          </cell>
          <cell r="K12">
            <v>0</v>
          </cell>
        </row>
        <row r="13">
          <cell r="B13">
            <v>23.570833333333336</v>
          </cell>
          <cell r="C13">
            <v>30.9</v>
          </cell>
          <cell r="D13">
            <v>18.7</v>
          </cell>
          <cell r="E13">
            <v>67.291666666666671</v>
          </cell>
          <cell r="F13">
            <v>85</v>
          </cell>
          <cell r="G13">
            <v>41</v>
          </cell>
          <cell r="H13">
            <v>18.720000000000002</v>
          </cell>
          <cell r="I13" t="str">
            <v>*</v>
          </cell>
          <cell r="J13">
            <v>33.840000000000003</v>
          </cell>
          <cell r="K13">
            <v>0</v>
          </cell>
        </row>
        <row r="14">
          <cell r="B14">
            <v>23.712499999999995</v>
          </cell>
          <cell r="C14">
            <v>30.4</v>
          </cell>
          <cell r="D14">
            <v>18.7</v>
          </cell>
          <cell r="E14">
            <v>65.208333333333329</v>
          </cell>
          <cell r="F14">
            <v>84</v>
          </cell>
          <cell r="G14">
            <v>41</v>
          </cell>
          <cell r="H14">
            <v>13.68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25.308333333333334</v>
          </cell>
          <cell r="C15">
            <v>31.8</v>
          </cell>
          <cell r="D15">
            <v>20.6</v>
          </cell>
          <cell r="E15">
            <v>60.583333333333336</v>
          </cell>
          <cell r="F15">
            <v>80</v>
          </cell>
          <cell r="G15">
            <v>37</v>
          </cell>
          <cell r="H15">
            <v>12.96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24.079166666666666</v>
          </cell>
          <cell r="C16">
            <v>31.4</v>
          </cell>
          <cell r="D16">
            <v>17.899999999999999</v>
          </cell>
          <cell r="E16">
            <v>58.875</v>
          </cell>
          <cell r="F16">
            <v>81</v>
          </cell>
          <cell r="G16">
            <v>30</v>
          </cell>
          <cell r="H16">
            <v>20.16</v>
          </cell>
          <cell r="I16" t="str">
            <v>*</v>
          </cell>
          <cell r="J16">
            <v>50.4</v>
          </cell>
          <cell r="K16">
            <v>0</v>
          </cell>
        </row>
        <row r="17">
          <cell r="B17">
            <v>14.858333333333333</v>
          </cell>
          <cell r="C17">
            <v>25.8</v>
          </cell>
          <cell r="D17">
            <v>12.1</v>
          </cell>
          <cell r="E17">
            <v>79.625</v>
          </cell>
          <cell r="F17">
            <v>95</v>
          </cell>
          <cell r="G17">
            <v>55</v>
          </cell>
          <cell r="H17">
            <v>16.2</v>
          </cell>
          <cell r="I17" t="str">
            <v>*</v>
          </cell>
          <cell r="J17">
            <v>48.24</v>
          </cell>
          <cell r="K17">
            <v>8</v>
          </cell>
        </row>
        <row r="18">
          <cell r="B18">
            <v>11.9</v>
          </cell>
          <cell r="C18">
            <v>17.399999999999999</v>
          </cell>
          <cell r="D18">
            <v>7.2</v>
          </cell>
          <cell r="E18">
            <v>68.708333333333329</v>
          </cell>
          <cell r="F18">
            <v>86</v>
          </cell>
          <cell r="G18">
            <v>44</v>
          </cell>
          <cell r="H18">
            <v>14.76</v>
          </cell>
          <cell r="I18" t="str">
            <v>*</v>
          </cell>
          <cell r="J18">
            <v>37.800000000000004</v>
          </cell>
          <cell r="K18">
            <v>0</v>
          </cell>
        </row>
        <row r="19">
          <cell r="B19">
            <v>14.512499999999998</v>
          </cell>
          <cell r="C19">
            <v>21.7</v>
          </cell>
          <cell r="D19">
            <v>7.6</v>
          </cell>
          <cell r="E19">
            <v>62.791666666666664</v>
          </cell>
          <cell r="F19">
            <v>88</v>
          </cell>
          <cell r="G19">
            <v>36</v>
          </cell>
          <cell r="H19">
            <v>17.64</v>
          </cell>
          <cell r="I19" t="str">
            <v>*</v>
          </cell>
          <cell r="J19">
            <v>30.6</v>
          </cell>
          <cell r="K19">
            <v>0</v>
          </cell>
        </row>
        <row r="20">
          <cell r="B20">
            <v>19.283333333333335</v>
          </cell>
          <cell r="C20">
            <v>24.6</v>
          </cell>
          <cell r="D20">
            <v>15.5</v>
          </cell>
          <cell r="E20">
            <v>55.791666666666664</v>
          </cell>
          <cell r="F20">
            <v>66</v>
          </cell>
          <cell r="G20">
            <v>44</v>
          </cell>
          <cell r="H20">
            <v>9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19.454166666666662</v>
          </cell>
          <cell r="C21">
            <v>24.1</v>
          </cell>
          <cell r="D21">
            <v>16.5</v>
          </cell>
          <cell r="E21">
            <v>71.583333333333329</v>
          </cell>
          <cell r="F21">
            <v>87</v>
          </cell>
          <cell r="G21">
            <v>52</v>
          </cell>
          <cell r="H21">
            <v>12.96</v>
          </cell>
          <cell r="I21" t="str">
            <v>*</v>
          </cell>
          <cell r="J21">
            <v>28.44</v>
          </cell>
          <cell r="K21">
            <v>0</v>
          </cell>
        </row>
        <row r="22">
          <cell r="B22">
            <v>15.229166666666664</v>
          </cell>
          <cell r="C22">
            <v>17.8</v>
          </cell>
          <cell r="D22">
            <v>12.4</v>
          </cell>
          <cell r="E22">
            <v>80.458333333333329</v>
          </cell>
          <cell r="F22">
            <v>92</v>
          </cell>
          <cell r="G22">
            <v>61</v>
          </cell>
          <cell r="H22">
            <v>14.4</v>
          </cell>
          <cell r="I22" t="str">
            <v>*</v>
          </cell>
          <cell r="J22">
            <v>27.720000000000002</v>
          </cell>
          <cell r="K22">
            <v>0</v>
          </cell>
        </row>
        <row r="23">
          <cell r="B23">
            <v>17.008333333333333</v>
          </cell>
          <cell r="C23">
            <v>25.4</v>
          </cell>
          <cell r="D23">
            <v>12.2</v>
          </cell>
          <cell r="E23">
            <v>76.75</v>
          </cell>
          <cell r="F23">
            <v>88</v>
          </cell>
          <cell r="G23">
            <v>56</v>
          </cell>
          <cell r="H23">
            <v>10.8</v>
          </cell>
          <cell r="I23" t="str">
            <v>*</v>
          </cell>
          <cell r="J23">
            <v>21.6</v>
          </cell>
          <cell r="K23">
            <v>0</v>
          </cell>
        </row>
        <row r="24">
          <cell r="B24">
            <v>20.562499999999996</v>
          </cell>
          <cell r="C24">
            <v>27.4</v>
          </cell>
          <cell r="D24">
            <v>15.3</v>
          </cell>
          <cell r="E24">
            <v>70.916666666666671</v>
          </cell>
          <cell r="F24">
            <v>88</v>
          </cell>
          <cell r="G24">
            <v>49</v>
          </cell>
          <cell r="H24">
            <v>21.240000000000002</v>
          </cell>
          <cell r="I24" t="str">
            <v>*</v>
          </cell>
          <cell r="J24">
            <v>37.800000000000004</v>
          </cell>
          <cell r="K24">
            <v>0</v>
          </cell>
        </row>
        <row r="25">
          <cell r="B25">
            <v>23.191666666666666</v>
          </cell>
          <cell r="C25">
            <v>30.5</v>
          </cell>
          <cell r="D25">
            <v>17.399999999999999</v>
          </cell>
          <cell r="E25">
            <v>62.833333333333336</v>
          </cell>
          <cell r="F25">
            <v>85</v>
          </cell>
          <cell r="G25">
            <v>34</v>
          </cell>
          <cell r="H25">
            <v>18.720000000000002</v>
          </cell>
          <cell r="I25" t="str">
            <v>*</v>
          </cell>
          <cell r="J25">
            <v>39.24</v>
          </cell>
          <cell r="K25">
            <v>0</v>
          </cell>
        </row>
        <row r="26">
          <cell r="B26">
            <v>23.100000000000005</v>
          </cell>
          <cell r="C26">
            <v>30.9</v>
          </cell>
          <cell r="D26">
            <v>16.899999999999999</v>
          </cell>
          <cell r="E26">
            <v>58.833333333333336</v>
          </cell>
          <cell r="F26">
            <v>83</v>
          </cell>
          <cell r="G26">
            <v>29</v>
          </cell>
          <cell r="H26">
            <v>18.36</v>
          </cell>
          <cell r="I26" t="str">
            <v>*</v>
          </cell>
          <cell r="J26">
            <v>39.6</v>
          </cell>
          <cell r="K26">
            <v>0</v>
          </cell>
        </row>
        <row r="27">
          <cell r="B27">
            <v>22.829166666666666</v>
          </cell>
          <cell r="C27">
            <v>30.7</v>
          </cell>
          <cell r="D27">
            <v>15.9</v>
          </cell>
          <cell r="E27">
            <v>55.916666666666664</v>
          </cell>
          <cell r="F27">
            <v>83</v>
          </cell>
          <cell r="G27">
            <v>27</v>
          </cell>
          <cell r="H27">
            <v>11.520000000000001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23.720833333333331</v>
          </cell>
          <cell r="C28">
            <v>29.9</v>
          </cell>
          <cell r="D28">
            <v>18.899999999999999</v>
          </cell>
          <cell r="E28">
            <v>49.541666666666664</v>
          </cell>
          <cell r="F28">
            <v>67</v>
          </cell>
          <cell r="G28">
            <v>30</v>
          </cell>
          <cell r="H28">
            <v>13.68</v>
          </cell>
          <cell r="I28" t="str">
            <v>*</v>
          </cell>
          <cell r="J28">
            <v>27.36</v>
          </cell>
          <cell r="K28">
            <v>0</v>
          </cell>
        </row>
        <row r="29">
          <cell r="B29">
            <v>23.900000000000002</v>
          </cell>
          <cell r="C29">
            <v>30.8</v>
          </cell>
          <cell r="D29">
            <v>17.399999999999999</v>
          </cell>
          <cell r="E29">
            <v>45.125</v>
          </cell>
          <cell r="F29">
            <v>70</v>
          </cell>
          <cell r="G29">
            <v>24</v>
          </cell>
          <cell r="H29">
            <v>18.36</v>
          </cell>
          <cell r="I29" t="str">
            <v>*</v>
          </cell>
          <cell r="J29">
            <v>39.6</v>
          </cell>
          <cell r="K29">
            <v>0</v>
          </cell>
        </row>
        <row r="30">
          <cell r="B30">
            <v>22.854166666666671</v>
          </cell>
          <cell r="C30">
            <v>28.6</v>
          </cell>
          <cell r="D30">
            <v>18.600000000000001</v>
          </cell>
          <cell r="E30">
            <v>54.333333333333336</v>
          </cell>
          <cell r="F30">
            <v>73</v>
          </cell>
          <cell r="G30">
            <v>33</v>
          </cell>
          <cell r="H30">
            <v>8.2799999999999994</v>
          </cell>
          <cell r="I30" t="str">
            <v>*</v>
          </cell>
          <cell r="J30">
            <v>25.2</v>
          </cell>
          <cell r="K30">
            <v>0</v>
          </cell>
        </row>
        <row r="31">
          <cell r="B31">
            <v>21.491666666666664</v>
          </cell>
          <cell r="C31">
            <v>27.1</v>
          </cell>
          <cell r="D31">
            <v>16.899999999999999</v>
          </cell>
          <cell r="E31">
            <v>70.333333333333329</v>
          </cell>
          <cell r="F31">
            <v>89</v>
          </cell>
          <cell r="G31">
            <v>50</v>
          </cell>
          <cell r="H31">
            <v>15.120000000000001</v>
          </cell>
          <cell r="I31" t="str">
            <v>*</v>
          </cell>
          <cell r="J31">
            <v>28.8</v>
          </cell>
          <cell r="K31">
            <v>0.2</v>
          </cell>
        </row>
        <row r="32">
          <cell r="B32">
            <v>19.629166666666666</v>
          </cell>
          <cell r="C32">
            <v>26.5</v>
          </cell>
          <cell r="D32">
            <v>16.100000000000001</v>
          </cell>
          <cell r="E32">
            <v>82.333333333333329</v>
          </cell>
          <cell r="F32">
            <v>94</v>
          </cell>
          <cell r="G32">
            <v>52</v>
          </cell>
          <cell r="H32">
            <v>18</v>
          </cell>
          <cell r="I32" t="str">
            <v>*</v>
          </cell>
          <cell r="J32">
            <v>36.72</v>
          </cell>
          <cell r="K32">
            <v>1.7999999999999998</v>
          </cell>
        </row>
        <row r="33">
          <cell r="B33">
            <v>17.233333333333331</v>
          </cell>
          <cell r="C33">
            <v>20.100000000000001</v>
          </cell>
          <cell r="D33">
            <v>15.6</v>
          </cell>
          <cell r="E33">
            <v>93.727272727272734</v>
          </cell>
          <cell r="F33">
            <v>100</v>
          </cell>
          <cell r="G33">
            <v>77</v>
          </cell>
          <cell r="H33">
            <v>12.24</v>
          </cell>
          <cell r="I33" t="str">
            <v>*</v>
          </cell>
          <cell r="J33">
            <v>23.040000000000003</v>
          </cell>
          <cell r="K33">
            <v>0</v>
          </cell>
        </row>
        <row r="34">
          <cell r="B34">
            <v>20.120833333333334</v>
          </cell>
          <cell r="C34">
            <v>27.6</v>
          </cell>
          <cell r="D34">
            <v>15.4</v>
          </cell>
          <cell r="E34">
            <v>76.083333333333329</v>
          </cell>
          <cell r="F34">
            <v>96</v>
          </cell>
          <cell r="G34">
            <v>45</v>
          </cell>
          <cell r="H34">
            <v>14.76</v>
          </cell>
          <cell r="I34" t="str">
            <v>*</v>
          </cell>
          <cell r="J34">
            <v>29.880000000000003</v>
          </cell>
          <cell r="K34">
            <v>0.2</v>
          </cell>
        </row>
        <row r="35">
          <cell r="B35">
            <v>22.741666666666664</v>
          </cell>
          <cell r="C35">
            <v>31</v>
          </cell>
          <cell r="D35">
            <v>16.2</v>
          </cell>
          <cell r="E35">
            <v>57.583333333333336</v>
          </cell>
          <cell r="F35">
            <v>82</v>
          </cell>
          <cell r="G35">
            <v>24</v>
          </cell>
          <cell r="H35">
            <v>14.4</v>
          </cell>
          <cell r="I35" t="str">
            <v>*</v>
          </cell>
          <cell r="J35">
            <v>25.56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17.162499999999998</v>
          </cell>
          <cell r="C5">
            <v>26.2</v>
          </cell>
          <cell r="D5">
            <v>9.4</v>
          </cell>
          <cell r="E5">
            <v>79.291666666666671</v>
          </cell>
          <cell r="F5">
            <v>100</v>
          </cell>
          <cell r="G5">
            <v>41</v>
          </cell>
          <cell r="H5">
            <v>4.6800000000000006</v>
          </cell>
          <cell r="I5" t="str">
            <v>*</v>
          </cell>
          <cell r="J5">
            <v>14.04</v>
          </cell>
          <cell r="K5">
            <v>0</v>
          </cell>
        </row>
        <row r="6">
          <cell r="B6">
            <v>17.133333333333333</v>
          </cell>
          <cell r="C6">
            <v>26.4</v>
          </cell>
          <cell r="D6">
            <v>9.6</v>
          </cell>
          <cell r="E6">
            <v>75.708333333333329</v>
          </cell>
          <cell r="F6">
            <v>100</v>
          </cell>
          <cell r="G6">
            <v>37</v>
          </cell>
          <cell r="H6">
            <v>10.44</v>
          </cell>
          <cell r="I6" t="str">
            <v>*</v>
          </cell>
          <cell r="J6">
            <v>20.88</v>
          </cell>
          <cell r="K6">
            <v>0</v>
          </cell>
        </row>
        <row r="7">
          <cell r="B7">
            <v>16.895833333333336</v>
          </cell>
          <cell r="C7">
            <v>26.2</v>
          </cell>
          <cell r="D7">
            <v>9.4</v>
          </cell>
          <cell r="E7">
            <v>75.583333333333329</v>
          </cell>
          <cell r="F7">
            <v>97</v>
          </cell>
          <cell r="G7">
            <v>43</v>
          </cell>
          <cell r="H7">
            <v>14.04</v>
          </cell>
          <cell r="I7" t="str">
            <v>*</v>
          </cell>
          <cell r="J7">
            <v>24.12</v>
          </cell>
          <cell r="K7">
            <v>0</v>
          </cell>
        </row>
        <row r="8">
          <cell r="B8">
            <v>16.474999999999998</v>
          </cell>
          <cell r="C8">
            <v>25.2</v>
          </cell>
          <cell r="D8">
            <v>8.4</v>
          </cell>
          <cell r="E8">
            <v>74.75</v>
          </cell>
          <cell r="F8">
            <v>100</v>
          </cell>
          <cell r="G8">
            <v>40</v>
          </cell>
          <cell r="H8">
            <v>10.8</v>
          </cell>
          <cell r="I8" t="str">
            <v>*</v>
          </cell>
          <cell r="J8">
            <v>21.96</v>
          </cell>
          <cell r="K8">
            <v>0</v>
          </cell>
        </row>
        <row r="9">
          <cell r="B9">
            <v>16.870833333333334</v>
          </cell>
          <cell r="C9">
            <v>27.1</v>
          </cell>
          <cell r="D9">
            <v>8.5</v>
          </cell>
          <cell r="E9">
            <v>72.625</v>
          </cell>
          <cell r="F9">
            <v>100</v>
          </cell>
          <cell r="G9">
            <v>34</v>
          </cell>
          <cell r="H9">
            <v>10.8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18.937499999999996</v>
          </cell>
          <cell r="C10">
            <v>28.3</v>
          </cell>
          <cell r="D10">
            <v>13.6</v>
          </cell>
          <cell r="E10">
            <v>69.708333333333329</v>
          </cell>
          <cell r="F10">
            <v>90</v>
          </cell>
          <cell r="G10">
            <v>33</v>
          </cell>
          <cell r="H10">
            <v>9</v>
          </cell>
          <cell r="I10" t="str">
            <v>*</v>
          </cell>
          <cell r="J10">
            <v>24.48</v>
          </cell>
          <cell r="K10">
            <v>0</v>
          </cell>
        </row>
        <row r="11">
          <cell r="B11">
            <v>20.675000000000001</v>
          </cell>
          <cell r="C11">
            <v>27.2</v>
          </cell>
          <cell r="D11">
            <v>17.600000000000001</v>
          </cell>
          <cell r="E11">
            <v>66.875</v>
          </cell>
          <cell r="F11">
            <v>80</v>
          </cell>
          <cell r="G11">
            <v>44</v>
          </cell>
          <cell r="H11">
            <v>9</v>
          </cell>
          <cell r="I11" t="str">
            <v>*</v>
          </cell>
          <cell r="J11">
            <v>18</v>
          </cell>
          <cell r="K11">
            <v>0</v>
          </cell>
        </row>
        <row r="12">
          <cell r="B12">
            <v>22.783333333333331</v>
          </cell>
          <cell r="C12">
            <v>30</v>
          </cell>
          <cell r="D12">
            <v>17.600000000000001</v>
          </cell>
          <cell r="E12">
            <v>63</v>
          </cell>
          <cell r="F12">
            <v>82</v>
          </cell>
          <cell r="G12">
            <v>35</v>
          </cell>
          <cell r="H12">
            <v>11.520000000000001</v>
          </cell>
          <cell r="I12" t="str">
            <v>*</v>
          </cell>
          <cell r="J12">
            <v>37.440000000000005</v>
          </cell>
          <cell r="K12">
            <v>0</v>
          </cell>
        </row>
        <row r="13">
          <cell r="B13">
            <v>22.766666666666669</v>
          </cell>
          <cell r="C13">
            <v>31.1</v>
          </cell>
          <cell r="D13">
            <v>17.100000000000001</v>
          </cell>
          <cell r="E13">
            <v>71.5</v>
          </cell>
          <cell r="F13">
            <v>92</v>
          </cell>
          <cell r="G13">
            <v>42</v>
          </cell>
          <cell r="H13">
            <v>6.84</v>
          </cell>
          <cell r="I13" t="str">
            <v>*</v>
          </cell>
          <cell r="J13">
            <v>24.12</v>
          </cell>
          <cell r="K13">
            <v>0</v>
          </cell>
        </row>
        <row r="14">
          <cell r="B14">
            <v>22.500000000000004</v>
          </cell>
          <cell r="C14">
            <v>30.3</v>
          </cell>
          <cell r="D14">
            <v>16.7</v>
          </cell>
          <cell r="E14">
            <v>72.083333333333329</v>
          </cell>
          <cell r="F14">
            <v>92</v>
          </cell>
          <cell r="G14">
            <v>43</v>
          </cell>
          <cell r="H14">
            <v>8.2799999999999994</v>
          </cell>
          <cell r="I14" t="str">
            <v>*</v>
          </cell>
          <cell r="J14">
            <v>24.48</v>
          </cell>
          <cell r="K14">
            <v>0</v>
          </cell>
        </row>
        <row r="15">
          <cell r="B15">
            <v>24.720833333333328</v>
          </cell>
          <cell r="C15">
            <v>32.9</v>
          </cell>
          <cell r="D15">
            <v>19.5</v>
          </cell>
          <cell r="E15">
            <v>62.458333333333336</v>
          </cell>
          <cell r="F15">
            <v>85</v>
          </cell>
          <cell r="G15">
            <v>30</v>
          </cell>
          <cell r="H15">
            <v>11.520000000000001</v>
          </cell>
          <cell r="I15" t="str">
            <v>*</v>
          </cell>
          <cell r="J15">
            <v>34.200000000000003</v>
          </cell>
          <cell r="K15">
            <v>0</v>
          </cell>
        </row>
        <row r="16">
          <cell r="B16">
            <v>24.250000000000004</v>
          </cell>
          <cell r="C16">
            <v>31.2</v>
          </cell>
          <cell r="D16">
            <v>18</v>
          </cell>
          <cell r="E16">
            <v>56.625</v>
          </cell>
          <cell r="F16">
            <v>96</v>
          </cell>
          <cell r="G16">
            <v>29</v>
          </cell>
          <cell r="H16">
            <v>14.4</v>
          </cell>
          <cell r="I16" t="str">
            <v>*</v>
          </cell>
          <cell r="J16">
            <v>41.76</v>
          </cell>
          <cell r="K16">
            <v>16.600000000000001</v>
          </cell>
        </row>
        <row r="17">
          <cell r="B17">
            <v>13.300000000000002</v>
          </cell>
          <cell r="C17">
            <v>18.399999999999999</v>
          </cell>
          <cell r="D17">
            <v>10.8</v>
          </cell>
          <cell r="E17">
            <v>79.541666666666671</v>
          </cell>
          <cell r="F17">
            <v>94</v>
          </cell>
          <cell r="G17">
            <v>58</v>
          </cell>
          <cell r="H17">
            <v>12.24</v>
          </cell>
          <cell r="I17" t="str">
            <v>*</v>
          </cell>
          <cell r="J17">
            <v>34.200000000000003</v>
          </cell>
          <cell r="K17">
            <v>0.4</v>
          </cell>
        </row>
        <row r="18">
          <cell r="B18">
            <v>11.625</v>
          </cell>
          <cell r="C18">
            <v>17.8</v>
          </cell>
          <cell r="D18">
            <v>8.4</v>
          </cell>
          <cell r="E18">
            <v>67.166666666666671</v>
          </cell>
          <cell r="F18">
            <v>84</v>
          </cell>
          <cell r="G18">
            <v>40</v>
          </cell>
          <cell r="H18">
            <v>8.64</v>
          </cell>
          <cell r="I18" t="str">
            <v>*</v>
          </cell>
          <cell r="J18">
            <v>21.240000000000002</v>
          </cell>
          <cell r="K18">
            <v>0</v>
          </cell>
        </row>
        <row r="19">
          <cell r="B19">
            <v>11.104166666666666</v>
          </cell>
          <cell r="C19">
            <v>21.4</v>
          </cell>
          <cell r="D19">
            <v>2.6</v>
          </cell>
          <cell r="E19">
            <v>72.782608695652172</v>
          </cell>
          <cell r="F19">
            <v>100</v>
          </cell>
          <cell r="G19">
            <v>33</v>
          </cell>
          <cell r="H19">
            <v>16.2</v>
          </cell>
          <cell r="I19" t="str">
            <v>*</v>
          </cell>
          <cell r="J19">
            <v>25.56</v>
          </cell>
          <cell r="K19">
            <v>0.2</v>
          </cell>
        </row>
        <row r="20">
          <cell r="B20">
            <v>15.5875</v>
          </cell>
          <cell r="C20">
            <v>21</v>
          </cell>
          <cell r="D20">
            <v>12</v>
          </cell>
          <cell r="E20">
            <v>74.458333333333329</v>
          </cell>
          <cell r="F20">
            <v>89</v>
          </cell>
          <cell r="G20">
            <v>53</v>
          </cell>
          <cell r="H20">
            <v>0</v>
          </cell>
          <cell r="I20" t="str">
            <v>*</v>
          </cell>
          <cell r="J20">
            <v>0</v>
          </cell>
          <cell r="K20">
            <v>0</v>
          </cell>
        </row>
        <row r="21">
          <cell r="B21">
            <v>16.454166666666662</v>
          </cell>
          <cell r="C21">
            <v>20.2</v>
          </cell>
          <cell r="D21">
            <v>14.7</v>
          </cell>
          <cell r="E21">
            <v>85.791666666666671</v>
          </cell>
          <cell r="F21">
            <v>93</v>
          </cell>
          <cell r="G21">
            <v>72</v>
          </cell>
          <cell r="H21">
            <v>3.24</v>
          </cell>
          <cell r="I21" t="str">
            <v>*</v>
          </cell>
          <cell r="J21">
            <v>16.2</v>
          </cell>
          <cell r="K21">
            <v>0</v>
          </cell>
        </row>
        <row r="22">
          <cell r="B22">
            <v>13.695833333333335</v>
          </cell>
          <cell r="C22">
            <v>18.5</v>
          </cell>
          <cell r="D22">
            <v>10.7</v>
          </cell>
          <cell r="E22">
            <v>81.708333333333329</v>
          </cell>
          <cell r="F22">
            <v>93</v>
          </cell>
          <cell r="G22">
            <v>58</v>
          </cell>
          <cell r="H22">
            <v>6.84</v>
          </cell>
          <cell r="I22" t="str">
            <v>*</v>
          </cell>
          <cell r="J22">
            <v>17.28</v>
          </cell>
          <cell r="K22">
            <v>0</v>
          </cell>
        </row>
        <row r="23">
          <cell r="B23">
            <v>15.270833333333334</v>
          </cell>
          <cell r="C23">
            <v>23.5</v>
          </cell>
          <cell r="D23">
            <v>10</v>
          </cell>
          <cell r="E23">
            <v>78.916666666666671</v>
          </cell>
          <cell r="F23">
            <v>92</v>
          </cell>
          <cell r="G23">
            <v>56</v>
          </cell>
          <cell r="H23">
            <v>9.3600000000000012</v>
          </cell>
          <cell r="I23" t="str">
            <v>*</v>
          </cell>
          <cell r="J23">
            <v>19.440000000000001</v>
          </cell>
          <cell r="K23">
            <v>0</v>
          </cell>
        </row>
        <row r="24">
          <cell r="B24">
            <v>18.795833333333334</v>
          </cell>
          <cell r="C24">
            <v>27.1</v>
          </cell>
          <cell r="D24">
            <v>12.8</v>
          </cell>
          <cell r="E24">
            <v>78.666666666666671</v>
          </cell>
          <cell r="F24">
            <v>100</v>
          </cell>
          <cell r="G24">
            <v>45</v>
          </cell>
          <cell r="H24">
            <v>14.04</v>
          </cell>
          <cell r="I24" t="str">
            <v>*</v>
          </cell>
          <cell r="J24">
            <v>28.08</v>
          </cell>
          <cell r="K24">
            <v>0</v>
          </cell>
        </row>
        <row r="25">
          <cell r="B25">
            <v>20.895833333333332</v>
          </cell>
          <cell r="C25">
            <v>29.6</v>
          </cell>
          <cell r="D25">
            <v>14.3</v>
          </cell>
          <cell r="E25">
            <v>71.916666666666671</v>
          </cell>
          <cell r="F25">
            <v>100</v>
          </cell>
          <cell r="G25">
            <v>36</v>
          </cell>
          <cell r="H25">
            <v>12.6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20.779166666666669</v>
          </cell>
          <cell r="C26">
            <v>30</v>
          </cell>
          <cell r="D26">
            <v>12.8</v>
          </cell>
          <cell r="E26">
            <v>66.375</v>
          </cell>
          <cell r="F26">
            <v>94</v>
          </cell>
          <cell r="G26">
            <v>30</v>
          </cell>
          <cell r="H26">
            <v>12.6</v>
          </cell>
          <cell r="I26" t="str">
            <v>*</v>
          </cell>
          <cell r="J26">
            <v>37.440000000000005</v>
          </cell>
          <cell r="K26">
            <v>0</v>
          </cell>
        </row>
        <row r="27">
          <cell r="B27">
            <v>20.216666666666669</v>
          </cell>
          <cell r="C27">
            <v>31.5</v>
          </cell>
          <cell r="D27">
            <v>11.2</v>
          </cell>
          <cell r="E27">
            <v>64.583333333333329</v>
          </cell>
          <cell r="F27">
            <v>93</v>
          </cell>
          <cell r="G27">
            <v>24</v>
          </cell>
          <cell r="H27">
            <v>7.9200000000000008</v>
          </cell>
          <cell r="I27" t="str">
            <v>*</v>
          </cell>
          <cell r="J27">
            <v>22.32</v>
          </cell>
          <cell r="K27">
            <v>0</v>
          </cell>
        </row>
        <row r="28">
          <cell r="B28">
            <v>20.766666666666662</v>
          </cell>
          <cell r="C28">
            <v>30.6</v>
          </cell>
          <cell r="D28">
            <v>13.6</v>
          </cell>
          <cell r="E28">
            <v>63.25</v>
          </cell>
          <cell r="F28">
            <v>91</v>
          </cell>
          <cell r="G28">
            <v>24</v>
          </cell>
          <cell r="H28">
            <v>9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21.337500000000002</v>
          </cell>
          <cell r="C29">
            <v>30.7</v>
          </cell>
          <cell r="D29">
            <v>12.6</v>
          </cell>
          <cell r="E29">
            <v>57.75</v>
          </cell>
          <cell r="F29">
            <v>93</v>
          </cell>
          <cell r="G29">
            <v>23</v>
          </cell>
          <cell r="H29">
            <v>10.8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19.583333333333332</v>
          </cell>
          <cell r="C30">
            <v>29.4</v>
          </cell>
          <cell r="D30">
            <v>14.1</v>
          </cell>
          <cell r="E30">
            <v>65.625</v>
          </cell>
          <cell r="F30">
            <v>88</v>
          </cell>
          <cell r="G30">
            <v>31</v>
          </cell>
          <cell r="H30">
            <v>9.3600000000000012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19.387499999999999</v>
          </cell>
          <cell r="C31">
            <v>25.5</v>
          </cell>
          <cell r="D31">
            <v>15.1</v>
          </cell>
          <cell r="E31">
            <v>79.291666666666671</v>
          </cell>
          <cell r="F31">
            <v>100</v>
          </cell>
          <cell r="G31">
            <v>49</v>
          </cell>
          <cell r="H31">
            <v>7.5600000000000005</v>
          </cell>
          <cell r="I31" t="str">
            <v>*</v>
          </cell>
          <cell r="J31">
            <v>23.040000000000003</v>
          </cell>
          <cell r="K31">
            <v>2.2000000000000002</v>
          </cell>
        </row>
        <row r="32">
          <cell r="B32">
            <v>17.545833333333334</v>
          </cell>
          <cell r="C32">
            <v>22.1</v>
          </cell>
          <cell r="D32">
            <v>15.2</v>
          </cell>
          <cell r="E32">
            <v>90.375</v>
          </cell>
          <cell r="F32">
            <v>100</v>
          </cell>
          <cell r="G32">
            <v>72</v>
          </cell>
          <cell r="H32">
            <v>7.5600000000000005</v>
          </cell>
          <cell r="I32" t="str">
            <v>*</v>
          </cell>
          <cell r="J32">
            <v>25.2</v>
          </cell>
          <cell r="K32">
            <v>16.399999999999999</v>
          </cell>
        </row>
        <row r="33">
          <cell r="B33">
            <v>17.283333333333335</v>
          </cell>
          <cell r="C33">
            <v>19.899999999999999</v>
          </cell>
          <cell r="D33">
            <v>15.4</v>
          </cell>
          <cell r="E33">
            <v>94.208333333333329</v>
          </cell>
          <cell r="F33">
            <v>100</v>
          </cell>
          <cell r="G33">
            <v>77</v>
          </cell>
          <cell r="H33">
            <v>0</v>
          </cell>
          <cell r="I33" t="str">
            <v>*</v>
          </cell>
          <cell r="J33">
            <v>0</v>
          </cell>
          <cell r="K33">
            <v>0</v>
          </cell>
        </row>
        <row r="34">
          <cell r="B34">
            <v>18.012499999999999</v>
          </cell>
          <cell r="C34">
            <v>27.3</v>
          </cell>
          <cell r="D34">
            <v>12</v>
          </cell>
          <cell r="E34">
            <v>81.238095238095241</v>
          </cell>
          <cell r="F34">
            <v>100</v>
          </cell>
          <cell r="G34">
            <v>47</v>
          </cell>
          <cell r="H34">
            <v>10.8</v>
          </cell>
          <cell r="I34" t="str">
            <v>*</v>
          </cell>
          <cell r="J34">
            <v>24.12</v>
          </cell>
          <cell r="K34">
            <v>0.4</v>
          </cell>
        </row>
        <row r="35">
          <cell r="B35">
            <v>20.437499999999996</v>
          </cell>
          <cell r="C35">
            <v>30.9</v>
          </cell>
          <cell r="D35">
            <v>12.5</v>
          </cell>
          <cell r="E35">
            <v>70.541666666666671</v>
          </cell>
          <cell r="F35">
            <v>100</v>
          </cell>
          <cell r="G35">
            <v>27</v>
          </cell>
          <cell r="H35">
            <v>6.84</v>
          </cell>
          <cell r="I35" t="str">
            <v>*</v>
          </cell>
          <cell r="J35">
            <v>17.28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21.741666666666664</v>
          </cell>
          <cell r="C24">
            <v>29.4</v>
          </cell>
          <cell r="D24">
            <v>15.7</v>
          </cell>
          <cell r="E24">
            <v>68.125</v>
          </cell>
          <cell r="F24">
            <v>88</v>
          </cell>
          <cell r="G24">
            <v>45</v>
          </cell>
          <cell r="H24">
            <v>23.040000000000003</v>
          </cell>
          <cell r="I24" t="str">
            <v>*</v>
          </cell>
          <cell r="J24">
            <v>36.36</v>
          </cell>
          <cell r="K24">
            <v>0</v>
          </cell>
        </row>
        <row r="25">
          <cell r="B25">
            <v>23.566666666666666</v>
          </cell>
          <cell r="C25">
            <v>32</v>
          </cell>
          <cell r="D25">
            <v>17.3</v>
          </cell>
          <cell r="E25">
            <v>64.791666666666671</v>
          </cell>
          <cell r="F25">
            <v>89</v>
          </cell>
          <cell r="G25">
            <v>37</v>
          </cell>
          <cell r="H25">
            <v>25.2</v>
          </cell>
          <cell r="I25" t="str">
            <v>*</v>
          </cell>
          <cell r="J25">
            <v>42.84</v>
          </cell>
          <cell r="K25">
            <v>0</v>
          </cell>
        </row>
        <row r="26">
          <cell r="B26">
            <v>24.020833333333332</v>
          </cell>
          <cell r="C26">
            <v>31.6</v>
          </cell>
          <cell r="D26">
            <v>18.399999999999999</v>
          </cell>
          <cell r="E26">
            <v>57.416666666666664</v>
          </cell>
          <cell r="F26">
            <v>79</v>
          </cell>
          <cell r="G26">
            <v>29</v>
          </cell>
          <cell r="I26" t="str">
            <v>*</v>
          </cell>
          <cell r="J26">
            <v>49.32</v>
          </cell>
          <cell r="K26">
            <v>0</v>
          </cell>
        </row>
        <row r="27">
          <cell r="B27">
            <v>22.854166666666668</v>
          </cell>
          <cell r="C27">
            <v>31.9</v>
          </cell>
          <cell r="D27">
            <v>14.9</v>
          </cell>
          <cell r="E27">
            <v>59.791666666666664</v>
          </cell>
          <cell r="F27">
            <v>92</v>
          </cell>
          <cell r="G27">
            <v>28</v>
          </cell>
          <cell r="H27">
            <v>14.76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23.791666666666668</v>
          </cell>
          <cell r="C28">
            <v>32.1</v>
          </cell>
          <cell r="D28">
            <v>18.8</v>
          </cell>
          <cell r="E28">
            <v>53.333333333333336</v>
          </cell>
          <cell r="F28">
            <v>76</v>
          </cell>
          <cell r="G28">
            <v>27</v>
          </cell>
          <cell r="H28">
            <v>14.04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24.195833333333336</v>
          </cell>
          <cell r="C29">
            <v>32.299999999999997</v>
          </cell>
          <cell r="D29">
            <v>15.1</v>
          </cell>
          <cell r="E29">
            <v>48.125</v>
          </cell>
          <cell r="F29">
            <v>84</v>
          </cell>
          <cell r="G29">
            <v>25</v>
          </cell>
          <cell r="H29">
            <v>21.240000000000002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23.762499999999992</v>
          </cell>
          <cell r="C30">
            <v>32.700000000000003</v>
          </cell>
          <cell r="D30">
            <v>17.100000000000001</v>
          </cell>
          <cell r="E30">
            <v>55.875</v>
          </cell>
          <cell r="F30">
            <v>78</v>
          </cell>
          <cell r="G30">
            <v>32</v>
          </cell>
          <cell r="H30">
            <v>18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23.429166666666664</v>
          </cell>
          <cell r="C31">
            <v>30.6</v>
          </cell>
          <cell r="D31">
            <v>18.2</v>
          </cell>
          <cell r="E31">
            <v>66.791666666666671</v>
          </cell>
          <cell r="F31">
            <v>89</v>
          </cell>
          <cell r="G31">
            <v>45</v>
          </cell>
          <cell r="H31">
            <v>17.64</v>
          </cell>
          <cell r="I31" t="str">
            <v>*</v>
          </cell>
          <cell r="J31">
            <v>31.319999999999997</v>
          </cell>
          <cell r="K31">
            <v>0.8</v>
          </cell>
        </row>
        <row r="32">
          <cell r="B32">
            <v>20.554166666666667</v>
          </cell>
          <cell r="C32">
            <v>25.6</v>
          </cell>
          <cell r="D32">
            <v>17.100000000000001</v>
          </cell>
          <cell r="E32">
            <v>81.291666666666671</v>
          </cell>
          <cell r="F32">
            <v>97</v>
          </cell>
          <cell r="G32">
            <v>57</v>
          </cell>
          <cell r="H32">
            <v>24.48</v>
          </cell>
          <cell r="I32" t="str">
            <v>*</v>
          </cell>
          <cell r="J32">
            <v>39.96</v>
          </cell>
          <cell r="K32">
            <v>0.2</v>
          </cell>
        </row>
        <row r="33">
          <cell r="B33">
            <v>19.245833333333334</v>
          </cell>
          <cell r="C33">
            <v>25.4</v>
          </cell>
          <cell r="D33">
            <v>15.8</v>
          </cell>
          <cell r="E33">
            <v>86.625</v>
          </cell>
          <cell r="F33">
            <v>100</v>
          </cell>
          <cell r="G33">
            <v>58</v>
          </cell>
          <cell r="H33">
            <v>11.879999999999999</v>
          </cell>
          <cell r="I33" t="str">
            <v>*</v>
          </cell>
          <cell r="J33">
            <v>23.400000000000002</v>
          </cell>
          <cell r="K33">
            <v>0.2</v>
          </cell>
        </row>
        <row r="34">
          <cell r="B34">
            <v>20.466666666666665</v>
          </cell>
          <cell r="C34">
            <v>29.6</v>
          </cell>
          <cell r="D34">
            <v>14.3</v>
          </cell>
          <cell r="E34">
            <v>76.916666666666671</v>
          </cell>
          <cell r="F34">
            <v>100</v>
          </cell>
          <cell r="G34">
            <v>42</v>
          </cell>
          <cell r="H34">
            <v>21.240000000000002</v>
          </cell>
          <cell r="I34" t="str">
            <v>*</v>
          </cell>
          <cell r="J34">
            <v>32.04</v>
          </cell>
          <cell r="K34">
            <v>0</v>
          </cell>
        </row>
        <row r="35">
          <cell r="B35">
            <v>22.470833333333331</v>
          </cell>
          <cell r="C35">
            <v>31.8</v>
          </cell>
          <cell r="D35">
            <v>13.8</v>
          </cell>
          <cell r="E35">
            <v>61.791666666666664</v>
          </cell>
          <cell r="F35">
            <v>95</v>
          </cell>
          <cell r="G35">
            <v>28</v>
          </cell>
          <cell r="H35">
            <v>16.920000000000002</v>
          </cell>
          <cell r="I35" t="str">
            <v>*</v>
          </cell>
          <cell r="J35">
            <v>27.720000000000002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18.241666666666664</v>
          </cell>
          <cell r="C5">
            <v>27</v>
          </cell>
          <cell r="D5">
            <v>10.199999999999999</v>
          </cell>
          <cell r="E5">
            <v>75.666666666666671</v>
          </cell>
          <cell r="F5">
            <v>97</v>
          </cell>
          <cell r="G5">
            <v>41</v>
          </cell>
          <cell r="H5">
            <v>12.6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17.591666666666665</v>
          </cell>
          <cell r="C6">
            <v>27.6</v>
          </cell>
          <cell r="D6">
            <v>9.1999999999999993</v>
          </cell>
          <cell r="E6">
            <v>72.5</v>
          </cell>
          <cell r="F6">
            <v>97</v>
          </cell>
          <cell r="G6">
            <v>34</v>
          </cell>
          <cell r="H6">
            <v>15.840000000000002</v>
          </cell>
          <cell r="I6" t="str">
            <v>*</v>
          </cell>
          <cell r="J6">
            <v>28.44</v>
          </cell>
          <cell r="K6">
            <v>0</v>
          </cell>
        </row>
        <row r="7">
          <cell r="B7">
            <v>18.591666666666672</v>
          </cell>
          <cell r="C7">
            <v>27.2</v>
          </cell>
          <cell r="D7">
            <v>10.6</v>
          </cell>
          <cell r="E7">
            <v>70.208333333333329</v>
          </cell>
          <cell r="F7">
            <v>94</v>
          </cell>
          <cell r="G7">
            <v>44</v>
          </cell>
          <cell r="H7">
            <v>21.96</v>
          </cell>
          <cell r="I7" t="str">
            <v>*</v>
          </cell>
          <cell r="J7">
            <v>40.680000000000007</v>
          </cell>
          <cell r="K7">
            <v>0</v>
          </cell>
        </row>
        <row r="8">
          <cell r="B8">
            <v>19.095833333333335</v>
          </cell>
          <cell r="C8">
            <v>26</v>
          </cell>
          <cell r="D8">
            <v>14.5</v>
          </cell>
          <cell r="E8">
            <v>66.833333333333329</v>
          </cell>
          <cell r="F8">
            <v>85</v>
          </cell>
          <cell r="G8">
            <v>42</v>
          </cell>
          <cell r="H8">
            <v>28.44</v>
          </cell>
          <cell r="I8" t="str">
            <v>*</v>
          </cell>
          <cell r="J8">
            <v>49.680000000000007</v>
          </cell>
          <cell r="K8">
            <v>0</v>
          </cell>
        </row>
        <row r="9">
          <cell r="B9">
            <v>18.487500000000001</v>
          </cell>
          <cell r="C9">
            <v>28.4</v>
          </cell>
          <cell r="D9">
            <v>8.9</v>
          </cell>
          <cell r="E9">
            <v>66.333333333333329</v>
          </cell>
          <cell r="F9">
            <v>93</v>
          </cell>
          <cell r="G9">
            <v>36</v>
          </cell>
          <cell r="H9">
            <v>28.44</v>
          </cell>
          <cell r="I9" t="str">
            <v>*</v>
          </cell>
          <cell r="J9">
            <v>41.76</v>
          </cell>
          <cell r="K9">
            <v>0</v>
          </cell>
        </row>
        <row r="10">
          <cell r="B10">
            <v>19.662499999999998</v>
          </cell>
          <cell r="C10">
            <v>28.2</v>
          </cell>
          <cell r="D10">
            <v>12.1</v>
          </cell>
          <cell r="E10">
            <v>66.25</v>
          </cell>
          <cell r="F10">
            <v>91</v>
          </cell>
          <cell r="G10">
            <v>39</v>
          </cell>
          <cell r="H10">
            <v>18</v>
          </cell>
          <cell r="I10" t="str">
            <v>*</v>
          </cell>
          <cell r="J10">
            <v>29.52</v>
          </cell>
          <cell r="K10">
            <v>0</v>
          </cell>
        </row>
        <row r="11">
          <cell r="B11">
            <v>20.891666666666662</v>
          </cell>
          <cell r="C11">
            <v>27.1</v>
          </cell>
          <cell r="D11">
            <v>16.3</v>
          </cell>
          <cell r="E11">
            <v>67.75</v>
          </cell>
          <cell r="F11">
            <v>83</v>
          </cell>
          <cell r="G11">
            <v>48</v>
          </cell>
          <cell r="H11">
            <v>23.040000000000003</v>
          </cell>
          <cell r="I11" t="str">
            <v>*</v>
          </cell>
          <cell r="J11">
            <v>33.840000000000003</v>
          </cell>
          <cell r="K11">
            <v>0</v>
          </cell>
        </row>
        <row r="12">
          <cell r="B12">
            <v>22.641666666666669</v>
          </cell>
          <cell r="C12">
            <v>31.3</v>
          </cell>
          <cell r="D12">
            <v>17.8</v>
          </cell>
          <cell r="E12">
            <v>70.666666666666671</v>
          </cell>
          <cell r="F12">
            <v>91</v>
          </cell>
          <cell r="G12">
            <v>45</v>
          </cell>
          <cell r="H12">
            <v>20.88</v>
          </cell>
          <cell r="I12" t="str">
            <v>*</v>
          </cell>
          <cell r="J12">
            <v>33.840000000000003</v>
          </cell>
          <cell r="K12">
            <v>4</v>
          </cell>
        </row>
        <row r="13">
          <cell r="B13">
            <v>22.6875</v>
          </cell>
          <cell r="C13">
            <v>30.2</v>
          </cell>
          <cell r="D13">
            <v>19.2</v>
          </cell>
          <cell r="E13">
            <v>81.291666666666671</v>
          </cell>
          <cell r="F13">
            <v>90</v>
          </cell>
          <cell r="G13">
            <v>57</v>
          </cell>
          <cell r="H13">
            <v>21.96</v>
          </cell>
          <cell r="I13" t="str">
            <v>*</v>
          </cell>
          <cell r="J13">
            <v>45.36</v>
          </cell>
          <cell r="K13">
            <v>4.4000000000000004</v>
          </cell>
        </row>
        <row r="14">
          <cell r="B14">
            <v>22.554166666666664</v>
          </cell>
          <cell r="C14">
            <v>30.8</v>
          </cell>
          <cell r="D14">
            <v>17.399999999999999</v>
          </cell>
          <cell r="E14">
            <v>79.291666666666671</v>
          </cell>
          <cell r="F14">
            <v>94</v>
          </cell>
          <cell r="G14">
            <v>50</v>
          </cell>
          <cell r="H14">
            <v>17.64</v>
          </cell>
          <cell r="I14" t="str">
            <v>*</v>
          </cell>
          <cell r="J14">
            <v>30.240000000000002</v>
          </cell>
          <cell r="K14">
            <v>3.8</v>
          </cell>
        </row>
        <row r="15">
          <cell r="B15">
            <v>24.441666666666674</v>
          </cell>
          <cell r="C15">
            <v>32.799999999999997</v>
          </cell>
          <cell r="D15">
            <v>18.7</v>
          </cell>
          <cell r="E15">
            <v>72.708333333333329</v>
          </cell>
          <cell r="F15">
            <v>89</v>
          </cell>
          <cell r="G15">
            <v>47</v>
          </cell>
          <cell r="H15">
            <v>22.32</v>
          </cell>
          <cell r="I15" t="str">
            <v>*</v>
          </cell>
          <cell r="J15">
            <v>38.880000000000003</v>
          </cell>
          <cell r="K15">
            <v>0</v>
          </cell>
        </row>
        <row r="16">
          <cell r="B16">
            <v>24.787499999999998</v>
          </cell>
          <cell r="C16">
            <v>32.799999999999997</v>
          </cell>
          <cell r="D16">
            <v>18.3</v>
          </cell>
          <cell r="E16">
            <v>61.666666666666664</v>
          </cell>
          <cell r="F16">
            <v>89</v>
          </cell>
          <cell r="G16">
            <v>35</v>
          </cell>
          <cell r="H16">
            <v>32.04</v>
          </cell>
          <cell r="I16" t="str">
            <v>*</v>
          </cell>
          <cell r="J16">
            <v>60.12</v>
          </cell>
          <cell r="K16">
            <v>7.4</v>
          </cell>
        </row>
        <row r="17">
          <cell r="B17">
            <v>14.237499999999999</v>
          </cell>
          <cell r="C17">
            <v>18.3</v>
          </cell>
          <cell r="D17">
            <v>11.8</v>
          </cell>
          <cell r="E17">
            <v>77.125</v>
          </cell>
          <cell r="F17">
            <v>90</v>
          </cell>
          <cell r="G17">
            <v>58</v>
          </cell>
          <cell r="H17">
            <v>27</v>
          </cell>
          <cell r="I17" t="str">
            <v>*</v>
          </cell>
          <cell r="J17">
            <v>50.4</v>
          </cell>
          <cell r="K17">
            <v>1.4</v>
          </cell>
        </row>
        <row r="18">
          <cell r="B18">
            <v>11.741666666666669</v>
          </cell>
          <cell r="C18">
            <v>18.100000000000001</v>
          </cell>
          <cell r="D18">
            <v>7.4</v>
          </cell>
          <cell r="E18">
            <v>74.541666666666671</v>
          </cell>
          <cell r="F18">
            <v>90</v>
          </cell>
          <cell r="G18">
            <v>51</v>
          </cell>
          <cell r="H18">
            <v>12.6</v>
          </cell>
          <cell r="I18" t="str">
            <v>*</v>
          </cell>
          <cell r="J18">
            <v>33.840000000000003</v>
          </cell>
          <cell r="K18">
            <v>0</v>
          </cell>
        </row>
        <row r="19">
          <cell r="B19">
            <v>11.266666666666666</v>
          </cell>
          <cell r="C19">
            <v>20.8</v>
          </cell>
          <cell r="D19">
            <v>2.8</v>
          </cell>
          <cell r="E19">
            <v>76.125</v>
          </cell>
          <cell r="F19">
            <v>95</v>
          </cell>
          <cell r="G19">
            <v>45</v>
          </cell>
          <cell r="H19">
            <v>22.32</v>
          </cell>
          <cell r="I19" t="str">
            <v>*</v>
          </cell>
          <cell r="J19">
            <v>34.92</v>
          </cell>
          <cell r="K19">
            <v>0.2</v>
          </cell>
        </row>
        <row r="20">
          <cell r="B20">
            <v>17.045833333333331</v>
          </cell>
          <cell r="C20">
            <v>23.1</v>
          </cell>
          <cell r="D20">
            <v>12.1</v>
          </cell>
          <cell r="E20">
            <v>68.541666666666671</v>
          </cell>
          <cell r="F20">
            <v>88</v>
          </cell>
          <cell r="G20">
            <v>47</v>
          </cell>
          <cell r="H20">
            <v>13.68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16.729166666666661</v>
          </cell>
          <cell r="C21">
            <v>20.2</v>
          </cell>
          <cell r="D21">
            <v>15.2</v>
          </cell>
          <cell r="F21">
            <v>92</v>
          </cell>
          <cell r="G21">
            <v>71</v>
          </cell>
          <cell r="H21">
            <v>10.8</v>
          </cell>
          <cell r="I21" t="str">
            <v>*</v>
          </cell>
          <cell r="J21">
            <v>23.759999999999998</v>
          </cell>
          <cell r="K21">
            <v>0.4</v>
          </cell>
        </row>
        <row r="22">
          <cell r="B22">
            <v>14.454166666666671</v>
          </cell>
          <cell r="C22">
            <v>18.8</v>
          </cell>
          <cell r="D22">
            <v>10.9</v>
          </cell>
          <cell r="E22">
            <v>84.166666666666671</v>
          </cell>
          <cell r="F22">
            <v>92</v>
          </cell>
          <cell r="G22">
            <v>68</v>
          </cell>
          <cell r="H22">
            <v>9.3600000000000012</v>
          </cell>
          <cell r="I22" t="str">
            <v>*</v>
          </cell>
          <cell r="J22">
            <v>25.2</v>
          </cell>
          <cell r="K22">
            <v>0</v>
          </cell>
        </row>
        <row r="23">
          <cell r="B23">
            <v>16.37083333333333</v>
          </cell>
          <cell r="C23">
            <v>25.4</v>
          </cell>
          <cell r="D23">
            <v>10.1</v>
          </cell>
          <cell r="E23">
            <v>79.875</v>
          </cell>
          <cell r="F23">
            <v>91</v>
          </cell>
          <cell r="G23">
            <v>59</v>
          </cell>
          <cell r="H23">
            <v>15.840000000000002</v>
          </cell>
          <cell r="J23">
            <v>27.36</v>
          </cell>
          <cell r="K23">
            <v>0</v>
          </cell>
        </row>
        <row r="24">
          <cell r="B24">
            <v>20.516666666666669</v>
          </cell>
          <cell r="C24">
            <v>28.7</v>
          </cell>
          <cell r="D24">
            <v>15</v>
          </cell>
          <cell r="E24">
            <v>72.875</v>
          </cell>
          <cell r="F24">
            <v>88</v>
          </cell>
          <cell r="G24">
            <v>50</v>
          </cell>
          <cell r="H24">
            <v>24.48</v>
          </cell>
          <cell r="I24" t="str">
            <v>*</v>
          </cell>
          <cell r="J24">
            <v>43.2</v>
          </cell>
          <cell r="K24">
            <v>0</v>
          </cell>
        </row>
        <row r="25">
          <cell r="B25">
            <v>22.766666666666666</v>
          </cell>
          <cell r="C25">
            <v>29.5</v>
          </cell>
          <cell r="D25">
            <v>18.399999999999999</v>
          </cell>
          <cell r="E25">
            <v>67.125</v>
          </cell>
          <cell r="F25">
            <v>79</v>
          </cell>
          <cell r="G25">
            <v>47</v>
          </cell>
          <cell r="H25">
            <v>32.04</v>
          </cell>
          <cell r="I25" t="str">
            <v>*</v>
          </cell>
          <cell r="J25">
            <v>50.76</v>
          </cell>
          <cell r="K25">
            <v>0</v>
          </cell>
        </row>
        <row r="26">
          <cell r="B26">
            <v>22.745833333333334</v>
          </cell>
          <cell r="C26">
            <v>30.8</v>
          </cell>
          <cell r="D26">
            <v>16.899999999999999</v>
          </cell>
          <cell r="E26">
            <v>66.333333333333329</v>
          </cell>
          <cell r="F26">
            <v>87</v>
          </cell>
          <cell r="G26">
            <v>35</v>
          </cell>
          <cell r="H26">
            <v>34.200000000000003</v>
          </cell>
          <cell r="I26" t="str">
            <v>*</v>
          </cell>
          <cell r="J26">
            <v>50.04</v>
          </cell>
          <cell r="K26">
            <v>0</v>
          </cell>
        </row>
        <row r="27">
          <cell r="B27">
            <v>21.966666666666669</v>
          </cell>
          <cell r="C27">
            <v>31.8</v>
          </cell>
          <cell r="D27">
            <v>13.1</v>
          </cell>
          <cell r="E27">
            <v>66.541666666666671</v>
          </cell>
          <cell r="F27">
            <v>90</v>
          </cell>
          <cell r="G27">
            <v>36</v>
          </cell>
          <cell r="H27">
            <v>23.759999999999998</v>
          </cell>
          <cell r="I27" t="str">
            <v>*</v>
          </cell>
          <cell r="J27">
            <v>38.880000000000003</v>
          </cell>
          <cell r="K27">
            <v>0</v>
          </cell>
        </row>
        <row r="28">
          <cell r="B28">
            <v>23.404166666666669</v>
          </cell>
          <cell r="C28">
            <v>30.8</v>
          </cell>
          <cell r="D28">
            <v>18.100000000000001</v>
          </cell>
          <cell r="E28">
            <v>60.541666666666664</v>
          </cell>
          <cell r="F28">
            <v>76</v>
          </cell>
          <cell r="G28">
            <v>39</v>
          </cell>
          <cell r="H28">
            <v>21.6</v>
          </cell>
          <cell r="I28" t="str">
            <v>*</v>
          </cell>
          <cell r="J28">
            <v>35.28</v>
          </cell>
          <cell r="K28">
            <v>0</v>
          </cell>
        </row>
        <row r="29">
          <cell r="B29">
            <v>23.533333333333335</v>
          </cell>
          <cell r="C29">
            <v>32.200000000000003</v>
          </cell>
          <cell r="D29">
            <v>16.2</v>
          </cell>
          <cell r="E29">
            <v>53.541666666666664</v>
          </cell>
          <cell r="F29">
            <v>77</v>
          </cell>
          <cell r="G29">
            <v>31</v>
          </cell>
          <cell r="H29">
            <v>27.720000000000002</v>
          </cell>
          <cell r="I29" t="str">
            <v>*</v>
          </cell>
          <cell r="J29">
            <v>41.04</v>
          </cell>
          <cell r="K29">
            <v>0</v>
          </cell>
        </row>
        <row r="30">
          <cell r="B30">
            <v>23.787500000000005</v>
          </cell>
          <cell r="C30">
            <v>32.200000000000003</v>
          </cell>
          <cell r="D30">
            <v>16.899999999999999</v>
          </cell>
          <cell r="E30">
            <v>57.041666666666664</v>
          </cell>
          <cell r="F30">
            <v>74</v>
          </cell>
          <cell r="G30">
            <v>36</v>
          </cell>
          <cell r="H30">
            <v>20.52</v>
          </cell>
          <cell r="I30" t="str">
            <v>*</v>
          </cell>
          <cell r="J30">
            <v>33.840000000000003</v>
          </cell>
          <cell r="K30">
            <v>0</v>
          </cell>
        </row>
        <row r="31">
          <cell r="B31">
            <v>19.295833333333331</v>
          </cell>
          <cell r="C31">
            <v>23</v>
          </cell>
          <cell r="D31">
            <v>17.7</v>
          </cell>
          <cell r="E31">
            <v>81.916666666666671</v>
          </cell>
          <cell r="F31">
            <v>90</v>
          </cell>
          <cell r="G31">
            <v>62</v>
          </cell>
          <cell r="H31">
            <v>13.68</v>
          </cell>
          <cell r="I31" t="str">
            <v>*</v>
          </cell>
          <cell r="J31">
            <v>28.44</v>
          </cell>
          <cell r="K31">
            <v>3.0000000000000004</v>
          </cell>
        </row>
        <row r="32">
          <cell r="B32">
            <v>18.250000000000004</v>
          </cell>
          <cell r="C32">
            <v>21.1</v>
          </cell>
          <cell r="D32">
            <v>17</v>
          </cell>
          <cell r="E32">
            <v>89.666666666666671</v>
          </cell>
          <cell r="F32">
            <v>93</v>
          </cell>
          <cell r="G32">
            <v>86</v>
          </cell>
          <cell r="H32">
            <v>16.559999999999999</v>
          </cell>
          <cell r="I32" t="str">
            <v>*</v>
          </cell>
          <cell r="J32">
            <v>31.319999999999997</v>
          </cell>
          <cell r="K32">
            <v>10.200000000000001</v>
          </cell>
        </row>
        <row r="33">
          <cell r="B33">
            <v>17.820833333333333</v>
          </cell>
          <cell r="C33">
            <v>21</v>
          </cell>
          <cell r="D33">
            <v>14</v>
          </cell>
          <cell r="E33">
            <v>89.916666666666671</v>
          </cell>
          <cell r="F33">
            <v>94</v>
          </cell>
          <cell r="G33">
            <v>81</v>
          </cell>
          <cell r="H33">
            <v>9.3600000000000012</v>
          </cell>
          <cell r="I33" t="str">
            <v>*</v>
          </cell>
          <cell r="J33">
            <v>18.720000000000002</v>
          </cell>
          <cell r="K33">
            <v>0.2</v>
          </cell>
        </row>
        <row r="34">
          <cell r="B34">
            <v>18.804166666666664</v>
          </cell>
          <cell r="C34">
            <v>26.7</v>
          </cell>
          <cell r="D34">
            <v>12.3</v>
          </cell>
          <cell r="E34">
            <v>82.666666666666671</v>
          </cell>
          <cell r="F34">
            <v>93</v>
          </cell>
          <cell r="G34">
            <v>61</v>
          </cell>
          <cell r="H34">
            <v>16.2</v>
          </cell>
          <cell r="I34" t="str">
            <v>*</v>
          </cell>
          <cell r="J34">
            <v>30.240000000000002</v>
          </cell>
          <cell r="K34">
            <v>0.2</v>
          </cell>
        </row>
        <row r="35">
          <cell r="B35">
            <v>21.195833333333336</v>
          </cell>
          <cell r="C35">
            <v>30.8</v>
          </cell>
          <cell r="D35">
            <v>12.9</v>
          </cell>
          <cell r="E35">
            <v>75.083333333333329</v>
          </cell>
          <cell r="F35">
            <v>90</v>
          </cell>
          <cell r="G35">
            <v>53</v>
          </cell>
          <cell r="H35">
            <v>14.04</v>
          </cell>
          <cell r="I35" t="str">
            <v>*</v>
          </cell>
          <cell r="J35">
            <v>32.76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20.175000000000001</v>
          </cell>
          <cell r="C5">
            <v>27.3</v>
          </cell>
          <cell r="D5">
            <v>13.1</v>
          </cell>
          <cell r="E5">
            <v>73.083333333333329</v>
          </cell>
          <cell r="F5">
            <v>100</v>
          </cell>
          <cell r="G5">
            <v>44</v>
          </cell>
          <cell r="H5">
            <v>8.64</v>
          </cell>
          <cell r="I5" t="str">
            <v>*</v>
          </cell>
          <cell r="J5">
            <v>20.88</v>
          </cell>
          <cell r="K5">
            <v>0</v>
          </cell>
        </row>
        <row r="6">
          <cell r="B6">
            <v>19.929166666666667</v>
          </cell>
          <cell r="C6">
            <v>27.1</v>
          </cell>
          <cell r="D6">
            <v>13.2</v>
          </cell>
          <cell r="E6">
            <v>71.75</v>
          </cell>
          <cell r="F6">
            <v>100</v>
          </cell>
          <cell r="G6">
            <v>43</v>
          </cell>
          <cell r="H6">
            <v>11.16</v>
          </cell>
          <cell r="I6" t="str">
            <v>*</v>
          </cell>
          <cell r="J6">
            <v>24.48</v>
          </cell>
          <cell r="K6">
            <v>0</v>
          </cell>
        </row>
        <row r="7">
          <cell r="B7">
            <v>20.045833333333331</v>
          </cell>
          <cell r="C7">
            <v>27.1</v>
          </cell>
          <cell r="D7">
            <v>13</v>
          </cell>
          <cell r="E7">
            <v>68.875</v>
          </cell>
          <cell r="F7">
            <v>95</v>
          </cell>
          <cell r="G7">
            <v>43</v>
          </cell>
          <cell r="H7">
            <v>12.96</v>
          </cell>
          <cell r="I7" t="str">
            <v>*</v>
          </cell>
          <cell r="J7">
            <v>29.880000000000003</v>
          </cell>
          <cell r="K7">
            <v>0</v>
          </cell>
        </row>
        <row r="8">
          <cell r="B8">
            <v>19.037500000000001</v>
          </cell>
          <cell r="C8">
            <v>26.3</v>
          </cell>
          <cell r="D8">
            <v>13.9</v>
          </cell>
          <cell r="E8">
            <v>69.458333333333329</v>
          </cell>
          <cell r="F8">
            <v>95</v>
          </cell>
          <cell r="G8">
            <v>42</v>
          </cell>
          <cell r="H8">
            <v>15.48</v>
          </cell>
          <cell r="I8" t="str">
            <v>*</v>
          </cell>
          <cell r="J8">
            <v>32.4</v>
          </cell>
          <cell r="K8">
            <v>0</v>
          </cell>
        </row>
        <row r="9">
          <cell r="B9">
            <v>19.666666666666668</v>
          </cell>
          <cell r="C9">
            <v>27.7</v>
          </cell>
          <cell r="D9">
            <v>11.2</v>
          </cell>
          <cell r="E9">
            <v>66.041666666666671</v>
          </cell>
          <cell r="F9">
            <v>100</v>
          </cell>
          <cell r="G9">
            <v>40</v>
          </cell>
          <cell r="H9">
            <v>12.24</v>
          </cell>
          <cell r="I9" t="str">
            <v>*</v>
          </cell>
          <cell r="J9">
            <v>24.840000000000003</v>
          </cell>
          <cell r="K9">
            <v>0</v>
          </cell>
        </row>
        <row r="10">
          <cell r="B10">
            <v>22.204166666666666</v>
          </cell>
          <cell r="C10">
            <v>30.4</v>
          </cell>
          <cell r="D10">
            <v>15.9</v>
          </cell>
          <cell r="E10">
            <v>61.166666666666664</v>
          </cell>
          <cell r="F10">
            <v>91</v>
          </cell>
          <cell r="G10">
            <v>34</v>
          </cell>
          <cell r="H10">
            <v>12.6</v>
          </cell>
          <cell r="I10" t="str">
            <v>*</v>
          </cell>
          <cell r="J10">
            <v>27.720000000000002</v>
          </cell>
          <cell r="K10">
            <v>0</v>
          </cell>
        </row>
        <row r="11">
          <cell r="B11">
            <v>23.666666666666668</v>
          </cell>
          <cell r="C11">
            <v>30.1</v>
          </cell>
          <cell r="D11">
            <v>20.100000000000001</v>
          </cell>
          <cell r="E11">
            <v>57.041666666666664</v>
          </cell>
          <cell r="F11">
            <v>71</v>
          </cell>
          <cell r="G11">
            <v>36</v>
          </cell>
          <cell r="H11">
            <v>25.92</v>
          </cell>
          <cell r="I11" t="str">
            <v>*</v>
          </cell>
          <cell r="J11">
            <v>42.12</v>
          </cell>
          <cell r="K11">
            <v>0</v>
          </cell>
        </row>
        <row r="12">
          <cell r="B12">
            <v>23.458333333333339</v>
          </cell>
          <cell r="C12">
            <v>30.1</v>
          </cell>
          <cell r="D12">
            <v>19.3</v>
          </cell>
          <cell r="E12">
            <v>61.75</v>
          </cell>
          <cell r="F12">
            <v>90</v>
          </cell>
          <cell r="G12">
            <v>39</v>
          </cell>
          <cell r="H12">
            <v>32.4</v>
          </cell>
          <cell r="I12" t="str">
            <v>*</v>
          </cell>
          <cell r="J12">
            <v>52.56</v>
          </cell>
          <cell r="K12">
            <v>0</v>
          </cell>
        </row>
        <row r="13">
          <cell r="B13">
            <v>23.991666666666664</v>
          </cell>
          <cell r="C13">
            <v>31.8</v>
          </cell>
          <cell r="D13">
            <v>18.399999999999999</v>
          </cell>
          <cell r="E13">
            <v>69.916666666666671</v>
          </cell>
          <cell r="F13">
            <v>99</v>
          </cell>
          <cell r="G13">
            <v>43</v>
          </cell>
          <cell r="H13">
            <v>18.720000000000002</v>
          </cell>
          <cell r="I13" t="str">
            <v>*</v>
          </cell>
          <cell r="J13">
            <v>32.4</v>
          </cell>
          <cell r="K13">
            <v>0</v>
          </cell>
        </row>
        <row r="14">
          <cell r="B14">
            <v>23.670833333333331</v>
          </cell>
          <cell r="C14">
            <v>31.4</v>
          </cell>
          <cell r="D14">
            <v>17.7</v>
          </cell>
          <cell r="E14">
            <v>70.125</v>
          </cell>
          <cell r="F14">
            <v>96</v>
          </cell>
          <cell r="G14">
            <v>42</v>
          </cell>
          <cell r="H14">
            <v>13.68</v>
          </cell>
          <cell r="I14" t="str">
            <v>*</v>
          </cell>
          <cell r="J14">
            <v>27.720000000000002</v>
          </cell>
          <cell r="K14">
            <v>0</v>
          </cell>
        </row>
        <row r="15">
          <cell r="B15">
            <v>25.645833333333332</v>
          </cell>
          <cell r="C15">
            <v>32.1</v>
          </cell>
          <cell r="D15">
            <v>21</v>
          </cell>
          <cell r="E15">
            <v>63.458333333333336</v>
          </cell>
          <cell r="F15">
            <v>87</v>
          </cell>
          <cell r="G15">
            <v>38</v>
          </cell>
          <cell r="H15">
            <v>21.6</v>
          </cell>
          <cell r="I15" t="str">
            <v>*</v>
          </cell>
          <cell r="J15">
            <v>36.72</v>
          </cell>
          <cell r="K15">
            <v>0</v>
          </cell>
        </row>
        <row r="16">
          <cell r="B16">
            <v>24.041666666666671</v>
          </cell>
          <cell r="C16">
            <v>32.4</v>
          </cell>
          <cell r="D16">
            <v>18</v>
          </cell>
          <cell r="E16">
            <v>62.5</v>
          </cell>
          <cell r="F16">
            <v>87</v>
          </cell>
          <cell r="G16">
            <v>33</v>
          </cell>
          <cell r="H16">
            <v>29.880000000000003</v>
          </cell>
          <cell r="I16" t="str">
            <v>*</v>
          </cell>
          <cell r="J16">
            <v>52.56</v>
          </cell>
          <cell r="K16">
            <v>0</v>
          </cell>
        </row>
        <row r="17">
          <cell r="B17">
            <v>16.187499999999996</v>
          </cell>
          <cell r="C17">
            <v>25.1</v>
          </cell>
          <cell r="D17">
            <v>13.6</v>
          </cell>
          <cell r="E17">
            <v>78.083333333333329</v>
          </cell>
          <cell r="F17">
            <v>100</v>
          </cell>
          <cell r="G17">
            <v>59</v>
          </cell>
          <cell r="H17">
            <v>16.559999999999999</v>
          </cell>
          <cell r="I17" t="str">
            <v>*</v>
          </cell>
          <cell r="J17">
            <v>57.6</v>
          </cell>
          <cell r="K17">
            <v>11.200000000000001</v>
          </cell>
        </row>
        <row r="18">
          <cell r="B18">
            <v>12.929166666666667</v>
          </cell>
          <cell r="C18">
            <v>18.8</v>
          </cell>
          <cell r="D18">
            <v>7.7</v>
          </cell>
          <cell r="E18">
            <v>66.333333333333329</v>
          </cell>
          <cell r="F18">
            <v>88</v>
          </cell>
          <cell r="G18">
            <v>43</v>
          </cell>
          <cell r="H18">
            <v>12.6</v>
          </cell>
          <cell r="I18" t="str">
            <v>*</v>
          </cell>
          <cell r="J18">
            <v>33.480000000000004</v>
          </cell>
          <cell r="K18">
            <v>0</v>
          </cell>
        </row>
        <row r="19">
          <cell r="B19">
            <v>13.97916666666667</v>
          </cell>
          <cell r="C19">
            <v>23.3</v>
          </cell>
          <cell r="D19">
            <v>4.8</v>
          </cell>
          <cell r="E19">
            <v>68.625</v>
          </cell>
          <cell r="F19">
            <v>100</v>
          </cell>
          <cell r="G19">
            <v>36</v>
          </cell>
          <cell r="H19">
            <v>12.96</v>
          </cell>
          <cell r="I19" t="str">
            <v>*</v>
          </cell>
          <cell r="J19">
            <v>29.52</v>
          </cell>
          <cell r="K19">
            <v>0</v>
          </cell>
        </row>
        <row r="20">
          <cell r="B20">
            <v>19.425000000000004</v>
          </cell>
          <cell r="C20">
            <v>24.9</v>
          </cell>
          <cell r="D20">
            <v>15.4</v>
          </cell>
          <cell r="E20">
            <v>58.375</v>
          </cell>
          <cell r="F20">
            <v>69</v>
          </cell>
          <cell r="G20">
            <v>46</v>
          </cell>
          <cell r="H20">
            <v>8.2799999999999994</v>
          </cell>
          <cell r="I20" t="str">
            <v>*</v>
          </cell>
          <cell r="J20">
            <v>19.440000000000001</v>
          </cell>
          <cell r="K20">
            <v>0</v>
          </cell>
        </row>
        <row r="21">
          <cell r="B21">
            <v>20.495833333333334</v>
          </cell>
          <cell r="C21">
            <v>25.8</v>
          </cell>
          <cell r="D21">
            <v>17.5</v>
          </cell>
          <cell r="E21">
            <v>70.458333333333329</v>
          </cell>
          <cell r="F21">
            <v>90</v>
          </cell>
          <cell r="G21">
            <v>50</v>
          </cell>
          <cell r="H21">
            <v>11.879999999999999</v>
          </cell>
          <cell r="I21" t="str">
            <v>*</v>
          </cell>
          <cell r="J21">
            <v>26.28</v>
          </cell>
          <cell r="K21">
            <v>0</v>
          </cell>
        </row>
        <row r="22">
          <cell r="B22">
            <v>16.670833333333334</v>
          </cell>
          <cell r="C22">
            <v>19.8</v>
          </cell>
          <cell r="D22">
            <v>13.8</v>
          </cell>
          <cell r="E22">
            <v>78.458333333333329</v>
          </cell>
          <cell r="F22">
            <v>99</v>
          </cell>
          <cell r="G22">
            <v>58</v>
          </cell>
          <cell r="H22">
            <v>10.08</v>
          </cell>
          <cell r="I22" t="str">
            <v>*</v>
          </cell>
          <cell r="J22">
            <v>25.92</v>
          </cell>
          <cell r="K22">
            <v>0</v>
          </cell>
        </row>
        <row r="23">
          <cell r="B23">
            <v>18.458333333333332</v>
          </cell>
          <cell r="C23">
            <v>26.7</v>
          </cell>
          <cell r="D23">
            <v>13.5</v>
          </cell>
          <cell r="E23">
            <v>72.625</v>
          </cell>
          <cell r="F23">
            <v>85</v>
          </cell>
          <cell r="G23">
            <v>54</v>
          </cell>
          <cell r="H23">
            <v>8.64</v>
          </cell>
          <cell r="I23" t="str">
            <v>*</v>
          </cell>
          <cell r="J23">
            <v>32.4</v>
          </cell>
          <cell r="K23">
            <v>0</v>
          </cell>
        </row>
        <row r="24">
          <cell r="B24">
            <v>20.895833333333332</v>
          </cell>
          <cell r="C24">
            <v>28.7</v>
          </cell>
          <cell r="D24">
            <v>15.6</v>
          </cell>
          <cell r="E24">
            <v>74.208333333333329</v>
          </cell>
          <cell r="F24">
            <v>95</v>
          </cell>
          <cell r="G24">
            <v>48</v>
          </cell>
          <cell r="H24">
            <v>13.32</v>
          </cell>
          <cell r="I24" t="str">
            <v>*</v>
          </cell>
          <cell r="J24">
            <v>34.92</v>
          </cell>
          <cell r="K24">
            <v>0</v>
          </cell>
        </row>
        <row r="25">
          <cell r="B25">
            <v>23.349999999999998</v>
          </cell>
          <cell r="C25">
            <v>31.8</v>
          </cell>
          <cell r="D25">
            <v>17.5</v>
          </cell>
          <cell r="E25">
            <v>67.166666666666671</v>
          </cell>
          <cell r="F25">
            <v>92</v>
          </cell>
          <cell r="G25">
            <v>36</v>
          </cell>
          <cell r="H25">
            <v>14.76</v>
          </cell>
          <cell r="I25" t="str">
            <v>*</v>
          </cell>
          <cell r="J25">
            <v>33.119999999999997</v>
          </cell>
          <cell r="K25">
            <v>0</v>
          </cell>
        </row>
        <row r="26">
          <cell r="B26">
            <v>23.350000000000005</v>
          </cell>
          <cell r="C26">
            <v>31.4</v>
          </cell>
          <cell r="D26">
            <v>16.7</v>
          </cell>
          <cell r="E26">
            <v>62.208333333333336</v>
          </cell>
          <cell r="F26">
            <v>92</v>
          </cell>
          <cell r="G26">
            <v>31</v>
          </cell>
          <cell r="H26">
            <v>15.48</v>
          </cell>
          <cell r="I26" t="str">
            <v>*</v>
          </cell>
          <cell r="J26">
            <v>39.24</v>
          </cell>
          <cell r="K26">
            <v>0</v>
          </cell>
        </row>
        <row r="27">
          <cell r="B27">
            <v>23.333333333333332</v>
          </cell>
          <cell r="C27">
            <v>31.7</v>
          </cell>
          <cell r="D27">
            <v>15.8</v>
          </cell>
          <cell r="E27">
            <v>57.416666666666664</v>
          </cell>
          <cell r="F27">
            <v>87</v>
          </cell>
          <cell r="G27">
            <v>31</v>
          </cell>
          <cell r="H27">
            <v>12.6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23.195833333333336</v>
          </cell>
          <cell r="C28">
            <v>31.1</v>
          </cell>
          <cell r="D28">
            <v>16.2</v>
          </cell>
          <cell r="E28">
            <v>57.458333333333336</v>
          </cell>
          <cell r="F28">
            <v>90</v>
          </cell>
          <cell r="G28">
            <v>32</v>
          </cell>
          <cell r="H28">
            <v>10.8</v>
          </cell>
          <cell r="I28" t="str">
            <v>*</v>
          </cell>
          <cell r="J28">
            <v>21.6</v>
          </cell>
          <cell r="K28">
            <v>0</v>
          </cell>
        </row>
        <row r="29">
          <cell r="B29">
            <v>23.537499999999994</v>
          </cell>
          <cell r="C29">
            <v>31.7</v>
          </cell>
          <cell r="D29">
            <v>15.8</v>
          </cell>
          <cell r="E29">
            <v>52.166666666666664</v>
          </cell>
          <cell r="F29">
            <v>83</v>
          </cell>
          <cell r="G29">
            <v>26</v>
          </cell>
          <cell r="H29">
            <v>17.64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23.341666666666669</v>
          </cell>
          <cell r="C30">
            <v>31.1</v>
          </cell>
          <cell r="D30">
            <v>16.600000000000001</v>
          </cell>
          <cell r="E30">
            <v>55.708333333333336</v>
          </cell>
          <cell r="F30">
            <v>83</v>
          </cell>
          <cell r="G30">
            <v>39</v>
          </cell>
          <cell r="H30">
            <v>10.08</v>
          </cell>
          <cell r="I30" t="str">
            <v>*</v>
          </cell>
          <cell r="J30">
            <v>23.759999999999998</v>
          </cell>
          <cell r="K30">
            <v>0</v>
          </cell>
        </row>
        <row r="31">
          <cell r="B31">
            <v>22.920833333333334</v>
          </cell>
          <cell r="C31">
            <v>29</v>
          </cell>
          <cell r="D31">
            <v>16.899999999999999</v>
          </cell>
          <cell r="E31">
            <v>66.666666666666671</v>
          </cell>
          <cell r="F31">
            <v>95</v>
          </cell>
          <cell r="G31">
            <v>47</v>
          </cell>
          <cell r="H31">
            <v>15.120000000000001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20.849999999999998</v>
          </cell>
          <cell r="C32">
            <v>27.5</v>
          </cell>
          <cell r="D32">
            <v>17.600000000000001</v>
          </cell>
          <cell r="E32">
            <v>83.875</v>
          </cell>
          <cell r="F32">
            <v>99</v>
          </cell>
          <cell r="G32">
            <v>54</v>
          </cell>
          <cell r="H32">
            <v>17.28</v>
          </cell>
          <cell r="I32" t="str">
            <v>*</v>
          </cell>
          <cell r="J32">
            <v>33.480000000000004</v>
          </cell>
          <cell r="K32">
            <v>2.8000000000000003</v>
          </cell>
        </row>
        <row r="33">
          <cell r="B33">
            <v>18.533333333333335</v>
          </cell>
          <cell r="C33">
            <v>23.2</v>
          </cell>
          <cell r="D33">
            <v>16.7</v>
          </cell>
          <cell r="E33">
            <v>92.75</v>
          </cell>
          <cell r="F33">
            <v>100</v>
          </cell>
          <cell r="G33">
            <v>67</v>
          </cell>
          <cell r="H33">
            <v>10.08</v>
          </cell>
          <cell r="I33" t="str">
            <v>*</v>
          </cell>
          <cell r="J33">
            <v>23.040000000000003</v>
          </cell>
          <cell r="K33">
            <v>0</v>
          </cell>
        </row>
        <row r="34">
          <cell r="B34">
            <v>20.408333333333335</v>
          </cell>
          <cell r="C34">
            <v>28.8</v>
          </cell>
          <cell r="D34">
            <v>14.9</v>
          </cell>
          <cell r="E34">
            <v>78.833333333333329</v>
          </cell>
          <cell r="F34">
            <v>100</v>
          </cell>
          <cell r="G34">
            <v>45</v>
          </cell>
          <cell r="H34">
            <v>11.879999999999999</v>
          </cell>
          <cell r="I34" t="str">
            <v>*</v>
          </cell>
          <cell r="J34">
            <v>23.759999999999998</v>
          </cell>
          <cell r="K34">
            <v>0.2</v>
          </cell>
        </row>
        <row r="35">
          <cell r="B35">
            <v>22.608333333333334</v>
          </cell>
          <cell r="C35">
            <v>32.299999999999997</v>
          </cell>
          <cell r="D35">
            <v>14.2</v>
          </cell>
          <cell r="E35">
            <v>62.375</v>
          </cell>
          <cell r="F35">
            <v>98</v>
          </cell>
          <cell r="G35">
            <v>27</v>
          </cell>
          <cell r="H35">
            <v>11.879999999999999</v>
          </cell>
          <cell r="I35" t="str">
            <v>*</v>
          </cell>
          <cell r="J35">
            <v>22.32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19.458333333333332</v>
          </cell>
          <cell r="C5">
            <v>26.2</v>
          </cell>
          <cell r="D5">
            <v>14</v>
          </cell>
          <cell r="E5">
            <v>71.8</v>
          </cell>
          <cell r="F5">
            <v>100</v>
          </cell>
          <cell r="G5">
            <v>45</v>
          </cell>
          <cell r="H5">
            <v>6.84</v>
          </cell>
          <cell r="I5" t="str">
            <v>*</v>
          </cell>
          <cell r="J5">
            <v>18</v>
          </cell>
          <cell r="K5">
            <v>0</v>
          </cell>
        </row>
        <row r="6">
          <cell r="B6">
            <v>18.7</v>
          </cell>
          <cell r="C6">
            <v>26.2</v>
          </cell>
          <cell r="D6">
            <v>10.7</v>
          </cell>
          <cell r="E6">
            <v>70.476190476190482</v>
          </cell>
          <cell r="F6">
            <v>100</v>
          </cell>
          <cell r="G6">
            <v>40</v>
          </cell>
          <cell r="H6">
            <v>11.520000000000001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19.283333333333335</v>
          </cell>
          <cell r="C7">
            <v>26.1</v>
          </cell>
          <cell r="D7">
            <v>14</v>
          </cell>
          <cell r="E7">
            <v>71.291666666666671</v>
          </cell>
          <cell r="F7">
            <v>96</v>
          </cell>
          <cell r="G7">
            <v>45</v>
          </cell>
          <cell r="H7">
            <v>11.879999999999999</v>
          </cell>
          <cell r="I7" t="str">
            <v>*</v>
          </cell>
          <cell r="J7">
            <v>28.8</v>
          </cell>
          <cell r="K7">
            <v>0</v>
          </cell>
        </row>
        <row r="8">
          <cell r="B8">
            <v>18.345833333333331</v>
          </cell>
          <cell r="C8">
            <v>24.9</v>
          </cell>
          <cell r="D8">
            <v>13.1</v>
          </cell>
          <cell r="E8">
            <v>72.666666666666671</v>
          </cell>
          <cell r="F8">
            <v>100</v>
          </cell>
          <cell r="G8">
            <v>43</v>
          </cell>
          <cell r="H8">
            <v>15.840000000000002</v>
          </cell>
          <cell r="I8" t="str">
            <v>*</v>
          </cell>
          <cell r="J8">
            <v>30.240000000000002</v>
          </cell>
          <cell r="K8">
            <v>0</v>
          </cell>
        </row>
        <row r="9">
          <cell r="B9">
            <v>18.879166666666666</v>
          </cell>
          <cell r="C9">
            <v>27.2</v>
          </cell>
          <cell r="D9">
            <v>12.1</v>
          </cell>
          <cell r="E9">
            <v>67.083333333333329</v>
          </cell>
          <cell r="F9">
            <v>91</v>
          </cell>
          <cell r="G9">
            <v>38</v>
          </cell>
          <cell r="H9">
            <v>14.04</v>
          </cell>
          <cell r="I9" t="str">
            <v>*</v>
          </cell>
          <cell r="J9">
            <v>28.08</v>
          </cell>
          <cell r="K9">
            <v>0</v>
          </cell>
        </row>
        <row r="10">
          <cell r="B10">
            <v>19.404166666666665</v>
          </cell>
          <cell r="C10">
            <v>26.8</v>
          </cell>
          <cell r="D10">
            <v>15.1</v>
          </cell>
          <cell r="E10">
            <v>70.125</v>
          </cell>
          <cell r="F10">
            <v>86</v>
          </cell>
          <cell r="G10">
            <v>44</v>
          </cell>
          <cell r="H10">
            <v>9.7200000000000006</v>
          </cell>
          <cell r="I10" t="str">
            <v>*</v>
          </cell>
          <cell r="J10">
            <v>23.040000000000003</v>
          </cell>
          <cell r="K10">
            <v>0</v>
          </cell>
        </row>
        <row r="11">
          <cell r="B11">
            <v>20.933333333333334</v>
          </cell>
          <cell r="C11">
            <v>26.5</v>
          </cell>
          <cell r="D11">
            <v>16.899999999999999</v>
          </cell>
          <cell r="E11">
            <v>67.416666666666671</v>
          </cell>
          <cell r="F11">
            <v>78</v>
          </cell>
          <cell r="G11">
            <v>49</v>
          </cell>
          <cell r="H11">
            <v>10.08</v>
          </cell>
          <cell r="I11" t="str">
            <v>*</v>
          </cell>
          <cell r="J11">
            <v>24.48</v>
          </cell>
          <cell r="K11">
            <v>0</v>
          </cell>
        </row>
        <row r="12">
          <cell r="B12">
            <v>22.345833333333331</v>
          </cell>
          <cell r="C12">
            <v>29.3</v>
          </cell>
          <cell r="D12">
            <v>17.899999999999999</v>
          </cell>
          <cell r="E12">
            <v>69.791666666666671</v>
          </cell>
          <cell r="F12">
            <v>91</v>
          </cell>
          <cell r="G12">
            <v>44</v>
          </cell>
          <cell r="H12">
            <v>16.920000000000002</v>
          </cell>
          <cell r="I12" t="str">
            <v>*</v>
          </cell>
          <cell r="J12">
            <v>38.519999999999996</v>
          </cell>
          <cell r="K12">
            <v>2.6</v>
          </cell>
        </row>
        <row r="13">
          <cell r="B13">
            <v>21.975000000000005</v>
          </cell>
          <cell r="C13">
            <v>26.4</v>
          </cell>
          <cell r="D13">
            <v>18.899999999999999</v>
          </cell>
          <cell r="E13">
            <v>84.208333333333329</v>
          </cell>
          <cell r="F13">
            <v>97</v>
          </cell>
          <cell r="G13">
            <v>65</v>
          </cell>
          <cell r="H13">
            <v>12.96</v>
          </cell>
          <cell r="I13" t="str">
            <v>*</v>
          </cell>
          <cell r="J13">
            <v>28.44</v>
          </cell>
          <cell r="K13">
            <v>2.4000000000000004</v>
          </cell>
        </row>
        <row r="14">
          <cell r="B14">
            <v>22.608333333333334</v>
          </cell>
          <cell r="C14">
            <v>30.3</v>
          </cell>
          <cell r="D14">
            <v>18.2</v>
          </cell>
          <cell r="E14">
            <v>67.785714285714292</v>
          </cell>
          <cell r="F14">
            <v>100</v>
          </cell>
          <cell r="G14">
            <v>44</v>
          </cell>
          <cell r="H14">
            <v>14.04</v>
          </cell>
          <cell r="I14" t="str">
            <v>*</v>
          </cell>
          <cell r="J14">
            <v>33.480000000000004</v>
          </cell>
          <cell r="K14">
            <v>0</v>
          </cell>
        </row>
        <row r="15">
          <cell r="B15">
            <v>24.966666666666669</v>
          </cell>
          <cell r="C15">
            <v>32.4</v>
          </cell>
          <cell r="D15">
            <v>20</v>
          </cell>
          <cell r="E15">
            <v>66.916666666666671</v>
          </cell>
          <cell r="F15">
            <v>88</v>
          </cell>
          <cell r="G15">
            <v>38</v>
          </cell>
          <cell r="H15">
            <v>14.76</v>
          </cell>
          <cell r="I15" t="str">
            <v>*</v>
          </cell>
          <cell r="J15">
            <v>38.519999999999996</v>
          </cell>
          <cell r="K15">
            <v>0</v>
          </cell>
        </row>
        <row r="16">
          <cell r="B16">
            <v>24.387499999999999</v>
          </cell>
          <cell r="C16">
            <v>32.700000000000003</v>
          </cell>
          <cell r="D16">
            <v>18.899999999999999</v>
          </cell>
          <cell r="E16">
            <v>58.695652173913047</v>
          </cell>
          <cell r="F16">
            <v>100</v>
          </cell>
          <cell r="G16">
            <v>29</v>
          </cell>
          <cell r="H16">
            <v>25.2</v>
          </cell>
          <cell r="I16" t="str">
            <v>*</v>
          </cell>
          <cell r="J16">
            <v>69.12</v>
          </cell>
          <cell r="K16">
            <v>8.4</v>
          </cell>
        </row>
        <row r="17">
          <cell r="B17">
            <v>14.299999999999999</v>
          </cell>
          <cell r="C17">
            <v>19</v>
          </cell>
          <cell r="D17">
            <v>11.8</v>
          </cell>
          <cell r="E17">
            <v>80.571428571428569</v>
          </cell>
          <cell r="F17">
            <v>100</v>
          </cell>
          <cell r="G17">
            <v>58</v>
          </cell>
          <cell r="H17">
            <v>18</v>
          </cell>
          <cell r="I17" t="str">
            <v>*</v>
          </cell>
          <cell r="J17">
            <v>47.519999999999996</v>
          </cell>
          <cell r="K17">
            <v>8.1999999999999993</v>
          </cell>
        </row>
        <row r="18">
          <cell r="B18">
            <v>11.795833333333334</v>
          </cell>
          <cell r="C18">
            <v>17.5</v>
          </cell>
          <cell r="D18">
            <v>8</v>
          </cell>
          <cell r="E18">
            <v>76.833333333333329</v>
          </cell>
          <cell r="F18">
            <v>99</v>
          </cell>
          <cell r="G18">
            <v>47</v>
          </cell>
          <cell r="H18">
            <v>9</v>
          </cell>
          <cell r="I18" t="str">
            <v>*</v>
          </cell>
          <cell r="J18">
            <v>29.880000000000003</v>
          </cell>
          <cell r="K18">
            <v>0</v>
          </cell>
        </row>
        <row r="19">
          <cell r="B19">
            <v>13.414285714285715</v>
          </cell>
          <cell r="C19">
            <v>20</v>
          </cell>
          <cell r="D19">
            <v>6.2</v>
          </cell>
          <cell r="E19">
            <v>68.941176470588232</v>
          </cell>
          <cell r="F19">
            <v>100</v>
          </cell>
          <cell r="G19">
            <v>45</v>
          </cell>
          <cell r="H19">
            <v>11.16</v>
          </cell>
          <cell r="I19" t="str">
            <v>*</v>
          </cell>
          <cell r="J19">
            <v>27</v>
          </cell>
          <cell r="K19">
            <v>0</v>
          </cell>
        </row>
        <row r="20">
          <cell r="B20">
            <v>16.712499999999999</v>
          </cell>
          <cell r="C20">
            <v>21.1</v>
          </cell>
          <cell r="D20">
            <v>13</v>
          </cell>
          <cell r="E20">
            <v>71.208333333333329</v>
          </cell>
          <cell r="F20">
            <v>89</v>
          </cell>
          <cell r="G20">
            <v>52</v>
          </cell>
          <cell r="H20">
            <v>6.48</v>
          </cell>
          <cell r="I20" t="str">
            <v>*</v>
          </cell>
          <cell r="J20">
            <v>14.76</v>
          </cell>
          <cell r="K20">
            <v>0.2</v>
          </cell>
        </row>
        <row r="21">
          <cell r="B21">
            <v>17.691666666666666</v>
          </cell>
          <cell r="C21">
            <v>20.8</v>
          </cell>
          <cell r="D21">
            <v>15.9</v>
          </cell>
          <cell r="E21">
            <v>81.25</v>
          </cell>
          <cell r="F21">
            <v>95</v>
          </cell>
          <cell r="G21">
            <v>65</v>
          </cell>
          <cell r="H21">
            <v>9.7200000000000006</v>
          </cell>
          <cell r="I21" t="str">
            <v>*</v>
          </cell>
          <cell r="J21">
            <v>26.28</v>
          </cell>
          <cell r="K21">
            <v>0</v>
          </cell>
        </row>
        <row r="22">
          <cell r="B22">
            <v>15.229166666666666</v>
          </cell>
          <cell r="C22">
            <v>19.600000000000001</v>
          </cell>
          <cell r="D22">
            <v>12.1</v>
          </cell>
          <cell r="E22">
            <v>85.083333333333329</v>
          </cell>
          <cell r="F22">
            <v>100</v>
          </cell>
          <cell r="G22">
            <v>54</v>
          </cell>
          <cell r="H22">
            <v>10.08</v>
          </cell>
          <cell r="I22" t="str">
            <v>*</v>
          </cell>
          <cell r="J22">
            <v>20.16</v>
          </cell>
          <cell r="K22">
            <v>0.2</v>
          </cell>
        </row>
        <row r="23">
          <cell r="B23">
            <v>16.987500000000001</v>
          </cell>
          <cell r="C23">
            <v>24.5</v>
          </cell>
          <cell r="D23">
            <v>11.6</v>
          </cell>
          <cell r="E23">
            <v>80.291666666666671</v>
          </cell>
          <cell r="F23">
            <v>98</v>
          </cell>
          <cell r="G23">
            <v>60</v>
          </cell>
          <cell r="H23">
            <v>10.8</v>
          </cell>
          <cell r="I23" t="str">
            <v>*</v>
          </cell>
          <cell r="J23">
            <v>24.12</v>
          </cell>
          <cell r="K23">
            <v>0.2</v>
          </cell>
        </row>
        <row r="24">
          <cell r="B24">
            <v>19.920833333333334</v>
          </cell>
          <cell r="C24">
            <v>27.3</v>
          </cell>
          <cell r="D24">
            <v>14.5</v>
          </cell>
          <cell r="E24">
            <v>76.625</v>
          </cell>
          <cell r="F24">
            <v>99</v>
          </cell>
          <cell r="G24">
            <v>51</v>
          </cell>
          <cell r="H24">
            <v>19.8</v>
          </cell>
          <cell r="I24" t="str">
            <v>*</v>
          </cell>
          <cell r="J24">
            <v>35.64</v>
          </cell>
          <cell r="K24">
            <v>0</v>
          </cell>
        </row>
        <row r="25">
          <cell r="B25">
            <v>21.479166666666668</v>
          </cell>
          <cell r="C25">
            <v>27.6</v>
          </cell>
          <cell r="D25">
            <v>16.600000000000001</v>
          </cell>
          <cell r="E25">
            <v>73.541666666666671</v>
          </cell>
          <cell r="F25">
            <v>93</v>
          </cell>
          <cell r="G25">
            <v>52</v>
          </cell>
          <cell r="H25">
            <v>16.559999999999999</v>
          </cell>
          <cell r="I25" t="str">
            <v>*</v>
          </cell>
          <cell r="J25">
            <v>39.24</v>
          </cell>
          <cell r="K25">
            <v>0</v>
          </cell>
        </row>
        <row r="26">
          <cell r="B26">
            <v>22.012499999999999</v>
          </cell>
          <cell r="C26">
            <v>29</v>
          </cell>
          <cell r="D26">
            <v>16.399999999999999</v>
          </cell>
          <cell r="E26">
            <v>72.083333333333329</v>
          </cell>
          <cell r="F26">
            <v>99</v>
          </cell>
          <cell r="G26">
            <v>45</v>
          </cell>
          <cell r="H26">
            <v>23.759999999999998</v>
          </cell>
          <cell r="I26" t="str">
            <v>*</v>
          </cell>
          <cell r="J26">
            <v>45.36</v>
          </cell>
          <cell r="K26">
            <v>0</v>
          </cell>
        </row>
        <row r="27">
          <cell r="B27">
            <v>22.233333333333338</v>
          </cell>
          <cell r="C27">
            <v>30.5</v>
          </cell>
          <cell r="D27">
            <v>15.6</v>
          </cell>
          <cell r="E27">
            <v>66.083333333333329</v>
          </cell>
          <cell r="F27">
            <v>90</v>
          </cell>
          <cell r="G27">
            <v>32</v>
          </cell>
          <cell r="H27">
            <v>12.96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23.049999999999997</v>
          </cell>
          <cell r="C28">
            <v>29</v>
          </cell>
          <cell r="D28">
            <v>19.100000000000001</v>
          </cell>
          <cell r="E28">
            <v>59.958333333333336</v>
          </cell>
          <cell r="F28">
            <v>80</v>
          </cell>
          <cell r="G28">
            <v>35</v>
          </cell>
          <cell r="H28">
            <v>12.24</v>
          </cell>
          <cell r="I28" t="str">
            <v>*</v>
          </cell>
          <cell r="J28">
            <v>20.16</v>
          </cell>
          <cell r="K28">
            <v>0</v>
          </cell>
        </row>
        <row r="29">
          <cell r="B29">
            <v>24.233333333333334</v>
          </cell>
          <cell r="C29">
            <v>31.5</v>
          </cell>
          <cell r="D29">
            <v>18.7</v>
          </cell>
          <cell r="E29">
            <v>48</v>
          </cell>
          <cell r="F29">
            <v>74</v>
          </cell>
          <cell r="G29">
            <v>23</v>
          </cell>
          <cell r="H29">
            <v>16.559999999999999</v>
          </cell>
          <cell r="I29" t="str">
            <v>*</v>
          </cell>
          <cell r="J29">
            <v>37.440000000000005</v>
          </cell>
          <cell r="K29">
            <v>0</v>
          </cell>
        </row>
        <row r="30">
          <cell r="B30">
            <v>24.287499999999998</v>
          </cell>
          <cell r="C30">
            <v>31.9</v>
          </cell>
          <cell r="D30">
            <v>18.399999999999999</v>
          </cell>
          <cell r="E30">
            <v>51.166666666666664</v>
          </cell>
          <cell r="F30">
            <v>70</v>
          </cell>
          <cell r="G30">
            <v>27</v>
          </cell>
          <cell r="H30">
            <v>18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20.108333333333331</v>
          </cell>
          <cell r="C31">
            <v>24.1</v>
          </cell>
          <cell r="D31">
            <v>17.600000000000001</v>
          </cell>
          <cell r="E31">
            <v>81.833333333333329</v>
          </cell>
          <cell r="F31">
            <v>96</v>
          </cell>
          <cell r="G31">
            <v>57</v>
          </cell>
          <cell r="H31">
            <v>20.52</v>
          </cell>
          <cell r="I31" t="str">
            <v>*</v>
          </cell>
          <cell r="J31">
            <v>37.440000000000005</v>
          </cell>
          <cell r="K31">
            <v>0.2</v>
          </cell>
        </row>
        <row r="32">
          <cell r="B32">
            <v>18.229166666666664</v>
          </cell>
          <cell r="C32">
            <v>19.899999999999999</v>
          </cell>
          <cell r="D32">
            <v>16.8</v>
          </cell>
          <cell r="E32">
            <v>92.307692307692307</v>
          </cell>
          <cell r="F32">
            <v>100</v>
          </cell>
          <cell r="G32">
            <v>86</v>
          </cell>
          <cell r="H32">
            <v>18.36</v>
          </cell>
          <cell r="I32" t="str">
            <v>*</v>
          </cell>
          <cell r="J32">
            <v>32.76</v>
          </cell>
          <cell r="K32">
            <v>6.8000000000000007</v>
          </cell>
        </row>
        <row r="33">
          <cell r="B33">
            <v>18.237499999999997</v>
          </cell>
          <cell r="C33">
            <v>22.4</v>
          </cell>
          <cell r="D33">
            <v>16</v>
          </cell>
          <cell r="E33">
            <v>80.666666666666671</v>
          </cell>
          <cell r="F33">
            <v>100</v>
          </cell>
          <cell r="G33">
            <v>74</v>
          </cell>
          <cell r="H33">
            <v>14.04</v>
          </cell>
          <cell r="I33" t="str">
            <v>*</v>
          </cell>
          <cell r="J33">
            <v>22.68</v>
          </cell>
          <cell r="K33">
            <v>0.4</v>
          </cell>
        </row>
        <row r="34">
          <cell r="B34">
            <v>18.795833333333334</v>
          </cell>
          <cell r="C34">
            <v>25.7</v>
          </cell>
          <cell r="D34">
            <v>14.4</v>
          </cell>
          <cell r="E34">
            <v>68.5</v>
          </cell>
          <cell r="F34">
            <v>94</v>
          </cell>
          <cell r="G34">
            <v>55</v>
          </cell>
          <cell r="H34">
            <v>16.559999999999999</v>
          </cell>
          <cell r="I34" t="str">
            <v>*</v>
          </cell>
          <cell r="J34">
            <v>25.92</v>
          </cell>
          <cell r="K34">
            <v>0</v>
          </cell>
        </row>
        <row r="35">
          <cell r="B35">
            <v>20.725000000000001</v>
          </cell>
          <cell r="C35">
            <v>29.1</v>
          </cell>
          <cell r="D35">
            <v>14.6</v>
          </cell>
          <cell r="E35">
            <v>74.409090909090907</v>
          </cell>
          <cell r="F35">
            <v>100</v>
          </cell>
          <cell r="G35">
            <v>39</v>
          </cell>
          <cell r="H35">
            <v>8.2799999999999994</v>
          </cell>
          <cell r="I35" t="str">
            <v>*</v>
          </cell>
          <cell r="J35">
            <v>21.6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20.995833333333334</v>
          </cell>
          <cell r="C5">
            <v>28</v>
          </cell>
          <cell r="D5">
            <v>15.6</v>
          </cell>
          <cell r="E5">
            <v>67.541666666666671</v>
          </cell>
          <cell r="F5">
            <v>90</v>
          </cell>
          <cell r="G5">
            <v>41</v>
          </cell>
          <cell r="H5">
            <v>9.3600000000000012</v>
          </cell>
          <cell r="I5" t="str">
            <v>*</v>
          </cell>
          <cell r="J5">
            <v>18.36</v>
          </cell>
          <cell r="K5">
            <v>0</v>
          </cell>
        </row>
        <row r="6">
          <cell r="B6">
            <v>21.487500000000001</v>
          </cell>
          <cell r="C6">
            <v>27.6</v>
          </cell>
          <cell r="D6">
            <v>16.7</v>
          </cell>
          <cell r="E6">
            <v>59.916666666666664</v>
          </cell>
          <cell r="F6">
            <v>78</v>
          </cell>
          <cell r="G6">
            <v>34</v>
          </cell>
          <cell r="H6">
            <v>9.7200000000000006</v>
          </cell>
          <cell r="I6" t="str">
            <v>*</v>
          </cell>
          <cell r="J6">
            <v>20.88</v>
          </cell>
          <cell r="K6">
            <v>0</v>
          </cell>
        </row>
        <row r="7">
          <cell r="B7">
            <v>20.658333333333335</v>
          </cell>
          <cell r="C7">
            <v>27.3</v>
          </cell>
          <cell r="D7">
            <v>15.9</v>
          </cell>
          <cell r="E7">
            <v>63.708333333333336</v>
          </cell>
          <cell r="F7">
            <v>88</v>
          </cell>
          <cell r="G7">
            <v>36</v>
          </cell>
          <cell r="H7">
            <v>12.6</v>
          </cell>
          <cell r="I7" t="str">
            <v>*</v>
          </cell>
          <cell r="J7">
            <v>25.92</v>
          </cell>
          <cell r="K7">
            <v>0</v>
          </cell>
        </row>
        <row r="8">
          <cell r="B8">
            <v>19.524999999999995</v>
          </cell>
          <cell r="C8">
            <v>26.6</v>
          </cell>
          <cell r="D8">
            <v>14.1</v>
          </cell>
          <cell r="E8">
            <v>63.291666666666664</v>
          </cell>
          <cell r="F8">
            <v>86</v>
          </cell>
          <cell r="G8">
            <v>34</v>
          </cell>
          <cell r="H8">
            <v>16.2</v>
          </cell>
          <cell r="I8" t="str">
            <v>*</v>
          </cell>
          <cell r="J8">
            <v>31.680000000000003</v>
          </cell>
          <cell r="K8">
            <v>0</v>
          </cell>
        </row>
        <row r="9">
          <cell r="B9">
            <v>20.554166666666667</v>
          </cell>
          <cell r="C9">
            <v>28.7</v>
          </cell>
          <cell r="D9">
            <v>13.4</v>
          </cell>
          <cell r="E9">
            <v>58.125</v>
          </cell>
          <cell r="F9">
            <v>83</v>
          </cell>
          <cell r="G9">
            <v>30</v>
          </cell>
          <cell r="H9">
            <v>12.6</v>
          </cell>
          <cell r="I9" t="str">
            <v>*</v>
          </cell>
          <cell r="J9">
            <v>27.720000000000002</v>
          </cell>
          <cell r="K9">
            <v>0</v>
          </cell>
        </row>
        <row r="10">
          <cell r="B10">
            <v>21.979166666666668</v>
          </cell>
          <cell r="C10">
            <v>29.8</v>
          </cell>
          <cell r="D10">
            <v>15.9</v>
          </cell>
          <cell r="E10">
            <v>55.083333333333336</v>
          </cell>
          <cell r="F10">
            <v>77</v>
          </cell>
          <cell r="G10">
            <v>27</v>
          </cell>
          <cell r="H10">
            <v>16.920000000000002</v>
          </cell>
          <cell r="I10" t="str">
            <v>*</v>
          </cell>
          <cell r="J10">
            <v>33.119999999999997</v>
          </cell>
          <cell r="K10">
            <v>0</v>
          </cell>
        </row>
        <row r="11">
          <cell r="B11">
            <v>23.970833333333335</v>
          </cell>
          <cell r="C11">
            <v>29.8</v>
          </cell>
          <cell r="D11">
            <v>20.5</v>
          </cell>
          <cell r="E11">
            <v>49.333333333333336</v>
          </cell>
          <cell r="F11">
            <v>59</v>
          </cell>
          <cell r="G11">
            <v>32</v>
          </cell>
          <cell r="H11">
            <v>12.6</v>
          </cell>
          <cell r="I11" t="str">
            <v>*</v>
          </cell>
          <cell r="J11">
            <v>24.12</v>
          </cell>
          <cell r="K11">
            <v>0</v>
          </cell>
        </row>
        <row r="12">
          <cell r="B12">
            <v>24.224999999999998</v>
          </cell>
          <cell r="C12">
            <v>31.3</v>
          </cell>
          <cell r="D12">
            <v>19.2</v>
          </cell>
          <cell r="E12">
            <v>53.666666666666664</v>
          </cell>
          <cell r="F12">
            <v>73</v>
          </cell>
          <cell r="G12">
            <v>29</v>
          </cell>
          <cell r="H12">
            <v>32.04</v>
          </cell>
          <cell r="I12" t="str">
            <v>*</v>
          </cell>
          <cell r="J12">
            <v>55.800000000000004</v>
          </cell>
          <cell r="K12">
            <v>0</v>
          </cell>
        </row>
        <row r="13">
          <cell r="B13">
            <v>23.579166666666666</v>
          </cell>
          <cell r="C13">
            <v>30.2</v>
          </cell>
          <cell r="D13">
            <v>19.100000000000001</v>
          </cell>
          <cell r="E13">
            <v>64.125</v>
          </cell>
          <cell r="F13">
            <v>78</v>
          </cell>
          <cell r="G13">
            <v>44</v>
          </cell>
          <cell r="H13">
            <v>14.4</v>
          </cell>
          <cell r="I13" t="str">
            <v>*</v>
          </cell>
          <cell r="J13">
            <v>24.840000000000003</v>
          </cell>
          <cell r="K13">
            <v>0</v>
          </cell>
        </row>
        <row r="14">
          <cell r="B14">
            <v>23.954166666666666</v>
          </cell>
          <cell r="C14">
            <v>31.7</v>
          </cell>
          <cell r="D14">
            <v>19.100000000000001</v>
          </cell>
          <cell r="E14">
            <v>65.583333333333329</v>
          </cell>
          <cell r="F14">
            <v>85</v>
          </cell>
          <cell r="G14">
            <v>33</v>
          </cell>
          <cell r="H14">
            <v>13.68</v>
          </cell>
          <cell r="I14" t="str">
            <v>*</v>
          </cell>
          <cell r="J14">
            <v>27</v>
          </cell>
          <cell r="K14">
            <v>0</v>
          </cell>
        </row>
        <row r="15">
          <cell r="B15">
            <v>25.983333333333334</v>
          </cell>
          <cell r="C15">
            <v>33.6</v>
          </cell>
          <cell r="D15">
            <v>20.9</v>
          </cell>
          <cell r="E15">
            <v>54.041666666666664</v>
          </cell>
          <cell r="F15">
            <v>76</v>
          </cell>
          <cell r="G15">
            <v>24</v>
          </cell>
          <cell r="H15">
            <v>20.88</v>
          </cell>
          <cell r="I15" t="str">
            <v>*</v>
          </cell>
          <cell r="J15">
            <v>42.12</v>
          </cell>
          <cell r="K15">
            <v>0</v>
          </cell>
        </row>
        <row r="16">
          <cell r="B16">
            <v>24.966666666666665</v>
          </cell>
          <cell r="C16">
            <v>32.799999999999997</v>
          </cell>
          <cell r="D16">
            <v>18.5</v>
          </cell>
          <cell r="E16">
            <v>51.708333333333336</v>
          </cell>
          <cell r="F16">
            <v>78</v>
          </cell>
          <cell r="G16">
            <v>25</v>
          </cell>
          <cell r="H16">
            <v>24.48</v>
          </cell>
          <cell r="I16" t="str">
            <v>*</v>
          </cell>
          <cell r="J16">
            <v>59.04</v>
          </cell>
          <cell r="K16">
            <v>0</v>
          </cell>
        </row>
        <row r="17">
          <cell r="B17">
            <v>16.679166666666671</v>
          </cell>
          <cell r="C17">
            <v>27.3</v>
          </cell>
          <cell r="D17">
            <v>13.9</v>
          </cell>
          <cell r="E17">
            <v>74.458333333333329</v>
          </cell>
          <cell r="F17">
            <v>94</v>
          </cell>
          <cell r="G17">
            <v>42</v>
          </cell>
          <cell r="H17">
            <v>19.440000000000001</v>
          </cell>
          <cell r="I17" t="str">
            <v>*</v>
          </cell>
          <cell r="J17">
            <v>50.04</v>
          </cell>
          <cell r="K17">
            <v>8</v>
          </cell>
        </row>
        <row r="18">
          <cell r="B18">
            <v>12.795833333333333</v>
          </cell>
          <cell r="C18">
            <v>18.899999999999999</v>
          </cell>
          <cell r="D18">
            <v>7.9</v>
          </cell>
          <cell r="E18">
            <v>69.208333333333329</v>
          </cell>
          <cell r="F18">
            <v>90</v>
          </cell>
          <cell r="G18">
            <v>41</v>
          </cell>
          <cell r="H18">
            <v>21.6</v>
          </cell>
          <cell r="I18" t="str">
            <v>*</v>
          </cell>
          <cell r="J18">
            <v>39.24</v>
          </cell>
          <cell r="K18">
            <v>0</v>
          </cell>
        </row>
        <row r="19">
          <cell r="B19">
            <v>15.199999999999998</v>
          </cell>
          <cell r="C19">
            <v>23.3</v>
          </cell>
          <cell r="D19">
            <v>8.9</v>
          </cell>
          <cell r="E19">
            <v>61.958333333333336</v>
          </cell>
          <cell r="F19">
            <v>90</v>
          </cell>
          <cell r="G19">
            <v>29</v>
          </cell>
          <cell r="H19">
            <v>12.24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18.895833333333332</v>
          </cell>
          <cell r="C20">
            <v>24.5</v>
          </cell>
          <cell r="D20">
            <v>15.3</v>
          </cell>
          <cell r="E20">
            <v>55.833333333333336</v>
          </cell>
          <cell r="F20">
            <v>70</v>
          </cell>
          <cell r="G20">
            <v>39</v>
          </cell>
          <cell r="H20">
            <v>7.2</v>
          </cell>
          <cell r="I20" t="str">
            <v>*</v>
          </cell>
          <cell r="J20">
            <v>16.559999999999999</v>
          </cell>
          <cell r="K20">
            <v>0</v>
          </cell>
        </row>
        <row r="21">
          <cell r="B21">
            <v>20.783333333333335</v>
          </cell>
          <cell r="C21">
            <v>26</v>
          </cell>
          <cell r="D21">
            <v>17.5</v>
          </cell>
          <cell r="E21">
            <v>62.333333333333336</v>
          </cell>
          <cell r="F21">
            <v>78</v>
          </cell>
          <cell r="G21">
            <v>43</v>
          </cell>
          <cell r="H21">
            <v>16.2</v>
          </cell>
          <cell r="I21" t="str">
            <v>*</v>
          </cell>
          <cell r="J21">
            <v>29.52</v>
          </cell>
          <cell r="K21">
            <v>0</v>
          </cell>
        </row>
        <row r="22">
          <cell r="B22">
            <v>17.195833333333336</v>
          </cell>
          <cell r="C22">
            <v>20.8</v>
          </cell>
          <cell r="D22">
            <v>14.3</v>
          </cell>
          <cell r="E22">
            <v>77.375</v>
          </cell>
          <cell r="F22">
            <v>89</v>
          </cell>
          <cell r="G22">
            <v>60</v>
          </cell>
          <cell r="H22">
            <v>18</v>
          </cell>
          <cell r="I22" t="str">
            <v>*</v>
          </cell>
          <cell r="J22">
            <v>37.440000000000005</v>
          </cell>
          <cell r="K22">
            <v>0</v>
          </cell>
        </row>
        <row r="23">
          <cell r="B23">
            <v>18.791666666666664</v>
          </cell>
          <cell r="C23">
            <v>26</v>
          </cell>
          <cell r="D23">
            <v>13.7</v>
          </cell>
          <cell r="E23">
            <v>71.291666666666671</v>
          </cell>
          <cell r="F23">
            <v>87</v>
          </cell>
          <cell r="G23">
            <v>52</v>
          </cell>
          <cell r="H23">
            <v>14.04</v>
          </cell>
          <cell r="I23" t="str">
            <v>*</v>
          </cell>
          <cell r="J23">
            <v>26.28</v>
          </cell>
          <cell r="K23">
            <v>0</v>
          </cell>
        </row>
        <row r="24">
          <cell r="B24">
            <v>21.141666666666662</v>
          </cell>
          <cell r="C24">
            <v>28.6</v>
          </cell>
          <cell r="D24">
            <v>15.4</v>
          </cell>
          <cell r="E24">
            <v>67.625</v>
          </cell>
          <cell r="F24">
            <v>85</v>
          </cell>
          <cell r="G24">
            <v>45</v>
          </cell>
          <cell r="H24">
            <v>16.559999999999999</v>
          </cell>
          <cell r="I24" t="str">
            <v>*</v>
          </cell>
          <cell r="J24">
            <v>33.840000000000003</v>
          </cell>
          <cell r="K24">
            <v>0</v>
          </cell>
        </row>
        <row r="25">
          <cell r="B25">
            <v>23.162499999999998</v>
          </cell>
          <cell r="C25">
            <v>30.5</v>
          </cell>
          <cell r="D25">
            <v>17.399999999999999</v>
          </cell>
          <cell r="E25">
            <v>63.166666666666664</v>
          </cell>
          <cell r="F25">
            <v>85</v>
          </cell>
          <cell r="G25">
            <v>38</v>
          </cell>
          <cell r="H25">
            <v>16.2</v>
          </cell>
          <cell r="I25" t="str">
            <v>*</v>
          </cell>
          <cell r="J25">
            <v>36</v>
          </cell>
          <cell r="K25">
            <v>0</v>
          </cell>
        </row>
        <row r="26">
          <cell r="B26">
            <v>23.4375</v>
          </cell>
          <cell r="C26">
            <v>30.2</v>
          </cell>
          <cell r="D26">
            <v>17.7</v>
          </cell>
          <cell r="E26">
            <v>57.041666666666664</v>
          </cell>
          <cell r="F26">
            <v>79</v>
          </cell>
          <cell r="G26">
            <v>30</v>
          </cell>
          <cell r="H26">
            <v>22.68</v>
          </cell>
          <cell r="I26" t="str">
            <v>*</v>
          </cell>
          <cell r="J26">
            <v>43.56</v>
          </cell>
          <cell r="K26">
            <v>0</v>
          </cell>
        </row>
        <row r="27">
          <cell r="B27">
            <v>23.258333333333329</v>
          </cell>
          <cell r="C27">
            <v>31.4</v>
          </cell>
          <cell r="D27">
            <v>16.600000000000001</v>
          </cell>
          <cell r="E27">
            <v>54.875</v>
          </cell>
          <cell r="F27">
            <v>79</v>
          </cell>
          <cell r="G27">
            <v>26</v>
          </cell>
          <cell r="H27">
            <v>11.520000000000001</v>
          </cell>
          <cell r="I27" t="str">
            <v>*</v>
          </cell>
          <cell r="J27">
            <v>23.759999999999998</v>
          </cell>
          <cell r="K27">
            <v>0</v>
          </cell>
        </row>
        <row r="28">
          <cell r="B28">
            <v>24.087499999999995</v>
          </cell>
          <cell r="C28">
            <v>31.4</v>
          </cell>
          <cell r="D28">
            <v>19.399999999999999</v>
          </cell>
          <cell r="E28">
            <v>49.875</v>
          </cell>
          <cell r="F28">
            <v>67</v>
          </cell>
          <cell r="G28">
            <v>24</v>
          </cell>
          <cell r="H28">
            <v>11.879999999999999</v>
          </cell>
          <cell r="I28" t="str">
            <v>*</v>
          </cell>
          <cell r="J28">
            <v>27.36</v>
          </cell>
          <cell r="K28">
            <v>0</v>
          </cell>
        </row>
        <row r="29">
          <cell r="B29">
            <v>25.208333333333332</v>
          </cell>
          <cell r="C29">
            <v>31.3</v>
          </cell>
          <cell r="D29">
            <v>19.5</v>
          </cell>
          <cell r="E29">
            <v>39.333333333333336</v>
          </cell>
          <cell r="F29">
            <v>60</v>
          </cell>
          <cell r="G29">
            <v>22</v>
          </cell>
          <cell r="H29">
            <v>15.48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24.708333333333329</v>
          </cell>
          <cell r="C30">
            <v>32.1</v>
          </cell>
          <cell r="D30">
            <v>18.7</v>
          </cell>
          <cell r="E30">
            <v>49.625</v>
          </cell>
          <cell r="F30">
            <v>71</v>
          </cell>
          <cell r="G30">
            <v>27</v>
          </cell>
          <cell r="H30">
            <v>12.96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23.912499999999994</v>
          </cell>
          <cell r="C31">
            <v>31.2</v>
          </cell>
          <cell r="D31">
            <v>19.5</v>
          </cell>
          <cell r="E31">
            <v>60.75</v>
          </cell>
          <cell r="F31">
            <v>81</v>
          </cell>
          <cell r="G31">
            <v>34</v>
          </cell>
          <cell r="H31">
            <v>22.32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20.720833333333331</v>
          </cell>
          <cell r="C32">
            <v>23.3</v>
          </cell>
          <cell r="D32">
            <v>18.7</v>
          </cell>
          <cell r="E32">
            <v>79.958333333333329</v>
          </cell>
          <cell r="F32">
            <v>91</v>
          </cell>
          <cell r="G32">
            <v>68</v>
          </cell>
          <cell r="H32">
            <v>19.440000000000001</v>
          </cell>
          <cell r="I32" t="str">
            <v>*</v>
          </cell>
          <cell r="J32">
            <v>36.72</v>
          </cell>
          <cell r="K32">
            <v>4</v>
          </cell>
        </row>
        <row r="33">
          <cell r="B33">
            <v>19.575000000000006</v>
          </cell>
          <cell r="C33">
            <v>25.8</v>
          </cell>
          <cell r="D33">
            <v>16.100000000000001</v>
          </cell>
          <cell r="E33">
            <v>82.041666666666671</v>
          </cell>
          <cell r="F33">
            <v>97</v>
          </cell>
          <cell r="G33">
            <v>53</v>
          </cell>
          <cell r="H33">
            <v>18.720000000000002</v>
          </cell>
          <cell r="I33" t="str">
            <v>*</v>
          </cell>
          <cell r="J33">
            <v>29.52</v>
          </cell>
          <cell r="K33">
            <v>0.2</v>
          </cell>
        </row>
        <row r="34">
          <cell r="B34">
            <v>20.662500000000001</v>
          </cell>
          <cell r="C34">
            <v>27.7</v>
          </cell>
          <cell r="D34">
            <v>15.3</v>
          </cell>
          <cell r="E34">
            <v>71.125</v>
          </cell>
          <cell r="F34">
            <v>91</v>
          </cell>
          <cell r="G34">
            <v>44</v>
          </cell>
          <cell r="H34">
            <v>12.24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B35">
            <v>22.637500000000003</v>
          </cell>
          <cell r="C35">
            <v>30.8</v>
          </cell>
          <cell r="D35">
            <v>17.2</v>
          </cell>
          <cell r="E35">
            <v>58.958333333333336</v>
          </cell>
          <cell r="F35">
            <v>81</v>
          </cell>
          <cell r="G35">
            <v>26</v>
          </cell>
          <cell r="H35">
            <v>9.7200000000000006</v>
          </cell>
          <cell r="I35" t="str">
            <v>*</v>
          </cell>
          <cell r="J35">
            <v>20.52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19.633333333333336</v>
          </cell>
          <cell r="C5">
            <v>27.2</v>
          </cell>
          <cell r="D5">
            <v>13.1</v>
          </cell>
          <cell r="E5">
            <v>75.416666666666671</v>
          </cell>
          <cell r="F5">
            <v>99</v>
          </cell>
          <cell r="G5">
            <v>42</v>
          </cell>
          <cell r="H5">
            <v>6.84</v>
          </cell>
          <cell r="I5" t="str">
            <v>*</v>
          </cell>
          <cell r="J5">
            <v>16.2</v>
          </cell>
          <cell r="K5">
            <v>0</v>
          </cell>
        </row>
        <row r="6">
          <cell r="B6">
            <v>19.458333333333332</v>
          </cell>
          <cell r="C6">
            <v>27.7</v>
          </cell>
          <cell r="D6">
            <v>12</v>
          </cell>
          <cell r="E6">
            <v>70.083333333333329</v>
          </cell>
          <cell r="F6">
            <v>99</v>
          </cell>
          <cell r="G6">
            <v>32</v>
          </cell>
          <cell r="H6">
            <v>10.08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20.637499999999999</v>
          </cell>
          <cell r="C7">
            <v>27.4</v>
          </cell>
          <cell r="D7">
            <v>14.6</v>
          </cell>
          <cell r="E7">
            <v>66.583333333333329</v>
          </cell>
          <cell r="F7">
            <v>91</v>
          </cell>
          <cell r="G7">
            <v>39</v>
          </cell>
          <cell r="H7">
            <v>13.68</v>
          </cell>
          <cell r="I7" t="str">
            <v>*</v>
          </cell>
          <cell r="J7">
            <v>29.880000000000003</v>
          </cell>
          <cell r="K7">
            <v>0</v>
          </cell>
        </row>
        <row r="8">
          <cell r="B8">
            <v>19.737500000000001</v>
          </cell>
          <cell r="C8">
            <v>26.2</v>
          </cell>
          <cell r="D8">
            <v>14.7</v>
          </cell>
          <cell r="E8">
            <v>66.541666666666671</v>
          </cell>
          <cell r="F8">
            <v>88</v>
          </cell>
          <cell r="G8">
            <v>40</v>
          </cell>
          <cell r="H8">
            <v>19.8</v>
          </cell>
          <cell r="I8" t="str">
            <v>*</v>
          </cell>
          <cell r="J8">
            <v>37.800000000000004</v>
          </cell>
          <cell r="K8">
            <v>0</v>
          </cell>
        </row>
        <row r="9">
          <cell r="B9">
            <v>19.837499999999995</v>
          </cell>
          <cell r="C9">
            <v>28.9</v>
          </cell>
          <cell r="D9">
            <v>10.8</v>
          </cell>
          <cell r="E9">
            <v>63.541666666666664</v>
          </cell>
          <cell r="F9">
            <v>95</v>
          </cell>
          <cell r="G9">
            <v>32</v>
          </cell>
          <cell r="H9">
            <v>15.120000000000001</v>
          </cell>
          <cell r="I9" t="str">
            <v>*</v>
          </cell>
          <cell r="J9">
            <v>35.28</v>
          </cell>
          <cell r="K9">
            <v>0</v>
          </cell>
        </row>
        <row r="10">
          <cell r="B10">
            <v>21.629166666666666</v>
          </cell>
          <cell r="C10">
            <v>29.9</v>
          </cell>
          <cell r="D10">
            <v>15.7</v>
          </cell>
          <cell r="E10">
            <v>59.833333333333336</v>
          </cell>
          <cell r="F10">
            <v>85</v>
          </cell>
          <cell r="G10">
            <v>31</v>
          </cell>
          <cell r="H10">
            <v>17.28</v>
          </cell>
          <cell r="I10" t="str">
            <v>*</v>
          </cell>
          <cell r="J10">
            <v>35.28</v>
          </cell>
          <cell r="K10">
            <v>0</v>
          </cell>
        </row>
        <row r="11">
          <cell r="B11">
            <v>23.833333333333332</v>
          </cell>
          <cell r="C11">
            <v>28.6</v>
          </cell>
          <cell r="D11">
            <v>21.1</v>
          </cell>
          <cell r="E11">
            <v>52.958333333333336</v>
          </cell>
          <cell r="F11">
            <v>63</v>
          </cell>
          <cell r="G11">
            <v>40</v>
          </cell>
          <cell r="H11">
            <v>14.76</v>
          </cell>
          <cell r="I11" t="str">
            <v>*</v>
          </cell>
          <cell r="J11">
            <v>32.76</v>
          </cell>
          <cell r="K11">
            <v>0</v>
          </cell>
        </row>
        <row r="12">
          <cell r="B12">
            <v>24.816666666666666</v>
          </cell>
          <cell r="C12">
            <v>31.6</v>
          </cell>
          <cell r="D12">
            <v>20.3</v>
          </cell>
          <cell r="E12">
            <v>55.208333333333336</v>
          </cell>
          <cell r="F12">
            <v>71</v>
          </cell>
          <cell r="G12">
            <v>34</v>
          </cell>
          <cell r="H12">
            <v>17.28</v>
          </cell>
          <cell r="I12" t="str">
            <v>*</v>
          </cell>
          <cell r="J12">
            <v>43.92</v>
          </cell>
          <cell r="K12">
            <v>0</v>
          </cell>
        </row>
        <row r="13">
          <cell r="B13">
            <v>24.216666666666669</v>
          </cell>
          <cell r="C13">
            <v>31.5</v>
          </cell>
          <cell r="D13">
            <v>20</v>
          </cell>
          <cell r="E13">
            <v>69.041666666666671</v>
          </cell>
          <cell r="F13">
            <v>87</v>
          </cell>
          <cell r="G13">
            <v>42</v>
          </cell>
          <cell r="H13">
            <v>11.520000000000001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24.475000000000005</v>
          </cell>
          <cell r="C14">
            <v>31.1</v>
          </cell>
          <cell r="D14">
            <v>19.2</v>
          </cell>
          <cell r="E14">
            <v>66.166666666666671</v>
          </cell>
          <cell r="F14">
            <v>85</v>
          </cell>
          <cell r="G14">
            <v>40</v>
          </cell>
          <cell r="H14">
            <v>12.6</v>
          </cell>
          <cell r="I14" t="str">
            <v>*</v>
          </cell>
          <cell r="J14">
            <v>33.119999999999997</v>
          </cell>
          <cell r="K14">
            <v>0</v>
          </cell>
        </row>
        <row r="15">
          <cell r="B15">
            <v>26.549999999999997</v>
          </cell>
          <cell r="C15">
            <v>32.700000000000003</v>
          </cell>
          <cell r="D15">
            <v>22.2</v>
          </cell>
          <cell r="E15">
            <v>58.041666666666664</v>
          </cell>
          <cell r="F15">
            <v>76</v>
          </cell>
          <cell r="G15">
            <v>37</v>
          </cell>
          <cell r="H15">
            <v>15.120000000000001</v>
          </cell>
          <cell r="I15" t="str">
            <v>*</v>
          </cell>
          <cell r="J15">
            <v>40.32</v>
          </cell>
          <cell r="K15">
            <v>0</v>
          </cell>
        </row>
        <row r="16">
          <cell r="B16">
            <v>25.995833333333334</v>
          </cell>
          <cell r="C16">
            <v>32.6</v>
          </cell>
          <cell r="D16">
            <v>20.7</v>
          </cell>
          <cell r="E16">
            <v>52.166666666666664</v>
          </cell>
          <cell r="F16">
            <v>71</v>
          </cell>
          <cell r="G16">
            <v>28</v>
          </cell>
          <cell r="H16">
            <v>19.8</v>
          </cell>
          <cell r="I16" t="str">
            <v>*</v>
          </cell>
          <cell r="J16">
            <v>58.680000000000007</v>
          </cell>
          <cell r="K16">
            <v>0</v>
          </cell>
        </row>
        <row r="17">
          <cell r="B17">
            <v>15.24583333333333</v>
          </cell>
          <cell r="C17">
            <v>27</v>
          </cell>
          <cell r="D17">
            <v>13</v>
          </cell>
          <cell r="E17">
            <v>79.333333333333329</v>
          </cell>
          <cell r="F17">
            <v>99</v>
          </cell>
          <cell r="G17">
            <v>50</v>
          </cell>
          <cell r="H17">
            <v>17.28</v>
          </cell>
          <cell r="I17" t="str">
            <v>*</v>
          </cell>
          <cell r="J17">
            <v>50.76</v>
          </cell>
          <cell r="K17">
            <v>11</v>
          </cell>
        </row>
        <row r="18">
          <cell r="B18">
            <v>12.512500000000001</v>
          </cell>
          <cell r="C18">
            <v>17.8</v>
          </cell>
          <cell r="D18">
            <v>7.8</v>
          </cell>
          <cell r="E18">
            <v>71.125</v>
          </cell>
          <cell r="F18">
            <v>90</v>
          </cell>
          <cell r="G18">
            <v>47</v>
          </cell>
          <cell r="H18">
            <v>11.879999999999999</v>
          </cell>
          <cell r="I18" t="str">
            <v>*</v>
          </cell>
          <cell r="J18">
            <v>32.4</v>
          </cell>
          <cell r="K18">
            <v>0</v>
          </cell>
        </row>
        <row r="19">
          <cell r="B19">
            <v>13.354166666666664</v>
          </cell>
          <cell r="C19">
            <v>22.3</v>
          </cell>
          <cell r="D19">
            <v>5.5</v>
          </cell>
          <cell r="E19">
            <v>71.416666666666671</v>
          </cell>
          <cell r="F19">
            <v>96</v>
          </cell>
          <cell r="G19">
            <v>36</v>
          </cell>
          <cell r="H19">
            <v>12.6</v>
          </cell>
          <cell r="I19" t="str">
            <v>*</v>
          </cell>
          <cell r="J19">
            <v>25.56</v>
          </cell>
          <cell r="K19">
            <v>0</v>
          </cell>
        </row>
        <row r="20">
          <cell r="B20">
            <v>17.825000000000003</v>
          </cell>
          <cell r="C20">
            <v>23.3</v>
          </cell>
          <cell r="D20">
            <v>14.5</v>
          </cell>
          <cell r="E20">
            <v>66.25</v>
          </cell>
          <cell r="F20">
            <v>80</v>
          </cell>
          <cell r="G20">
            <v>50</v>
          </cell>
          <cell r="H20">
            <v>9</v>
          </cell>
          <cell r="I20" t="str">
            <v>*</v>
          </cell>
          <cell r="J20">
            <v>20.16</v>
          </cell>
          <cell r="K20">
            <v>0</v>
          </cell>
        </row>
        <row r="21">
          <cell r="B21">
            <v>18.7</v>
          </cell>
          <cell r="C21">
            <v>23.3</v>
          </cell>
          <cell r="D21">
            <v>16.3</v>
          </cell>
          <cell r="E21">
            <v>77.333333333333329</v>
          </cell>
          <cell r="F21">
            <v>89</v>
          </cell>
          <cell r="G21">
            <v>57</v>
          </cell>
          <cell r="H21">
            <v>11.520000000000001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15.7125</v>
          </cell>
          <cell r="C22">
            <v>19</v>
          </cell>
          <cell r="D22">
            <v>12.7</v>
          </cell>
          <cell r="E22">
            <v>80.875</v>
          </cell>
          <cell r="F22">
            <v>92</v>
          </cell>
          <cell r="G22">
            <v>59</v>
          </cell>
          <cell r="H22">
            <v>7.5600000000000005</v>
          </cell>
          <cell r="I22" t="str">
            <v>*</v>
          </cell>
          <cell r="J22">
            <v>20.52</v>
          </cell>
          <cell r="K22">
            <v>0</v>
          </cell>
        </row>
        <row r="23">
          <cell r="B23">
            <v>16.912499999999998</v>
          </cell>
          <cell r="C23">
            <v>23.8</v>
          </cell>
          <cell r="D23">
            <v>12.4</v>
          </cell>
          <cell r="E23">
            <v>77.416666666666671</v>
          </cell>
          <cell r="F23">
            <v>89</v>
          </cell>
          <cell r="G23">
            <v>61</v>
          </cell>
          <cell r="H23">
            <v>6.84</v>
          </cell>
          <cell r="I23" t="str">
            <v>*</v>
          </cell>
          <cell r="J23">
            <v>20.88</v>
          </cell>
          <cell r="K23">
            <v>0</v>
          </cell>
        </row>
        <row r="24">
          <cell r="B24">
            <v>21.166666666666668</v>
          </cell>
          <cell r="C24">
            <v>28.5</v>
          </cell>
          <cell r="D24">
            <v>16.100000000000001</v>
          </cell>
          <cell r="E24">
            <v>71.458333333333329</v>
          </cell>
          <cell r="F24">
            <v>91</v>
          </cell>
          <cell r="G24">
            <v>48</v>
          </cell>
          <cell r="H24">
            <v>15.840000000000002</v>
          </cell>
          <cell r="I24" t="str">
            <v>*</v>
          </cell>
          <cell r="J24">
            <v>32.76</v>
          </cell>
          <cell r="K24">
            <v>0</v>
          </cell>
        </row>
        <row r="25">
          <cell r="B25">
            <v>23.304166666666664</v>
          </cell>
          <cell r="C25">
            <v>30.4</v>
          </cell>
          <cell r="D25">
            <v>17.7</v>
          </cell>
          <cell r="E25">
            <v>65.708333333333329</v>
          </cell>
          <cell r="F25">
            <v>87</v>
          </cell>
          <cell r="G25">
            <v>39</v>
          </cell>
          <cell r="H25">
            <v>20.88</v>
          </cell>
          <cell r="I25" t="str">
            <v>*</v>
          </cell>
          <cell r="J25">
            <v>43.2</v>
          </cell>
          <cell r="K25">
            <v>0</v>
          </cell>
        </row>
        <row r="26">
          <cell r="B26">
            <v>23.612499999999997</v>
          </cell>
          <cell r="C26">
            <v>30.8</v>
          </cell>
          <cell r="D26">
            <v>17.899999999999999</v>
          </cell>
          <cell r="E26">
            <v>59.208333333333336</v>
          </cell>
          <cell r="F26">
            <v>83</v>
          </cell>
          <cell r="G26">
            <v>27</v>
          </cell>
          <cell r="H26">
            <v>22.32</v>
          </cell>
          <cell r="I26" t="str">
            <v>*</v>
          </cell>
          <cell r="J26">
            <v>45</v>
          </cell>
          <cell r="K26">
            <v>0</v>
          </cell>
        </row>
        <row r="27">
          <cell r="B27">
            <v>23.541666666666661</v>
          </cell>
          <cell r="C27">
            <v>31.8</v>
          </cell>
          <cell r="D27">
            <v>15.7</v>
          </cell>
          <cell r="E27">
            <v>56.458333333333336</v>
          </cell>
          <cell r="F27">
            <v>87</v>
          </cell>
          <cell r="G27">
            <v>28</v>
          </cell>
          <cell r="H27">
            <v>12.6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24.875000000000004</v>
          </cell>
          <cell r="C28">
            <v>31.3</v>
          </cell>
          <cell r="D28">
            <v>20.2</v>
          </cell>
          <cell r="E28">
            <v>48.666666666666664</v>
          </cell>
          <cell r="F28">
            <v>69</v>
          </cell>
          <cell r="G28">
            <v>26</v>
          </cell>
          <cell r="H28">
            <v>12.96</v>
          </cell>
          <cell r="I28" t="str">
            <v>*</v>
          </cell>
          <cell r="J28">
            <v>28.44</v>
          </cell>
          <cell r="K28">
            <v>0</v>
          </cell>
        </row>
        <row r="29">
          <cell r="B29">
            <v>24.408333333333331</v>
          </cell>
          <cell r="C29">
            <v>31.3</v>
          </cell>
          <cell r="D29">
            <v>16.5</v>
          </cell>
          <cell r="E29">
            <v>47.083333333333336</v>
          </cell>
          <cell r="F29">
            <v>80</v>
          </cell>
          <cell r="G29">
            <v>23</v>
          </cell>
          <cell r="H29">
            <v>14.4</v>
          </cell>
          <cell r="I29" t="str">
            <v>*</v>
          </cell>
          <cell r="J29">
            <v>40.680000000000007</v>
          </cell>
          <cell r="K29">
            <v>0</v>
          </cell>
        </row>
        <row r="30">
          <cell r="B30">
            <v>24.112500000000008</v>
          </cell>
          <cell r="C30">
            <v>31.8</v>
          </cell>
          <cell r="D30">
            <v>17.8</v>
          </cell>
          <cell r="E30">
            <v>52.125</v>
          </cell>
          <cell r="F30">
            <v>78</v>
          </cell>
          <cell r="G30">
            <v>28</v>
          </cell>
          <cell r="H30">
            <v>10.8</v>
          </cell>
          <cell r="I30" t="str">
            <v>*</v>
          </cell>
          <cell r="J30">
            <v>28.08</v>
          </cell>
          <cell r="K30">
            <v>0</v>
          </cell>
        </row>
        <row r="31">
          <cell r="B31">
            <v>21.708333333333329</v>
          </cell>
          <cell r="C31">
            <v>25.7</v>
          </cell>
          <cell r="D31">
            <v>18.5</v>
          </cell>
          <cell r="E31">
            <v>72.833333333333329</v>
          </cell>
          <cell r="F31">
            <v>89</v>
          </cell>
          <cell r="G31">
            <v>53</v>
          </cell>
          <cell r="H31">
            <v>12.96</v>
          </cell>
          <cell r="I31" t="str">
            <v>*</v>
          </cell>
          <cell r="J31">
            <v>27</v>
          </cell>
          <cell r="K31">
            <v>0.2</v>
          </cell>
        </row>
        <row r="32">
          <cell r="B32">
            <v>18.654166666666669</v>
          </cell>
          <cell r="C32">
            <v>22.7</v>
          </cell>
          <cell r="D32">
            <v>16.3</v>
          </cell>
          <cell r="E32">
            <v>88.666666666666671</v>
          </cell>
          <cell r="F32">
            <v>96</v>
          </cell>
          <cell r="G32">
            <v>76</v>
          </cell>
          <cell r="H32">
            <v>17.64</v>
          </cell>
          <cell r="I32" t="str">
            <v>*</v>
          </cell>
          <cell r="J32">
            <v>33.480000000000004</v>
          </cell>
          <cell r="K32">
            <v>6.4</v>
          </cell>
        </row>
        <row r="33">
          <cell r="B33">
            <v>18.016666666666666</v>
          </cell>
          <cell r="C33">
            <v>21.5</v>
          </cell>
          <cell r="D33">
            <v>16.100000000000001</v>
          </cell>
          <cell r="E33">
            <v>94.083333333333329</v>
          </cell>
          <cell r="F33">
            <v>100</v>
          </cell>
          <cell r="G33">
            <v>76</v>
          </cell>
          <cell r="H33">
            <v>7.5600000000000005</v>
          </cell>
          <cell r="I33" t="str">
            <v>*</v>
          </cell>
          <cell r="J33">
            <v>21.96</v>
          </cell>
          <cell r="K33">
            <v>0.4</v>
          </cell>
        </row>
        <row r="34">
          <cell r="B34">
            <v>19.825000000000003</v>
          </cell>
          <cell r="C34">
            <v>27.7</v>
          </cell>
          <cell r="D34">
            <v>14.6</v>
          </cell>
          <cell r="E34">
            <v>80.416666666666671</v>
          </cell>
          <cell r="F34">
            <v>100</v>
          </cell>
          <cell r="G34">
            <v>49</v>
          </cell>
          <cell r="H34">
            <v>11.520000000000001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B35">
            <v>22.250000000000004</v>
          </cell>
          <cell r="C35">
            <v>31.5</v>
          </cell>
          <cell r="D35">
            <v>14.5</v>
          </cell>
          <cell r="E35">
            <v>65.833333333333329</v>
          </cell>
          <cell r="F35">
            <v>96</v>
          </cell>
          <cell r="G35">
            <v>29</v>
          </cell>
          <cell r="H35">
            <v>11.520000000000001</v>
          </cell>
          <cell r="I35" t="str">
            <v>*</v>
          </cell>
          <cell r="J35">
            <v>23.040000000000003</v>
          </cell>
          <cell r="K35">
            <v>0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15.870833333333335</v>
          </cell>
          <cell r="C23">
            <v>23.8</v>
          </cell>
          <cell r="D23">
            <v>11.5</v>
          </cell>
          <cell r="E23">
            <v>78.333333333333329</v>
          </cell>
          <cell r="F23">
            <v>88</v>
          </cell>
          <cell r="G23">
            <v>61</v>
          </cell>
          <cell r="H23">
            <v>15.120000000000001</v>
          </cell>
          <cell r="I23" t="str">
            <v>*</v>
          </cell>
          <cell r="J23">
            <v>26.28</v>
          </cell>
          <cell r="K23">
            <v>0</v>
          </cell>
        </row>
        <row r="24">
          <cell r="B24">
            <v>19.441666666666666</v>
          </cell>
          <cell r="C24">
            <v>27</v>
          </cell>
          <cell r="D24">
            <v>13.6</v>
          </cell>
          <cell r="E24">
            <v>77.041666666666671</v>
          </cell>
          <cell r="F24">
            <v>96</v>
          </cell>
          <cell r="G24">
            <v>50</v>
          </cell>
          <cell r="H24">
            <v>19.440000000000001</v>
          </cell>
          <cell r="I24" t="str">
            <v>*</v>
          </cell>
          <cell r="J24">
            <v>36</v>
          </cell>
          <cell r="K24">
            <v>0</v>
          </cell>
        </row>
        <row r="25">
          <cell r="B25">
            <v>21.616666666666664</v>
          </cell>
          <cell r="C25">
            <v>30.3</v>
          </cell>
          <cell r="D25">
            <v>15.2</v>
          </cell>
          <cell r="E25">
            <v>70.833333333333329</v>
          </cell>
          <cell r="F25">
            <v>95</v>
          </cell>
          <cell r="G25">
            <v>38</v>
          </cell>
          <cell r="H25">
            <v>24.48</v>
          </cell>
          <cell r="I25" t="str">
            <v>*</v>
          </cell>
          <cell r="J25">
            <v>45.72</v>
          </cell>
          <cell r="K25">
            <v>0</v>
          </cell>
        </row>
        <row r="26">
          <cell r="B26">
            <v>21.724999999999998</v>
          </cell>
          <cell r="C26">
            <v>31</v>
          </cell>
          <cell r="D26">
            <v>14.8</v>
          </cell>
          <cell r="E26">
            <v>66.291666666666671</v>
          </cell>
          <cell r="F26">
            <v>93</v>
          </cell>
          <cell r="G26">
            <v>32</v>
          </cell>
          <cell r="H26">
            <v>27.36</v>
          </cell>
          <cell r="I26" t="str">
            <v>*</v>
          </cell>
          <cell r="J26">
            <v>46.080000000000005</v>
          </cell>
          <cell r="K26">
            <v>0</v>
          </cell>
        </row>
        <row r="27">
          <cell r="B27">
            <v>21.520833333333332</v>
          </cell>
          <cell r="C27">
            <v>30.7</v>
          </cell>
          <cell r="D27">
            <v>11.9</v>
          </cell>
          <cell r="E27">
            <v>62.875</v>
          </cell>
          <cell r="F27">
            <v>95</v>
          </cell>
          <cell r="G27">
            <v>30</v>
          </cell>
          <cell r="H27">
            <v>15.840000000000002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21.420833333333334</v>
          </cell>
          <cell r="C28">
            <v>30.1</v>
          </cell>
          <cell r="D28">
            <v>15</v>
          </cell>
          <cell r="E28">
            <v>61.208333333333336</v>
          </cell>
          <cell r="F28">
            <v>85</v>
          </cell>
          <cell r="G28">
            <v>29</v>
          </cell>
          <cell r="H28">
            <v>18</v>
          </cell>
          <cell r="I28" t="str">
            <v>*</v>
          </cell>
          <cell r="J28">
            <v>33.840000000000003</v>
          </cell>
          <cell r="K28">
            <v>0</v>
          </cell>
        </row>
        <row r="29">
          <cell r="B29">
            <v>21.537500000000005</v>
          </cell>
          <cell r="C29">
            <v>30.6</v>
          </cell>
          <cell r="D29">
            <v>14.1</v>
          </cell>
          <cell r="E29">
            <v>57</v>
          </cell>
          <cell r="F29">
            <v>87</v>
          </cell>
          <cell r="G29">
            <v>27</v>
          </cell>
          <cell r="H29">
            <v>22.32</v>
          </cell>
          <cell r="I29" t="str">
            <v>*</v>
          </cell>
          <cell r="J29">
            <v>42.12</v>
          </cell>
          <cell r="K29">
            <v>0</v>
          </cell>
        </row>
        <row r="30">
          <cell r="B30">
            <v>20.262500000000003</v>
          </cell>
          <cell r="C30">
            <v>28.6</v>
          </cell>
          <cell r="D30">
            <v>14.6</v>
          </cell>
          <cell r="E30">
            <v>65</v>
          </cell>
          <cell r="F30">
            <v>85</v>
          </cell>
          <cell r="G30">
            <v>42</v>
          </cell>
          <cell r="H30">
            <v>19.440000000000001</v>
          </cell>
          <cell r="I30" t="str">
            <v>*</v>
          </cell>
          <cell r="J30">
            <v>31.680000000000003</v>
          </cell>
          <cell r="K30">
            <v>0.6</v>
          </cell>
        </row>
        <row r="31">
          <cell r="B31">
            <v>20.037499999999998</v>
          </cell>
          <cell r="C31">
            <v>25.6</v>
          </cell>
          <cell r="D31">
            <v>16.899999999999999</v>
          </cell>
          <cell r="E31">
            <v>80.5</v>
          </cell>
          <cell r="F31">
            <v>95</v>
          </cell>
          <cell r="G31">
            <v>59</v>
          </cell>
          <cell r="H31">
            <v>14.04</v>
          </cell>
          <cell r="I31" t="str">
            <v>*</v>
          </cell>
          <cell r="J31">
            <v>29.880000000000003</v>
          </cell>
          <cell r="K31">
            <v>1.5999999999999999</v>
          </cell>
        </row>
        <row r="32">
          <cell r="B32">
            <v>18.491666666666664</v>
          </cell>
          <cell r="C32">
            <v>26</v>
          </cell>
          <cell r="D32">
            <v>15.3</v>
          </cell>
          <cell r="E32">
            <v>87.375</v>
          </cell>
          <cell r="F32">
            <v>98</v>
          </cell>
          <cell r="G32">
            <v>55</v>
          </cell>
          <cell r="H32">
            <v>22.68</v>
          </cell>
          <cell r="I32" t="str">
            <v>*</v>
          </cell>
          <cell r="J32">
            <v>47.519999999999996</v>
          </cell>
          <cell r="K32">
            <v>7.2</v>
          </cell>
        </row>
        <row r="33">
          <cell r="B33">
            <v>17.066666666666666</v>
          </cell>
          <cell r="C33">
            <v>19.3</v>
          </cell>
          <cell r="D33">
            <v>15.3</v>
          </cell>
          <cell r="E33">
            <v>94.125</v>
          </cell>
          <cell r="F33">
            <v>99</v>
          </cell>
          <cell r="G33">
            <v>80</v>
          </cell>
          <cell r="H33">
            <v>15.48</v>
          </cell>
          <cell r="I33" t="str">
            <v>*</v>
          </cell>
          <cell r="J33">
            <v>25.2</v>
          </cell>
          <cell r="K33">
            <v>0.4</v>
          </cell>
        </row>
        <row r="34">
          <cell r="B34">
            <v>19.179166666666671</v>
          </cell>
          <cell r="C34">
            <v>28.1</v>
          </cell>
          <cell r="D34">
            <v>14.2</v>
          </cell>
          <cell r="E34">
            <v>79.708333333333329</v>
          </cell>
          <cell r="F34">
            <v>98</v>
          </cell>
          <cell r="G34">
            <v>47</v>
          </cell>
          <cell r="H34">
            <v>20.16</v>
          </cell>
          <cell r="I34" t="str">
            <v>*</v>
          </cell>
          <cell r="J34">
            <v>37.800000000000004</v>
          </cell>
          <cell r="K34">
            <v>0</v>
          </cell>
        </row>
        <row r="35">
          <cell r="B35">
            <v>20.766666666666669</v>
          </cell>
          <cell r="C35">
            <v>30.7</v>
          </cell>
          <cell r="D35">
            <v>12.2</v>
          </cell>
          <cell r="E35">
            <v>68.291666666666671</v>
          </cell>
          <cell r="F35">
            <v>97</v>
          </cell>
          <cell r="G35">
            <v>31</v>
          </cell>
          <cell r="H35">
            <v>15.840000000000002</v>
          </cell>
          <cell r="I35" t="str">
            <v>*</v>
          </cell>
          <cell r="J35">
            <v>28.44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17.649999999999999</v>
          </cell>
          <cell r="C5">
            <v>27.7</v>
          </cell>
          <cell r="D5">
            <v>10.6</v>
          </cell>
          <cell r="E5">
            <v>76.416666666666671</v>
          </cell>
          <cell r="F5">
            <v>96</v>
          </cell>
          <cell r="G5">
            <v>42</v>
          </cell>
          <cell r="H5">
            <v>0</v>
          </cell>
          <cell r="I5" t="str">
            <v>*</v>
          </cell>
          <cell r="J5">
            <v>0</v>
          </cell>
          <cell r="K5">
            <v>0.2</v>
          </cell>
        </row>
        <row r="6">
          <cell r="B6">
            <v>17.770833333333339</v>
          </cell>
          <cell r="C6">
            <v>27.7</v>
          </cell>
          <cell r="D6">
            <v>10.1</v>
          </cell>
          <cell r="E6">
            <v>75.541666666666671</v>
          </cell>
          <cell r="F6">
            <v>96</v>
          </cell>
          <cell r="G6">
            <v>39</v>
          </cell>
          <cell r="H6">
            <v>0</v>
          </cell>
          <cell r="I6" t="str">
            <v>*</v>
          </cell>
          <cell r="J6">
            <v>0</v>
          </cell>
          <cell r="K6">
            <v>0</v>
          </cell>
        </row>
        <row r="7">
          <cell r="B7">
            <v>17.395833333333332</v>
          </cell>
          <cell r="C7">
            <v>27.6</v>
          </cell>
          <cell r="D7">
            <v>9.5</v>
          </cell>
          <cell r="E7">
            <v>76</v>
          </cell>
          <cell r="F7">
            <v>95</v>
          </cell>
          <cell r="G7">
            <v>40</v>
          </cell>
          <cell r="H7">
            <v>0</v>
          </cell>
          <cell r="I7" t="str">
            <v>*</v>
          </cell>
          <cell r="J7">
            <v>0</v>
          </cell>
          <cell r="K7">
            <v>0</v>
          </cell>
        </row>
        <row r="8">
          <cell r="B8">
            <v>17.037499999999998</v>
          </cell>
          <cell r="C8">
            <v>27.2</v>
          </cell>
          <cell r="D8">
            <v>8.9</v>
          </cell>
          <cell r="E8">
            <v>74.75</v>
          </cell>
          <cell r="F8">
            <v>95</v>
          </cell>
          <cell r="G8">
            <v>38</v>
          </cell>
          <cell r="H8">
            <v>0</v>
          </cell>
          <cell r="I8" t="str">
            <v>*</v>
          </cell>
          <cell r="J8">
            <v>0</v>
          </cell>
          <cell r="K8">
            <v>0</v>
          </cell>
        </row>
        <row r="9">
          <cell r="B9">
            <v>17.179166666666671</v>
          </cell>
          <cell r="C9">
            <v>28.6</v>
          </cell>
          <cell r="D9">
            <v>9.1999999999999993</v>
          </cell>
          <cell r="E9">
            <v>73.916666666666671</v>
          </cell>
          <cell r="F9">
            <v>96</v>
          </cell>
          <cell r="G9">
            <v>36</v>
          </cell>
          <cell r="H9">
            <v>0</v>
          </cell>
          <cell r="I9" t="str">
            <v>*</v>
          </cell>
          <cell r="J9">
            <v>0</v>
          </cell>
          <cell r="K9">
            <v>0.2</v>
          </cell>
        </row>
        <row r="10">
          <cell r="B10">
            <v>19.229166666666668</v>
          </cell>
          <cell r="C10">
            <v>31.1</v>
          </cell>
          <cell r="D10">
            <v>10.5</v>
          </cell>
          <cell r="E10">
            <v>71.708333333333329</v>
          </cell>
          <cell r="F10">
            <v>95</v>
          </cell>
          <cell r="G10">
            <v>31</v>
          </cell>
          <cell r="H10">
            <v>0</v>
          </cell>
          <cell r="I10" t="str">
            <v>*</v>
          </cell>
          <cell r="J10">
            <v>0</v>
          </cell>
          <cell r="K10">
            <v>0</v>
          </cell>
        </row>
        <row r="11">
          <cell r="B11">
            <v>21.995833333333334</v>
          </cell>
          <cell r="C11">
            <v>29.9</v>
          </cell>
          <cell r="D11">
            <v>16.899999999999999</v>
          </cell>
          <cell r="E11">
            <v>69</v>
          </cell>
          <cell r="F11">
            <v>90</v>
          </cell>
          <cell r="G11">
            <v>34</v>
          </cell>
          <cell r="H11">
            <v>0</v>
          </cell>
          <cell r="I11" t="str">
            <v>*</v>
          </cell>
          <cell r="J11">
            <v>0</v>
          </cell>
          <cell r="K11">
            <v>0</v>
          </cell>
        </row>
        <row r="12">
          <cell r="B12">
            <v>21.887499999999999</v>
          </cell>
          <cell r="C12">
            <v>29.2</v>
          </cell>
          <cell r="D12">
            <v>16</v>
          </cell>
          <cell r="E12">
            <v>67.541666666666671</v>
          </cell>
          <cell r="F12">
            <v>88</v>
          </cell>
          <cell r="G12">
            <v>35</v>
          </cell>
          <cell r="H12">
            <v>0</v>
          </cell>
          <cell r="I12" t="str">
            <v>*</v>
          </cell>
          <cell r="J12">
            <v>0</v>
          </cell>
          <cell r="K12">
            <v>0</v>
          </cell>
        </row>
        <row r="13">
          <cell r="B13">
            <v>21.395833333333339</v>
          </cell>
          <cell r="C13">
            <v>31.7</v>
          </cell>
          <cell r="D13">
            <v>14.6</v>
          </cell>
          <cell r="E13">
            <v>74.041666666666671</v>
          </cell>
          <cell r="F13">
            <v>95</v>
          </cell>
          <cell r="G13">
            <v>37</v>
          </cell>
          <cell r="H13">
            <v>0</v>
          </cell>
          <cell r="I13" t="str">
            <v>*</v>
          </cell>
          <cell r="J13">
            <v>0</v>
          </cell>
          <cell r="K13">
            <v>0</v>
          </cell>
        </row>
        <row r="14">
          <cell r="B14">
            <v>22.783333333333335</v>
          </cell>
          <cell r="C14">
            <v>31.8</v>
          </cell>
          <cell r="D14">
            <v>16.899999999999999</v>
          </cell>
          <cell r="E14">
            <v>70.791666666666671</v>
          </cell>
          <cell r="F14">
            <v>92</v>
          </cell>
          <cell r="G14">
            <v>34</v>
          </cell>
          <cell r="H14">
            <v>0</v>
          </cell>
          <cell r="I14" t="str">
            <v>*</v>
          </cell>
          <cell r="J14">
            <v>0</v>
          </cell>
          <cell r="K14">
            <v>0</v>
          </cell>
        </row>
        <row r="15">
          <cell r="B15">
            <v>24.095833333333335</v>
          </cell>
          <cell r="C15">
            <v>31.6</v>
          </cell>
          <cell r="D15">
            <v>19.8</v>
          </cell>
          <cell r="E15">
            <v>68.791666666666671</v>
          </cell>
          <cell r="F15">
            <v>88</v>
          </cell>
          <cell r="G15">
            <v>37</v>
          </cell>
          <cell r="H15">
            <v>0</v>
          </cell>
          <cell r="I15" t="str">
            <v>*</v>
          </cell>
          <cell r="J15">
            <v>0</v>
          </cell>
          <cell r="K15">
            <v>0</v>
          </cell>
        </row>
        <row r="16">
          <cell r="B16">
            <v>22.545833333333334</v>
          </cell>
          <cell r="C16">
            <v>31.9</v>
          </cell>
          <cell r="D16">
            <v>15.7</v>
          </cell>
          <cell r="E16">
            <v>66.583333333333329</v>
          </cell>
          <cell r="F16">
            <v>90</v>
          </cell>
          <cell r="G16">
            <v>32</v>
          </cell>
          <cell r="H16">
            <v>0</v>
          </cell>
          <cell r="I16" t="str">
            <v>*</v>
          </cell>
          <cell r="J16">
            <v>0</v>
          </cell>
          <cell r="K16">
            <v>0</v>
          </cell>
        </row>
        <row r="17">
          <cell r="B17">
            <v>16.729166666666668</v>
          </cell>
          <cell r="C17">
            <v>25.5</v>
          </cell>
          <cell r="D17">
            <v>13.1</v>
          </cell>
          <cell r="E17">
            <v>74.833333333333329</v>
          </cell>
          <cell r="F17">
            <v>91</v>
          </cell>
          <cell r="G17">
            <v>57</v>
          </cell>
          <cell r="H17">
            <v>0</v>
          </cell>
          <cell r="I17" t="str">
            <v>*</v>
          </cell>
          <cell r="J17">
            <v>0</v>
          </cell>
          <cell r="K17">
            <v>1.8</v>
          </cell>
        </row>
        <row r="18">
          <cell r="B18">
            <v>12.758333333333333</v>
          </cell>
          <cell r="C18">
            <v>18.899999999999999</v>
          </cell>
          <cell r="D18">
            <v>7.3</v>
          </cell>
          <cell r="E18">
            <v>64.458333333333329</v>
          </cell>
          <cell r="F18">
            <v>83</v>
          </cell>
          <cell r="G18">
            <v>42</v>
          </cell>
          <cell r="H18">
            <v>0</v>
          </cell>
          <cell r="I18" t="str">
            <v>*</v>
          </cell>
          <cell r="J18">
            <v>0</v>
          </cell>
          <cell r="K18">
            <v>0</v>
          </cell>
        </row>
        <row r="19">
          <cell r="B19">
            <v>13.171428571428569</v>
          </cell>
          <cell r="C19">
            <v>23.7</v>
          </cell>
          <cell r="D19">
            <v>2.8</v>
          </cell>
          <cell r="E19">
            <v>69.38095238095238</v>
          </cell>
          <cell r="F19">
            <v>96</v>
          </cell>
          <cell r="G19">
            <v>33</v>
          </cell>
          <cell r="H19">
            <v>0</v>
          </cell>
          <cell r="I19" t="str">
            <v>*</v>
          </cell>
          <cell r="J19">
            <v>0</v>
          </cell>
          <cell r="K19">
            <v>0</v>
          </cell>
        </row>
        <row r="20">
          <cell r="B20">
            <v>18.837499999999999</v>
          </cell>
          <cell r="C20">
            <v>27.5</v>
          </cell>
          <cell r="D20">
            <v>12.4</v>
          </cell>
          <cell r="E20">
            <v>68.625</v>
          </cell>
          <cell r="F20">
            <v>89</v>
          </cell>
          <cell r="G20">
            <v>42</v>
          </cell>
          <cell r="H20">
            <v>0</v>
          </cell>
          <cell r="I20" t="str">
            <v>*</v>
          </cell>
          <cell r="J20">
            <v>0</v>
          </cell>
          <cell r="K20">
            <v>0</v>
          </cell>
        </row>
        <row r="21">
          <cell r="B21">
            <v>20.491666666666667</v>
          </cell>
          <cell r="C21">
            <v>28</v>
          </cell>
          <cell r="D21">
            <v>16.8</v>
          </cell>
          <cell r="E21">
            <v>74.125</v>
          </cell>
          <cell r="F21">
            <v>91</v>
          </cell>
          <cell r="G21">
            <v>46</v>
          </cell>
          <cell r="H21">
            <v>0</v>
          </cell>
          <cell r="I21" t="str">
            <v>*</v>
          </cell>
          <cell r="J21">
            <v>0</v>
          </cell>
          <cell r="K21">
            <v>0</v>
          </cell>
        </row>
        <row r="22">
          <cell r="B22">
            <v>16.541666666666668</v>
          </cell>
          <cell r="C22">
            <v>21.2</v>
          </cell>
          <cell r="D22">
            <v>12.7</v>
          </cell>
          <cell r="E22">
            <v>76.625</v>
          </cell>
          <cell r="F22">
            <v>92</v>
          </cell>
          <cell r="G22">
            <v>57</v>
          </cell>
          <cell r="H22">
            <v>0</v>
          </cell>
          <cell r="I22" t="str">
            <v>*</v>
          </cell>
          <cell r="J22">
            <v>0</v>
          </cell>
          <cell r="K22">
            <v>0</v>
          </cell>
        </row>
        <row r="23">
          <cell r="B23">
            <v>17.95</v>
          </cell>
          <cell r="C23">
            <v>26.5</v>
          </cell>
          <cell r="D23">
            <v>12.3</v>
          </cell>
          <cell r="E23">
            <v>72.375</v>
          </cell>
          <cell r="F23">
            <v>87</v>
          </cell>
          <cell r="G23">
            <v>52</v>
          </cell>
          <cell r="H23">
            <v>0</v>
          </cell>
          <cell r="I23" t="str">
            <v>*</v>
          </cell>
          <cell r="J23">
            <v>0</v>
          </cell>
          <cell r="K23">
            <v>0</v>
          </cell>
        </row>
        <row r="24">
          <cell r="B24">
            <v>21.020833333333332</v>
          </cell>
          <cell r="C24">
            <v>29.6</v>
          </cell>
          <cell r="D24">
            <v>15</v>
          </cell>
          <cell r="E24">
            <v>72.958333333333329</v>
          </cell>
          <cell r="F24">
            <v>92</v>
          </cell>
          <cell r="G24">
            <v>44</v>
          </cell>
          <cell r="H24">
            <v>0</v>
          </cell>
          <cell r="I24" t="str">
            <v>*</v>
          </cell>
          <cell r="J24">
            <v>0</v>
          </cell>
          <cell r="K24">
            <v>0</v>
          </cell>
        </row>
        <row r="25">
          <cell r="B25">
            <v>22.229166666666661</v>
          </cell>
          <cell r="C25">
            <v>32.799999999999997</v>
          </cell>
          <cell r="D25">
            <v>15.4</v>
          </cell>
          <cell r="E25">
            <v>68.666666666666671</v>
          </cell>
          <cell r="F25">
            <v>93</v>
          </cell>
          <cell r="G25">
            <v>30</v>
          </cell>
          <cell r="H25">
            <v>0</v>
          </cell>
          <cell r="I25" t="str">
            <v>*</v>
          </cell>
          <cell r="J25">
            <v>0</v>
          </cell>
          <cell r="K25">
            <v>0</v>
          </cell>
        </row>
        <row r="26">
          <cell r="B26">
            <v>21.870833333333334</v>
          </cell>
          <cell r="C26">
            <v>32.299999999999997</v>
          </cell>
          <cell r="D26">
            <v>13.1</v>
          </cell>
          <cell r="E26">
            <v>62.583333333333336</v>
          </cell>
          <cell r="F26">
            <v>94</v>
          </cell>
          <cell r="G26">
            <v>29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20.687499999999996</v>
          </cell>
          <cell r="C27">
            <v>32.5</v>
          </cell>
          <cell r="D27">
            <v>11.4</v>
          </cell>
          <cell r="E27">
            <v>64.75</v>
          </cell>
          <cell r="F27">
            <v>93</v>
          </cell>
          <cell r="G27">
            <v>25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20.558333333333337</v>
          </cell>
          <cell r="C28">
            <v>32.6</v>
          </cell>
          <cell r="D28">
            <v>12.8</v>
          </cell>
          <cell r="E28">
            <v>66.5</v>
          </cell>
          <cell r="F28">
            <v>92</v>
          </cell>
          <cell r="G28">
            <v>26</v>
          </cell>
          <cell r="H28">
            <v>0</v>
          </cell>
          <cell r="I28" t="str">
            <v>*</v>
          </cell>
          <cell r="J28">
            <v>0</v>
          </cell>
          <cell r="K28">
            <v>0</v>
          </cell>
        </row>
        <row r="29">
          <cell r="B29">
            <v>21.116666666666664</v>
          </cell>
          <cell r="C29">
            <v>32.299999999999997</v>
          </cell>
          <cell r="D29">
            <v>12.6</v>
          </cell>
          <cell r="E29">
            <v>61.708333333333336</v>
          </cell>
          <cell r="F29">
            <v>92</v>
          </cell>
          <cell r="G29">
            <v>23</v>
          </cell>
          <cell r="H29">
            <v>0</v>
          </cell>
          <cell r="I29" t="str">
            <v>*</v>
          </cell>
          <cell r="J29">
            <v>0</v>
          </cell>
          <cell r="K29">
            <v>0</v>
          </cell>
        </row>
        <row r="30">
          <cell r="B30">
            <v>20.091666666666665</v>
          </cell>
          <cell r="C30">
            <v>31.1</v>
          </cell>
          <cell r="D30">
            <v>11.6</v>
          </cell>
          <cell r="E30">
            <v>65.541666666666671</v>
          </cell>
          <cell r="F30">
            <v>91</v>
          </cell>
          <cell r="G30">
            <v>33</v>
          </cell>
          <cell r="H30">
            <v>0</v>
          </cell>
          <cell r="I30" t="str">
            <v>*</v>
          </cell>
          <cell r="J30">
            <v>0</v>
          </cell>
          <cell r="K30">
            <v>0</v>
          </cell>
        </row>
        <row r="31">
          <cell r="B31">
            <v>21.083333333333336</v>
          </cell>
          <cell r="C31">
            <v>29.8</v>
          </cell>
          <cell r="D31">
            <v>13.9</v>
          </cell>
          <cell r="E31">
            <v>70.875</v>
          </cell>
          <cell r="F31">
            <v>91</v>
          </cell>
          <cell r="G31">
            <v>43</v>
          </cell>
          <cell r="H31">
            <v>0</v>
          </cell>
          <cell r="I31" t="str">
            <v>*</v>
          </cell>
          <cell r="J31">
            <v>0</v>
          </cell>
          <cell r="K31">
            <v>0</v>
          </cell>
        </row>
        <row r="32">
          <cell r="B32">
            <v>20.991666666666664</v>
          </cell>
          <cell r="C32">
            <v>26.1</v>
          </cell>
          <cell r="D32">
            <v>16.600000000000001</v>
          </cell>
          <cell r="E32">
            <v>77.291666666666671</v>
          </cell>
          <cell r="F32">
            <v>92</v>
          </cell>
          <cell r="G32">
            <v>57</v>
          </cell>
          <cell r="H32">
            <v>0</v>
          </cell>
          <cell r="I32" t="str">
            <v>*</v>
          </cell>
          <cell r="J32">
            <v>0</v>
          </cell>
          <cell r="K32">
            <v>1.2</v>
          </cell>
        </row>
        <row r="33">
          <cell r="B33">
            <v>18.033333333333335</v>
          </cell>
          <cell r="C33">
            <v>20.399999999999999</v>
          </cell>
          <cell r="D33">
            <v>16</v>
          </cell>
          <cell r="E33">
            <v>88.666666666666671</v>
          </cell>
          <cell r="F33">
            <v>96</v>
          </cell>
          <cell r="G33">
            <v>73</v>
          </cell>
          <cell r="H33">
            <v>0</v>
          </cell>
          <cell r="I33" t="str">
            <v>*</v>
          </cell>
          <cell r="J33">
            <v>0</v>
          </cell>
          <cell r="K33">
            <v>0.2</v>
          </cell>
        </row>
        <row r="34">
          <cell r="B34">
            <v>19.204166666666666</v>
          </cell>
          <cell r="C34">
            <v>29.6</v>
          </cell>
          <cell r="D34">
            <v>11.3</v>
          </cell>
          <cell r="E34">
            <v>77.208333333333329</v>
          </cell>
          <cell r="F34">
            <v>96</v>
          </cell>
          <cell r="G34">
            <v>39</v>
          </cell>
          <cell r="H34">
            <v>0</v>
          </cell>
          <cell r="I34" t="str">
            <v>*</v>
          </cell>
          <cell r="J34">
            <v>0</v>
          </cell>
          <cell r="K34">
            <v>0</v>
          </cell>
        </row>
        <row r="35">
          <cell r="B35">
            <v>21.070833333333333</v>
          </cell>
          <cell r="C35">
            <v>32</v>
          </cell>
          <cell r="D35">
            <v>12.2</v>
          </cell>
          <cell r="E35">
            <v>67.083333333333329</v>
          </cell>
          <cell r="F35">
            <v>94</v>
          </cell>
          <cell r="G35">
            <v>26</v>
          </cell>
          <cell r="H35">
            <v>0</v>
          </cell>
          <cell r="I35" t="str">
            <v>*</v>
          </cell>
          <cell r="J35">
            <v>0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21.212500000000002</v>
          </cell>
          <cell r="C5">
            <v>28.9</v>
          </cell>
          <cell r="D5">
            <v>16.600000000000001</v>
          </cell>
          <cell r="E5">
            <v>73.541666666666671</v>
          </cell>
          <cell r="F5">
            <v>92</v>
          </cell>
          <cell r="G5">
            <v>44</v>
          </cell>
          <cell r="H5">
            <v>5.4</v>
          </cell>
          <cell r="I5" t="str">
            <v>*</v>
          </cell>
          <cell r="J5">
            <v>12.96</v>
          </cell>
          <cell r="K5">
            <v>0</v>
          </cell>
        </row>
        <row r="6">
          <cell r="B6">
            <v>20.941666666666666</v>
          </cell>
          <cell r="C6">
            <v>29.7</v>
          </cell>
          <cell r="D6">
            <v>14.8</v>
          </cell>
          <cell r="E6">
            <v>74.583333333333329</v>
          </cell>
          <cell r="F6">
            <v>93</v>
          </cell>
          <cell r="G6">
            <v>41</v>
          </cell>
          <cell r="H6">
            <v>6.84</v>
          </cell>
          <cell r="I6" t="str">
            <v>*</v>
          </cell>
          <cell r="J6">
            <v>11.879999999999999</v>
          </cell>
          <cell r="K6">
            <v>0</v>
          </cell>
        </row>
        <row r="7">
          <cell r="B7">
            <v>21.320833333333336</v>
          </cell>
          <cell r="C7">
            <v>30.1</v>
          </cell>
          <cell r="D7">
            <v>16</v>
          </cell>
          <cell r="E7">
            <v>71.333333333333329</v>
          </cell>
          <cell r="F7">
            <v>91</v>
          </cell>
          <cell r="G7">
            <v>34</v>
          </cell>
          <cell r="H7">
            <v>7.5600000000000005</v>
          </cell>
          <cell r="I7" t="str">
            <v>*</v>
          </cell>
          <cell r="J7">
            <v>14.4</v>
          </cell>
          <cell r="K7">
            <v>0</v>
          </cell>
        </row>
        <row r="8">
          <cell r="B8">
            <v>21.149999999999995</v>
          </cell>
          <cell r="C8">
            <v>29.8</v>
          </cell>
          <cell r="D8">
            <v>15.8</v>
          </cell>
          <cell r="E8">
            <v>68.916666666666671</v>
          </cell>
          <cell r="F8">
            <v>90</v>
          </cell>
          <cell r="G8">
            <v>33</v>
          </cell>
          <cell r="H8">
            <v>6.12</v>
          </cell>
          <cell r="I8" t="str">
            <v>*</v>
          </cell>
          <cell r="J8">
            <v>17.28</v>
          </cell>
          <cell r="K8">
            <v>0</v>
          </cell>
        </row>
        <row r="9">
          <cell r="B9">
            <v>20.816666666666666</v>
          </cell>
          <cell r="C9">
            <v>30.3</v>
          </cell>
          <cell r="D9">
            <v>14.5</v>
          </cell>
          <cell r="E9">
            <v>71</v>
          </cell>
          <cell r="F9">
            <v>88</v>
          </cell>
          <cell r="G9">
            <v>37</v>
          </cell>
          <cell r="H9">
            <v>5.7600000000000007</v>
          </cell>
          <cell r="I9" t="str">
            <v>*</v>
          </cell>
          <cell r="J9">
            <v>15.120000000000001</v>
          </cell>
          <cell r="K9">
            <v>0</v>
          </cell>
        </row>
        <row r="10">
          <cell r="B10">
            <v>21.454166666666666</v>
          </cell>
          <cell r="C10">
            <v>28.3</v>
          </cell>
          <cell r="D10">
            <v>16</v>
          </cell>
          <cell r="E10">
            <v>74.083333333333329</v>
          </cell>
          <cell r="F10">
            <v>93</v>
          </cell>
          <cell r="G10">
            <v>44</v>
          </cell>
          <cell r="H10">
            <v>2.8800000000000003</v>
          </cell>
          <cell r="I10" t="str">
            <v>*</v>
          </cell>
          <cell r="J10">
            <v>11.520000000000001</v>
          </cell>
          <cell r="K10">
            <v>0</v>
          </cell>
        </row>
        <row r="11">
          <cell r="B11">
            <v>21.895833333333332</v>
          </cell>
          <cell r="C11">
            <v>31</v>
          </cell>
          <cell r="D11">
            <v>15.7</v>
          </cell>
          <cell r="E11">
            <v>76.458333333333329</v>
          </cell>
          <cell r="F11">
            <v>94</v>
          </cell>
          <cell r="G11">
            <v>40</v>
          </cell>
          <cell r="H11">
            <v>9.3600000000000012</v>
          </cell>
          <cell r="I11" t="str">
            <v>*</v>
          </cell>
          <cell r="J11">
            <v>26.28</v>
          </cell>
          <cell r="K11">
            <v>0</v>
          </cell>
        </row>
        <row r="12">
          <cell r="B12">
            <v>23.129166666666666</v>
          </cell>
          <cell r="C12">
            <v>29.6</v>
          </cell>
          <cell r="D12">
            <v>19.600000000000001</v>
          </cell>
          <cell r="E12">
            <v>74.541666666666671</v>
          </cell>
          <cell r="F12">
            <v>90</v>
          </cell>
          <cell r="G12">
            <v>50</v>
          </cell>
          <cell r="H12">
            <v>10.44</v>
          </cell>
          <cell r="I12" t="str">
            <v>*</v>
          </cell>
          <cell r="J12">
            <v>24.12</v>
          </cell>
          <cell r="K12">
            <v>0</v>
          </cell>
        </row>
        <row r="13">
          <cell r="B13">
            <v>24.108333333333334</v>
          </cell>
          <cell r="C13">
            <v>30.6</v>
          </cell>
          <cell r="D13">
            <v>19.399999999999999</v>
          </cell>
          <cell r="E13">
            <v>74.75</v>
          </cell>
          <cell r="F13">
            <v>93</v>
          </cell>
          <cell r="G13">
            <v>44</v>
          </cell>
          <cell r="H13">
            <v>7.9200000000000008</v>
          </cell>
          <cell r="I13" t="str">
            <v>*</v>
          </cell>
          <cell r="J13">
            <v>21.6</v>
          </cell>
          <cell r="K13">
            <v>0</v>
          </cell>
        </row>
        <row r="14">
          <cell r="B14">
            <v>23.616666666666664</v>
          </cell>
          <cell r="C14">
            <v>31.1</v>
          </cell>
          <cell r="D14">
            <v>19.5</v>
          </cell>
          <cell r="E14">
            <v>79.208333333333329</v>
          </cell>
          <cell r="F14">
            <v>92</v>
          </cell>
          <cell r="G14">
            <v>54</v>
          </cell>
          <cell r="H14">
            <v>5.04</v>
          </cell>
          <cell r="I14" t="str">
            <v>*</v>
          </cell>
          <cell r="J14">
            <v>15.48</v>
          </cell>
          <cell r="K14">
            <v>0</v>
          </cell>
        </row>
        <row r="15">
          <cell r="B15">
            <v>25.125</v>
          </cell>
          <cell r="C15">
            <v>32.6</v>
          </cell>
          <cell r="D15">
            <v>21.3</v>
          </cell>
          <cell r="E15">
            <v>74.791666666666671</v>
          </cell>
          <cell r="F15">
            <v>93</v>
          </cell>
          <cell r="G15">
            <v>37</v>
          </cell>
          <cell r="H15">
            <v>8.2799999999999994</v>
          </cell>
          <cell r="I15" t="str">
            <v>*</v>
          </cell>
          <cell r="J15">
            <v>20.88</v>
          </cell>
          <cell r="K15">
            <v>0</v>
          </cell>
        </row>
        <row r="16">
          <cell r="B16">
            <v>23.566666666666674</v>
          </cell>
          <cell r="C16">
            <v>31.8</v>
          </cell>
          <cell r="D16">
            <v>17.600000000000001</v>
          </cell>
          <cell r="E16">
            <v>72.791666666666671</v>
          </cell>
          <cell r="F16">
            <v>93</v>
          </cell>
          <cell r="G16">
            <v>40</v>
          </cell>
          <cell r="H16">
            <v>15.120000000000001</v>
          </cell>
          <cell r="I16" t="str">
            <v>*</v>
          </cell>
          <cell r="J16">
            <v>39.6</v>
          </cell>
          <cell r="K16">
            <v>0</v>
          </cell>
        </row>
        <row r="17">
          <cell r="B17">
            <v>18.750000000000004</v>
          </cell>
          <cell r="C17">
            <v>25.1</v>
          </cell>
          <cell r="D17">
            <v>14.1</v>
          </cell>
          <cell r="E17">
            <v>70.583333333333329</v>
          </cell>
          <cell r="F17">
            <v>87</v>
          </cell>
          <cell r="G17">
            <v>57</v>
          </cell>
          <cell r="H17">
            <v>16.2</v>
          </cell>
          <cell r="I17" t="str">
            <v>*</v>
          </cell>
          <cell r="J17">
            <v>33.480000000000004</v>
          </cell>
          <cell r="K17">
            <v>0</v>
          </cell>
        </row>
        <row r="18">
          <cell r="B18">
            <v>14.5875</v>
          </cell>
          <cell r="C18">
            <v>20.5</v>
          </cell>
          <cell r="D18">
            <v>10.199999999999999</v>
          </cell>
          <cell r="E18">
            <v>62.458333333333336</v>
          </cell>
          <cell r="F18">
            <v>80</v>
          </cell>
          <cell r="G18">
            <v>38</v>
          </cell>
          <cell r="H18">
            <v>11.520000000000001</v>
          </cell>
          <cell r="I18" t="str">
            <v>*</v>
          </cell>
          <cell r="J18">
            <v>23.400000000000002</v>
          </cell>
          <cell r="K18">
            <v>0</v>
          </cell>
        </row>
        <row r="19">
          <cell r="B19">
            <v>15.670833333333333</v>
          </cell>
          <cell r="C19">
            <v>25.1</v>
          </cell>
          <cell r="D19">
            <v>9.4</v>
          </cell>
          <cell r="E19">
            <v>69</v>
          </cell>
          <cell r="F19">
            <v>90</v>
          </cell>
          <cell r="G19">
            <v>35</v>
          </cell>
          <cell r="H19">
            <v>6.84</v>
          </cell>
          <cell r="I19" t="str">
            <v>*</v>
          </cell>
          <cell r="J19">
            <v>12.96</v>
          </cell>
          <cell r="K19">
            <v>0</v>
          </cell>
        </row>
        <row r="20">
          <cell r="B20">
            <v>20.058333333333334</v>
          </cell>
          <cell r="C20">
            <v>27.4</v>
          </cell>
          <cell r="D20">
            <v>14.7</v>
          </cell>
          <cell r="E20">
            <v>72.375</v>
          </cell>
          <cell r="F20">
            <v>89</v>
          </cell>
          <cell r="G20">
            <v>44</v>
          </cell>
          <cell r="H20">
            <v>2.16</v>
          </cell>
          <cell r="I20" t="str">
            <v>*</v>
          </cell>
          <cell r="J20">
            <v>10.8</v>
          </cell>
          <cell r="K20">
            <v>0</v>
          </cell>
        </row>
        <row r="21">
          <cell r="B21">
            <v>22.704166666666666</v>
          </cell>
          <cell r="C21">
            <v>28.4</v>
          </cell>
          <cell r="D21">
            <v>19.3</v>
          </cell>
          <cell r="E21">
            <v>70.416666666666671</v>
          </cell>
          <cell r="F21">
            <v>85</v>
          </cell>
          <cell r="G21">
            <v>48</v>
          </cell>
          <cell r="H21">
            <v>6.84</v>
          </cell>
          <cell r="I21" t="str">
            <v>*</v>
          </cell>
          <cell r="J21">
            <v>15.840000000000002</v>
          </cell>
          <cell r="K21">
            <v>0</v>
          </cell>
        </row>
        <row r="22">
          <cell r="B22">
            <v>18.162499999999998</v>
          </cell>
          <cell r="C22">
            <v>23.5</v>
          </cell>
          <cell r="D22">
            <v>14.3</v>
          </cell>
          <cell r="E22">
            <v>69</v>
          </cell>
          <cell r="F22">
            <v>86</v>
          </cell>
          <cell r="G22">
            <v>42</v>
          </cell>
          <cell r="H22">
            <v>11.16</v>
          </cell>
          <cell r="I22" t="str">
            <v>*</v>
          </cell>
          <cell r="J22">
            <v>19.440000000000001</v>
          </cell>
          <cell r="K22">
            <v>0</v>
          </cell>
        </row>
        <row r="23">
          <cell r="B23">
            <v>18.041666666666668</v>
          </cell>
          <cell r="C23">
            <v>26.4</v>
          </cell>
          <cell r="D23">
            <v>12.2</v>
          </cell>
          <cell r="E23">
            <v>69.833333333333329</v>
          </cell>
          <cell r="F23">
            <v>85</v>
          </cell>
          <cell r="G23">
            <v>51</v>
          </cell>
          <cell r="H23">
            <v>8.64</v>
          </cell>
          <cell r="I23" t="str">
            <v>*</v>
          </cell>
          <cell r="J23">
            <v>17.28</v>
          </cell>
          <cell r="K23">
            <v>0</v>
          </cell>
        </row>
        <row r="24">
          <cell r="B24">
            <v>22.641666666666666</v>
          </cell>
          <cell r="C24">
            <v>31.1</v>
          </cell>
          <cell r="D24">
            <v>16.899999999999999</v>
          </cell>
          <cell r="E24">
            <v>73.166666666666671</v>
          </cell>
          <cell r="F24">
            <v>90</v>
          </cell>
          <cell r="G24">
            <v>43</v>
          </cell>
          <cell r="H24">
            <v>8.2799999999999994</v>
          </cell>
          <cell r="I24" t="str">
            <v>*</v>
          </cell>
          <cell r="J24">
            <v>19.440000000000001</v>
          </cell>
          <cell r="K24">
            <v>0</v>
          </cell>
        </row>
        <row r="25">
          <cell r="B25">
            <v>24.645833333333329</v>
          </cell>
          <cell r="C25">
            <v>32.9</v>
          </cell>
          <cell r="D25">
            <v>19.5</v>
          </cell>
          <cell r="E25">
            <v>66.25</v>
          </cell>
          <cell r="F25">
            <v>93</v>
          </cell>
          <cell r="G25">
            <v>29</v>
          </cell>
          <cell r="H25">
            <v>16.920000000000002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23.604166666666668</v>
          </cell>
          <cell r="C26">
            <v>32.1</v>
          </cell>
          <cell r="D26">
            <v>16.3</v>
          </cell>
          <cell r="E26">
            <v>63.333333333333336</v>
          </cell>
          <cell r="F26">
            <v>90</v>
          </cell>
          <cell r="G26">
            <v>29</v>
          </cell>
          <cell r="H26">
            <v>15.120000000000001</v>
          </cell>
          <cell r="I26" t="str">
            <v>*</v>
          </cell>
          <cell r="J26">
            <v>38.519999999999996</v>
          </cell>
          <cell r="K26">
            <v>0</v>
          </cell>
        </row>
        <row r="27">
          <cell r="B27">
            <v>22.150000000000002</v>
          </cell>
          <cell r="C27">
            <v>32</v>
          </cell>
          <cell r="D27">
            <v>13.5</v>
          </cell>
          <cell r="E27">
            <v>66.666666666666671</v>
          </cell>
          <cell r="F27">
            <v>94</v>
          </cell>
          <cell r="G27">
            <v>33</v>
          </cell>
          <cell r="H27">
            <v>8.64</v>
          </cell>
          <cell r="I27" t="str">
            <v>*</v>
          </cell>
          <cell r="J27">
            <v>21.6</v>
          </cell>
          <cell r="K27">
            <v>0</v>
          </cell>
        </row>
        <row r="28">
          <cell r="B28">
            <v>22.870833333333334</v>
          </cell>
          <cell r="C28">
            <v>33.1</v>
          </cell>
          <cell r="D28">
            <v>14.9</v>
          </cell>
          <cell r="E28">
            <v>66.375</v>
          </cell>
          <cell r="F28">
            <v>94</v>
          </cell>
          <cell r="G28">
            <v>22</v>
          </cell>
          <cell r="H28">
            <v>10.8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22.954166666666666</v>
          </cell>
          <cell r="C29">
            <v>32.200000000000003</v>
          </cell>
          <cell r="D29">
            <v>15.4</v>
          </cell>
          <cell r="E29">
            <v>65.5</v>
          </cell>
          <cell r="F29">
            <v>91</v>
          </cell>
          <cell r="G29">
            <v>30</v>
          </cell>
          <cell r="H29">
            <v>6.84</v>
          </cell>
          <cell r="I29" t="str">
            <v>*</v>
          </cell>
          <cell r="J29">
            <v>22.32</v>
          </cell>
          <cell r="K29">
            <v>0</v>
          </cell>
        </row>
        <row r="30">
          <cell r="B30">
            <v>22.908333333333335</v>
          </cell>
          <cell r="C30">
            <v>31.5</v>
          </cell>
          <cell r="D30">
            <v>17.2</v>
          </cell>
          <cell r="E30">
            <v>68.458333333333329</v>
          </cell>
          <cell r="F30">
            <v>90</v>
          </cell>
          <cell r="G30">
            <v>36</v>
          </cell>
          <cell r="H30">
            <v>4.32</v>
          </cell>
          <cell r="I30" t="str">
            <v>*</v>
          </cell>
          <cell r="J30">
            <v>12.6</v>
          </cell>
          <cell r="K30">
            <v>0</v>
          </cell>
        </row>
        <row r="31">
          <cell r="B31">
            <v>24.333333333333332</v>
          </cell>
          <cell r="C31">
            <v>31.2</v>
          </cell>
          <cell r="D31">
            <v>19.2</v>
          </cell>
          <cell r="E31">
            <v>66</v>
          </cell>
          <cell r="F31">
            <v>84</v>
          </cell>
          <cell r="G31">
            <v>37</v>
          </cell>
          <cell r="H31">
            <v>7.2</v>
          </cell>
          <cell r="I31" t="str">
            <v>*</v>
          </cell>
          <cell r="J31">
            <v>18</v>
          </cell>
          <cell r="K31">
            <v>0</v>
          </cell>
        </row>
        <row r="32">
          <cell r="B32">
            <v>23.645833333333339</v>
          </cell>
          <cell r="C32">
            <v>30.3</v>
          </cell>
          <cell r="D32">
            <v>19.2</v>
          </cell>
          <cell r="E32">
            <v>74.75</v>
          </cell>
          <cell r="F32">
            <v>89</v>
          </cell>
          <cell r="G32">
            <v>49</v>
          </cell>
          <cell r="H32">
            <v>5.4</v>
          </cell>
          <cell r="I32" t="str">
            <v>*</v>
          </cell>
          <cell r="J32">
            <v>19.8</v>
          </cell>
          <cell r="K32">
            <v>0</v>
          </cell>
        </row>
        <row r="33">
          <cell r="B33">
            <v>21.920833333333331</v>
          </cell>
          <cell r="C33">
            <v>27.8</v>
          </cell>
          <cell r="D33">
            <v>17.899999999999999</v>
          </cell>
          <cell r="E33">
            <v>77.541666666666671</v>
          </cell>
          <cell r="F33">
            <v>94</v>
          </cell>
          <cell r="G33">
            <v>51</v>
          </cell>
          <cell r="H33">
            <v>9.3600000000000012</v>
          </cell>
          <cell r="I33" t="str">
            <v>*</v>
          </cell>
          <cell r="J33">
            <v>20.88</v>
          </cell>
          <cell r="K33">
            <v>0</v>
          </cell>
        </row>
        <row r="34">
          <cell r="B34">
            <v>22.474999999999994</v>
          </cell>
          <cell r="C34">
            <v>32.200000000000003</v>
          </cell>
          <cell r="D34">
            <v>16.2</v>
          </cell>
          <cell r="E34">
            <v>71.833333333333329</v>
          </cell>
          <cell r="F34">
            <v>92</v>
          </cell>
          <cell r="G34">
            <v>37</v>
          </cell>
          <cell r="H34">
            <v>7.9200000000000008</v>
          </cell>
          <cell r="I34" t="str">
            <v>*</v>
          </cell>
          <cell r="J34">
            <v>16.920000000000002</v>
          </cell>
          <cell r="K34">
            <v>0</v>
          </cell>
        </row>
        <row r="35">
          <cell r="B35">
            <v>23.958333333333332</v>
          </cell>
          <cell r="C35">
            <v>33.4</v>
          </cell>
          <cell r="D35">
            <v>17.5</v>
          </cell>
          <cell r="E35">
            <v>67.166666666666671</v>
          </cell>
          <cell r="F35">
            <v>88</v>
          </cell>
          <cell r="G35">
            <v>28</v>
          </cell>
          <cell r="H35">
            <v>7.5600000000000005</v>
          </cell>
          <cell r="I35" t="str">
            <v>*</v>
          </cell>
          <cell r="J35">
            <v>16.559999999999999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23.150000000000002</v>
          </cell>
          <cell r="C25">
            <v>31</v>
          </cell>
          <cell r="D25">
            <v>17.100000000000001</v>
          </cell>
          <cell r="E25">
            <v>66.875</v>
          </cell>
          <cell r="F25">
            <v>89</v>
          </cell>
          <cell r="G25">
            <v>39</v>
          </cell>
          <cell r="H25">
            <v>20.16</v>
          </cell>
          <cell r="I25" t="str">
            <v>*</v>
          </cell>
          <cell r="J25">
            <v>36</v>
          </cell>
          <cell r="K25">
            <v>0</v>
          </cell>
        </row>
        <row r="26">
          <cell r="B26">
            <v>23.162500000000005</v>
          </cell>
          <cell r="C26">
            <v>31.1</v>
          </cell>
          <cell r="D26">
            <v>17.100000000000001</v>
          </cell>
          <cell r="E26">
            <v>61.833333333333336</v>
          </cell>
          <cell r="F26">
            <v>85</v>
          </cell>
          <cell r="G26">
            <v>33</v>
          </cell>
          <cell r="H26">
            <v>21.6</v>
          </cell>
          <cell r="I26" t="str">
            <v>*</v>
          </cell>
          <cell r="J26">
            <v>41.4</v>
          </cell>
          <cell r="K26">
            <v>0</v>
          </cell>
        </row>
        <row r="27">
          <cell r="B27">
            <v>23.366666666666664</v>
          </cell>
          <cell r="C27">
            <v>32.200000000000003</v>
          </cell>
          <cell r="D27">
            <v>16.2</v>
          </cell>
          <cell r="E27">
            <v>57.916666666666664</v>
          </cell>
          <cell r="F27">
            <v>83</v>
          </cell>
          <cell r="G27">
            <v>28</v>
          </cell>
          <cell r="H27">
            <v>13.32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23.966666666666669</v>
          </cell>
          <cell r="C28">
            <v>31.8</v>
          </cell>
          <cell r="D28">
            <v>18.600000000000001</v>
          </cell>
          <cell r="E28">
            <v>53.916666666666664</v>
          </cell>
          <cell r="F28">
            <v>79</v>
          </cell>
          <cell r="G28">
            <v>26</v>
          </cell>
          <cell r="H28">
            <v>15.840000000000002</v>
          </cell>
          <cell r="I28" t="str">
            <v>*</v>
          </cell>
          <cell r="J28">
            <v>29.880000000000003</v>
          </cell>
          <cell r="K28">
            <v>0</v>
          </cell>
        </row>
        <row r="29">
          <cell r="B29">
            <v>24.895833333333332</v>
          </cell>
          <cell r="C29">
            <v>32</v>
          </cell>
          <cell r="D29">
            <v>19</v>
          </cell>
          <cell r="E29">
            <v>44.833333333333336</v>
          </cell>
          <cell r="F29">
            <v>64</v>
          </cell>
          <cell r="G29">
            <v>24</v>
          </cell>
          <cell r="H29">
            <v>16.2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24.758333333333336</v>
          </cell>
          <cell r="C30">
            <v>33.1</v>
          </cell>
          <cell r="D30">
            <v>18.100000000000001</v>
          </cell>
          <cell r="E30">
            <v>54</v>
          </cell>
          <cell r="F30">
            <v>79</v>
          </cell>
          <cell r="G30">
            <v>29</v>
          </cell>
          <cell r="H30">
            <v>16.2</v>
          </cell>
          <cell r="I30" t="str">
            <v>*</v>
          </cell>
          <cell r="J30">
            <v>29.52</v>
          </cell>
          <cell r="K30">
            <v>0</v>
          </cell>
        </row>
        <row r="31">
          <cell r="B31">
            <v>24.112500000000001</v>
          </cell>
          <cell r="C31">
            <v>33</v>
          </cell>
          <cell r="D31">
            <v>18.600000000000001</v>
          </cell>
          <cell r="E31">
            <v>64.5</v>
          </cell>
          <cell r="F31">
            <v>91</v>
          </cell>
          <cell r="G31">
            <v>32</v>
          </cell>
          <cell r="H31">
            <v>15.48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21.025000000000006</v>
          </cell>
          <cell r="C32">
            <v>24.8</v>
          </cell>
          <cell r="D32">
            <v>18</v>
          </cell>
          <cell r="E32">
            <v>82.5</v>
          </cell>
          <cell r="F32">
            <v>96</v>
          </cell>
          <cell r="G32">
            <v>60</v>
          </cell>
          <cell r="H32">
            <v>13.32</v>
          </cell>
          <cell r="I32" t="str">
            <v>*</v>
          </cell>
          <cell r="J32">
            <v>32.76</v>
          </cell>
          <cell r="K32">
            <v>0.60000000000000009</v>
          </cell>
        </row>
        <row r="33">
          <cell r="B33">
            <v>19.887499999999996</v>
          </cell>
          <cell r="C33">
            <v>26.3</v>
          </cell>
          <cell r="D33">
            <v>16.399999999999999</v>
          </cell>
          <cell r="E33">
            <v>83.833333333333329</v>
          </cell>
          <cell r="F33">
            <v>99</v>
          </cell>
          <cell r="G33">
            <v>53</v>
          </cell>
          <cell r="H33">
            <v>9.7200000000000006</v>
          </cell>
          <cell r="I33" t="str">
            <v>*</v>
          </cell>
          <cell r="J33">
            <v>23.040000000000003</v>
          </cell>
          <cell r="K33">
            <v>0</v>
          </cell>
        </row>
        <row r="34">
          <cell r="B34">
            <v>20.941666666666666</v>
          </cell>
          <cell r="C34">
            <v>29.2</v>
          </cell>
          <cell r="D34">
            <v>14.7</v>
          </cell>
          <cell r="E34">
            <v>73.5</v>
          </cell>
          <cell r="F34">
            <v>95</v>
          </cell>
          <cell r="G34">
            <v>44</v>
          </cell>
          <cell r="H34">
            <v>17.28</v>
          </cell>
          <cell r="I34" t="str">
            <v>*</v>
          </cell>
          <cell r="J34">
            <v>27.720000000000002</v>
          </cell>
          <cell r="K34">
            <v>0</v>
          </cell>
        </row>
        <row r="35">
          <cell r="B35">
            <v>22.5625</v>
          </cell>
          <cell r="C35">
            <v>32.1</v>
          </cell>
          <cell r="D35">
            <v>16.3</v>
          </cell>
          <cell r="E35">
            <v>62.541666666666664</v>
          </cell>
          <cell r="F35">
            <v>85</v>
          </cell>
          <cell r="G35">
            <v>26</v>
          </cell>
          <cell r="H35">
            <v>15.48</v>
          </cell>
          <cell r="I35" t="str">
            <v>*</v>
          </cell>
          <cell r="J35">
            <v>21.96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21.541666666666668</v>
          </cell>
          <cell r="C5">
            <v>31.6</v>
          </cell>
          <cell r="D5">
            <v>13.5</v>
          </cell>
          <cell r="E5">
            <v>73.583333333333329</v>
          </cell>
          <cell r="F5">
            <v>97</v>
          </cell>
          <cell r="G5">
            <v>31</v>
          </cell>
          <cell r="H5">
            <v>13.32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21.349999999999998</v>
          </cell>
          <cell r="C6">
            <v>31.8</v>
          </cell>
          <cell r="D6">
            <v>13.1</v>
          </cell>
          <cell r="E6">
            <v>72.125</v>
          </cell>
          <cell r="F6">
            <v>96</v>
          </cell>
          <cell r="G6">
            <v>27</v>
          </cell>
          <cell r="H6">
            <v>24.48</v>
          </cell>
          <cell r="I6" t="str">
            <v>*</v>
          </cell>
          <cell r="J6">
            <v>35.64</v>
          </cell>
          <cell r="K6">
            <v>0</v>
          </cell>
        </row>
        <row r="7">
          <cell r="B7">
            <v>21.275000000000002</v>
          </cell>
          <cell r="C7">
            <v>32.1</v>
          </cell>
          <cell r="D7">
            <v>13</v>
          </cell>
          <cell r="E7">
            <v>71.375</v>
          </cell>
          <cell r="F7">
            <v>96</v>
          </cell>
          <cell r="G7">
            <v>30</v>
          </cell>
          <cell r="H7">
            <v>16.559999999999999</v>
          </cell>
          <cell r="I7" t="str">
            <v>*</v>
          </cell>
          <cell r="J7">
            <v>28.8</v>
          </cell>
          <cell r="K7">
            <v>0</v>
          </cell>
        </row>
        <row r="8">
          <cell r="B8">
            <v>21.008333333333333</v>
          </cell>
          <cell r="C8">
            <v>31.9</v>
          </cell>
          <cell r="D8">
            <v>12.5</v>
          </cell>
          <cell r="E8">
            <v>69.5</v>
          </cell>
          <cell r="F8">
            <v>95</v>
          </cell>
          <cell r="G8">
            <v>26</v>
          </cell>
          <cell r="H8">
            <v>21.6</v>
          </cell>
          <cell r="I8" t="str">
            <v>*</v>
          </cell>
          <cell r="J8">
            <v>33.840000000000003</v>
          </cell>
          <cell r="K8">
            <v>0</v>
          </cell>
        </row>
        <row r="9">
          <cell r="B9">
            <v>21.441666666666666</v>
          </cell>
          <cell r="C9">
            <v>33.200000000000003</v>
          </cell>
          <cell r="D9">
            <v>13</v>
          </cell>
          <cell r="E9">
            <v>68.75</v>
          </cell>
          <cell r="F9">
            <v>95</v>
          </cell>
          <cell r="G9">
            <v>26</v>
          </cell>
          <cell r="H9">
            <v>16.559999999999999</v>
          </cell>
          <cell r="I9" t="str">
            <v>*</v>
          </cell>
          <cell r="J9">
            <v>28.44</v>
          </cell>
          <cell r="K9">
            <v>0</v>
          </cell>
        </row>
        <row r="10">
          <cell r="B10">
            <v>22.241666666666671</v>
          </cell>
          <cell r="C10">
            <v>33.299999999999997</v>
          </cell>
          <cell r="D10">
            <v>14</v>
          </cell>
          <cell r="E10">
            <v>68.708333333333329</v>
          </cell>
          <cell r="F10">
            <v>95</v>
          </cell>
          <cell r="G10">
            <v>28</v>
          </cell>
          <cell r="H10">
            <v>20.52</v>
          </cell>
          <cell r="I10" t="str">
            <v>*</v>
          </cell>
          <cell r="J10">
            <v>34.56</v>
          </cell>
          <cell r="K10">
            <v>0</v>
          </cell>
        </row>
        <row r="11">
          <cell r="B11">
            <v>23.245833333333334</v>
          </cell>
          <cell r="C11">
            <v>32.5</v>
          </cell>
          <cell r="D11">
            <v>16.899999999999999</v>
          </cell>
          <cell r="E11">
            <v>68.458333333333329</v>
          </cell>
          <cell r="F11">
            <v>94</v>
          </cell>
          <cell r="G11">
            <v>34</v>
          </cell>
          <cell r="H11">
            <v>25.92</v>
          </cell>
          <cell r="I11" t="str">
            <v>*</v>
          </cell>
          <cell r="J11">
            <v>43.92</v>
          </cell>
          <cell r="K11">
            <v>0</v>
          </cell>
        </row>
        <row r="12">
          <cell r="B12">
            <v>24.033333333333335</v>
          </cell>
          <cell r="C12">
            <v>31.5</v>
          </cell>
          <cell r="D12">
            <v>18.100000000000001</v>
          </cell>
          <cell r="E12">
            <v>68.625</v>
          </cell>
          <cell r="F12">
            <v>93</v>
          </cell>
          <cell r="G12">
            <v>42</v>
          </cell>
          <cell r="H12">
            <v>17.28</v>
          </cell>
          <cell r="I12" t="str">
            <v>*</v>
          </cell>
          <cell r="J12">
            <v>34.56</v>
          </cell>
          <cell r="K12">
            <v>0</v>
          </cell>
        </row>
        <row r="13">
          <cell r="B13">
            <v>25.420833333333334</v>
          </cell>
          <cell r="C13">
            <v>32.9</v>
          </cell>
          <cell r="D13">
            <v>20.2</v>
          </cell>
          <cell r="E13">
            <v>69.375</v>
          </cell>
          <cell r="F13">
            <v>90</v>
          </cell>
          <cell r="G13">
            <v>40</v>
          </cell>
          <cell r="H13">
            <v>17.28</v>
          </cell>
          <cell r="I13" t="str">
            <v>*</v>
          </cell>
          <cell r="J13">
            <v>28.8</v>
          </cell>
          <cell r="K13">
            <v>0</v>
          </cell>
        </row>
        <row r="14">
          <cell r="B14">
            <v>25.541666666666661</v>
          </cell>
          <cell r="C14">
            <v>34.4</v>
          </cell>
          <cell r="D14">
            <v>19.3</v>
          </cell>
          <cell r="E14">
            <v>67.541666666666671</v>
          </cell>
          <cell r="F14">
            <v>94</v>
          </cell>
          <cell r="G14">
            <v>33</v>
          </cell>
          <cell r="H14">
            <v>19.440000000000001</v>
          </cell>
          <cell r="I14" t="str">
            <v>*</v>
          </cell>
          <cell r="J14">
            <v>37.440000000000005</v>
          </cell>
          <cell r="K14">
            <v>0</v>
          </cell>
        </row>
        <row r="15">
          <cell r="B15">
            <v>26.104166666666668</v>
          </cell>
          <cell r="C15">
            <v>34.9</v>
          </cell>
          <cell r="D15">
            <v>20</v>
          </cell>
          <cell r="E15">
            <v>67</v>
          </cell>
          <cell r="F15">
            <v>92</v>
          </cell>
          <cell r="G15">
            <v>27</v>
          </cell>
          <cell r="H15">
            <v>20.16</v>
          </cell>
          <cell r="I15" t="str">
            <v>*</v>
          </cell>
          <cell r="J15">
            <v>38.159999999999997</v>
          </cell>
          <cell r="K15">
            <v>0</v>
          </cell>
        </row>
        <row r="16">
          <cell r="B16">
            <v>26.05416666666666</v>
          </cell>
          <cell r="C16">
            <v>34.4</v>
          </cell>
          <cell r="D16">
            <v>19.2</v>
          </cell>
          <cell r="E16">
            <v>62.333333333333336</v>
          </cell>
          <cell r="F16">
            <v>93</v>
          </cell>
          <cell r="G16">
            <v>28</v>
          </cell>
          <cell r="H16">
            <v>28.08</v>
          </cell>
          <cell r="I16" t="str">
            <v>*</v>
          </cell>
          <cell r="J16">
            <v>53.64</v>
          </cell>
          <cell r="K16">
            <v>0</v>
          </cell>
        </row>
        <row r="17">
          <cell r="B17">
            <v>20.262499999999999</v>
          </cell>
          <cell r="C17">
            <v>28.4</v>
          </cell>
          <cell r="D17">
            <v>14.6</v>
          </cell>
          <cell r="E17">
            <v>79.708333333333329</v>
          </cell>
          <cell r="F17">
            <v>93</v>
          </cell>
          <cell r="G17">
            <v>51</v>
          </cell>
          <cell r="H17">
            <v>21.6</v>
          </cell>
          <cell r="I17" t="str">
            <v>*</v>
          </cell>
          <cell r="J17">
            <v>41.76</v>
          </cell>
          <cell r="K17">
            <v>20.200000000000003</v>
          </cell>
        </row>
        <row r="18">
          <cell r="B18">
            <v>14.399999999999999</v>
          </cell>
          <cell r="C18">
            <v>19.5</v>
          </cell>
          <cell r="D18">
            <v>9.6999999999999993</v>
          </cell>
          <cell r="E18">
            <v>75.208333333333329</v>
          </cell>
          <cell r="F18">
            <v>91</v>
          </cell>
          <cell r="G18">
            <v>49</v>
          </cell>
          <cell r="H18">
            <v>13.32</v>
          </cell>
          <cell r="I18" t="str">
            <v>*</v>
          </cell>
          <cell r="J18">
            <v>28.08</v>
          </cell>
          <cell r="K18">
            <v>0.2</v>
          </cell>
        </row>
        <row r="19">
          <cell r="B19">
            <v>16.516666666666669</v>
          </cell>
          <cell r="C19">
            <v>27.2</v>
          </cell>
          <cell r="D19">
            <v>10.1</v>
          </cell>
          <cell r="E19">
            <v>77.416666666666671</v>
          </cell>
          <cell r="F19">
            <v>96</v>
          </cell>
          <cell r="G19">
            <v>41</v>
          </cell>
          <cell r="H19">
            <v>11.520000000000001</v>
          </cell>
          <cell r="I19" t="str">
            <v>*</v>
          </cell>
          <cell r="J19">
            <v>21.240000000000002</v>
          </cell>
          <cell r="K19">
            <v>0</v>
          </cell>
        </row>
        <row r="20">
          <cell r="B20">
            <v>21.079166666666669</v>
          </cell>
          <cell r="C20">
            <v>31.6</v>
          </cell>
          <cell r="D20">
            <v>13.7</v>
          </cell>
          <cell r="E20">
            <v>75.583333333333329</v>
          </cell>
          <cell r="F20">
            <v>96</v>
          </cell>
          <cell r="G20">
            <v>39</v>
          </cell>
          <cell r="H20">
            <v>11.520000000000001</v>
          </cell>
          <cell r="I20" t="str">
            <v>*</v>
          </cell>
          <cell r="J20">
            <v>68.400000000000006</v>
          </cell>
          <cell r="K20">
            <v>0</v>
          </cell>
        </row>
        <row r="21">
          <cell r="B21">
            <v>22.004166666666666</v>
          </cell>
          <cell r="C21">
            <v>29.5</v>
          </cell>
          <cell r="D21">
            <v>16.399999999999999</v>
          </cell>
          <cell r="E21">
            <v>78.833333333333329</v>
          </cell>
          <cell r="F21">
            <v>96</v>
          </cell>
          <cell r="G21">
            <v>52</v>
          </cell>
          <cell r="H21">
            <v>15.840000000000002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19.450000000000003</v>
          </cell>
          <cell r="C22">
            <v>25.4</v>
          </cell>
          <cell r="D22">
            <v>14.9</v>
          </cell>
          <cell r="E22">
            <v>75.75</v>
          </cell>
          <cell r="F22">
            <v>93</v>
          </cell>
          <cell r="G22">
            <v>55</v>
          </cell>
          <cell r="H22">
            <v>18</v>
          </cell>
          <cell r="I22" t="str">
            <v>*</v>
          </cell>
          <cell r="J22">
            <v>31.319999999999997</v>
          </cell>
          <cell r="K22">
            <v>0</v>
          </cell>
        </row>
        <row r="23">
          <cell r="B23">
            <v>18.554166666666667</v>
          </cell>
          <cell r="C23">
            <v>27.7</v>
          </cell>
          <cell r="D23">
            <v>12.3</v>
          </cell>
          <cell r="E23">
            <v>70.416666666666671</v>
          </cell>
          <cell r="F23">
            <v>89</v>
          </cell>
          <cell r="G23">
            <v>49</v>
          </cell>
          <cell r="H23">
            <v>16.920000000000002</v>
          </cell>
          <cell r="I23" t="str">
            <v>*</v>
          </cell>
          <cell r="J23">
            <v>32.4</v>
          </cell>
          <cell r="K23">
            <v>0</v>
          </cell>
        </row>
        <row r="24">
          <cell r="B24">
            <v>22.137499999999999</v>
          </cell>
          <cell r="C24">
            <v>32.5</v>
          </cell>
          <cell r="D24">
            <v>15.2</v>
          </cell>
          <cell r="E24">
            <v>76.083333333333329</v>
          </cell>
          <cell r="F24">
            <v>95</v>
          </cell>
          <cell r="G24">
            <v>44</v>
          </cell>
          <cell r="H24">
            <v>13.68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24.037500000000005</v>
          </cell>
          <cell r="C25">
            <v>33.299999999999997</v>
          </cell>
          <cell r="D25">
            <v>16.8</v>
          </cell>
          <cell r="E25">
            <v>70.625</v>
          </cell>
          <cell r="F25">
            <v>96</v>
          </cell>
          <cell r="G25">
            <v>30</v>
          </cell>
          <cell r="H25">
            <v>27</v>
          </cell>
          <cell r="I25" t="str">
            <v>*</v>
          </cell>
          <cell r="J25">
            <v>41.76</v>
          </cell>
          <cell r="K25">
            <v>0</v>
          </cell>
        </row>
        <row r="26">
          <cell r="B26">
            <v>23.008333333333329</v>
          </cell>
          <cell r="C26">
            <v>32.6</v>
          </cell>
          <cell r="D26">
            <v>15.7</v>
          </cell>
          <cell r="E26">
            <v>67.708333333333329</v>
          </cell>
          <cell r="F26">
            <v>94</v>
          </cell>
          <cell r="G26">
            <v>30</v>
          </cell>
          <cell r="H26">
            <v>23.040000000000003</v>
          </cell>
          <cell r="I26" t="str">
            <v>*</v>
          </cell>
          <cell r="J26">
            <v>40.32</v>
          </cell>
          <cell r="K26">
            <v>0</v>
          </cell>
        </row>
        <row r="27">
          <cell r="B27">
            <v>22.920833333333331</v>
          </cell>
          <cell r="C27">
            <v>33.299999999999997</v>
          </cell>
          <cell r="D27">
            <v>14.4</v>
          </cell>
          <cell r="E27">
            <v>65.5</v>
          </cell>
          <cell r="F27">
            <v>94</v>
          </cell>
          <cell r="G27">
            <v>26</v>
          </cell>
          <cell r="H27">
            <v>19.440000000000001</v>
          </cell>
          <cell r="I27" t="str">
            <v>*</v>
          </cell>
          <cell r="J27">
            <v>33.480000000000004</v>
          </cell>
          <cell r="K27">
            <v>0</v>
          </cell>
        </row>
        <row r="28">
          <cell r="B28">
            <v>23.108333333333331</v>
          </cell>
          <cell r="C28">
            <v>34.4</v>
          </cell>
          <cell r="D28">
            <v>14.9</v>
          </cell>
          <cell r="E28">
            <v>65.083333333333329</v>
          </cell>
          <cell r="F28">
            <v>95</v>
          </cell>
          <cell r="G28">
            <v>21</v>
          </cell>
          <cell r="H28">
            <v>16.559999999999999</v>
          </cell>
          <cell r="I28" t="str">
            <v>*</v>
          </cell>
          <cell r="J28">
            <v>32.4</v>
          </cell>
          <cell r="K28">
            <v>0</v>
          </cell>
        </row>
        <row r="29">
          <cell r="B29">
            <v>22.549999999999997</v>
          </cell>
          <cell r="C29">
            <v>33.5</v>
          </cell>
          <cell r="D29">
            <v>14.8</v>
          </cell>
          <cell r="E29">
            <v>67.875</v>
          </cell>
          <cell r="F29">
            <v>94</v>
          </cell>
          <cell r="G29">
            <v>27</v>
          </cell>
          <cell r="H29">
            <v>15.840000000000002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23.491666666666664</v>
          </cell>
          <cell r="C30">
            <v>34.299999999999997</v>
          </cell>
          <cell r="D30">
            <v>15.9</v>
          </cell>
          <cell r="E30">
            <v>66.125</v>
          </cell>
          <cell r="F30">
            <v>92</v>
          </cell>
          <cell r="G30">
            <v>26</v>
          </cell>
          <cell r="H30">
            <v>15.48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23.920833333333334</v>
          </cell>
          <cell r="C31">
            <v>31.1</v>
          </cell>
          <cell r="D31">
            <v>19.100000000000001</v>
          </cell>
          <cell r="E31">
            <v>73.666666666666671</v>
          </cell>
          <cell r="F31">
            <v>91</v>
          </cell>
          <cell r="G31">
            <v>45</v>
          </cell>
          <cell r="H31">
            <v>13.68</v>
          </cell>
          <cell r="I31" t="str">
            <v>*</v>
          </cell>
          <cell r="J31">
            <v>22.68</v>
          </cell>
          <cell r="K31">
            <v>0</v>
          </cell>
        </row>
        <row r="32">
          <cell r="B32">
            <v>22.962500000000002</v>
          </cell>
          <cell r="C32">
            <v>28.9</v>
          </cell>
          <cell r="D32">
            <v>19.100000000000001</v>
          </cell>
          <cell r="E32">
            <v>80.166666666666671</v>
          </cell>
          <cell r="F32">
            <v>94</v>
          </cell>
          <cell r="G32">
            <v>58</v>
          </cell>
          <cell r="H32">
            <v>20.16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21.816666666666663</v>
          </cell>
          <cell r="C33">
            <v>28.5</v>
          </cell>
          <cell r="D33">
            <v>18.100000000000001</v>
          </cell>
          <cell r="E33">
            <v>80.75</v>
          </cell>
          <cell r="F33">
            <v>95</v>
          </cell>
          <cell r="G33">
            <v>52</v>
          </cell>
          <cell r="H33">
            <v>16.2</v>
          </cell>
          <cell r="I33" t="str">
            <v>*</v>
          </cell>
          <cell r="J33">
            <v>28.08</v>
          </cell>
          <cell r="K33">
            <v>0</v>
          </cell>
        </row>
        <row r="34">
          <cell r="B34">
            <v>23.583333333333332</v>
          </cell>
          <cell r="C34">
            <v>34.1</v>
          </cell>
          <cell r="D34">
            <v>16.5</v>
          </cell>
          <cell r="E34">
            <v>73.125</v>
          </cell>
          <cell r="F34">
            <v>95</v>
          </cell>
          <cell r="G34">
            <v>33</v>
          </cell>
          <cell r="H34">
            <v>10.8</v>
          </cell>
          <cell r="I34" t="str">
            <v>*</v>
          </cell>
          <cell r="J34">
            <v>20.52</v>
          </cell>
          <cell r="K34">
            <v>0</v>
          </cell>
        </row>
        <row r="35">
          <cell r="B35">
            <v>24.395833333333332</v>
          </cell>
          <cell r="C35">
            <v>34.6</v>
          </cell>
          <cell r="D35">
            <v>16.399999999999999</v>
          </cell>
          <cell r="E35">
            <v>69.375</v>
          </cell>
          <cell r="F35">
            <v>95</v>
          </cell>
          <cell r="G35">
            <v>29</v>
          </cell>
          <cell r="H35">
            <v>10.8</v>
          </cell>
          <cell r="I35" t="str">
            <v>*</v>
          </cell>
          <cell r="J35">
            <v>23.759999999999998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20.220833333333335</v>
          </cell>
          <cell r="C5">
            <v>29.2</v>
          </cell>
          <cell r="D5">
            <v>13.5</v>
          </cell>
          <cell r="E5">
            <v>71.625</v>
          </cell>
          <cell r="F5">
            <v>94</v>
          </cell>
          <cell r="G5">
            <v>39</v>
          </cell>
          <cell r="H5">
            <v>9.7200000000000006</v>
          </cell>
          <cell r="I5" t="str">
            <v>*</v>
          </cell>
          <cell r="J5">
            <v>21.240000000000002</v>
          </cell>
          <cell r="K5">
            <v>0</v>
          </cell>
        </row>
        <row r="6">
          <cell r="B6">
            <v>19.208333333333332</v>
          </cell>
          <cell r="C6">
            <v>28.8</v>
          </cell>
          <cell r="D6">
            <v>12.3</v>
          </cell>
          <cell r="E6">
            <v>73.125</v>
          </cell>
          <cell r="F6">
            <v>98</v>
          </cell>
          <cell r="G6">
            <v>36</v>
          </cell>
          <cell r="H6">
            <v>13.32</v>
          </cell>
          <cell r="I6" t="str">
            <v>*</v>
          </cell>
          <cell r="J6">
            <v>27</v>
          </cell>
          <cell r="K6">
            <v>0</v>
          </cell>
        </row>
        <row r="7">
          <cell r="B7">
            <v>20.070833333333329</v>
          </cell>
          <cell r="C7">
            <v>28.6</v>
          </cell>
          <cell r="D7">
            <v>13.6</v>
          </cell>
          <cell r="E7">
            <v>64.333333333333329</v>
          </cell>
          <cell r="F7">
            <v>87</v>
          </cell>
          <cell r="G7">
            <v>36</v>
          </cell>
          <cell r="H7">
            <v>20.52</v>
          </cell>
          <cell r="I7" t="str">
            <v>*</v>
          </cell>
          <cell r="J7">
            <v>35.64</v>
          </cell>
          <cell r="K7">
            <v>0</v>
          </cell>
        </row>
        <row r="8">
          <cell r="B8">
            <v>19.508333333333336</v>
          </cell>
          <cell r="C8">
            <v>27.7</v>
          </cell>
          <cell r="D8">
            <v>14.1</v>
          </cell>
          <cell r="E8">
            <v>64.416666666666671</v>
          </cell>
          <cell r="F8">
            <v>88</v>
          </cell>
          <cell r="G8">
            <v>37</v>
          </cell>
          <cell r="H8">
            <v>17.64</v>
          </cell>
          <cell r="I8" t="str">
            <v>*</v>
          </cell>
          <cell r="J8">
            <v>35.28</v>
          </cell>
          <cell r="K8">
            <v>0</v>
          </cell>
        </row>
        <row r="9">
          <cell r="B9">
            <v>20.337500000000002</v>
          </cell>
          <cell r="C9">
            <v>30.1</v>
          </cell>
          <cell r="D9">
            <v>13.4</v>
          </cell>
          <cell r="E9">
            <v>62.541666666666664</v>
          </cell>
          <cell r="F9">
            <v>86</v>
          </cell>
          <cell r="G9">
            <v>30</v>
          </cell>
          <cell r="H9">
            <v>12.24</v>
          </cell>
          <cell r="I9" t="str">
            <v>*</v>
          </cell>
          <cell r="J9">
            <v>22.68</v>
          </cell>
          <cell r="K9">
            <v>0</v>
          </cell>
        </row>
        <row r="10">
          <cell r="B10">
            <v>21.204166666666669</v>
          </cell>
          <cell r="C10">
            <v>31</v>
          </cell>
          <cell r="D10">
            <v>13.5</v>
          </cell>
          <cell r="E10">
            <v>61.791666666666664</v>
          </cell>
          <cell r="F10">
            <v>88</v>
          </cell>
          <cell r="G10">
            <v>30</v>
          </cell>
          <cell r="H10">
            <v>16.2</v>
          </cell>
          <cell r="I10" t="str">
            <v>*</v>
          </cell>
          <cell r="J10">
            <v>33.119999999999997</v>
          </cell>
          <cell r="K10">
            <v>0</v>
          </cell>
        </row>
        <row r="11">
          <cell r="B11">
            <v>24.095833333333328</v>
          </cell>
          <cell r="C11">
            <v>31.2</v>
          </cell>
          <cell r="D11">
            <v>17.2</v>
          </cell>
          <cell r="E11">
            <v>52.333333333333336</v>
          </cell>
          <cell r="F11">
            <v>74</v>
          </cell>
          <cell r="G11">
            <v>32</v>
          </cell>
          <cell r="H11">
            <v>21.240000000000002</v>
          </cell>
          <cell r="I11" t="str">
            <v>*</v>
          </cell>
          <cell r="J11">
            <v>40.680000000000007</v>
          </cell>
          <cell r="K11">
            <v>0</v>
          </cell>
        </row>
        <row r="12">
          <cell r="B12">
            <v>23.404166666666665</v>
          </cell>
          <cell r="C12">
            <v>31.2</v>
          </cell>
          <cell r="D12">
            <v>17.3</v>
          </cell>
          <cell r="E12">
            <v>57.416666666666664</v>
          </cell>
          <cell r="F12">
            <v>78</v>
          </cell>
          <cell r="G12">
            <v>34</v>
          </cell>
          <cell r="H12">
            <v>23.759999999999998</v>
          </cell>
          <cell r="I12" t="str">
            <v>*</v>
          </cell>
          <cell r="J12">
            <v>47.88</v>
          </cell>
          <cell r="K12">
            <v>0</v>
          </cell>
        </row>
        <row r="13">
          <cell r="B13">
            <v>23.683333333333334</v>
          </cell>
          <cell r="C13">
            <v>31.7</v>
          </cell>
          <cell r="D13">
            <v>18.2</v>
          </cell>
          <cell r="E13">
            <v>63</v>
          </cell>
          <cell r="F13">
            <v>82</v>
          </cell>
          <cell r="G13">
            <v>37</v>
          </cell>
          <cell r="H13">
            <v>15.120000000000001</v>
          </cell>
          <cell r="I13" t="str">
            <v>*</v>
          </cell>
          <cell r="J13">
            <v>32.76</v>
          </cell>
          <cell r="K13">
            <v>0</v>
          </cell>
        </row>
        <row r="14">
          <cell r="B14">
            <v>23.974999999999998</v>
          </cell>
          <cell r="C14">
            <v>33</v>
          </cell>
          <cell r="D14">
            <v>17.7</v>
          </cell>
          <cell r="E14">
            <v>63.583333333333336</v>
          </cell>
          <cell r="F14">
            <v>86</v>
          </cell>
          <cell r="G14">
            <v>32</v>
          </cell>
          <cell r="H14">
            <v>11.879999999999999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24.862500000000001</v>
          </cell>
          <cell r="C15">
            <v>34</v>
          </cell>
          <cell r="D15">
            <v>19.399999999999999</v>
          </cell>
          <cell r="E15">
            <v>59.833333333333336</v>
          </cell>
          <cell r="F15">
            <v>84</v>
          </cell>
          <cell r="G15">
            <v>26</v>
          </cell>
          <cell r="H15">
            <v>20.52</v>
          </cell>
          <cell r="I15" t="str">
            <v>*</v>
          </cell>
          <cell r="J15">
            <v>38.880000000000003</v>
          </cell>
          <cell r="K15">
            <v>0</v>
          </cell>
        </row>
        <row r="16">
          <cell r="B16">
            <v>24.354166666666671</v>
          </cell>
          <cell r="C16">
            <v>32.799999999999997</v>
          </cell>
          <cell r="D16">
            <v>18</v>
          </cell>
          <cell r="E16">
            <v>53.916666666666664</v>
          </cell>
          <cell r="F16">
            <v>76</v>
          </cell>
          <cell r="G16">
            <v>29</v>
          </cell>
          <cell r="H16">
            <v>27.36</v>
          </cell>
          <cell r="I16" t="str">
            <v>*</v>
          </cell>
          <cell r="J16">
            <v>52.56</v>
          </cell>
          <cell r="K16">
            <v>0</v>
          </cell>
        </row>
        <row r="17">
          <cell r="B17">
            <v>16.854166666666668</v>
          </cell>
          <cell r="C17">
            <v>25.5</v>
          </cell>
          <cell r="D17">
            <v>11.6</v>
          </cell>
          <cell r="E17">
            <v>79.208333333333329</v>
          </cell>
          <cell r="F17">
            <v>96</v>
          </cell>
          <cell r="G17">
            <v>51</v>
          </cell>
          <cell r="H17">
            <v>23.759999999999998</v>
          </cell>
          <cell r="I17" t="str">
            <v>*</v>
          </cell>
          <cell r="J17">
            <v>53.64</v>
          </cell>
          <cell r="K17">
            <v>1.4</v>
          </cell>
        </row>
        <row r="18">
          <cell r="B18">
            <v>12.141666666666666</v>
          </cell>
          <cell r="C18">
            <v>19.8</v>
          </cell>
          <cell r="D18">
            <v>4.5</v>
          </cell>
          <cell r="E18">
            <v>72.666666666666671</v>
          </cell>
          <cell r="F18">
            <v>98</v>
          </cell>
          <cell r="G18">
            <v>39</v>
          </cell>
          <cell r="H18">
            <v>10.8</v>
          </cell>
          <cell r="I18" t="str">
            <v>*</v>
          </cell>
          <cell r="J18">
            <v>33.119999999999997</v>
          </cell>
          <cell r="K18">
            <v>0</v>
          </cell>
        </row>
        <row r="19">
          <cell r="B19">
            <v>13.96666666666667</v>
          </cell>
          <cell r="C19">
            <v>25.6</v>
          </cell>
          <cell r="D19">
            <v>3.2</v>
          </cell>
          <cell r="E19">
            <v>66.208333333333329</v>
          </cell>
          <cell r="F19">
            <v>98</v>
          </cell>
          <cell r="G19">
            <v>30</v>
          </cell>
          <cell r="H19">
            <v>14.4</v>
          </cell>
          <cell r="I19" t="str">
            <v>*</v>
          </cell>
          <cell r="J19">
            <v>33.480000000000004</v>
          </cell>
          <cell r="K19">
            <v>0</v>
          </cell>
        </row>
        <row r="20">
          <cell r="B20">
            <v>20.066666666666666</v>
          </cell>
          <cell r="C20">
            <v>26.8</v>
          </cell>
          <cell r="D20">
            <v>14.9</v>
          </cell>
          <cell r="E20">
            <v>59.375</v>
          </cell>
          <cell r="F20">
            <v>81</v>
          </cell>
          <cell r="G20">
            <v>44</v>
          </cell>
          <cell r="H20">
            <v>10.44</v>
          </cell>
          <cell r="I20" t="str">
            <v>*</v>
          </cell>
          <cell r="J20">
            <v>21.240000000000002</v>
          </cell>
          <cell r="K20">
            <v>0</v>
          </cell>
        </row>
        <row r="21">
          <cell r="B21">
            <v>21.349999999999998</v>
          </cell>
          <cell r="C21">
            <v>29.6</v>
          </cell>
          <cell r="D21">
            <v>16.7</v>
          </cell>
          <cell r="E21">
            <v>71.25</v>
          </cell>
          <cell r="F21">
            <v>92</v>
          </cell>
          <cell r="G21">
            <v>46</v>
          </cell>
          <cell r="H21">
            <v>8.2799999999999994</v>
          </cell>
          <cell r="I21" t="str">
            <v>*</v>
          </cell>
          <cell r="J21">
            <v>23.400000000000002</v>
          </cell>
          <cell r="K21">
            <v>0</v>
          </cell>
        </row>
        <row r="22">
          <cell r="B22">
            <v>17.316666666666666</v>
          </cell>
          <cell r="C22">
            <v>21.9</v>
          </cell>
          <cell r="D22">
            <v>12.4</v>
          </cell>
          <cell r="E22">
            <v>81.333333333333329</v>
          </cell>
          <cell r="F22">
            <v>98</v>
          </cell>
          <cell r="G22">
            <v>62</v>
          </cell>
          <cell r="H22">
            <v>12.96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18.687500000000004</v>
          </cell>
          <cell r="C23">
            <v>28.4</v>
          </cell>
          <cell r="D23">
            <v>11.2</v>
          </cell>
          <cell r="E23">
            <v>76.083333333333329</v>
          </cell>
          <cell r="F23">
            <v>98</v>
          </cell>
          <cell r="G23">
            <v>49</v>
          </cell>
          <cell r="H23">
            <v>9</v>
          </cell>
          <cell r="I23" t="str">
            <v>*</v>
          </cell>
          <cell r="J23">
            <v>22.68</v>
          </cell>
          <cell r="K23">
            <v>0</v>
          </cell>
        </row>
        <row r="24">
          <cell r="B24">
            <v>21.241666666666667</v>
          </cell>
          <cell r="C24">
            <v>30</v>
          </cell>
          <cell r="D24">
            <v>15.5</v>
          </cell>
          <cell r="E24">
            <v>71.958333333333329</v>
          </cell>
          <cell r="F24">
            <v>92</v>
          </cell>
          <cell r="G24">
            <v>44</v>
          </cell>
          <cell r="H24">
            <v>19.440000000000001</v>
          </cell>
          <cell r="I24" t="str">
            <v>*</v>
          </cell>
          <cell r="J24">
            <v>36</v>
          </cell>
          <cell r="K24">
            <v>0</v>
          </cell>
        </row>
        <row r="25">
          <cell r="B25">
            <v>23.183333333333334</v>
          </cell>
          <cell r="C25">
            <v>32.1</v>
          </cell>
          <cell r="D25">
            <v>17.100000000000001</v>
          </cell>
          <cell r="E25">
            <v>65.75</v>
          </cell>
          <cell r="F25">
            <v>92</v>
          </cell>
          <cell r="G25">
            <v>33</v>
          </cell>
          <cell r="H25">
            <v>18.36</v>
          </cell>
          <cell r="I25" t="str">
            <v>*</v>
          </cell>
          <cell r="J25">
            <v>39.96</v>
          </cell>
          <cell r="K25">
            <v>0</v>
          </cell>
        </row>
        <row r="26">
          <cell r="B26">
            <v>22.245833333333334</v>
          </cell>
          <cell r="C26">
            <v>31.5</v>
          </cell>
          <cell r="D26">
            <v>15.7</v>
          </cell>
          <cell r="E26">
            <v>64.291666666666671</v>
          </cell>
          <cell r="F26">
            <v>90</v>
          </cell>
          <cell r="G26">
            <v>33</v>
          </cell>
          <cell r="H26">
            <v>19.440000000000001</v>
          </cell>
          <cell r="I26" t="str">
            <v>*</v>
          </cell>
          <cell r="J26">
            <v>38.159999999999997</v>
          </cell>
          <cell r="K26">
            <v>0</v>
          </cell>
        </row>
        <row r="27">
          <cell r="B27">
            <v>22.845833333333328</v>
          </cell>
          <cell r="C27">
            <v>32.9</v>
          </cell>
          <cell r="D27">
            <v>14.3</v>
          </cell>
          <cell r="E27">
            <v>58.5</v>
          </cell>
          <cell r="F27">
            <v>90</v>
          </cell>
          <cell r="G27">
            <v>27</v>
          </cell>
          <cell r="H27">
            <v>14.04</v>
          </cell>
          <cell r="I27" t="str">
            <v>*</v>
          </cell>
          <cell r="J27">
            <v>51.12</v>
          </cell>
          <cell r="K27">
            <v>0</v>
          </cell>
        </row>
        <row r="28">
          <cell r="B28">
            <v>23.245833333333334</v>
          </cell>
          <cell r="C28">
            <v>32</v>
          </cell>
          <cell r="D28">
            <v>17.600000000000001</v>
          </cell>
          <cell r="E28">
            <v>54.708333333333336</v>
          </cell>
          <cell r="F28">
            <v>78</v>
          </cell>
          <cell r="G28">
            <v>26</v>
          </cell>
          <cell r="H28">
            <v>14.76</v>
          </cell>
          <cell r="I28" t="str">
            <v>*</v>
          </cell>
          <cell r="J28">
            <v>30.96</v>
          </cell>
          <cell r="K28">
            <v>0</v>
          </cell>
        </row>
        <row r="29">
          <cell r="B29">
            <v>23.895833333333339</v>
          </cell>
          <cell r="C29">
            <v>32.1</v>
          </cell>
          <cell r="D29">
            <v>17.899999999999999</v>
          </cell>
          <cell r="E29">
            <v>48</v>
          </cell>
          <cell r="F29">
            <v>65</v>
          </cell>
          <cell r="G29">
            <v>26</v>
          </cell>
          <cell r="H29">
            <v>14.04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23.991666666666671</v>
          </cell>
          <cell r="C30">
            <v>33.9</v>
          </cell>
          <cell r="D30">
            <v>16.8</v>
          </cell>
          <cell r="E30">
            <v>52.708333333333336</v>
          </cell>
          <cell r="F30">
            <v>75</v>
          </cell>
          <cell r="G30">
            <v>27</v>
          </cell>
          <cell r="H30">
            <v>13.32</v>
          </cell>
          <cell r="I30" t="str">
            <v>*</v>
          </cell>
          <cell r="J30">
            <v>25.56</v>
          </cell>
          <cell r="K30">
            <v>0</v>
          </cell>
        </row>
        <row r="31">
          <cell r="B31">
            <v>23.283333333333331</v>
          </cell>
          <cell r="C31">
            <v>33.1</v>
          </cell>
          <cell r="D31">
            <v>15.1</v>
          </cell>
          <cell r="E31">
            <v>63.833333333333336</v>
          </cell>
          <cell r="F31">
            <v>96</v>
          </cell>
          <cell r="G31">
            <v>29</v>
          </cell>
          <cell r="H31">
            <v>13.68</v>
          </cell>
          <cell r="I31" t="str">
            <v>*</v>
          </cell>
          <cell r="J31">
            <v>28.8</v>
          </cell>
          <cell r="K31">
            <v>0</v>
          </cell>
        </row>
        <row r="32">
          <cell r="B32">
            <v>20.933333333333334</v>
          </cell>
          <cell r="C32">
            <v>27.6</v>
          </cell>
          <cell r="D32">
            <v>15.5</v>
          </cell>
          <cell r="E32">
            <v>82.833333333333329</v>
          </cell>
          <cell r="F32">
            <v>98</v>
          </cell>
          <cell r="G32">
            <v>52</v>
          </cell>
          <cell r="H32">
            <v>12.24</v>
          </cell>
          <cell r="I32" t="str">
            <v>*</v>
          </cell>
          <cell r="J32">
            <v>35.64</v>
          </cell>
          <cell r="K32">
            <v>1.6</v>
          </cell>
        </row>
        <row r="33">
          <cell r="B33">
            <v>18.954166666666666</v>
          </cell>
          <cell r="C33">
            <v>24.7</v>
          </cell>
          <cell r="D33">
            <v>16.600000000000001</v>
          </cell>
          <cell r="E33">
            <v>87.25</v>
          </cell>
          <cell r="F33">
            <v>98</v>
          </cell>
          <cell r="G33">
            <v>61</v>
          </cell>
          <cell r="H33">
            <v>9.3600000000000012</v>
          </cell>
          <cell r="I33" t="str">
            <v>*</v>
          </cell>
          <cell r="J33">
            <v>21.240000000000002</v>
          </cell>
          <cell r="K33">
            <v>1.2</v>
          </cell>
        </row>
        <row r="34">
          <cell r="B34">
            <v>20.19166666666667</v>
          </cell>
          <cell r="C34">
            <v>30.3</v>
          </cell>
          <cell r="D34">
            <v>11.8</v>
          </cell>
          <cell r="E34">
            <v>75.666666666666671</v>
          </cell>
          <cell r="F34">
            <v>99</v>
          </cell>
          <cell r="G34">
            <v>39</v>
          </cell>
          <cell r="H34">
            <v>14.04</v>
          </cell>
          <cell r="I34" t="str">
            <v>*</v>
          </cell>
          <cell r="J34">
            <v>33.119999999999997</v>
          </cell>
          <cell r="K34">
            <v>0.2</v>
          </cell>
        </row>
        <row r="35">
          <cell r="B35">
            <v>22.541666666666671</v>
          </cell>
          <cell r="C35">
            <v>32.1</v>
          </cell>
          <cell r="D35">
            <v>13.8</v>
          </cell>
          <cell r="E35">
            <v>63.416666666666664</v>
          </cell>
          <cell r="F35">
            <v>96</v>
          </cell>
          <cell r="G35">
            <v>28</v>
          </cell>
          <cell r="H35">
            <v>14.4</v>
          </cell>
          <cell r="I35" t="str">
            <v>*</v>
          </cell>
          <cell r="J35">
            <v>29.16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23.166666666666661</v>
          </cell>
          <cell r="C25">
            <v>30.8</v>
          </cell>
          <cell r="D25">
            <v>17.7</v>
          </cell>
          <cell r="E25">
            <v>66</v>
          </cell>
          <cell r="F25">
            <v>86</v>
          </cell>
          <cell r="G25">
            <v>40</v>
          </cell>
          <cell r="H25">
            <v>23.400000000000002</v>
          </cell>
          <cell r="I25" t="str">
            <v>*</v>
          </cell>
          <cell r="J25">
            <v>44.64</v>
          </cell>
          <cell r="K25">
            <v>0</v>
          </cell>
        </row>
        <row r="26">
          <cell r="B26">
            <v>23.504166666666666</v>
          </cell>
          <cell r="C26">
            <v>31.3</v>
          </cell>
          <cell r="D26">
            <v>17.3</v>
          </cell>
          <cell r="E26">
            <v>60.083333333333336</v>
          </cell>
          <cell r="F26">
            <v>84</v>
          </cell>
          <cell r="G26">
            <v>34</v>
          </cell>
          <cell r="H26">
            <v>23.400000000000002</v>
          </cell>
          <cell r="I26" t="str">
            <v>*</v>
          </cell>
          <cell r="J26">
            <v>41.76</v>
          </cell>
          <cell r="K26">
            <v>0</v>
          </cell>
        </row>
        <row r="27">
          <cell r="B27">
            <v>23.745833333333337</v>
          </cell>
          <cell r="C27">
            <v>32.4</v>
          </cell>
          <cell r="D27">
            <v>18.3</v>
          </cell>
          <cell r="E27">
            <v>55.541666666666664</v>
          </cell>
          <cell r="F27">
            <v>72</v>
          </cell>
          <cell r="G27">
            <v>27</v>
          </cell>
          <cell r="H27">
            <v>16.920000000000002</v>
          </cell>
          <cell r="I27" t="str">
            <v>*</v>
          </cell>
          <cell r="J27">
            <v>34.56</v>
          </cell>
          <cell r="K27">
            <v>0</v>
          </cell>
        </row>
        <row r="28">
          <cell r="B28">
            <v>24.512500000000003</v>
          </cell>
          <cell r="C28">
            <v>31.8</v>
          </cell>
          <cell r="D28">
            <v>20.100000000000001</v>
          </cell>
          <cell r="E28">
            <v>49.333333333333336</v>
          </cell>
          <cell r="F28">
            <v>66</v>
          </cell>
          <cell r="G28">
            <v>26</v>
          </cell>
          <cell r="H28">
            <v>14.04</v>
          </cell>
          <cell r="I28" t="str">
            <v>*</v>
          </cell>
          <cell r="J28">
            <v>28.44</v>
          </cell>
          <cell r="K28">
            <v>0</v>
          </cell>
        </row>
        <row r="29">
          <cell r="B29">
            <v>25.187499999999996</v>
          </cell>
          <cell r="C29">
            <v>31.8</v>
          </cell>
          <cell r="D29">
            <v>20.6</v>
          </cell>
          <cell r="E29">
            <v>41.875</v>
          </cell>
          <cell r="F29">
            <v>53</v>
          </cell>
          <cell r="G29">
            <v>25</v>
          </cell>
          <cell r="H29">
            <v>17.64</v>
          </cell>
          <cell r="I29" t="str">
            <v>*</v>
          </cell>
          <cell r="J29">
            <v>35.64</v>
          </cell>
          <cell r="K29">
            <v>0</v>
          </cell>
        </row>
        <row r="30">
          <cell r="B30">
            <v>24.274999999999995</v>
          </cell>
          <cell r="C30">
            <v>33</v>
          </cell>
          <cell r="D30">
            <v>16.600000000000001</v>
          </cell>
          <cell r="E30">
            <v>56.375</v>
          </cell>
          <cell r="F30">
            <v>87</v>
          </cell>
          <cell r="G30">
            <v>28</v>
          </cell>
          <cell r="H30">
            <v>18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23.520833333333329</v>
          </cell>
          <cell r="C31">
            <v>32.299999999999997</v>
          </cell>
          <cell r="D31">
            <v>18.8</v>
          </cell>
          <cell r="E31">
            <v>69.333333333333329</v>
          </cell>
          <cell r="F31">
            <v>96</v>
          </cell>
          <cell r="G31">
            <v>33</v>
          </cell>
          <cell r="H31">
            <v>15.48</v>
          </cell>
          <cell r="I31" t="str">
            <v>*</v>
          </cell>
          <cell r="J31">
            <v>47.16</v>
          </cell>
          <cell r="K31">
            <v>15</v>
          </cell>
        </row>
        <row r="32">
          <cell r="B32">
            <v>20.933333333333326</v>
          </cell>
          <cell r="C32">
            <v>26.7</v>
          </cell>
          <cell r="D32">
            <v>18.8</v>
          </cell>
          <cell r="E32">
            <v>83.75</v>
          </cell>
          <cell r="F32">
            <v>97</v>
          </cell>
          <cell r="G32">
            <v>54</v>
          </cell>
          <cell r="H32">
            <v>20.16</v>
          </cell>
          <cell r="I32" t="str">
            <v>*</v>
          </cell>
          <cell r="J32">
            <v>35.64</v>
          </cell>
          <cell r="K32">
            <v>0.8</v>
          </cell>
        </row>
        <row r="33">
          <cell r="B33">
            <v>19.787500000000001</v>
          </cell>
          <cell r="C33">
            <v>27.1</v>
          </cell>
          <cell r="D33">
            <v>16</v>
          </cell>
          <cell r="E33">
            <v>85.166666666666671</v>
          </cell>
          <cell r="F33">
            <v>99</v>
          </cell>
          <cell r="G33">
            <v>52</v>
          </cell>
          <cell r="H33">
            <v>9.7200000000000006</v>
          </cell>
          <cell r="I33" t="str">
            <v>*</v>
          </cell>
          <cell r="J33">
            <v>24.12</v>
          </cell>
          <cell r="K33">
            <v>0.2</v>
          </cell>
        </row>
        <row r="34">
          <cell r="B34">
            <v>20.308333333333334</v>
          </cell>
          <cell r="C34">
            <v>28.3</v>
          </cell>
          <cell r="D34">
            <v>15.2</v>
          </cell>
          <cell r="E34">
            <v>74.875</v>
          </cell>
          <cell r="F34">
            <v>99</v>
          </cell>
          <cell r="G34">
            <v>47</v>
          </cell>
          <cell r="H34">
            <v>16.920000000000002</v>
          </cell>
          <cell r="I34" t="str">
            <v>*</v>
          </cell>
          <cell r="J34">
            <v>35.28</v>
          </cell>
          <cell r="K34">
            <v>0</v>
          </cell>
        </row>
        <row r="35">
          <cell r="B35">
            <v>22.441666666666666</v>
          </cell>
          <cell r="C35">
            <v>31.9</v>
          </cell>
          <cell r="D35">
            <v>16</v>
          </cell>
          <cell r="E35">
            <v>63.25</v>
          </cell>
          <cell r="F35">
            <v>88</v>
          </cell>
          <cell r="G35">
            <v>28</v>
          </cell>
          <cell r="H35">
            <v>14.76</v>
          </cell>
          <cell r="I35" t="str">
            <v>*</v>
          </cell>
          <cell r="J35">
            <v>32.04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21.104166666666668</v>
          </cell>
          <cell r="C5">
            <v>30.3</v>
          </cell>
          <cell r="D5">
            <v>12</v>
          </cell>
          <cell r="E5">
            <v>61.291666666666664</v>
          </cell>
          <cell r="F5">
            <v>92</v>
          </cell>
          <cell r="G5">
            <v>26</v>
          </cell>
          <cell r="H5">
            <v>0</v>
          </cell>
          <cell r="I5" t="str">
            <v>*</v>
          </cell>
          <cell r="J5">
            <v>14.4</v>
          </cell>
          <cell r="K5">
            <v>0</v>
          </cell>
        </row>
        <row r="6">
          <cell r="B6">
            <v>19.862499999999997</v>
          </cell>
          <cell r="C6">
            <v>29.8</v>
          </cell>
          <cell r="D6">
            <v>11.5</v>
          </cell>
          <cell r="E6">
            <v>63.875</v>
          </cell>
          <cell r="F6">
            <v>93</v>
          </cell>
          <cell r="G6">
            <v>29</v>
          </cell>
          <cell r="H6">
            <v>0.36000000000000004</v>
          </cell>
          <cell r="I6" t="str">
            <v>*</v>
          </cell>
          <cell r="J6">
            <v>15.48</v>
          </cell>
          <cell r="K6">
            <v>0</v>
          </cell>
        </row>
        <row r="7">
          <cell r="B7">
            <v>20.05</v>
          </cell>
          <cell r="C7">
            <v>30</v>
          </cell>
          <cell r="D7">
            <v>11.5</v>
          </cell>
          <cell r="E7">
            <v>61.041666666666664</v>
          </cell>
          <cell r="F7">
            <v>94</v>
          </cell>
          <cell r="G7">
            <v>22</v>
          </cell>
          <cell r="H7">
            <v>0</v>
          </cell>
          <cell r="I7" t="str">
            <v>*</v>
          </cell>
          <cell r="J7">
            <v>10.44</v>
          </cell>
          <cell r="K7">
            <v>0</v>
          </cell>
        </row>
        <row r="8">
          <cell r="B8">
            <v>19.387500000000003</v>
          </cell>
          <cell r="C8">
            <v>29</v>
          </cell>
          <cell r="D8">
            <v>10.4</v>
          </cell>
          <cell r="E8">
            <v>60.458333333333336</v>
          </cell>
          <cell r="F8">
            <v>91</v>
          </cell>
          <cell r="G8">
            <v>23</v>
          </cell>
          <cell r="H8">
            <v>0</v>
          </cell>
          <cell r="I8" t="str">
            <v>*</v>
          </cell>
          <cell r="J8">
            <v>16.920000000000002</v>
          </cell>
          <cell r="K8">
            <v>0</v>
          </cell>
        </row>
        <row r="9">
          <cell r="B9">
            <v>19.483333333333331</v>
          </cell>
          <cell r="C9">
            <v>30.6</v>
          </cell>
          <cell r="D9">
            <v>9.6</v>
          </cell>
          <cell r="E9">
            <v>60.791666666666664</v>
          </cell>
          <cell r="F9">
            <v>92</v>
          </cell>
          <cell r="G9">
            <v>25</v>
          </cell>
          <cell r="H9">
            <v>0</v>
          </cell>
          <cell r="I9" t="str">
            <v>*</v>
          </cell>
          <cell r="J9">
            <v>14.04</v>
          </cell>
          <cell r="K9">
            <v>0</v>
          </cell>
        </row>
        <row r="10">
          <cell r="B10">
            <v>20.329166666666669</v>
          </cell>
          <cell r="C10">
            <v>29.5</v>
          </cell>
          <cell r="D10">
            <v>10.6</v>
          </cell>
          <cell r="E10">
            <v>56.791666666666664</v>
          </cell>
          <cell r="F10">
            <v>90</v>
          </cell>
          <cell r="G10">
            <v>27</v>
          </cell>
          <cell r="H10">
            <v>0</v>
          </cell>
          <cell r="I10" t="str">
            <v>*</v>
          </cell>
          <cell r="J10">
            <v>28.8</v>
          </cell>
          <cell r="K10">
            <v>0</v>
          </cell>
        </row>
        <row r="11">
          <cell r="B11">
            <v>20.879166666666666</v>
          </cell>
          <cell r="C11">
            <v>31.7</v>
          </cell>
          <cell r="D11">
            <v>11.7</v>
          </cell>
          <cell r="E11">
            <v>56.208333333333336</v>
          </cell>
          <cell r="F11">
            <v>88</v>
          </cell>
          <cell r="G11">
            <v>20</v>
          </cell>
          <cell r="H11">
            <v>0.72000000000000008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21.636363636363637</v>
          </cell>
          <cell r="C12">
            <v>32.799999999999997</v>
          </cell>
          <cell r="D12">
            <v>11.8</v>
          </cell>
          <cell r="E12">
            <v>54.409090909090907</v>
          </cell>
          <cell r="F12">
            <v>87</v>
          </cell>
          <cell r="G12">
            <v>21</v>
          </cell>
          <cell r="H12">
            <v>10.44</v>
          </cell>
          <cell r="I12" t="str">
            <v>*</v>
          </cell>
          <cell r="J12">
            <v>34.92</v>
          </cell>
          <cell r="K12">
            <v>0</v>
          </cell>
        </row>
        <row r="13">
          <cell r="B13">
            <v>23.056521739130442</v>
          </cell>
          <cell r="C13">
            <v>33.1</v>
          </cell>
          <cell r="D13">
            <v>14.7</v>
          </cell>
          <cell r="E13">
            <v>54.304347826086953</v>
          </cell>
          <cell r="F13">
            <v>84</v>
          </cell>
          <cell r="G13">
            <v>24</v>
          </cell>
          <cell r="H13">
            <v>0</v>
          </cell>
          <cell r="I13" t="str">
            <v>*</v>
          </cell>
          <cell r="J13">
            <v>13.32</v>
          </cell>
          <cell r="K13">
            <v>0</v>
          </cell>
        </row>
        <row r="14">
          <cell r="B14">
            <v>23.045833333333334</v>
          </cell>
          <cell r="C14">
            <v>34</v>
          </cell>
          <cell r="D14">
            <v>13.6</v>
          </cell>
          <cell r="E14">
            <v>55.333333333333336</v>
          </cell>
          <cell r="F14">
            <v>91</v>
          </cell>
          <cell r="G14">
            <v>21</v>
          </cell>
          <cell r="H14">
            <v>1.4400000000000002</v>
          </cell>
          <cell r="I14" t="str">
            <v>*</v>
          </cell>
          <cell r="J14">
            <v>28.44</v>
          </cell>
          <cell r="K14">
            <v>0</v>
          </cell>
        </row>
        <row r="15">
          <cell r="B15">
            <v>22.470833333333335</v>
          </cell>
          <cell r="C15">
            <v>34.200000000000003</v>
          </cell>
          <cell r="D15">
            <v>12.3</v>
          </cell>
          <cell r="E15">
            <v>53.833333333333336</v>
          </cell>
          <cell r="F15">
            <v>90</v>
          </cell>
          <cell r="G15">
            <v>17</v>
          </cell>
          <cell r="H15">
            <v>0.36000000000000004</v>
          </cell>
          <cell r="I15" t="str">
            <v>*</v>
          </cell>
          <cell r="J15">
            <v>21.96</v>
          </cell>
          <cell r="K15">
            <v>0</v>
          </cell>
        </row>
        <row r="16">
          <cell r="B16">
            <v>22.995833333333334</v>
          </cell>
          <cell r="C16">
            <v>34.1</v>
          </cell>
          <cell r="D16">
            <v>13</v>
          </cell>
          <cell r="E16">
            <v>51.958333333333336</v>
          </cell>
          <cell r="F16">
            <v>87</v>
          </cell>
          <cell r="G16">
            <v>18</v>
          </cell>
          <cell r="H16">
            <v>18.36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19.858333333333331</v>
          </cell>
          <cell r="C17">
            <v>27.3</v>
          </cell>
          <cell r="D17">
            <v>14</v>
          </cell>
          <cell r="E17">
            <v>66.416666666666671</v>
          </cell>
          <cell r="F17">
            <v>92</v>
          </cell>
          <cell r="G17">
            <v>40</v>
          </cell>
          <cell r="H17">
            <v>8.2799999999999994</v>
          </cell>
          <cell r="I17" t="str">
            <v>*</v>
          </cell>
          <cell r="J17">
            <v>38.159999999999997</v>
          </cell>
          <cell r="K17">
            <v>8</v>
          </cell>
        </row>
        <row r="18">
          <cell r="B18">
            <v>14.724999999999996</v>
          </cell>
          <cell r="C18">
            <v>20.9</v>
          </cell>
          <cell r="D18">
            <v>9.6</v>
          </cell>
          <cell r="E18">
            <v>72.625</v>
          </cell>
          <cell r="F18">
            <v>91</v>
          </cell>
          <cell r="G18">
            <v>36</v>
          </cell>
          <cell r="H18">
            <v>0.36000000000000004</v>
          </cell>
          <cell r="I18" t="str">
            <v>*</v>
          </cell>
          <cell r="J18">
            <v>19.440000000000001</v>
          </cell>
          <cell r="K18">
            <v>2.8000000000000003</v>
          </cell>
        </row>
        <row r="19">
          <cell r="B19">
            <v>15.029166666666669</v>
          </cell>
          <cell r="C19">
            <v>26.2</v>
          </cell>
          <cell r="D19">
            <v>5.6</v>
          </cell>
          <cell r="E19">
            <v>68.25</v>
          </cell>
          <cell r="F19">
            <v>94</v>
          </cell>
          <cell r="G19">
            <v>30</v>
          </cell>
          <cell r="H19">
            <v>0</v>
          </cell>
          <cell r="I19" t="str">
            <v>*</v>
          </cell>
          <cell r="J19">
            <v>10.44</v>
          </cell>
          <cell r="K19">
            <v>0</v>
          </cell>
        </row>
        <row r="20">
          <cell r="B20">
            <v>21.633333333333329</v>
          </cell>
          <cell r="C20">
            <v>32.4</v>
          </cell>
          <cell r="D20">
            <v>13.7</v>
          </cell>
          <cell r="E20">
            <v>57.333333333333336</v>
          </cell>
          <cell r="F20">
            <v>85</v>
          </cell>
          <cell r="G20">
            <v>27</v>
          </cell>
          <cell r="H20">
            <v>0</v>
          </cell>
          <cell r="I20" t="str">
            <v>*</v>
          </cell>
          <cell r="J20">
            <v>0</v>
          </cell>
          <cell r="K20">
            <v>0</v>
          </cell>
        </row>
        <row r="21">
          <cell r="B21">
            <v>22.700000000000003</v>
          </cell>
          <cell r="C21">
            <v>33.1</v>
          </cell>
          <cell r="D21">
            <v>14.6</v>
          </cell>
          <cell r="E21">
            <v>63</v>
          </cell>
          <cell r="F21">
            <v>92</v>
          </cell>
          <cell r="G21">
            <v>27</v>
          </cell>
          <cell r="H21">
            <v>0</v>
          </cell>
          <cell r="I21" t="str">
            <v>*</v>
          </cell>
          <cell r="J21">
            <v>0</v>
          </cell>
          <cell r="K21">
            <v>0</v>
          </cell>
        </row>
        <row r="22">
          <cell r="B22">
            <v>23.249999999999996</v>
          </cell>
          <cell r="C22">
            <v>33.6</v>
          </cell>
          <cell r="D22">
            <v>16.2</v>
          </cell>
          <cell r="E22">
            <v>65.5</v>
          </cell>
          <cell r="F22">
            <v>88</v>
          </cell>
          <cell r="G22">
            <v>29</v>
          </cell>
          <cell r="H22">
            <v>0.36000000000000004</v>
          </cell>
          <cell r="I22" t="str">
            <v>*</v>
          </cell>
          <cell r="J22">
            <v>24.840000000000003</v>
          </cell>
          <cell r="K22">
            <v>0</v>
          </cell>
        </row>
        <row r="23">
          <cell r="B23">
            <v>22.354166666666668</v>
          </cell>
          <cell r="C23">
            <v>30</v>
          </cell>
          <cell r="D23">
            <v>16.899999999999999</v>
          </cell>
          <cell r="E23">
            <v>70.166666666666671</v>
          </cell>
          <cell r="F23">
            <v>91</v>
          </cell>
          <cell r="G23">
            <v>41</v>
          </cell>
          <cell r="H23">
            <v>0.36000000000000004</v>
          </cell>
          <cell r="I23" t="str">
            <v>*</v>
          </cell>
          <cell r="J23">
            <v>21.96</v>
          </cell>
          <cell r="K23">
            <v>0</v>
          </cell>
        </row>
        <row r="24">
          <cell r="B24">
            <v>24.016666666666662</v>
          </cell>
          <cell r="C24">
            <v>31.9</v>
          </cell>
          <cell r="D24">
            <v>17.100000000000001</v>
          </cell>
          <cell r="E24">
            <v>61.041666666666664</v>
          </cell>
          <cell r="F24">
            <v>86</v>
          </cell>
          <cell r="G24">
            <v>32</v>
          </cell>
          <cell r="H24">
            <v>0.72000000000000008</v>
          </cell>
          <cell r="I24" t="str">
            <v>*</v>
          </cell>
          <cell r="J24">
            <v>29.880000000000003</v>
          </cell>
          <cell r="K24">
            <v>0</v>
          </cell>
        </row>
        <row r="25">
          <cell r="B25">
            <v>24.366666666666671</v>
          </cell>
          <cell r="C25">
            <v>30.9</v>
          </cell>
          <cell r="D25">
            <v>18.5</v>
          </cell>
          <cell r="E25">
            <v>58.541666666666664</v>
          </cell>
          <cell r="F25">
            <v>82</v>
          </cell>
          <cell r="G25">
            <v>33</v>
          </cell>
          <cell r="H25">
            <v>16.559999999999999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22.88695652173913</v>
          </cell>
          <cell r="C26">
            <v>30.5</v>
          </cell>
          <cell r="D26">
            <v>14.7</v>
          </cell>
          <cell r="E26">
            <v>58.652173913043477</v>
          </cell>
          <cell r="F26">
            <v>89</v>
          </cell>
          <cell r="G26">
            <v>29</v>
          </cell>
          <cell r="H26">
            <v>13.32</v>
          </cell>
          <cell r="I26" t="str">
            <v>*</v>
          </cell>
          <cell r="J26">
            <v>34.92</v>
          </cell>
          <cell r="K26">
            <v>0</v>
          </cell>
        </row>
        <row r="27">
          <cell r="B27">
            <v>23.033333333333335</v>
          </cell>
          <cell r="C27">
            <v>31.3</v>
          </cell>
          <cell r="D27">
            <v>13.6</v>
          </cell>
          <cell r="E27">
            <v>55.458333333333336</v>
          </cell>
          <cell r="F27">
            <v>91</v>
          </cell>
          <cell r="G27">
            <v>27</v>
          </cell>
          <cell r="H27">
            <v>1.08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23.195833333333329</v>
          </cell>
          <cell r="C28">
            <v>31.9</v>
          </cell>
          <cell r="D28">
            <v>13.4</v>
          </cell>
          <cell r="E28">
            <v>51.541666666666664</v>
          </cell>
          <cell r="F28">
            <v>88</v>
          </cell>
          <cell r="G28">
            <v>19</v>
          </cell>
          <cell r="H28">
            <v>0</v>
          </cell>
          <cell r="I28" t="str">
            <v>*</v>
          </cell>
          <cell r="J28">
            <v>29.16</v>
          </cell>
          <cell r="K28">
            <v>0</v>
          </cell>
        </row>
        <row r="29">
          <cell r="B29">
            <v>21.991666666666664</v>
          </cell>
          <cell r="C29">
            <v>32.299999999999997</v>
          </cell>
          <cell r="D29">
            <v>13.5</v>
          </cell>
          <cell r="E29">
            <v>57.958333333333336</v>
          </cell>
          <cell r="F29">
            <v>87</v>
          </cell>
          <cell r="G29">
            <v>28</v>
          </cell>
          <cell r="H29">
            <v>4.32</v>
          </cell>
          <cell r="I29" t="str">
            <v>*</v>
          </cell>
          <cell r="J29">
            <v>24.12</v>
          </cell>
          <cell r="K29">
            <v>0</v>
          </cell>
        </row>
        <row r="30">
          <cell r="B30">
            <v>23.570833333333329</v>
          </cell>
          <cell r="C30">
            <v>33.200000000000003</v>
          </cell>
          <cell r="D30">
            <v>15</v>
          </cell>
          <cell r="E30">
            <v>57.375</v>
          </cell>
          <cell r="F30">
            <v>89</v>
          </cell>
          <cell r="G30">
            <v>23</v>
          </cell>
          <cell r="H30">
            <v>10.08</v>
          </cell>
          <cell r="I30" t="str">
            <v>*</v>
          </cell>
          <cell r="J30">
            <v>27</v>
          </cell>
          <cell r="K30">
            <v>0</v>
          </cell>
        </row>
        <row r="31">
          <cell r="B31">
            <v>23.708695652173905</v>
          </cell>
          <cell r="C31">
            <v>33.6</v>
          </cell>
          <cell r="D31">
            <v>14.3</v>
          </cell>
          <cell r="E31">
            <v>54.130434782608695</v>
          </cell>
          <cell r="F31">
            <v>92</v>
          </cell>
          <cell r="G31">
            <v>20</v>
          </cell>
          <cell r="H31">
            <v>2.52</v>
          </cell>
          <cell r="I31" t="str">
            <v>*</v>
          </cell>
          <cell r="J31">
            <v>24.12</v>
          </cell>
          <cell r="K31">
            <v>0</v>
          </cell>
        </row>
        <row r="32">
          <cell r="B32">
            <v>23.737500000000008</v>
          </cell>
          <cell r="C32">
            <v>34.1</v>
          </cell>
          <cell r="D32">
            <v>14.8</v>
          </cell>
          <cell r="E32">
            <v>49.375</v>
          </cell>
          <cell r="F32">
            <v>83</v>
          </cell>
          <cell r="G32">
            <v>19</v>
          </cell>
          <cell r="H32">
            <v>1.08</v>
          </cell>
          <cell r="I32" t="str">
            <v>*</v>
          </cell>
          <cell r="J32">
            <v>27</v>
          </cell>
          <cell r="K32">
            <v>0</v>
          </cell>
        </row>
        <row r="33">
          <cell r="B33">
            <v>22.658333333333342</v>
          </cell>
          <cell r="C33">
            <v>30.3</v>
          </cell>
          <cell r="D33">
            <v>15.1</v>
          </cell>
          <cell r="E33">
            <v>60.458333333333336</v>
          </cell>
          <cell r="F33">
            <v>89</v>
          </cell>
          <cell r="G33">
            <v>32</v>
          </cell>
          <cell r="H33">
            <v>5.4</v>
          </cell>
          <cell r="I33" t="str">
            <v>*</v>
          </cell>
          <cell r="J33">
            <v>32.76</v>
          </cell>
          <cell r="K33">
            <v>0</v>
          </cell>
        </row>
        <row r="34">
          <cell r="B34">
            <v>22.058333333333337</v>
          </cell>
          <cell r="C34">
            <v>31</v>
          </cell>
          <cell r="D34">
            <v>15.6</v>
          </cell>
          <cell r="E34">
            <v>62.041666666666664</v>
          </cell>
          <cell r="F34">
            <v>87</v>
          </cell>
          <cell r="G34">
            <v>32</v>
          </cell>
          <cell r="H34">
            <v>0</v>
          </cell>
          <cell r="I34" t="str">
            <v>*</v>
          </cell>
          <cell r="J34">
            <v>18.720000000000002</v>
          </cell>
          <cell r="K34">
            <v>0</v>
          </cell>
        </row>
        <row r="35">
          <cell r="B35">
            <v>22.845833333333331</v>
          </cell>
          <cell r="C35">
            <v>32.200000000000003</v>
          </cell>
          <cell r="D35">
            <v>13.9</v>
          </cell>
          <cell r="E35">
            <v>57.125</v>
          </cell>
          <cell r="F35">
            <v>90</v>
          </cell>
          <cell r="G35">
            <v>25</v>
          </cell>
          <cell r="H35">
            <v>0</v>
          </cell>
          <cell r="I35" t="str">
            <v>*</v>
          </cell>
          <cell r="J35">
            <v>25.56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 xml:space="preserve"> 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18.504166666666666</v>
          </cell>
          <cell r="C5">
            <v>25.2</v>
          </cell>
          <cell r="D5">
            <v>14.2</v>
          </cell>
          <cell r="E5">
            <v>73</v>
          </cell>
          <cell r="F5">
            <v>91</v>
          </cell>
          <cell r="G5">
            <v>43</v>
          </cell>
          <cell r="H5">
            <v>12.24</v>
          </cell>
          <cell r="I5" t="str">
            <v>*</v>
          </cell>
          <cell r="J5">
            <v>24.48</v>
          </cell>
          <cell r="K5">
            <v>0</v>
          </cell>
        </row>
        <row r="6">
          <cell r="B6">
            <v>18.687500000000004</v>
          </cell>
          <cell r="C6">
            <v>24.6</v>
          </cell>
          <cell r="D6">
            <v>14</v>
          </cell>
          <cell r="E6">
            <v>72.125</v>
          </cell>
          <cell r="F6">
            <v>88</v>
          </cell>
          <cell r="G6">
            <v>48</v>
          </cell>
          <cell r="H6">
            <v>14.04</v>
          </cell>
          <cell r="I6" t="str">
            <v>*</v>
          </cell>
          <cell r="J6">
            <v>29.16</v>
          </cell>
          <cell r="K6">
            <v>0</v>
          </cell>
        </row>
        <row r="7">
          <cell r="B7">
            <v>18.033333333333331</v>
          </cell>
          <cell r="C7">
            <v>24.2</v>
          </cell>
          <cell r="D7">
            <v>12.7</v>
          </cell>
          <cell r="E7">
            <v>72.083333333333329</v>
          </cell>
          <cell r="F7">
            <v>89</v>
          </cell>
          <cell r="G7">
            <v>47</v>
          </cell>
          <cell r="H7">
            <v>15.48</v>
          </cell>
          <cell r="I7" t="str">
            <v>*</v>
          </cell>
          <cell r="J7">
            <v>32.4</v>
          </cell>
          <cell r="K7">
            <v>0</v>
          </cell>
        </row>
        <row r="8">
          <cell r="B8">
            <v>16.620833333333334</v>
          </cell>
          <cell r="C8">
            <v>23.2</v>
          </cell>
          <cell r="D8">
            <v>11.6</v>
          </cell>
          <cell r="E8">
            <v>75.583333333333329</v>
          </cell>
          <cell r="F8">
            <v>92</v>
          </cell>
          <cell r="G8">
            <v>52</v>
          </cell>
          <cell r="H8">
            <v>20.52</v>
          </cell>
          <cell r="I8" t="str">
            <v>*</v>
          </cell>
          <cell r="J8">
            <v>40.32</v>
          </cell>
          <cell r="K8">
            <v>0</v>
          </cell>
        </row>
        <row r="9">
          <cell r="B9">
            <v>17.999999999999996</v>
          </cell>
          <cell r="C9">
            <v>25.2</v>
          </cell>
          <cell r="D9">
            <v>12.7</v>
          </cell>
          <cell r="E9">
            <v>69.041666666666671</v>
          </cell>
          <cell r="F9">
            <v>86</v>
          </cell>
          <cell r="G9">
            <v>44</v>
          </cell>
          <cell r="H9">
            <v>21.240000000000002</v>
          </cell>
          <cell r="I9" t="str">
            <v>*</v>
          </cell>
          <cell r="J9">
            <v>40.32</v>
          </cell>
          <cell r="K9">
            <v>0</v>
          </cell>
        </row>
        <row r="10">
          <cell r="B10">
            <v>19.820833333333329</v>
          </cell>
          <cell r="C10">
            <v>27.8</v>
          </cell>
          <cell r="D10">
            <v>15.8</v>
          </cell>
          <cell r="E10">
            <v>65</v>
          </cell>
          <cell r="F10">
            <v>80</v>
          </cell>
          <cell r="G10">
            <v>32</v>
          </cell>
          <cell r="H10">
            <v>18.720000000000002</v>
          </cell>
          <cell r="I10" t="str">
            <v>*</v>
          </cell>
          <cell r="J10">
            <v>33.840000000000003</v>
          </cell>
          <cell r="K10">
            <v>0</v>
          </cell>
        </row>
        <row r="11">
          <cell r="B11">
            <v>21.283333333333335</v>
          </cell>
          <cell r="C11">
            <v>27.3</v>
          </cell>
          <cell r="D11">
            <v>18</v>
          </cell>
          <cell r="E11">
            <v>62.458333333333336</v>
          </cell>
          <cell r="F11">
            <v>76</v>
          </cell>
          <cell r="G11">
            <v>37</v>
          </cell>
          <cell r="H11">
            <v>16.2</v>
          </cell>
          <cell r="I11" t="str">
            <v>*</v>
          </cell>
          <cell r="J11">
            <v>46.440000000000005</v>
          </cell>
          <cell r="K11">
            <v>0</v>
          </cell>
        </row>
        <row r="12">
          <cell r="B12">
            <v>23.749999999999996</v>
          </cell>
          <cell r="C12">
            <v>27.3</v>
          </cell>
          <cell r="D12">
            <v>19.7</v>
          </cell>
          <cell r="E12">
            <v>55.541666666666664</v>
          </cell>
          <cell r="F12">
            <v>74</v>
          </cell>
          <cell r="G12">
            <v>41</v>
          </cell>
          <cell r="H12">
            <v>20.52</v>
          </cell>
          <cell r="I12" t="str">
            <v>*</v>
          </cell>
          <cell r="J12">
            <v>55.080000000000005</v>
          </cell>
          <cell r="K12">
            <v>0</v>
          </cell>
        </row>
        <row r="13">
          <cell r="B13">
            <v>22.262499999999999</v>
          </cell>
          <cell r="C13">
            <v>28.8</v>
          </cell>
          <cell r="D13">
            <v>17.899999999999999</v>
          </cell>
          <cell r="E13">
            <v>71.541666666666671</v>
          </cell>
          <cell r="F13">
            <v>87</v>
          </cell>
          <cell r="G13">
            <v>46</v>
          </cell>
          <cell r="H13">
            <v>14.76</v>
          </cell>
          <cell r="I13" t="str">
            <v>*</v>
          </cell>
          <cell r="J13">
            <v>30.6</v>
          </cell>
          <cell r="K13">
            <v>0.2</v>
          </cell>
        </row>
        <row r="14">
          <cell r="B14">
            <v>22.612499999999994</v>
          </cell>
          <cell r="C14">
            <v>28.3</v>
          </cell>
          <cell r="D14">
            <v>18.899999999999999</v>
          </cell>
          <cell r="E14">
            <v>67.375</v>
          </cell>
          <cell r="F14">
            <v>83</v>
          </cell>
          <cell r="G14">
            <v>44</v>
          </cell>
          <cell r="H14">
            <v>15.48</v>
          </cell>
          <cell r="I14" t="str">
            <v>*</v>
          </cell>
          <cell r="J14">
            <v>38.880000000000003</v>
          </cell>
          <cell r="K14">
            <v>0</v>
          </cell>
        </row>
        <row r="15">
          <cell r="B15">
            <v>25.245833333333326</v>
          </cell>
          <cell r="C15">
            <v>30.1</v>
          </cell>
          <cell r="D15">
            <v>20.9</v>
          </cell>
          <cell r="E15">
            <v>56.416666666666664</v>
          </cell>
          <cell r="F15">
            <v>76</v>
          </cell>
          <cell r="G15">
            <v>39</v>
          </cell>
          <cell r="H15">
            <v>17.64</v>
          </cell>
          <cell r="I15" t="str">
            <v>*</v>
          </cell>
          <cell r="J15">
            <v>41.04</v>
          </cell>
          <cell r="K15">
            <v>0</v>
          </cell>
        </row>
        <row r="16">
          <cell r="B16">
            <v>25.029166666666665</v>
          </cell>
          <cell r="C16">
            <v>29.4</v>
          </cell>
          <cell r="D16">
            <v>20.2</v>
          </cell>
          <cell r="E16">
            <v>51.625</v>
          </cell>
          <cell r="F16">
            <v>79</v>
          </cell>
          <cell r="G16">
            <v>33</v>
          </cell>
          <cell r="H16">
            <v>21.96</v>
          </cell>
          <cell r="I16" t="str">
            <v>*</v>
          </cell>
          <cell r="J16">
            <v>56.16</v>
          </cell>
          <cell r="K16">
            <v>0</v>
          </cell>
        </row>
        <row r="17">
          <cell r="B17">
            <v>12.0375</v>
          </cell>
          <cell r="C17">
            <v>20.2</v>
          </cell>
          <cell r="D17">
            <v>9.3000000000000007</v>
          </cell>
          <cell r="E17">
            <v>86</v>
          </cell>
          <cell r="F17">
            <v>95</v>
          </cell>
          <cell r="G17">
            <v>72</v>
          </cell>
          <cell r="H17">
            <v>22.68</v>
          </cell>
          <cell r="I17" t="str">
            <v>*</v>
          </cell>
          <cell r="J17">
            <v>56.16</v>
          </cell>
          <cell r="K17">
            <v>5.6</v>
          </cell>
        </row>
        <row r="18">
          <cell r="B18">
            <v>10.454166666666667</v>
          </cell>
          <cell r="C18">
            <v>16.7</v>
          </cell>
          <cell r="D18">
            <v>7</v>
          </cell>
          <cell r="E18">
            <v>69.625</v>
          </cell>
          <cell r="F18">
            <v>90</v>
          </cell>
          <cell r="G18">
            <v>45</v>
          </cell>
          <cell r="H18">
            <v>14.76</v>
          </cell>
          <cell r="I18" t="str">
            <v>*</v>
          </cell>
          <cell r="J18">
            <v>41.04</v>
          </cell>
          <cell r="K18">
            <v>0</v>
          </cell>
        </row>
        <row r="19">
          <cell r="B19">
            <v>11.779166666666667</v>
          </cell>
          <cell r="C19">
            <v>18.899999999999999</v>
          </cell>
          <cell r="D19">
            <v>6</v>
          </cell>
          <cell r="E19">
            <v>70.291666666666671</v>
          </cell>
          <cell r="F19">
            <v>89</v>
          </cell>
          <cell r="G19">
            <v>43</v>
          </cell>
          <cell r="H19">
            <v>23.400000000000002</v>
          </cell>
          <cell r="I19" t="str">
            <v>*</v>
          </cell>
          <cell r="J19">
            <v>43.92</v>
          </cell>
          <cell r="K19">
            <v>0</v>
          </cell>
        </row>
        <row r="20">
          <cell r="B20">
            <v>16.937500000000004</v>
          </cell>
          <cell r="C20">
            <v>22.7</v>
          </cell>
          <cell r="D20">
            <v>13.2</v>
          </cell>
          <cell r="E20">
            <v>64.625</v>
          </cell>
          <cell r="F20">
            <v>75</v>
          </cell>
          <cell r="G20">
            <v>50</v>
          </cell>
          <cell r="H20">
            <v>13.68</v>
          </cell>
          <cell r="I20" t="str">
            <v>*</v>
          </cell>
          <cell r="J20">
            <v>20.88</v>
          </cell>
          <cell r="K20">
            <v>0</v>
          </cell>
        </row>
        <row r="21">
          <cell r="B21">
            <v>16.220833333333335</v>
          </cell>
          <cell r="C21">
            <v>19.3</v>
          </cell>
          <cell r="D21">
            <v>12.5</v>
          </cell>
          <cell r="E21">
            <v>82.5</v>
          </cell>
          <cell r="F21">
            <v>96</v>
          </cell>
          <cell r="G21">
            <v>66</v>
          </cell>
          <cell r="H21">
            <v>12.6</v>
          </cell>
          <cell r="I21" t="str">
            <v>*</v>
          </cell>
          <cell r="J21">
            <v>32.04</v>
          </cell>
          <cell r="K21">
            <v>0</v>
          </cell>
        </row>
        <row r="22">
          <cell r="B22">
            <v>11.6</v>
          </cell>
          <cell r="C22">
            <v>13.9</v>
          </cell>
          <cell r="D22">
            <v>9.1</v>
          </cell>
          <cell r="E22">
            <v>88.375</v>
          </cell>
          <cell r="F22">
            <v>97</v>
          </cell>
          <cell r="G22">
            <v>66</v>
          </cell>
          <cell r="H22">
            <v>14.76</v>
          </cell>
          <cell r="I22" t="str">
            <v>*</v>
          </cell>
          <cell r="J22">
            <v>29.16</v>
          </cell>
          <cell r="K22">
            <v>0</v>
          </cell>
        </row>
        <row r="23">
          <cell r="B23">
            <v>14.595833333333331</v>
          </cell>
          <cell r="C23">
            <v>22.1</v>
          </cell>
          <cell r="D23">
            <v>9.9</v>
          </cell>
          <cell r="E23">
            <v>78.75</v>
          </cell>
          <cell r="F23">
            <v>90</v>
          </cell>
          <cell r="G23">
            <v>64</v>
          </cell>
          <cell r="H23">
            <v>16.920000000000002</v>
          </cell>
          <cell r="I23" t="str">
            <v>*</v>
          </cell>
          <cell r="J23">
            <v>30.6</v>
          </cell>
          <cell r="K23">
            <v>0</v>
          </cell>
        </row>
        <row r="24">
          <cell r="B24">
            <v>18.512499999999999</v>
          </cell>
          <cell r="C24">
            <v>25.2</v>
          </cell>
          <cell r="D24">
            <v>13.8</v>
          </cell>
          <cell r="E24">
            <v>78.541666666666671</v>
          </cell>
          <cell r="F24">
            <v>95</v>
          </cell>
          <cell r="G24">
            <v>55</v>
          </cell>
          <cell r="H24">
            <v>24.12</v>
          </cell>
          <cell r="I24" t="str">
            <v>*</v>
          </cell>
          <cell r="J24">
            <v>54.72</v>
          </cell>
          <cell r="K24">
            <v>0</v>
          </cell>
        </row>
        <row r="25">
          <cell r="B25">
            <v>20.608333333333331</v>
          </cell>
          <cell r="C25">
            <v>28.5</v>
          </cell>
          <cell r="D25">
            <v>15.3</v>
          </cell>
          <cell r="E25">
            <v>71.5</v>
          </cell>
          <cell r="F25">
            <v>93</v>
          </cell>
          <cell r="G25">
            <v>38</v>
          </cell>
          <cell r="H25">
            <v>20.88</v>
          </cell>
          <cell r="I25" t="str">
            <v>*</v>
          </cell>
          <cell r="J25">
            <v>44.64</v>
          </cell>
          <cell r="K25">
            <v>0</v>
          </cell>
        </row>
        <row r="26">
          <cell r="B26">
            <v>20.695833333333336</v>
          </cell>
          <cell r="C26">
            <v>28.8</v>
          </cell>
          <cell r="D26">
            <v>14</v>
          </cell>
          <cell r="E26">
            <v>64.25</v>
          </cell>
          <cell r="F26">
            <v>92</v>
          </cell>
          <cell r="G26">
            <v>32</v>
          </cell>
          <cell r="H26">
            <v>20.88</v>
          </cell>
          <cell r="I26" t="str">
            <v>*</v>
          </cell>
          <cell r="J26">
            <v>47.519999999999996</v>
          </cell>
          <cell r="K26">
            <v>0</v>
          </cell>
        </row>
        <row r="27">
          <cell r="B27">
            <v>22.337500000000002</v>
          </cell>
          <cell r="C27">
            <v>29.2</v>
          </cell>
          <cell r="D27">
            <v>15.5</v>
          </cell>
          <cell r="E27">
            <v>52.833333333333336</v>
          </cell>
          <cell r="F27">
            <v>80</v>
          </cell>
          <cell r="G27">
            <v>26</v>
          </cell>
          <cell r="H27">
            <v>12.24</v>
          </cell>
          <cell r="I27" t="str">
            <v>*</v>
          </cell>
          <cell r="J27">
            <v>32.76</v>
          </cell>
          <cell r="K27">
            <v>0</v>
          </cell>
        </row>
        <row r="28">
          <cell r="B28">
            <v>22.525000000000002</v>
          </cell>
          <cell r="C28">
            <v>28.7</v>
          </cell>
          <cell r="D28">
            <v>15.6</v>
          </cell>
          <cell r="E28">
            <v>50.458333333333336</v>
          </cell>
          <cell r="F28">
            <v>76</v>
          </cell>
          <cell r="G28">
            <v>29</v>
          </cell>
          <cell r="H28">
            <v>16.2</v>
          </cell>
          <cell r="I28" t="str">
            <v>*</v>
          </cell>
          <cell r="J28">
            <v>38.159999999999997</v>
          </cell>
          <cell r="K28">
            <v>0</v>
          </cell>
        </row>
        <row r="29">
          <cell r="B29">
            <v>22.583333333333332</v>
          </cell>
          <cell r="C29">
            <v>29.3</v>
          </cell>
          <cell r="D29">
            <v>17.3</v>
          </cell>
          <cell r="E29">
            <v>48.375</v>
          </cell>
          <cell r="F29">
            <v>65</v>
          </cell>
          <cell r="G29">
            <v>23</v>
          </cell>
          <cell r="H29">
            <v>15.840000000000002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21.141666666666669</v>
          </cell>
          <cell r="C30">
            <v>25.2</v>
          </cell>
          <cell r="D30">
            <v>16.8</v>
          </cell>
          <cell r="E30">
            <v>54.458333333333336</v>
          </cell>
          <cell r="F30">
            <v>74</v>
          </cell>
          <cell r="G30">
            <v>41</v>
          </cell>
          <cell r="H30">
            <v>10.8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19.462499999999999</v>
          </cell>
          <cell r="C31">
            <v>24.1</v>
          </cell>
          <cell r="D31">
            <v>15.9</v>
          </cell>
          <cell r="E31">
            <v>75.833333333333329</v>
          </cell>
          <cell r="F31">
            <v>92</v>
          </cell>
          <cell r="G31">
            <v>59</v>
          </cell>
          <cell r="H31">
            <v>10.8</v>
          </cell>
          <cell r="I31" t="str">
            <v>*</v>
          </cell>
          <cell r="J31">
            <v>23.759999999999998</v>
          </cell>
          <cell r="K31">
            <v>0.4</v>
          </cell>
        </row>
        <row r="32">
          <cell r="B32">
            <v>18.45</v>
          </cell>
          <cell r="C32">
            <v>23.3</v>
          </cell>
          <cell r="D32">
            <v>15.7</v>
          </cell>
          <cell r="E32">
            <v>84.416666666666671</v>
          </cell>
          <cell r="F32">
            <v>93</v>
          </cell>
          <cell r="G32">
            <v>64</v>
          </cell>
          <cell r="H32">
            <v>11.520000000000001</v>
          </cell>
          <cell r="I32" t="str">
            <v>*</v>
          </cell>
          <cell r="J32">
            <v>28.08</v>
          </cell>
          <cell r="K32">
            <v>0.60000000000000009</v>
          </cell>
        </row>
        <row r="33">
          <cell r="B33">
            <v>16.904166666666669</v>
          </cell>
          <cell r="C33">
            <v>20.2</v>
          </cell>
          <cell r="D33">
            <v>14.4</v>
          </cell>
          <cell r="E33">
            <v>90.666666666666671</v>
          </cell>
          <cell r="F33">
            <v>96</v>
          </cell>
          <cell r="G33">
            <v>76</v>
          </cell>
          <cell r="H33">
            <v>10.44</v>
          </cell>
          <cell r="I33" t="str">
            <v>*</v>
          </cell>
          <cell r="J33">
            <v>19.8</v>
          </cell>
          <cell r="K33">
            <v>0.2</v>
          </cell>
        </row>
        <row r="34">
          <cell r="B34">
            <v>18.433333333333334</v>
          </cell>
          <cell r="C34">
            <v>26.8</v>
          </cell>
          <cell r="D34">
            <v>13.2</v>
          </cell>
          <cell r="E34">
            <v>81.708333333333329</v>
          </cell>
          <cell r="F34">
            <v>97</v>
          </cell>
          <cell r="G34">
            <v>49</v>
          </cell>
          <cell r="H34">
            <v>17.64</v>
          </cell>
          <cell r="I34" t="str">
            <v>*</v>
          </cell>
          <cell r="J34">
            <v>33.119999999999997</v>
          </cell>
          <cell r="K34">
            <v>0.2</v>
          </cell>
        </row>
        <row r="35">
          <cell r="B35">
            <v>21.233333333333334</v>
          </cell>
          <cell r="C35">
            <v>30.3</v>
          </cell>
          <cell r="D35">
            <v>15.1</v>
          </cell>
          <cell r="E35">
            <v>64.083333333333329</v>
          </cell>
          <cell r="F35">
            <v>88</v>
          </cell>
          <cell r="G35">
            <v>27</v>
          </cell>
          <cell r="H35">
            <v>15.120000000000001</v>
          </cell>
          <cell r="I35" t="str">
            <v>*</v>
          </cell>
          <cell r="J35">
            <v>27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22.333333333333332</v>
          </cell>
          <cell r="C5">
            <v>31.3</v>
          </cell>
          <cell r="D5">
            <v>14.3</v>
          </cell>
          <cell r="E5">
            <v>63.041666666666664</v>
          </cell>
          <cell r="F5">
            <v>90</v>
          </cell>
          <cell r="G5">
            <v>29</v>
          </cell>
          <cell r="H5">
            <v>4.6800000000000006</v>
          </cell>
          <cell r="I5" t="str">
            <v>*</v>
          </cell>
          <cell r="J5">
            <v>16.559999999999999</v>
          </cell>
          <cell r="K5">
            <v>0</v>
          </cell>
        </row>
        <row r="6">
          <cell r="B6">
            <v>21.637499999999999</v>
          </cell>
          <cell r="C6">
            <v>31.3</v>
          </cell>
          <cell r="D6">
            <v>12.8</v>
          </cell>
          <cell r="E6">
            <v>62.166666666666664</v>
          </cell>
          <cell r="F6">
            <v>91</v>
          </cell>
          <cell r="G6">
            <v>28</v>
          </cell>
          <cell r="H6">
            <v>11.879999999999999</v>
          </cell>
          <cell r="I6" t="str">
            <v>*</v>
          </cell>
          <cell r="J6">
            <v>32.4</v>
          </cell>
          <cell r="K6">
            <v>0</v>
          </cell>
        </row>
        <row r="7">
          <cell r="B7">
            <v>22.566666666666666</v>
          </cell>
          <cell r="C7">
            <v>32.299999999999997</v>
          </cell>
          <cell r="D7">
            <v>13.2</v>
          </cell>
          <cell r="E7">
            <v>58.708333333333336</v>
          </cell>
          <cell r="F7">
            <v>89</v>
          </cell>
          <cell r="G7">
            <v>24</v>
          </cell>
          <cell r="H7">
            <v>10.44</v>
          </cell>
          <cell r="I7" t="str">
            <v>*</v>
          </cell>
          <cell r="J7">
            <v>27</v>
          </cell>
          <cell r="K7">
            <v>0</v>
          </cell>
        </row>
        <row r="8">
          <cell r="B8">
            <v>23.0625</v>
          </cell>
          <cell r="C8">
            <v>31.9</v>
          </cell>
          <cell r="D8">
            <v>14.8</v>
          </cell>
          <cell r="E8">
            <v>53.833333333333336</v>
          </cell>
          <cell r="F8">
            <v>82</v>
          </cell>
          <cell r="G8">
            <v>25</v>
          </cell>
          <cell r="H8">
            <v>12.24</v>
          </cell>
          <cell r="I8" t="str">
            <v>*</v>
          </cell>
          <cell r="J8">
            <v>32.04</v>
          </cell>
          <cell r="K8">
            <v>0</v>
          </cell>
        </row>
        <row r="9">
          <cell r="B9">
            <v>23.604166666666668</v>
          </cell>
          <cell r="C9">
            <v>30.3</v>
          </cell>
          <cell r="D9">
            <v>18.8</v>
          </cell>
          <cell r="E9">
            <v>53.833333333333336</v>
          </cell>
          <cell r="F9">
            <v>74</v>
          </cell>
          <cell r="G9">
            <v>32</v>
          </cell>
          <cell r="H9">
            <v>8.64</v>
          </cell>
          <cell r="I9" t="str">
            <v>*</v>
          </cell>
          <cell r="J9">
            <v>23.040000000000003</v>
          </cell>
          <cell r="K9">
            <v>0</v>
          </cell>
        </row>
        <row r="10">
          <cell r="B10">
            <v>25.720833333333335</v>
          </cell>
          <cell r="C10">
            <v>31</v>
          </cell>
          <cell r="D10">
            <v>22.7</v>
          </cell>
          <cell r="E10">
            <v>48.875</v>
          </cell>
          <cell r="F10">
            <v>62</v>
          </cell>
          <cell r="G10">
            <v>31</v>
          </cell>
          <cell r="H10">
            <v>14.76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26.629166666666659</v>
          </cell>
          <cell r="C11">
            <v>32.299999999999997</v>
          </cell>
          <cell r="D11">
            <v>23.6</v>
          </cell>
          <cell r="E11">
            <v>51.083333333333336</v>
          </cell>
          <cell r="F11">
            <v>62</v>
          </cell>
          <cell r="G11">
            <v>34</v>
          </cell>
          <cell r="H11">
            <v>15.48</v>
          </cell>
          <cell r="I11" t="str">
            <v>*</v>
          </cell>
          <cell r="J11">
            <v>38.519999999999996</v>
          </cell>
          <cell r="K11">
            <v>0</v>
          </cell>
        </row>
        <row r="12">
          <cell r="B12">
            <v>27.191666666666674</v>
          </cell>
          <cell r="C12">
            <v>31</v>
          </cell>
          <cell r="D12">
            <v>25</v>
          </cell>
          <cell r="E12">
            <v>56.041666666666664</v>
          </cell>
          <cell r="F12">
            <v>63</v>
          </cell>
          <cell r="G12">
            <v>45</v>
          </cell>
          <cell r="H12">
            <v>9.7200000000000006</v>
          </cell>
          <cell r="I12" t="str">
            <v>*</v>
          </cell>
          <cell r="J12">
            <v>26.64</v>
          </cell>
          <cell r="K12">
            <v>0</v>
          </cell>
        </row>
        <row r="13">
          <cell r="B13">
            <v>26.591666666666665</v>
          </cell>
          <cell r="C13">
            <v>32.700000000000003</v>
          </cell>
          <cell r="D13">
            <v>21.9</v>
          </cell>
          <cell r="E13">
            <v>64.583333333333329</v>
          </cell>
          <cell r="F13">
            <v>82</v>
          </cell>
          <cell r="G13">
            <v>43</v>
          </cell>
          <cell r="H13">
            <v>10.08</v>
          </cell>
          <cell r="I13" t="str">
            <v>*</v>
          </cell>
          <cell r="J13">
            <v>26.64</v>
          </cell>
          <cell r="K13">
            <v>0</v>
          </cell>
        </row>
        <row r="14">
          <cell r="B14">
            <v>27.154166666666672</v>
          </cell>
          <cell r="C14">
            <v>32.299999999999997</v>
          </cell>
          <cell r="D14">
            <v>23.7</v>
          </cell>
          <cell r="E14">
            <v>61.125</v>
          </cell>
          <cell r="F14">
            <v>74</v>
          </cell>
          <cell r="G14">
            <v>42</v>
          </cell>
          <cell r="H14">
            <v>7.2</v>
          </cell>
          <cell r="I14" t="str">
            <v>*</v>
          </cell>
          <cell r="J14">
            <v>22.68</v>
          </cell>
          <cell r="K14">
            <v>0</v>
          </cell>
        </row>
        <row r="15">
          <cell r="B15">
            <v>27.891666666666669</v>
          </cell>
          <cell r="C15">
            <v>33.9</v>
          </cell>
          <cell r="D15">
            <v>23.2</v>
          </cell>
          <cell r="E15">
            <v>58.125</v>
          </cell>
          <cell r="F15">
            <v>75</v>
          </cell>
          <cell r="G15">
            <v>37</v>
          </cell>
          <cell r="H15">
            <v>10.08</v>
          </cell>
          <cell r="I15" t="str">
            <v>*</v>
          </cell>
          <cell r="J15">
            <v>32.76</v>
          </cell>
          <cell r="K15">
            <v>0</v>
          </cell>
        </row>
        <row r="16">
          <cell r="B16">
            <v>28.129166666666663</v>
          </cell>
          <cell r="C16">
            <v>31.9</v>
          </cell>
          <cell r="D16">
            <v>24.6</v>
          </cell>
          <cell r="E16">
            <v>56.291666666666664</v>
          </cell>
          <cell r="F16">
            <v>71</v>
          </cell>
          <cell r="G16">
            <v>43</v>
          </cell>
          <cell r="H16">
            <v>15.48</v>
          </cell>
          <cell r="I16" t="str">
            <v>*</v>
          </cell>
          <cell r="J16">
            <v>39.6</v>
          </cell>
          <cell r="K16">
            <v>0</v>
          </cell>
        </row>
        <row r="17">
          <cell r="B17">
            <v>17.50416666666667</v>
          </cell>
          <cell r="C17">
            <v>27.3</v>
          </cell>
          <cell r="D17">
            <v>14.5</v>
          </cell>
          <cell r="E17">
            <v>64.25</v>
          </cell>
          <cell r="F17">
            <v>75</v>
          </cell>
          <cell r="G17">
            <v>50</v>
          </cell>
          <cell r="H17">
            <v>20.88</v>
          </cell>
          <cell r="I17" t="str">
            <v>*</v>
          </cell>
          <cell r="J17">
            <v>41.04</v>
          </cell>
          <cell r="K17">
            <v>0</v>
          </cell>
        </row>
        <row r="18">
          <cell r="B18">
            <v>14.557894736842103</v>
          </cell>
          <cell r="C18">
            <v>20.5</v>
          </cell>
          <cell r="D18">
            <v>9.4</v>
          </cell>
          <cell r="E18">
            <v>58.421052631578945</v>
          </cell>
          <cell r="F18">
            <v>82</v>
          </cell>
          <cell r="G18">
            <v>34</v>
          </cell>
          <cell r="H18">
            <v>12.6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16.558333333333334</v>
          </cell>
          <cell r="C19">
            <v>25.1</v>
          </cell>
          <cell r="D19">
            <v>10.199999999999999</v>
          </cell>
          <cell r="E19">
            <v>59.208333333333336</v>
          </cell>
          <cell r="F19">
            <v>83</v>
          </cell>
          <cell r="G19">
            <v>31</v>
          </cell>
          <cell r="H19">
            <v>3.9600000000000004</v>
          </cell>
          <cell r="I19" t="str">
            <v>*</v>
          </cell>
          <cell r="J19">
            <v>19.079999999999998</v>
          </cell>
          <cell r="K19">
            <v>0</v>
          </cell>
        </row>
        <row r="20">
          <cell r="B20">
            <v>19.158333333333331</v>
          </cell>
          <cell r="C20">
            <v>23.5</v>
          </cell>
          <cell r="D20">
            <v>15.5</v>
          </cell>
          <cell r="E20">
            <v>68.75</v>
          </cell>
          <cell r="F20">
            <v>80</v>
          </cell>
          <cell r="G20">
            <v>51</v>
          </cell>
          <cell r="H20">
            <v>3.9600000000000004</v>
          </cell>
          <cell r="I20" t="str">
            <v>*</v>
          </cell>
          <cell r="J20">
            <v>12.24</v>
          </cell>
          <cell r="K20">
            <v>0</v>
          </cell>
        </row>
        <row r="21">
          <cell r="B21">
            <v>17.645833333333332</v>
          </cell>
          <cell r="C21">
            <v>20.3</v>
          </cell>
          <cell r="D21">
            <v>16.100000000000001</v>
          </cell>
          <cell r="E21">
            <v>75.041666666666671</v>
          </cell>
          <cell r="F21">
            <v>88</v>
          </cell>
          <cell r="G21">
            <v>62</v>
          </cell>
          <cell r="H21">
            <v>12.96</v>
          </cell>
          <cell r="I21" t="str">
            <v>*</v>
          </cell>
          <cell r="J21">
            <v>26.64</v>
          </cell>
          <cell r="K21">
            <v>0.60000000000000009</v>
          </cell>
        </row>
        <row r="22">
          <cell r="B22">
            <v>14.299999999999999</v>
          </cell>
          <cell r="C22">
            <v>16.3</v>
          </cell>
          <cell r="D22">
            <v>12.3</v>
          </cell>
          <cell r="E22">
            <v>67.208333333333329</v>
          </cell>
          <cell r="F22">
            <v>77</v>
          </cell>
          <cell r="G22">
            <v>54</v>
          </cell>
          <cell r="H22">
            <v>14.4</v>
          </cell>
          <cell r="I22" t="str">
            <v>*</v>
          </cell>
          <cell r="J22">
            <v>30.240000000000002</v>
          </cell>
          <cell r="K22">
            <v>0</v>
          </cell>
        </row>
        <row r="23">
          <cell r="B23">
            <v>15.766666666666667</v>
          </cell>
          <cell r="C23">
            <v>22.5</v>
          </cell>
          <cell r="D23">
            <v>12.2</v>
          </cell>
          <cell r="E23">
            <v>57.166666666666664</v>
          </cell>
          <cell r="F23">
            <v>69</v>
          </cell>
          <cell r="G23">
            <v>38</v>
          </cell>
          <cell r="H23">
            <v>8.2799999999999994</v>
          </cell>
          <cell r="I23" t="str">
            <v>*</v>
          </cell>
          <cell r="J23">
            <v>21.6</v>
          </cell>
          <cell r="K23">
            <v>0</v>
          </cell>
        </row>
        <row r="24">
          <cell r="B24">
            <v>21.970833333333335</v>
          </cell>
          <cell r="C24">
            <v>33.4</v>
          </cell>
          <cell r="D24">
            <v>13.7</v>
          </cell>
          <cell r="E24">
            <v>60.25</v>
          </cell>
          <cell r="F24">
            <v>84</v>
          </cell>
          <cell r="G24">
            <v>34</v>
          </cell>
          <cell r="H24">
            <v>7.9200000000000008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26.033333333333328</v>
          </cell>
          <cell r="C25">
            <v>34.799999999999997</v>
          </cell>
          <cell r="D25">
            <v>17</v>
          </cell>
          <cell r="E25">
            <v>56.833333333333336</v>
          </cell>
          <cell r="F25">
            <v>89</v>
          </cell>
          <cell r="G25">
            <v>22</v>
          </cell>
          <cell r="H25">
            <v>18</v>
          </cell>
          <cell r="I25" t="str">
            <v>*</v>
          </cell>
          <cell r="J25">
            <v>47.88</v>
          </cell>
          <cell r="K25">
            <v>0</v>
          </cell>
        </row>
        <row r="26">
          <cell r="B26">
            <v>26.100000000000009</v>
          </cell>
          <cell r="C26">
            <v>33.6</v>
          </cell>
          <cell r="D26">
            <v>19.3</v>
          </cell>
          <cell r="E26">
            <v>48.25</v>
          </cell>
          <cell r="F26">
            <v>72</v>
          </cell>
          <cell r="G26">
            <v>26</v>
          </cell>
          <cell r="H26">
            <v>20.52</v>
          </cell>
          <cell r="I26" t="str">
            <v>*</v>
          </cell>
          <cell r="J26">
            <v>47.16</v>
          </cell>
          <cell r="K26">
            <v>0</v>
          </cell>
        </row>
        <row r="27">
          <cell r="B27">
            <v>26.416666666666661</v>
          </cell>
          <cell r="C27">
            <v>34.299999999999997</v>
          </cell>
          <cell r="D27">
            <v>17.7</v>
          </cell>
          <cell r="E27">
            <v>42.5</v>
          </cell>
          <cell r="F27">
            <v>73</v>
          </cell>
          <cell r="G27">
            <v>22</v>
          </cell>
          <cell r="H27">
            <v>14.4</v>
          </cell>
          <cell r="I27" t="str">
            <v>*</v>
          </cell>
          <cell r="J27">
            <v>33.840000000000003</v>
          </cell>
          <cell r="K27">
            <v>0</v>
          </cell>
        </row>
        <row r="28">
          <cell r="B28">
            <v>25.679166666666671</v>
          </cell>
          <cell r="C28">
            <v>33.700000000000003</v>
          </cell>
          <cell r="D28">
            <v>19.7</v>
          </cell>
          <cell r="E28">
            <v>47.541666666666664</v>
          </cell>
          <cell r="F28">
            <v>71</v>
          </cell>
          <cell r="G28">
            <v>24</v>
          </cell>
          <cell r="H28">
            <v>10.8</v>
          </cell>
          <cell r="I28" t="str">
            <v>*</v>
          </cell>
          <cell r="J28">
            <v>26.64</v>
          </cell>
          <cell r="K28">
            <v>0</v>
          </cell>
        </row>
        <row r="29">
          <cell r="B29">
            <v>22.9375</v>
          </cell>
          <cell r="C29">
            <v>28.8</v>
          </cell>
          <cell r="D29">
            <v>18.600000000000001</v>
          </cell>
          <cell r="E29">
            <v>55.375</v>
          </cell>
          <cell r="F29">
            <v>72</v>
          </cell>
          <cell r="G29">
            <v>38</v>
          </cell>
          <cell r="H29">
            <v>8.2799999999999994</v>
          </cell>
          <cell r="I29" t="str">
            <v>*</v>
          </cell>
          <cell r="J29">
            <v>21.96</v>
          </cell>
          <cell r="K29">
            <v>0</v>
          </cell>
        </row>
        <row r="30">
          <cell r="B30">
            <v>22.883333333333326</v>
          </cell>
          <cell r="C30">
            <v>30.4</v>
          </cell>
          <cell r="D30">
            <v>18.899999999999999</v>
          </cell>
          <cell r="E30">
            <v>64</v>
          </cell>
          <cell r="F30">
            <v>82</v>
          </cell>
          <cell r="G30">
            <v>37</v>
          </cell>
          <cell r="H30">
            <v>7.5600000000000005</v>
          </cell>
          <cell r="I30" t="str">
            <v>*</v>
          </cell>
          <cell r="J30">
            <v>18</v>
          </cell>
          <cell r="K30">
            <v>0</v>
          </cell>
        </row>
        <row r="31">
          <cell r="B31">
            <v>20.616666666666667</v>
          </cell>
          <cell r="C31">
            <v>24.8</v>
          </cell>
          <cell r="D31">
            <v>17.5</v>
          </cell>
          <cell r="E31">
            <v>82.375</v>
          </cell>
          <cell r="F31">
            <v>93</v>
          </cell>
          <cell r="G31">
            <v>60</v>
          </cell>
          <cell r="H31">
            <v>12.6</v>
          </cell>
          <cell r="I31" t="str">
            <v>*</v>
          </cell>
          <cell r="J31">
            <v>25.2</v>
          </cell>
          <cell r="K31">
            <v>6</v>
          </cell>
        </row>
        <row r="32">
          <cell r="B32">
            <v>18.850000000000001</v>
          </cell>
          <cell r="C32">
            <v>22.2</v>
          </cell>
          <cell r="D32">
            <v>17</v>
          </cell>
          <cell r="E32">
            <v>85.583333333333329</v>
          </cell>
          <cell r="F32">
            <v>92</v>
          </cell>
          <cell r="G32">
            <v>73</v>
          </cell>
          <cell r="H32">
            <v>9.7200000000000006</v>
          </cell>
          <cell r="I32" t="str">
            <v>*</v>
          </cell>
          <cell r="J32">
            <v>25.92</v>
          </cell>
          <cell r="K32">
            <v>0.2</v>
          </cell>
        </row>
        <row r="33">
          <cell r="B33">
            <v>20.879166666666666</v>
          </cell>
          <cell r="C33">
            <v>26.8</v>
          </cell>
          <cell r="D33">
            <v>17.8</v>
          </cell>
          <cell r="E33">
            <v>77.541666666666671</v>
          </cell>
          <cell r="F33">
            <v>88</v>
          </cell>
          <cell r="G33">
            <v>56</v>
          </cell>
          <cell r="H33">
            <v>9.3600000000000012</v>
          </cell>
          <cell r="I33" t="str">
            <v>*</v>
          </cell>
          <cell r="J33">
            <v>22.32</v>
          </cell>
          <cell r="K33">
            <v>0</v>
          </cell>
        </row>
        <row r="34">
          <cell r="B34">
            <v>22.620833333333337</v>
          </cell>
          <cell r="C34">
            <v>32.700000000000003</v>
          </cell>
          <cell r="D34">
            <v>15.4</v>
          </cell>
          <cell r="E34">
            <v>70.375</v>
          </cell>
          <cell r="F34">
            <v>93</v>
          </cell>
          <cell r="G34">
            <v>34</v>
          </cell>
          <cell r="H34">
            <v>6.48</v>
          </cell>
          <cell r="I34" t="str">
            <v>*</v>
          </cell>
          <cell r="J34">
            <v>17.64</v>
          </cell>
          <cell r="K34">
            <v>0</v>
          </cell>
        </row>
        <row r="35">
          <cell r="B35">
            <v>25.454166666666669</v>
          </cell>
          <cell r="C35">
            <v>35.9</v>
          </cell>
          <cell r="D35">
            <v>16.899999999999999</v>
          </cell>
          <cell r="E35">
            <v>55.875</v>
          </cell>
          <cell r="F35">
            <v>88</v>
          </cell>
          <cell r="G35">
            <v>17</v>
          </cell>
          <cell r="H35">
            <v>5.4</v>
          </cell>
          <cell r="I35" t="str">
            <v>*</v>
          </cell>
          <cell r="J35">
            <v>15.48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19.733333333333331</v>
          </cell>
          <cell r="C5">
            <v>29.3</v>
          </cell>
          <cell r="D5">
            <v>11.4</v>
          </cell>
          <cell r="E5">
            <v>74.291666666666671</v>
          </cell>
          <cell r="F5">
            <v>100</v>
          </cell>
          <cell r="G5">
            <v>36</v>
          </cell>
          <cell r="H5">
            <v>12.24</v>
          </cell>
          <cell r="I5" t="str">
            <v>*</v>
          </cell>
          <cell r="J5">
            <v>20.88</v>
          </cell>
          <cell r="K5">
            <v>0.2</v>
          </cell>
        </row>
        <row r="6">
          <cell r="B6">
            <v>19.375</v>
          </cell>
          <cell r="C6">
            <v>28.9</v>
          </cell>
          <cell r="D6">
            <v>11.7</v>
          </cell>
          <cell r="E6">
            <v>72.625</v>
          </cell>
          <cell r="F6">
            <v>100</v>
          </cell>
          <cell r="G6">
            <v>36</v>
          </cell>
          <cell r="H6">
            <v>12.96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19.2</v>
          </cell>
          <cell r="C7">
            <v>27.9</v>
          </cell>
          <cell r="D7">
            <v>12</v>
          </cell>
          <cell r="E7">
            <v>71.75</v>
          </cell>
          <cell r="F7">
            <v>100</v>
          </cell>
          <cell r="G7">
            <v>36</v>
          </cell>
          <cell r="H7">
            <v>15.48</v>
          </cell>
          <cell r="I7" t="str">
            <v>*</v>
          </cell>
          <cell r="J7">
            <v>29.52</v>
          </cell>
          <cell r="K7">
            <v>0</v>
          </cell>
        </row>
        <row r="8">
          <cell r="B8">
            <v>19.3125</v>
          </cell>
          <cell r="C8">
            <v>27.7</v>
          </cell>
          <cell r="D8">
            <v>11.7</v>
          </cell>
          <cell r="E8">
            <v>67.625</v>
          </cell>
          <cell r="F8">
            <v>98</v>
          </cell>
          <cell r="G8">
            <v>38</v>
          </cell>
          <cell r="H8">
            <v>15.840000000000002</v>
          </cell>
          <cell r="I8" t="str">
            <v>*</v>
          </cell>
          <cell r="J8">
            <v>30.96</v>
          </cell>
          <cell r="K8">
            <v>0</v>
          </cell>
        </row>
        <row r="9">
          <cell r="B9">
            <v>19.316666666666666</v>
          </cell>
          <cell r="C9">
            <v>30.1</v>
          </cell>
          <cell r="D9">
            <v>11</v>
          </cell>
          <cell r="E9">
            <v>70.083333333333329</v>
          </cell>
          <cell r="F9">
            <v>99</v>
          </cell>
          <cell r="G9">
            <v>33</v>
          </cell>
          <cell r="H9">
            <v>9.3600000000000012</v>
          </cell>
          <cell r="I9" t="str">
            <v>*</v>
          </cell>
          <cell r="J9">
            <v>21.96</v>
          </cell>
          <cell r="K9">
            <v>0</v>
          </cell>
        </row>
        <row r="10">
          <cell r="B10">
            <v>20.304166666666667</v>
          </cell>
          <cell r="C10">
            <v>31.1</v>
          </cell>
          <cell r="D10">
            <v>11.7</v>
          </cell>
          <cell r="E10">
            <v>68.25</v>
          </cell>
          <cell r="F10">
            <v>100</v>
          </cell>
          <cell r="G10">
            <v>26</v>
          </cell>
          <cell r="H10">
            <v>10.44</v>
          </cell>
          <cell r="I10" t="str">
            <v>*</v>
          </cell>
          <cell r="J10">
            <v>25.2</v>
          </cell>
          <cell r="K10">
            <v>0</v>
          </cell>
        </row>
        <row r="11">
          <cell r="B11">
            <v>22.333333333333339</v>
          </cell>
          <cell r="C11">
            <v>31.9</v>
          </cell>
          <cell r="D11">
            <v>14.2</v>
          </cell>
          <cell r="E11">
            <v>59.708333333333336</v>
          </cell>
          <cell r="F11">
            <v>93</v>
          </cell>
          <cell r="G11">
            <v>30</v>
          </cell>
          <cell r="H11">
            <v>20.52</v>
          </cell>
          <cell r="I11" t="str">
            <v>*</v>
          </cell>
          <cell r="J11">
            <v>37.440000000000005</v>
          </cell>
          <cell r="K11">
            <v>0</v>
          </cell>
        </row>
        <row r="12">
          <cell r="B12">
            <v>21.954166666666669</v>
          </cell>
          <cell r="C12">
            <v>31.5</v>
          </cell>
          <cell r="D12">
            <v>15</v>
          </cell>
          <cell r="E12">
            <v>65.25</v>
          </cell>
          <cell r="F12">
            <v>94</v>
          </cell>
          <cell r="G12">
            <v>31</v>
          </cell>
          <cell r="H12">
            <v>24.840000000000003</v>
          </cell>
          <cell r="I12" t="str">
            <v>*</v>
          </cell>
          <cell r="J12">
            <v>44.64</v>
          </cell>
          <cell r="K12">
            <v>0</v>
          </cell>
        </row>
        <row r="13">
          <cell r="B13">
            <v>22.229166666666668</v>
          </cell>
          <cell r="C13">
            <v>31.1</v>
          </cell>
          <cell r="D13">
            <v>16.5</v>
          </cell>
          <cell r="E13">
            <v>70.875</v>
          </cell>
          <cell r="F13">
            <v>95</v>
          </cell>
          <cell r="G13">
            <v>39</v>
          </cell>
          <cell r="H13">
            <v>9.3600000000000012</v>
          </cell>
          <cell r="I13" t="str">
            <v>*</v>
          </cell>
          <cell r="J13">
            <v>19.8</v>
          </cell>
          <cell r="K13">
            <v>0</v>
          </cell>
        </row>
        <row r="14">
          <cell r="B14">
            <v>23.791666666666668</v>
          </cell>
          <cell r="C14">
            <v>34.200000000000003</v>
          </cell>
          <cell r="D14">
            <v>15.2</v>
          </cell>
          <cell r="E14">
            <v>68.291666666666671</v>
          </cell>
          <cell r="F14">
            <v>100</v>
          </cell>
          <cell r="G14">
            <v>28</v>
          </cell>
          <cell r="H14">
            <v>18.720000000000002</v>
          </cell>
          <cell r="I14" t="str">
            <v>*</v>
          </cell>
          <cell r="J14">
            <v>38.159999999999997</v>
          </cell>
          <cell r="K14">
            <v>0</v>
          </cell>
        </row>
        <row r="15">
          <cell r="B15">
            <v>23.879166666666666</v>
          </cell>
          <cell r="C15">
            <v>35</v>
          </cell>
          <cell r="D15">
            <v>15.7</v>
          </cell>
          <cell r="E15">
            <v>61.291666666666664</v>
          </cell>
          <cell r="F15">
            <v>95</v>
          </cell>
          <cell r="G15">
            <v>22</v>
          </cell>
          <cell r="H15">
            <v>16.559999999999999</v>
          </cell>
          <cell r="I15" t="str">
            <v>*</v>
          </cell>
          <cell r="J15">
            <v>28.8</v>
          </cell>
          <cell r="K15">
            <v>0</v>
          </cell>
        </row>
        <row r="16">
          <cell r="B16">
            <v>23.087500000000002</v>
          </cell>
          <cell r="C16">
            <v>33.200000000000003</v>
          </cell>
          <cell r="D16">
            <v>14.6</v>
          </cell>
          <cell r="E16">
            <v>57.916666666666664</v>
          </cell>
          <cell r="F16">
            <v>91</v>
          </cell>
          <cell r="G16">
            <v>24</v>
          </cell>
          <cell r="H16">
            <v>25.2</v>
          </cell>
          <cell r="I16" t="str">
            <v>*</v>
          </cell>
          <cell r="J16">
            <v>49.32</v>
          </cell>
          <cell r="K16">
            <v>0</v>
          </cell>
        </row>
        <row r="17">
          <cell r="B17">
            <v>18.608333333333334</v>
          </cell>
          <cell r="C17">
            <v>26.3</v>
          </cell>
          <cell r="D17">
            <v>13.1</v>
          </cell>
          <cell r="E17">
            <v>75.833333333333329</v>
          </cell>
          <cell r="F17">
            <v>99</v>
          </cell>
          <cell r="G17">
            <v>43</v>
          </cell>
          <cell r="H17">
            <v>22.68</v>
          </cell>
          <cell r="I17" t="str">
            <v>*</v>
          </cell>
          <cell r="J17">
            <v>38.880000000000003</v>
          </cell>
          <cell r="K17">
            <v>1.7999999999999998</v>
          </cell>
        </row>
        <row r="18">
          <cell r="B18">
            <v>12.170833333333334</v>
          </cell>
          <cell r="C18">
            <v>19.100000000000001</v>
          </cell>
          <cell r="D18">
            <v>7.3</v>
          </cell>
          <cell r="E18">
            <v>78.25</v>
          </cell>
          <cell r="F18">
            <v>96</v>
          </cell>
          <cell r="G18">
            <v>46</v>
          </cell>
          <cell r="H18">
            <v>19.440000000000001</v>
          </cell>
          <cell r="I18" t="str">
            <v>*</v>
          </cell>
          <cell r="J18">
            <v>30.6</v>
          </cell>
          <cell r="K18">
            <v>0</v>
          </cell>
        </row>
        <row r="19">
          <cell r="B19">
            <v>13.554166666666667</v>
          </cell>
          <cell r="C19">
            <v>24.6</v>
          </cell>
          <cell r="D19">
            <v>4.0999999999999996</v>
          </cell>
          <cell r="E19">
            <v>74.666666666666671</v>
          </cell>
          <cell r="F19">
            <v>100</v>
          </cell>
          <cell r="H19">
            <v>12.24</v>
          </cell>
          <cell r="I19" t="str">
            <v>*</v>
          </cell>
          <cell r="J19">
            <v>23.040000000000003</v>
          </cell>
          <cell r="K19">
            <v>0.2</v>
          </cell>
        </row>
        <row r="20">
          <cell r="B20">
            <v>20.837500000000002</v>
          </cell>
          <cell r="C20">
            <v>30.6</v>
          </cell>
          <cell r="D20">
            <v>12.7</v>
          </cell>
          <cell r="E20">
            <v>64.25</v>
          </cell>
          <cell r="F20">
            <v>97</v>
          </cell>
          <cell r="G20">
            <v>36</v>
          </cell>
          <cell r="H20">
            <v>10.8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22.5</v>
          </cell>
          <cell r="C21">
            <v>33.1</v>
          </cell>
          <cell r="D21">
            <v>14.5</v>
          </cell>
          <cell r="E21">
            <v>68.458333333333329</v>
          </cell>
          <cell r="F21">
            <v>99</v>
          </cell>
          <cell r="G21">
            <v>30</v>
          </cell>
          <cell r="H21">
            <v>15.840000000000002</v>
          </cell>
          <cell r="I21" t="str">
            <v>*</v>
          </cell>
          <cell r="J21">
            <v>30.6</v>
          </cell>
          <cell r="K21">
            <v>0</v>
          </cell>
        </row>
        <row r="22">
          <cell r="B22">
            <v>20.616666666666671</v>
          </cell>
          <cell r="C22">
            <v>28.3</v>
          </cell>
          <cell r="D22">
            <v>14.7</v>
          </cell>
          <cell r="E22">
            <v>73.958333333333329</v>
          </cell>
          <cell r="F22">
            <v>99</v>
          </cell>
          <cell r="G22">
            <v>49</v>
          </cell>
          <cell r="H22">
            <v>21.6</v>
          </cell>
          <cell r="I22" t="str">
            <v>*</v>
          </cell>
          <cell r="J22">
            <v>34.56</v>
          </cell>
          <cell r="K22">
            <v>0</v>
          </cell>
        </row>
        <row r="23">
          <cell r="B23">
            <v>20.066666666666666</v>
          </cell>
          <cell r="C23">
            <v>29.6</v>
          </cell>
          <cell r="D23">
            <v>13.6</v>
          </cell>
          <cell r="E23">
            <v>76</v>
          </cell>
          <cell r="F23">
            <v>95</v>
          </cell>
          <cell r="G23">
            <v>47</v>
          </cell>
          <cell r="H23">
            <v>14.4</v>
          </cell>
          <cell r="I23" t="str">
            <v>*</v>
          </cell>
          <cell r="J23">
            <v>25.92</v>
          </cell>
          <cell r="K23">
            <v>0</v>
          </cell>
        </row>
        <row r="24">
          <cell r="B24">
            <v>21.741666666666671</v>
          </cell>
          <cell r="C24">
            <v>29.5</v>
          </cell>
          <cell r="D24">
            <v>16</v>
          </cell>
          <cell r="E24">
            <v>73.833333333333329</v>
          </cell>
          <cell r="F24">
            <v>96</v>
          </cell>
          <cell r="G24">
            <v>47</v>
          </cell>
          <cell r="H24">
            <v>13.32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23.683333333333334</v>
          </cell>
          <cell r="C25">
            <v>32.4</v>
          </cell>
          <cell r="D25">
            <v>16.399999999999999</v>
          </cell>
          <cell r="E25">
            <v>65.333333333333329</v>
          </cell>
          <cell r="F25">
            <v>99</v>
          </cell>
          <cell r="G25">
            <v>31</v>
          </cell>
          <cell r="H25">
            <v>21.6</v>
          </cell>
          <cell r="I25" t="str">
            <v>*</v>
          </cell>
          <cell r="J25">
            <v>37.800000000000004</v>
          </cell>
          <cell r="K25">
            <v>0</v>
          </cell>
        </row>
        <row r="26">
          <cell r="B26">
            <v>23.683333333333334</v>
          </cell>
          <cell r="C26">
            <v>31.8</v>
          </cell>
          <cell r="D26">
            <v>18</v>
          </cell>
          <cell r="E26">
            <v>58.25</v>
          </cell>
          <cell r="F26">
            <v>80</v>
          </cell>
          <cell r="G26">
            <v>30</v>
          </cell>
          <cell r="H26">
            <v>20.52</v>
          </cell>
          <cell r="I26" t="str">
            <v>*</v>
          </cell>
          <cell r="J26">
            <v>39.24</v>
          </cell>
          <cell r="K26">
            <v>0</v>
          </cell>
        </row>
        <row r="27">
          <cell r="B27">
            <v>22.908333333333331</v>
          </cell>
          <cell r="C27">
            <v>32.6</v>
          </cell>
          <cell r="D27">
            <v>14.1</v>
          </cell>
          <cell r="E27">
            <v>58.041666666666664</v>
          </cell>
          <cell r="F27">
            <v>95</v>
          </cell>
          <cell r="G27">
            <v>25</v>
          </cell>
          <cell r="H27">
            <v>12.96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22.758333333333329</v>
          </cell>
          <cell r="C28">
            <v>32.1</v>
          </cell>
          <cell r="D28">
            <v>13.9</v>
          </cell>
          <cell r="E28">
            <v>58.791666666666664</v>
          </cell>
          <cell r="F28">
            <v>95</v>
          </cell>
          <cell r="G28">
            <v>26</v>
          </cell>
          <cell r="H28">
            <v>13.32</v>
          </cell>
          <cell r="I28" t="str">
            <v>*</v>
          </cell>
          <cell r="J28">
            <v>29.16</v>
          </cell>
          <cell r="K28">
            <v>0</v>
          </cell>
        </row>
        <row r="29">
          <cell r="B29">
            <v>21.700000000000003</v>
          </cell>
          <cell r="C29">
            <v>32.6</v>
          </cell>
          <cell r="D29">
            <v>12.7</v>
          </cell>
          <cell r="E29">
            <v>58.958333333333336</v>
          </cell>
          <cell r="F29">
            <v>94</v>
          </cell>
          <cell r="G29">
            <v>24</v>
          </cell>
          <cell r="H29">
            <v>11.879999999999999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22.433333333333334</v>
          </cell>
          <cell r="C30">
            <v>33.799999999999997</v>
          </cell>
          <cell r="D30">
            <v>13.7</v>
          </cell>
          <cell r="E30">
            <v>60.25</v>
          </cell>
          <cell r="F30">
            <v>94</v>
          </cell>
          <cell r="G30">
            <v>23</v>
          </cell>
          <cell r="H30">
            <v>12.96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24.220833333333331</v>
          </cell>
          <cell r="C31">
            <v>33.4</v>
          </cell>
          <cell r="D31">
            <v>15.5</v>
          </cell>
          <cell r="E31">
            <v>56.625</v>
          </cell>
          <cell r="F31">
            <v>93</v>
          </cell>
          <cell r="G31">
            <v>29</v>
          </cell>
          <cell r="H31">
            <v>14.04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22.629166666666666</v>
          </cell>
          <cell r="C32">
            <v>32.700000000000003</v>
          </cell>
          <cell r="D32">
            <v>15.4</v>
          </cell>
          <cell r="E32">
            <v>66.75</v>
          </cell>
          <cell r="F32">
            <v>97</v>
          </cell>
          <cell r="G32">
            <v>28</v>
          </cell>
          <cell r="H32">
            <v>25.56</v>
          </cell>
          <cell r="I32" t="str">
            <v>*</v>
          </cell>
          <cell r="J32">
            <v>39.24</v>
          </cell>
          <cell r="K32">
            <v>0.2</v>
          </cell>
        </row>
        <row r="33">
          <cell r="B33">
            <v>20.591666666666665</v>
          </cell>
          <cell r="C33">
            <v>28.4</v>
          </cell>
          <cell r="D33">
            <v>14.5</v>
          </cell>
          <cell r="E33">
            <v>78.666666666666671</v>
          </cell>
          <cell r="F33">
            <v>100</v>
          </cell>
          <cell r="G33">
            <v>46</v>
          </cell>
          <cell r="H33">
            <v>16.2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21.941666666666666</v>
          </cell>
          <cell r="C34">
            <v>30.7</v>
          </cell>
          <cell r="D34">
            <v>15</v>
          </cell>
          <cell r="E34">
            <v>72.208333333333329</v>
          </cell>
          <cell r="F34">
            <v>100</v>
          </cell>
          <cell r="G34">
            <v>36</v>
          </cell>
          <cell r="H34">
            <v>12.24</v>
          </cell>
          <cell r="I34" t="str">
            <v>*</v>
          </cell>
          <cell r="J34">
            <v>27.36</v>
          </cell>
          <cell r="K34">
            <v>0.2</v>
          </cell>
        </row>
        <row r="35">
          <cell r="B35">
            <v>22.470833333333331</v>
          </cell>
          <cell r="C35">
            <v>32.1</v>
          </cell>
          <cell r="D35">
            <v>14.5</v>
          </cell>
          <cell r="E35">
            <v>65.916666666666671</v>
          </cell>
          <cell r="F35">
            <v>99</v>
          </cell>
          <cell r="G35">
            <v>31</v>
          </cell>
          <cell r="H35">
            <v>12.24</v>
          </cell>
          <cell r="I35" t="str">
            <v>*</v>
          </cell>
          <cell r="J35">
            <v>22.68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18.104166666666668</v>
          </cell>
          <cell r="C5">
            <v>27.7</v>
          </cell>
          <cell r="D5">
            <v>9.6999999999999993</v>
          </cell>
          <cell r="E5">
            <v>81.041666666666671</v>
          </cell>
          <cell r="F5">
            <v>100</v>
          </cell>
          <cell r="G5">
            <v>45</v>
          </cell>
          <cell r="H5">
            <v>3.9600000000000004</v>
          </cell>
          <cell r="I5" t="str">
            <v>*</v>
          </cell>
          <cell r="J5">
            <v>13.32</v>
          </cell>
          <cell r="K5">
            <v>0</v>
          </cell>
        </row>
        <row r="6">
          <cell r="B6">
            <v>18.12916666666667</v>
          </cell>
          <cell r="C6">
            <v>27.7</v>
          </cell>
          <cell r="D6">
            <v>9.4</v>
          </cell>
          <cell r="E6">
            <v>80.458333333333329</v>
          </cell>
          <cell r="F6">
            <v>100</v>
          </cell>
          <cell r="G6">
            <v>43</v>
          </cell>
          <cell r="H6">
            <v>6.48</v>
          </cell>
          <cell r="I6" t="str">
            <v>*</v>
          </cell>
          <cell r="J6">
            <v>18.36</v>
          </cell>
          <cell r="K6">
            <v>0</v>
          </cell>
        </row>
        <row r="7">
          <cell r="B7">
            <v>18.558333333333334</v>
          </cell>
          <cell r="C7">
            <v>27.8</v>
          </cell>
          <cell r="D7">
            <v>9.6999999999999993</v>
          </cell>
          <cell r="E7">
            <v>76.083333333333329</v>
          </cell>
          <cell r="F7">
            <v>100</v>
          </cell>
          <cell r="G7">
            <v>41</v>
          </cell>
          <cell r="H7">
            <v>9</v>
          </cell>
          <cell r="I7" t="str">
            <v>*</v>
          </cell>
          <cell r="J7">
            <v>24.48</v>
          </cell>
          <cell r="K7">
            <v>0</v>
          </cell>
        </row>
        <row r="8">
          <cell r="B8">
            <v>19.616666666666671</v>
          </cell>
          <cell r="C8">
            <v>27.1</v>
          </cell>
          <cell r="D8">
            <v>12.9</v>
          </cell>
          <cell r="E8">
            <v>67.958333333333329</v>
          </cell>
          <cell r="F8">
            <v>93</v>
          </cell>
          <cell r="G8">
            <v>39</v>
          </cell>
          <cell r="H8">
            <v>14.04</v>
          </cell>
          <cell r="I8" t="str">
            <v>*</v>
          </cell>
          <cell r="J8">
            <v>29.16</v>
          </cell>
          <cell r="K8">
            <v>0</v>
          </cell>
        </row>
        <row r="9">
          <cell r="B9">
            <v>19.083333333333336</v>
          </cell>
          <cell r="C9">
            <v>29</v>
          </cell>
          <cell r="D9">
            <v>10</v>
          </cell>
          <cell r="E9">
            <v>71.333333333333329</v>
          </cell>
          <cell r="F9">
            <v>99</v>
          </cell>
          <cell r="G9">
            <v>36</v>
          </cell>
          <cell r="H9">
            <v>7.5600000000000005</v>
          </cell>
          <cell r="I9" t="str">
            <v>*</v>
          </cell>
          <cell r="J9">
            <v>17.64</v>
          </cell>
          <cell r="K9">
            <v>0</v>
          </cell>
        </row>
        <row r="10">
          <cell r="B10">
            <v>20.954166666666669</v>
          </cell>
          <cell r="C10">
            <v>30.7</v>
          </cell>
          <cell r="D10">
            <v>12.4</v>
          </cell>
          <cell r="E10">
            <v>69.125</v>
          </cell>
          <cell r="F10">
            <v>100</v>
          </cell>
          <cell r="G10">
            <v>29</v>
          </cell>
          <cell r="H10">
            <v>12.6</v>
          </cell>
          <cell r="I10" t="str">
            <v>*</v>
          </cell>
          <cell r="J10">
            <v>27.720000000000002</v>
          </cell>
          <cell r="K10">
            <v>0</v>
          </cell>
        </row>
        <row r="11">
          <cell r="B11">
            <v>24.020833333333332</v>
          </cell>
          <cell r="C11">
            <v>30.8</v>
          </cell>
          <cell r="D11">
            <v>19.899999999999999</v>
          </cell>
          <cell r="E11">
            <v>57.458333333333336</v>
          </cell>
          <cell r="F11">
            <v>73</v>
          </cell>
          <cell r="G11">
            <v>34</v>
          </cell>
          <cell r="H11">
            <v>16.2</v>
          </cell>
          <cell r="I11" t="str">
            <v>*</v>
          </cell>
          <cell r="J11">
            <v>40.32</v>
          </cell>
          <cell r="K11">
            <v>0</v>
          </cell>
        </row>
        <row r="12">
          <cell r="B12">
            <v>22.325000000000003</v>
          </cell>
          <cell r="C12">
            <v>30.4</v>
          </cell>
          <cell r="D12">
            <v>17.100000000000001</v>
          </cell>
          <cell r="E12">
            <v>67.458333333333329</v>
          </cell>
          <cell r="F12">
            <v>86</v>
          </cell>
          <cell r="G12">
            <v>36</v>
          </cell>
          <cell r="H12">
            <v>22.32</v>
          </cell>
          <cell r="I12" t="str">
            <v>*</v>
          </cell>
          <cell r="J12">
            <v>45.72</v>
          </cell>
          <cell r="K12">
            <v>0</v>
          </cell>
        </row>
        <row r="13">
          <cell r="B13">
            <v>22.941666666666666</v>
          </cell>
          <cell r="C13">
            <v>32</v>
          </cell>
          <cell r="D13">
            <v>17</v>
          </cell>
          <cell r="E13">
            <v>72.708333333333329</v>
          </cell>
          <cell r="F13">
            <v>95</v>
          </cell>
          <cell r="G13">
            <v>41</v>
          </cell>
          <cell r="H13">
            <v>16.559999999999999</v>
          </cell>
          <cell r="I13" t="str">
            <v>*</v>
          </cell>
          <cell r="J13">
            <v>36</v>
          </cell>
          <cell r="K13">
            <v>0</v>
          </cell>
        </row>
        <row r="14">
          <cell r="B14">
            <v>23.104166666666671</v>
          </cell>
          <cell r="C14">
            <v>32.1</v>
          </cell>
          <cell r="D14">
            <v>16.899999999999999</v>
          </cell>
          <cell r="E14">
            <v>71.833333333333329</v>
          </cell>
          <cell r="F14">
            <v>94</v>
          </cell>
          <cell r="G14">
            <v>35</v>
          </cell>
          <cell r="H14">
            <v>17.64</v>
          </cell>
          <cell r="I14" t="str">
            <v>*</v>
          </cell>
          <cell r="J14">
            <v>32.76</v>
          </cell>
          <cell r="K14">
            <v>0</v>
          </cell>
        </row>
        <row r="15">
          <cell r="B15">
            <v>24.566666666666663</v>
          </cell>
          <cell r="C15">
            <v>32.700000000000003</v>
          </cell>
          <cell r="D15">
            <v>19.899999999999999</v>
          </cell>
          <cell r="E15">
            <v>67.458333333333329</v>
          </cell>
          <cell r="F15">
            <v>88</v>
          </cell>
          <cell r="G15">
            <v>35</v>
          </cell>
          <cell r="H15">
            <v>17.64</v>
          </cell>
          <cell r="I15" t="str">
            <v>*</v>
          </cell>
          <cell r="J15">
            <v>36.36</v>
          </cell>
          <cell r="K15">
            <v>0</v>
          </cell>
        </row>
        <row r="16">
          <cell r="B16">
            <v>22.870833333333334</v>
          </cell>
          <cell r="C16">
            <v>32.200000000000003</v>
          </cell>
          <cell r="D16">
            <v>15.4</v>
          </cell>
          <cell r="E16">
            <v>68.375</v>
          </cell>
          <cell r="F16">
            <v>96</v>
          </cell>
          <cell r="G16">
            <v>31</v>
          </cell>
          <cell r="H16">
            <v>23.400000000000002</v>
          </cell>
          <cell r="I16" t="str">
            <v>*</v>
          </cell>
          <cell r="J16">
            <v>52.56</v>
          </cell>
          <cell r="K16">
            <v>0</v>
          </cell>
        </row>
        <row r="17">
          <cell r="B17">
            <v>16.987499999999997</v>
          </cell>
          <cell r="C17">
            <v>23.7</v>
          </cell>
          <cell r="D17">
            <v>13.5</v>
          </cell>
          <cell r="E17">
            <v>78.791666666666671</v>
          </cell>
          <cell r="F17">
            <v>96</v>
          </cell>
          <cell r="G17">
            <v>60</v>
          </cell>
          <cell r="H17">
            <v>14.4</v>
          </cell>
          <cell r="I17" t="str">
            <v>*</v>
          </cell>
          <cell r="J17">
            <v>46.080000000000005</v>
          </cell>
          <cell r="K17">
            <v>1.6</v>
          </cell>
        </row>
        <row r="18">
          <cell r="B18">
            <v>12.27916666666667</v>
          </cell>
          <cell r="C18">
            <v>18.7</v>
          </cell>
          <cell r="D18">
            <v>4.4000000000000004</v>
          </cell>
          <cell r="E18">
            <v>73.458333333333329</v>
          </cell>
          <cell r="F18">
            <v>99</v>
          </cell>
          <cell r="G18">
            <v>47</v>
          </cell>
          <cell r="H18">
            <v>11.520000000000001</v>
          </cell>
          <cell r="I18" t="str">
            <v>*</v>
          </cell>
          <cell r="J18">
            <v>28.44</v>
          </cell>
          <cell r="K18">
            <v>0</v>
          </cell>
        </row>
        <row r="19">
          <cell r="B19">
            <v>12.483333333333336</v>
          </cell>
          <cell r="C19">
            <v>24.3</v>
          </cell>
          <cell r="D19">
            <v>1.6</v>
          </cell>
          <cell r="E19">
            <v>74.458333333333329</v>
          </cell>
          <cell r="F19">
            <v>100</v>
          </cell>
          <cell r="G19">
            <v>31</v>
          </cell>
          <cell r="H19">
            <v>8.64</v>
          </cell>
          <cell r="I19" t="str">
            <v>*</v>
          </cell>
          <cell r="J19">
            <v>18.36</v>
          </cell>
          <cell r="K19">
            <v>0</v>
          </cell>
        </row>
        <row r="20">
          <cell r="B20">
            <v>18.712500000000002</v>
          </cell>
          <cell r="C20">
            <v>25</v>
          </cell>
          <cell r="D20">
            <v>14.2</v>
          </cell>
          <cell r="E20">
            <v>68.625</v>
          </cell>
          <cell r="F20">
            <v>84</v>
          </cell>
          <cell r="G20">
            <v>48</v>
          </cell>
          <cell r="H20">
            <v>3.6</v>
          </cell>
          <cell r="I20" t="str">
            <v>*</v>
          </cell>
          <cell r="J20">
            <v>11.879999999999999</v>
          </cell>
          <cell r="K20">
            <v>0</v>
          </cell>
        </row>
        <row r="21">
          <cell r="B21">
            <v>20.508333333333333</v>
          </cell>
          <cell r="C21">
            <v>27.7</v>
          </cell>
          <cell r="D21">
            <v>16.8</v>
          </cell>
          <cell r="E21">
            <v>75.833333333333329</v>
          </cell>
          <cell r="F21">
            <v>92</v>
          </cell>
          <cell r="G21">
            <v>53</v>
          </cell>
          <cell r="H21">
            <v>10.44</v>
          </cell>
          <cell r="I21" t="str">
            <v>*</v>
          </cell>
          <cell r="J21">
            <v>25.56</v>
          </cell>
          <cell r="K21">
            <v>0</v>
          </cell>
        </row>
        <row r="22">
          <cell r="B22">
            <v>17.216666666666665</v>
          </cell>
          <cell r="C22">
            <v>21.7</v>
          </cell>
          <cell r="D22">
            <v>14.1</v>
          </cell>
          <cell r="E22">
            <v>80.083333333333329</v>
          </cell>
          <cell r="F22">
            <v>94</v>
          </cell>
          <cell r="G22">
            <v>62</v>
          </cell>
          <cell r="H22">
            <v>9.3600000000000012</v>
          </cell>
          <cell r="I22" t="str">
            <v>*</v>
          </cell>
          <cell r="J22">
            <v>26.28</v>
          </cell>
          <cell r="K22">
            <v>0</v>
          </cell>
        </row>
        <row r="23">
          <cell r="B23">
            <v>18.741666666666664</v>
          </cell>
          <cell r="C23">
            <v>26.7</v>
          </cell>
          <cell r="D23">
            <v>12.6</v>
          </cell>
          <cell r="E23">
            <v>75.166666666666671</v>
          </cell>
          <cell r="F23">
            <v>91</v>
          </cell>
          <cell r="G23">
            <v>56</v>
          </cell>
          <cell r="H23">
            <v>5.7600000000000007</v>
          </cell>
          <cell r="I23" t="str">
            <v>*</v>
          </cell>
          <cell r="J23">
            <v>20.16</v>
          </cell>
          <cell r="K23">
            <v>0</v>
          </cell>
        </row>
        <row r="24">
          <cell r="B24">
            <v>21.262499999999999</v>
          </cell>
          <cell r="C24">
            <v>28.9</v>
          </cell>
          <cell r="D24">
            <v>14.5</v>
          </cell>
          <cell r="E24">
            <v>73.5</v>
          </cell>
          <cell r="F24">
            <v>95</v>
          </cell>
          <cell r="G24">
            <v>48</v>
          </cell>
          <cell r="H24">
            <v>11.16</v>
          </cell>
          <cell r="I24" t="str">
            <v>*</v>
          </cell>
          <cell r="J24">
            <v>25.56</v>
          </cell>
          <cell r="K24">
            <v>0</v>
          </cell>
        </row>
        <row r="25">
          <cell r="B25">
            <v>23.391666666666662</v>
          </cell>
          <cell r="C25">
            <v>31.9</v>
          </cell>
          <cell r="D25">
            <v>16.7</v>
          </cell>
          <cell r="E25">
            <v>67.708333333333329</v>
          </cell>
          <cell r="F25">
            <v>95</v>
          </cell>
          <cell r="G25">
            <v>34</v>
          </cell>
          <cell r="H25">
            <v>20.88</v>
          </cell>
          <cell r="I25" t="str">
            <v>*</v>
          </cell>
          <cell r="J25">
            <v>36</v>
          </cell>
          <cell r="K25">
            <v>0</v>
          </cell>
        </row>
        <row r="26">
          <cell r="B26">
            <v>23.258333333333329</v>
          </cell>
          <cell r="C26">
            <v>31.5</v>
          </cell>
          <cell r="D26">
            <v>17.5</v>
          </cell>
          <cell r="E26">
            <v>63</v>
          </cell>
          <cell r="F26">
            <v>86</v>
          </cell>
          <cell r="G26">
            <v>29</v>
          </cell>
          <cell r="H26">
            <v>17.64</v>
          </cell>
          <cell r="I26" t="str">
            <v>*</v>
          </cell>
          <cell r="J26">
            <v>38.159999999999997</v>
          </cell>
          <cell r="K26">
            <v>0</v>
          </cell>
        </row>
        <row r="27">
          <cell r="B27">
            <v>22.779166666666665</v>
          </cell>
          <cell r="C27">
            <v>32.4</v>
          </cell>
          <cell r="D27">
            <v>14</v>
          </cell>
          <cell r="E27">
            <v>61.541666666666664</v>
          </cell>
          <cell r="F27">
            <v>94</v>
          </cell>
          <cell r="G27">
            <v>29</v>
          </cell>
          <cell r="H27">
            <v>12.24</v>
          </cell>
          <cell r="I27" t="str">
            <v>*</v>
          </cell>
          <cell r="J27">
            <v>31.319999999999997</v>
          </cell>
          <cell r="K27">
            <v>0</v>
          </cell>
        </row>
        <row r="28">
          <cell r="B28">
            <v>22.412500000000005</v>
          </cell>
          <cell r="C28">
            <v>31.7</v>
          </cell>
          <cell r="D28">
            <v>15.6</v>
          </cell>
          <cell r="E28">
            <v>63.333333333333336</v>
          </cell>
          <cell r="F28">
            <v>94</v>
          </cell>
          <cell r="G28">
            <v>28</v>
          </cell>
          <cell r="H28">
            <v>9.3600000000000012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22.929166666666664</v>
          </cell>
          <cell r="C29">
            <v>32</v>
          </cell>
          <cell r="D29">
            <v>14.1</v>
          </cell>
          <cell r="E29">
            <v>57.166666666666664</v>
          </cell>
          <cell r="F29">
            <v>93</v>
          </cell>
          <cell r="G29">
            <v>26</v>
          </cell>
          <cell r="H29">
            <v>17.28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22.599999999999998</v>
          </cell>
          <cell r="C30">
            <v>32.799999999999997</v>
          </cell>
          <cell r="D30">
            <v>13.4</v>
          </cell>
          <cell r="E30">
            <v>62.875</v>
          </cell>
          <cell r="F30">
            <v>94</v>
          </cell>
          <cell r="G30">
            <v>29</v>
          </cell>
          <cell r="H30">
            <v>15.120000000000001</v>
          </cell>
          <cell r="I30" t="str">
            <v>*</v>
          </cell>
          <cell r="J30">
            <v>33.119999999999997</v>
          </cell>
          <cell r="K30">
            <v>0</v>
          </cell>
        </row>
        <row r="31">
          <cell r="B31">
            <v>22.933333333333334</v>
          </cell>
          <cell r="C31">
            <v>29.5</v>
          </cell>
          <cell r="D31">
            <v>15.5</v>
          </cell>
          <cell r="E31">
            <v>69.125</v>
          </cell>
          <cell r="F31">
            <v>96</v>
          </cell>
          <cell r="G31">
            <v>47</v>
          </cell>
          <cell r="H31">
            <v>11.16</v>
          </cell>
          <cell r="I31" t="str">
            <v>*</v>
          </cell>
          <cell r="J31">
            <v>23.040000000000003</v>
          </cell>
          <cell r="K31">
            <v>0</v>
          </cell>
        </row>
        <row r="32">
          <cell r="B32">
            <v>20.770833333333332</v>
          </cell>
          <cell r="C32">
            <v>26.4</v>
          </cell>
          <cell r="D32">
            <v>15.4</v>
          </cell>
          <cell r="E32">
            <v>82.375</v>
          </cell>
          <cell r="F32">
            <v>99</v>
          </cell>
          <cell r="G32">
            <v>58</v>
          </cell>
          <cell r="H32">
            <v>15.840000000000002</v>
          </cell>
          <cell r="I32" t="str">
            <v>*</v>
          </cell>
          <cell r="J32">
            <v>33.480000000000004</v>
          </cell>
          <cell r="K32">
            <v>0.2</v>
          </cell>
        </row>
        <row r="33">
          <cell r="B33">
            <v>18.958333333333332</v>
          </cell>
          <cell r="C33">
            <v>23.9</v>
          </cell>
          <cell r="D33">
            <v>16.3</v>
          </cell>
          <cell r="E33">
            <v>88.875</v>
          </cell>
          <cell r="F33">
            <v>100</v>
          </cell>
          <cell r="G33">
            <v>65</v>
          </cell>
          <cell r="H33">
            <v>7.5600000000000005</v>
          </cell>
          <cell r="I33" t="str">
            <v>*</v>
          </cell>
          <cell r="J33">
            <v>21.240000000000002</v>
          </cell>
          <cell r="K33">
            <v>0.2</v>
          </cell>
        </row>
        <row r="34">
          <cell r="B34">
            <v>19.966666666666669</v>
          </cell>
          <cell r="C34">
            <v>29.7</v>
          </cell>
          <cell r="D34">
            <v>12.3</v>
          </cell>
          <cell r="E34">
            <v>79.458333333333329</v>
          </cell>
          <cell r="F34">
            <v>100</v>
          </cell>
          <cell r="G34">
            <v>43</v>
          </cell>
          <cell r="H34">
            <v>8.64</v>
          </cell>
          <cell r="I34" t="str">
            <v>*</v>
          </cell>
          <cell r="J34">
            <v>22.68</v>
          </cell>
          <cell r="K34">
            <v>0</v>
          </cell>
        </row>
        <row r="35">
          <cell r="B35">
            <v>21.754166666666663</v>
          </cell>
          <cell r="C35">
            <v>32.1</v>
          </cell>
          <cell r="D35">
            <v>12.3</v>
          </cell>
          <cell r="E35">
            <v>68.291666666666671</v>
          </cell>
          <cell r="F35">
            <v>100</v>
          </cell>
          <cell r="G35">
            <v>29</v>
          </cell>
          <cell r="H35">
            <v>9</v>
          </cell>
          <cell r="I35" t="str">
            <v>*</v>
          </cell>
          <cell r="J35">
            <v>27.720000000000002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19.212500000000002</v>
          </cell>
          <cell r="C5">
            <v>28.5</v>
          </cell>
          <cell r="D5">
            <v>12.4</v>
          </cell>
          <cell r="E5">
            <v>81.541666666666671</v>
          </cell>
          <cell r="F5">
            <v>100</v>
          </cell>
          <cell r="G5">
            <v>39</v>
          </cell>
          <cell r="H5">
            <v>17.28</v>
          </cell>
          <cell r="I5" t="str">
            <v>*</v>
          </cell>
          <cell r="J5">
            <v>27.720000000000002</v>
          </cell>
          <cell r="K5">
            <v>0.2</v>
          </cell>
        </row>
        <row r="6">
          <cell r="B6">
            <v>19.545833333333331</v>
          </cell>
          <cell r="C6">
            <v>28.1</v>
          </cell>
          <cell r="D6">
            <v>12.4</v>
          </cell>
          <cell r="E6">
            <v>76.125</v>
          </cell>
          <cell r="F6">
            <v>100</v>
          </cell>
          <cell r="G6">
            <v>36</v>
          </cell>
          <cell r="H6">
            <v>18</v>
          </cell>
          <cell r="I6" t="str">
            <v>*</v>
          </cell>
          <cell r="J6">
            <v>27</v>
          </cell>
          <cell r="K6">
            <v>0</v>
          </cell>
        </row>
        <row r="7">
          <cell r="B7">
            <v>19.025000000000002</v>
          </cell>
          <cell r="C7">
            <v>27.2</v>
          </cell>
          <cell r="D7">
            <v>12.9</v>
          </cell>
          <cell r="E7">
            <v>75.916666666666671</v>
          </cell>
          <cell r="F7">
            <v>100</v>
          </cell>
          <cell r="G7">
            <v>36</v>
          </cell>
          <cell r="H7">
            <v>24.840000000000003</v>
          </cell>
          <cell r="I7" t="str">
            <v>*</v>
          </cell>
          <cell r="J7">
            <v>37.800000000000004</v>
          </cell>
          <cell r="K7">
            <v>0</v>
          </cell>
        </row>
        <row r="8">
          <cell r="B8">
            <v>18.000000000000004</v>
          </cell>
          <cell r="C8">
            <v>26.7</v>
          </cell>
          <cell r="D8">
            <v>12.2</v>
          </cell>
          <cell r="E8">
            <v>76.791666666666671</v>
          </cell>
          <cell r="F8">
            <v>100</v>
          </cell>
          <cell r="G8">
            <v>38</v>
          </cell>
          <cell r="H8">
            <v>25.92</v>
          </cell>
          <cell r="I8" t="str">
            <v>*</v>
          </cell>
          <cell r="J8">
            <v>37.800000000000004</v>
          </cell>
          <cell r="K8">
            <v>0</v>
          </cell>
        </row>
        <row r="9">
          <cell r="B9">
            <v>19.625</v>
          </cell>
          <cell r="C9">
            <v>28.1</v>
          </cell>
          <cell r="D9">
            <v>13.5</v>
          </cell>
          <cell r="E9">
            <v>68.041666666666671</v>
          </cell>
          <cell r="F9">
            <v>100</v>
          </cell>
          <cell r="G9">
            <v>40</v>
          </cell>
          <cell r="H9">
            <v>16.559999999999999</v>
          </cell>
          <cell r="I9" t="str">
            <v>*</v>
          </cell>
          <cell r="J9">
            <v>28.08</v>
          </cell>
          <cell r="K9">
            <v>0</v>
          </cell>
        </row>
        <row r="10">
          <cell r="B10">
            <v>21.454166666666669</v>
          </cell>
          <cell r="C10">
            <v>29.4</v>
          </cell>
          <cell r="D10">
            <v>14.8</v>
          </cell>
          <cell r="E10">
            <v>62.25</v>
          </cell>
          <cell r="F10">
            <v>100</v>
          </cell>
          <cell r="G10">
            <v>34</v>
          </cell>
          <cell r="H10">
            <v>19.8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23.108333333333334</v>
          </cell>
          <cell r="C11">
            <v>29.9</v>
          </cell>
          <cell r="D11">
            <v>18.5</v>
          </cell>
          <cell r="E11">
            <v>56.625</v>
          </cell>
          <cell r="F11">
            <v>70</v>
          </cell>
          <cell r="G11">
            <v>39</v>
          </cell>
          <cell r="H11">
            <v>15.48</v>
          </cell>
          <cell r="I11" t="str">
            <v>*</v>
          </cell>
          <cell r="J11">
            <v>25.2</v>
          </cell>
          <cell r="K11">
            <v>0</v>
          </cell>
        </row>
        <row r="12">
          <cell r="B12">
            <v>22.400000000000002</v>
          </cell>
          <cell r="C12">
            <v>31.9</v>
          </cell>
          <cell r="D12">
            <v>14.1</v>
          </cell>
          <cell r="E12">
            <v>67.083333333333329</v>
          </cell>
          <cell r="F12">
            <v>100</v>
          </cell>
          <cell r="G12">
            <v>30</v>
          </cell>
          <cell r="H12">
            <v>23.040000000000003</v>
          </cell>
          <cell r="I12" t="str">
            <v>*</v>
          </cell>
          <cell r="J12">
            <v>42.84</v>
          </cell>
          <cell r="K12">
            <v>0</v>
          </cell>
        </row>
        <row r="13">
          <cell r="B13">
            <v>20.491666666666664</v>
          </cell>
          <cell r="C13">
            <v>25.4</v>
          </cell>
          <cell r="D13">
            <v>15.7</v>
          </cell>
          <cell r="E13">
            <v>86.666666666666671</v>
          </cell>
          <cell r="F13">
            <v>100</v>
          </cell>
          <cell r="G13">
            <v>57</v>
          </cell>
          <cell r="H13">
            <v>7.5600000000000005</v>
          </cell>
          <cell r="I13" t="str">
            <v>*</v>
          </cell>
          <cell r="J13">
            <v>16.920000000000002</v>
          </cell>
          <cell r="K13">
            <v>0.8</v>
          </cell>
        </row>
        <row r="14">
          <cell r="B14">
            <v>23.512499999999999</v>
          </cell>
          <cell r="C14">
            <v>32.200000000000003</v>
          </cell>
          <cell r="D14">
            <v>17.100000000000001</v>
          </cell>
          <cell r="E14">
            <v>76</v>
          </cell>
          <cell r="F14">
            <v>100</v>
          </cell>
          <cell r="G14">
            <v>34</v>
          </cell>
          <cell r="H14">
            <v>15.120000000000001</v>
          </cell>
          <cell r="I14" t="str">
            <v>*</v>
          </cell>
          <cell r="J14">
            <v>27.720000000000002</v>
          </cell>
          <cell r="K14">
            <v>0</v>
          </cell>
        </row>
        <row r="15">
          <cell r="B15">
            <v>22.987500000000001</v>
          </cell>
          <cell r="C15">
            <v>33.700000000000003</v>
          </cell>
          <cell r="D15">
            <v>14.6</v>
          </cell>
          <cell r="E15">
            <v>71.958333333333329</v>
          </cell>
          <cell r="F15">
            <v>100</v>
          </cell>
          <cell r="G15">
            <v>23</v>
          </cell>
          <cell r="H15">
            <v>18</v>
          </cell>
          <cell r="I15" t="str">
            <v>*</v>
          </cell>
          <cell r="J15">
            <v>30.96</v>
          </cell>
          <cell r="K15">
            <v>0</v>
          </cell>
        </row>
        <row r="16">
          <cell r="B16">
            <v>22.704166666666662</v>
          </cell>
          <cell r="C16">
            <v>32.799999999999997</v>
          </cell>
          <cell r="D16">
            <v>13</v>
          </cell>
          <cell r="E16">
            <v>60.75</v>
          </cell>
          <cell r="F16">
            <v>100</v>
          </cell>
          <cell r="G16">
            <v>25</v>
          </cell>
          <cell r="H16">
            <v>20.52</v>
          </cell>
          <cell r="I16" t="str">
            <v>*</v>
          </cell>
          <cell r="J16">
            <v>42.12</v>
          </cell>
          <cell r="K16">
            <v>0</v>
          </cell>
        </row>
        <row r="17">
          <cell r="B17">
            <v>17.991666666666664</v>
          </cell>
          <cell r="C17">
            <v>27.1</v>
          </cell>
          <cell r="D17">
            <v>13</v>
          </cell>
          <cell r="E17">
            <v>78.083333333333329</v>
          </cell>
          <cell r="F17">
            <v>100</v>
          </cell>
          <cell r="G17">
            <v>37</v>
          </cell>
          <cell r="H17">
            <v>20.88</v>
          </cell>
          <cell r="I17" t="str">
            <v>*</v>
          </cell>
          <cell r="J17">
            <v>56.16</v>
          </cell>
          <cell r="K17">
            <v>1</v>
          </cell>
        </row>
        <row r="18">
          <cell r="B18">
            <v>12.554166666666665</v>
          </cell>
          <cell r="C18">
            <v>20</v>
          </cell>
          <cell r="D18">
            <v>7.6</v>
          </cell>
          <cell r="E18">
            <v>79.333333333333329</v>
          </cell>
          <cell r="F18">
            <v>100</v>
          </cell>
          <cell r="G18">
            <v>39</v>
          </cell>
          <cell r="H18">
            <v>12.96</v>
          </cell>
          <cell r="I18" t="str">
            <v>*</v>
          </cell>
          <cell r="J18">
            <v>24.48</v>
          </cell>
          <cell r="K18">
            <v>0.2</v>
          </cell>
        </row>
        <row r="19">
          <cell r="B19">
            <v>12.729166666666664</v>
          </cell>
          <cell r="C19">
            <v>24.6</v>
          </cell>
          <cell r="D19">
            <v>3.1</v>
          </cell>
          <cell r="E19">
            <v>72.416666666666671</v>
          </cell>
          <cell r="F19">
            <v>100</v>
          </cell>
          <cell r="G19">
            <v>30</v>
          </cell>
          <cell r="H19">
            <v>18.720000000000002</v>
          </cell>
          <cell r="I19" t="str">
            <v>*</v>
          </cell>
          <cell r="J19">
            <v>30.240000000000002</v>
          </cell>
          <cell r="K19">
            <v>0</v>
          </cell>
        </row>
        <row r="20">
          <cell r="B20">
            <v>20.520833333333332</v>
          </cell>
          <cell r="C20">
            <v>29.2</v>
          </cell>
          <cell r="D20">
            <v>13.9</v>
          </cell>
          <cell r="E20">
            <v>55.375</v>
          </cell>
          <cell r="F20">
            <v>89</v>
          </cell>
          <cell r="G20">
            <v>35</v>
          </cell>
          <cell r="H20">
            <v>15.48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21.754166666666666</v>
          </cell>
          <cell r="C21">
            <v>32.200000000000003</v>
          </cell>
          <cell r="D21">
            <v>12.4</v>
          </cell>
          <cell r="E21">
            <v>67.5</v>
          </cell>
          <cell r="F21">
            <v>100</v>
          </cell>
          <cell r="G21">
            <v>30</v>
          </cell>
          <cell r="H21">
            <v>11.16</v>
          </cell>
          <cell r="I21" t="str">
            <v>*</v>
          </cell>
          <cell r="J21">
            <v>24.12</v>
          </cell>
          <cell r="K21">
            <v>0</v>
          </cell>
        </row>
        <row r="22">
          <cell r="B22">
            <v>19.258333333333333</v>
          </cell>
          <cell r="C22">
            <v>26</v>
          </cell>
          <cell r="D22">
            <v>11.6</v>
          </cell>
          <cell r="E22">
            <v>82</v>
          </cell>
          <cell r="F22">
            <v>100</v>
          </cell>
          <cell r="G22">
            <v>55</v>
          </cell>
          <cell r="H22">
            <v>14.04</v>
          </cell>
          <cell r="I22" t="str">
            <v>*</v>
          </cell>
          <cell r="J22">
            <v>23.400000000000002</v>
          </cell>
          <cell r="K22">
            <v>0</v>
          </cell>
        </row>
        <row r="23">
          <cell r="B23">
            <v>19.012499999999999</v>
          </cell>
          <cell r="C23">
            <v>26.9</v>
          </cell>
          <cell r="D23">
            <v>12.2</v>
          </cell>
          <cell r="E23">
            <v>83.458333333333329</v>
          </cell>
          <cell r="F23">
            <v>100</v>
          </cell>
          <cell r="G23">
            <v>54</v>
          </cell>
          <cell r="H23">
            <v>18</v>
          </cell>
          <cell r="I23" t="str">
            <v>*</v>
          </cell>
          <cell r="J23">
            <v>27.720000000000002</v>
          </cell>
          <cell r="K23">
            <v>0</v>
          </cell>
        </row>
        <row r="24">
          <cell r="B24">
            <v>21.154166666666661</v>
          </cell>
          <cell r="C24">
            <v>28.6</v>
          </cell>
          <cell r="D24">
            <v>15.5</v>
          </cell>
          <cell r="E24">
            <v>73.166666666666671</v>
          </cell>
          <cell r="F24">
            <v>94</v>
          </cell>
          <cell r="G24">
            <v>50</v>
          </cell>
          <cell r="H24">
            <v>30.240000000000002</v>
          </cell>
          <cell r="I24" t="str">
            <v>*</v>
          </cell>
          <cell r="J24">
            <v>49.680000000000007</v>
          </cell>
          <cell r="K24">
            <v>0</v>
          </cell>
        </row>
        <row r="25">
          <cell r="B25">
            <v>23.054166666666664</v>
          </cell>
          <cell r="C25">
            <v>30.7</v>
          </cell>
          <cell r="D25">
            <v>16.5</v>
          </cell>
          <cell r="E25">
            <v>69.458333333333329</v>
          </cell>
          <cell r="F25">
            <v>100</v>
          </cell>
          <cell r="G25">
            <v>40</v>
          </cell>
          <cell r="H25">
            <v>24.840000000000003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23.179166666666671</v>
          </cell>
          <cell r="C26">
            <v>30.1</v>
          </cell>
          <cell r="D26">
            <v>17.399999999999999</v>
          </cell>
          <cell r="E26">
            <v>63.333333333333336</v>
          </cell>
          <cell r="F26">
            <v>88</v>
          </cell>
          <cell r="G26">
            <v>39</v>
          </cell>
          <cell r="H26">
            <v>25.56</v>
          </cell>
          <cell r="I26" t="str">
            <v>*</v>
          </cell>
          <cell r="J26">
            <v>41.76</v>
          </cell>
          <cell r="K26">
            <v>0</v>
          </cell>
        </row>
        <row r="27">
          <cell r="B27">
            <v>23.487500000000001</v>
          </cell>
          <cell r="C27">
            <v>31.4</v>
          </cell>
          <cell r="D27">
            <v>17.2</v>
          </cell>
          <cell r="E27">
            <v>56.875</v>
          </cell>
          <cell r="F27">
            <v>80</v>
          </cell>
          <cell r="G27">
            <v>30</v>
          </cell>
          <cell r="H27">
            <v>16.920000000000002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23.279166666666669</v>
          </cell>
          <cell r="C28">
            <v>31</v>
          </cell>
          <cell r="D28">
            <v>15.1</v>
          </cell>
          <cell r="E28">
            <v>56.458333333333336</v>
          </cell>
          <cell r="F28">
            <v>97</v>
          </cell>
          <cell r="G28">
            <v>29</v>
          </cell>
          <cell r="H28">
            <v>18</v>
          </cell>
          <cell r="I28" t="str">
            <v>*</v>
          </cell>
          <cell r="J28">
            <v>31.319999999999997</v>
          </cell>
          <cell r="K28">
            <v>0</v>
          </cell>
        </row>
        <row r="29">
          <cell r="B29">
            <v>22.033333333333335</v>
          </cell>
          <cell r="C29">
            <v>30.8</v>
          </cell>
          <cell r="D29">
            <v>13.9</v>
          </cell>
          <cell r="E29">
            <v>58.166666666666664</v>
          </cell>
          <cell r="F29">
            <v>91</v>
          </cell>
          <cell r="G29">
            <v>31</v>
          </cell>
          <cell r="H29">
            <v>18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23.904166666666665</v>
          </cell>
          <cell r="C30">
            <v>32.4</v>
          </cell>
          <cell r="D30">
            <v>16</v>
          </cell>
          <cell r="E30">
            <v>58.833333333333336</v>
          </cell>
          <cell r="F30">
            <v>97</v>
          </cell>
          <cell r="G30">
            <v>29</v>
          </cell>
          <cell r="H30">
            <v>17.28</v>
          </cell>
          <cell r="I30" t="str">
            <v>*</v>
          </cell>
          <cell r="J30">
            <v>28.44</v>
          </cell>
          <cell r="K30">
            <v>0</v>
          </cell>
        </row>
        <row r="31">
          <cell r="B31">
            <v>23.995833333333334</v>
          </cell>
          <cell r="C31">
            <v>32</v>
          </cell>
          <cell r="D31">
            <v>16.899999999999999</v>
          </cell>
          <cell r="E31">
            <v>62.708333333333336</v>
          </cell>
          <cell r="F31">
            <v>99</v>
          </cell>
          <cell r="G31">
            <v>32</v>
          </cell>
          <cell r="H31">
            <v>19.440000000000001</v>
          </cell>
          <cell r="I31" t="str">
            <v>*</v>
          </cell>
          <cell r="J31">
            <v>29.52</v>
          </cell>
          <cell r="K31">
            <v>0</v>
          </cell>
        </row>
        <row r="32">
          <cell r="B32">
            <v>22.05</v>
          </cell>
          <cell r="C32">
            <v>31.1</v>
          </cell>
          <cell r="D32">
            <v>16.2</v>
          </cell>
          <cell r="E32">
            <v>70.583333333333329</v>
          </cell>
          <cell r="F32">
            <v>100</v>
          </cell>
          <cell r="G32">
            <v>31</v>
          </cell>
          <cell r="H32">
            <v>25.92</v>
          </cell>
          <cell r="I32" t="str">
            <v>*</v>
          </cell>
          <cell r="J32">
            <v>43.92</v>
          </cell>
          <cell r="K32">
            <v>0</v>
          </cell>
        </row>
        <row r="33">
          <cell r="B33">
            <v>20.595833333333335</v>
          </cell>
          <cell r="C33">
            <v>28.4</v>
          </cell>
          <cell r="D33">
            <v>14.1</v>
          </cell>
          <cell r="E33">
            <v>80.583333333333329</v>
          </cell>
          <cell r="F33">
            <v>100</v>
          </cell>
          <cell r="G33">
            <v>47</v>
          </cell>
          <cell r="H33">
            <v>13.68</v>
          </cell>
          <cell r="I33" t="str">
            <v>*</v>
          </cell>
          <cell r="J33">
            <v>25.56</v>
          </cell>
          <cell r="K33">
            <v>0</v>
          </cell>
        </row>
        <row r="34">
          <cell r="B34">
            <v>20.537499999999998</v>
          </cell>
          <cell r="C34">
            <v>28.4</v>
          </cell>
          <cell r="D34">
            <v>14.6</v>
          </cell>
          <cell r="E34">
            <v>75.166666666666671</v>
          </cell>
          <cell r="F34">
            <v>100</v>
          </cell>
          <cell r="G34">
            <v>45</v>
          </cell>
          <cell r="H34">
            <v>21.96</v>
          </cell>
          <cell r="I34" t="str">
            <v>*</v>
          </cell>
          <cell r="J34">
            <v>37.440000000000005</v>
          </cell>
          <cell r="K34">
            <v>0</v>
          </cell>
        </row>
        <row r="35">
          <cell r="B35">
            <v>21.533333333333335</v>
          </cell>
          <cell r="C35">
            <v>31.2</v>
          </cell>
          <cell r="D35">
            <v>14.2</v>
          </cell>
          <cell r="E35">
            <v>71.25</v>
          </cell>
          <cell r="F35">
            <v>100</v>
          </cell>
          <cell r="G35">
            <v>31</v>
          </cell>
          <cell r="H35">
            <v>18.36</v>
          </cell>
          <cell r="I35" t="str">
            <v>*</v>
          </cell>
          <cell r="J35">
            <v>29.16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rasc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21.408333333333331</v>
          </cell>
          <cell r="C5">
            <v>30.6</v>
          </cell>
          <cell r="D5">
            <v>14.4</v>
          </cell>
          <cell r="E5">
            <v>72.375</v>
          </cell>
          <cell r="F5">
            <v>93</v>
          </cell>
          <cell r="G5">
            <v>33</v>
          </cell>
          <cell r="H5">
            <v>5.4</v>
          </cell>
          <cell r="I5" t="str">
            <v>*</v>
          </cell>
          <cell r="J5">
            <v>18.720000000000002</v>
          </cell>
          <cell r="K5">
            <v>0</v>
          </cell>
        </row>
        <row r="6">
          <cell r="B6">
            <v>21.708333333333332</v>
          </cell>
          <cell r="C6">
            <v>30.4</v>
          </cell>
          <cell r="D6">
            <v>14.6</v>
          </cell>
          <cell r="E6">
            <v>71</v>
          </cell>
          <cell r="F6">
            <v>94</v>
          </cell>
          <cell r="G6">
            <v>33</v>
          </cell>
          <cell r="H6">
            <v>10.08</v>
          </cell>
          <cell r="I6" t="str">
            <v>*</v>
          </cell>
          <cell r="J6">
            <v>28.08</v>
          </cell>
          <cell r="K6">
            <v>0</v>
          </cell>
        </row>
        <row r="7">
          <cell r="B7">
            <v>21.662499999999998</v>
          </cell>
          <cell r="C7">
            <v>30.3</v>
          </cell>
          <cell r="D7">
            <v>15.6</v>
          </cell>
          <cell r="E7">
            <v>68.416666666666671</v>
          </cell>
          <cell r="F7">
            <v>91</v>
          </cell>
          <cell r="G7">
            <v>33</v>
          </cell>
          <cell r="H7">
            <v>10.8</v>
          </cell>
          <cell r="I7" t="str">
            <v>*</v>
          </cell>
          <cell r="J7">
            <v>20.88</v>
          </cell>
          <cell r="K7">
            <v>0</v>
          </cell>
        </row>
        <row r="8">
          <cell r="B8">
            <v>21.875</v>
          </cell>
          <cell r="C8">
            <v>30.5</v>
          </cell>
          <cell r="D8">
            <v>15.5</v>
          </cell>
          <cell r="E8">
            <v>62.958333333333336</v>
          </cell>
          <cell r="F8">
            <v>90</v>
          </cell>
          <cell r="G8">
            <v>30</v>
          </cell>
          <cell r="H8">
            <v>15.120000000000001</v>
          </cell>
          <cell r="I8" t="str">
            <v>*</v>
          </cell>
          <cell r="J8">
            <v>30.6</v>
          </cell>
          <cell r="K8">
            <v>0</v>
          </cell>
        </row>
        <row r="9">
          <cell r="B9">
            <v>21.820833333333336</v>
          </cell>
          <cell r="C9">
            <v>31.4</v>
          </cell>
          <cell r="D9">
            <v>15.1</v>
          </cell>
          <cell r="E9">
            <v>65.416666666666671</v>
          </cell>
          <cell r="F9">
            <v>93</v>
          </cell>
          <cell r="G9">
            <v>28</v>
          </cell>
          <cell r="H9">
            <v>11.879999999999999</v>
          </cell>
          <cell r="I9" t="str">
            <v>*</v>
          </cell>
          <cell r="J9">
            <v>22.32</v>
          </cell>
          <cell r="K9">
            <v>0</v>
          </cell>
        </row>
        <row r="10">
          <cell r="B10">
            <v>21.841666666666665</v>
          </cell>
          <cell r="C10">
            <v>30.5</v>
          </cell>
          <cell r="D10">
            <v>14.5</v>
          </cell>
          <cell r="E10">
            <v>70.833333333333329</v>
          </cell>
          <cell r="F10">
            <v>94</v>
          </cell>
          <cell r="G10">
            <v>32</v>
          </cell>
          <cell r="H10">
            <v>8.64</v>
          </cell>
          <cell r="I10" t="str">
            <v>*</v>
          </cell>
          <cell r="J10">
            <v>23.400000000000002</v>
          </cell>
          <cell r="K10">
            <v>0</v>
          </cell>
        </row>
        <row r="11">
          <cell r="B11">
            <v>22.825000000000003</v>
          </cell>
          <cell r="C11">
            <v>31.1</v>
          </cell>
          <cell r="D11">
            <v>16.899999999999999</v>
          </cell>
          <cell r="E11">
            <v>72.708333333333329</v>
          </cell>
          <cell r="F11">
            <v>95</v>
          </cell>
          <cell r="G11">
            <v>35</v>
          </cell>
          <cell r="H11">
            <v>21.6</v>
          </cell>
          <cell r="I11" t="str">
            <v>*</v>
          </cell>
          <cell r="J11">
            <v>42.84</v>
          </cell>
          <cell r="K11">
            <v>0</v>
          </cell>
        </row>
        <row r="12">
          <cell r="B12">
            <v>23.158333333333335</v>
          </cell>
          <cell r="C12">
            <v>30.1</v>
          </cell>
          <cell r="D12">
            <v>19</v>
          </cell>
          <cell r="E12">
            <v>69.333333333333329</v>
          </cell>
          <cell r="F12">
            <v>89</v>
          </cell>
          <cell r="G12">
            <v>40</v>
          </cell>
          <cell r="H12">
            <v>14.4</v>
          </cell>
          <cell r="I12" t="str">
            <v>*</v>
          </cell>
          <cell r="J12">
            <v>33.480000000000004</v>
          </cell>
          <cell r="K12">
            <v>0</v>
          </cell>
        </row>
        <row r="13">
          <cell r="B13">
            <v>24.425000000000001</v>
          </cell>
          <cell r="C13">
            <v>32.299999999999997</v>
          </cell>
          <cell r="D13">
            <v>18.600000000000001</v>
          </cell>
          <cell r="E13">
            <v>69.916666666666671</v>
          </cell>
          <cell r="F13">
            <v>93</v>
          </cell>
          <cell r="G13">
            <v>37</v>
          </cell>
          <cell r="H13">
            <v>11.16</v>
          </cell>
          <cell r="I13" t="str">
            <v>*</v>
          </cell>
          <cell r="J13">
            <v>23.400000000000002</v>
          </cell>
          <cell r="K13">
            <v>0</v>
          </cell>
        </row>
        <row r="14">
          <cell r="B14">
            <v>23.900000000000002</v>
          </cell>
          <cell r="C14">
            <v>32</v>
          </cell>
          <cell r="D14">
            <v>18.7</v>
          </cell>
          <cell r="E14">
            <v>74.25</v>
          </cell>
          <cell r="F14">
            <v>93</v>
          </cell>
          <cell r="G14">
            <v>39</v>
          </cell>
          <cell r="H14">
            <v>12.6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25.554166666666671</v>
          </cell>
          <cell r="C15">
            <v>33</v>
          </cell>
          <cell r="D15">
            <v>21.6</v>
          </cell>
          <cell r="E15">
            <v>68.25</v>
          </cell>
          <cell r="F15">
            <v>90</v>
          </cell>
          <cell r="G15">
            <v>29</v>
          </cell>
          <cell r="H15">
            <v>13.68</v>
          </cell>
          <cell r="I15" t="str">
            <v>*</v>
          </cell>
          <cell r="J15">
            <v>34.56</v>
          </cell>
          <cell r="K15">
            <v>0</v>
          </cell>
        </row>
        <row r="16">
          <cell r="B16">
            <v>24.516666666666666</v>
          </cell>
          <cell r="C16">
            <v>32.700000000000003</v>
          </cell>
          <cell r="D16">
            <v>17.7</v>
          </cell>
          <cell r="E16">
            <v>65.166666666666671</v>
          </cell>
          <cell r="F16">
            <v>93</v>
          </cell>
          <cell r="G16">
            <v>35</v>
          </cell>
          <cell r="H16">
            <v>16.559999999999999</v>
          </cell>
          <cell r="I16" t="str">
            <v>*</v>
          </cell>
          <cell r="J16">
            <v>39.24</v>
          </cell>
          <cell r="K16">
            <v>0</v>
          </cell>
        </row>
        <row r="17">
          <cell r="B17">
            <v>19.400000000000002</v>
          </cell>
          <cell r="C17">
            <v>26.7</v>
          </cell>
          <cell r="D17">
            <v>14.2</v>
          </cell>
          <cell r="E17">
            <v>71.791666666666671</v>
          </cell>
          <cell r="F17">
            <v>85</v>
          </cell>
          <cell r="G17">
            <v>51</v>
          </cell>
          <cell r="H17">
            <v>11.520000000000001</v>
          </cell>
          <cell r="I17" t="str">
            <v>*</v>
          </cell>
          <cell r="J17">
            <v>31.680000000000003</v>
          </cell>
          <cell r="K17">
            <v>0</v>
          </cell>
        </row>
        <row r="18">
          <cell r="B18">
            <v>14.687499999999998</v>
          </cell>
          <cell r="C18">
            <v>20.9</v>
          </cell>
          <cell r="D18">
            <v>10.199999999999999</v>
          </cell>
          <cell r="E18">
            <v>64</v>
          </cell>
          <cell r="F18">
            <v>83</v>
          </cell>
          <cell r="G18">
            <v>37</v>
          </cell>
          <cell r="H18">
            <v>15.48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16.141666666666666</v>
          </cell>
          <cell r="C19">
            <v>26.7</v>
          </cell>
          <cell r="D19">
            <v>8.1999999999999993</v>
          </cell>
          <cell r="E19">
            <v>66.708333333333329</v>
          </cell>
          <cell r="F19">
            <v>94</v>
          </cell>
          <cell r="G19">
            <v>29</v>
          </cell>
          <cell r="H19">
            <v>12.24</v>
          </cell>
          <cell r="I19" t="str">
            <v>*</v>
          </cell>
          <cell r="J19">
            <v>21.96</v>
          </cell>
          <cell r="K19">
            <v>0</v>
          </cell>
        </row>
        <row r="20">
          <cell r="B20">
            <v>20.5625</v>
          </cell>
          <cell r="C20">
            <v>28.8</v>
          </cell>
          <cell r="D20">
            <v>14.9</v>
          </cell>
          <cell r="E20">
            <v>69.708333333333329</v>
          </cell>
          <cell r="F20">
            <v>89</v>
          </cell>
          <cell r="G20">
            <v>38</v>
          </cell>
          <cell r="H20">
            <v>5.04</v>
          </cell>
          <cell r="I20" t="str">
            <v>*</v>
          </cell>
          <cell r="J20">
            <v>14.76</v>
          </cell>
          <cell r="K20">
            <v>0</v>
          </cell>
        </row>
        <row r="21">
          <cell r="B21">
            <v>22.712499999999995</v>
          </cell>
          <cell r="C21">
            <v>29.6</v>
          </cell>
          <cell r="D21">
            <v>19.100000000000001</v>
          </cell>
          <cell r="E21">
            <v>71.75</v>
          </cell>
          <cell r="F21">
            <v>90</v>
          </cell>
          <cell r="G21">
            <v>46</v>
          </cell>
          <cell r="H21">
            <v>5.4</v>
          </cell>
          <cell r="I21" t="str">
            <v>*</v>
          </cell>
          <cell r="J21">
            <v>18.720000000000002</v>
          </cell>
          <cell r="K21">
            <v>0</v>
          </cell>
        </row>
        <row r="22">
          <cell r="B22">
            <v>18.591666666666665</v>
          </cell>
          <cell r="C22">
            <v>24.7</v>
          </cell>
          <cell r="D22">
            <v>14.6</v>
          </cell>
          <cell r="E22">
            <v>73.041666666666671</v>
          </cell>
          <cell r="F22">
            <v>90</v>
          </cell>
          <cell r="G22">
            <v>52</v>
          </cell>
          <cell r="H22">
            <v>7.9200000000000008</v>
          </cell>
          <cell r="I22" t="str">
            <v>*</v>
          </cell>
          <cell r="J22">
            <v>25.2</v>
          </cell>
          <cell r="K22">
            <v>0</v>
          </cell>
        </row>
        <row r="23">
          <cell r="B23">
            <v>19.133333333333336</v>
          </cell>
          <cell r="C23">
            <v>28.9</v>
          </cell>
          <cell r="D23">
            <v>12.3</v>
          </cell>
          <cell r="E23">
            <v>70.291666666666671</v>
          </cell>
          <cell r="F23">
            <v>89</v>
          </cell>
          <cell r="G23">
            <v>45</v>
          </cell>
          <cell r="H23">
            <v>7.5600000000000005</v>
          </cell>
          <cell r="I23" t="str">
            <v>*</v>
          </cell>
          <cell r="J23">
            <v>20.16</v>
          </cell>
          <cell r="K23">
            <v>0</v>
          </cell>
        </row>
        <row r="24">
          <cell r="B24">
            <v>24.491666666666664</v>
          </cell>
          <cell r="C24">
            <v>32.200000000000003</v>
          </cell>
          <cell r="D24">
            <v>19.600000000000001</v>
          </cell>
          <cell r="E24">
            <v>65.791666666666671</v>
          </cell>
          <cell r="F24">
            <v>86</v>
          </cell>
          <cell r="G24">
            <v>38</v>
          </cell>
          <cell r="H24">
            <v>14.76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25.637500000000014</v>
          </cell>
          <cell r="C25">
            <v>33.9</v>
          </cell>
          <cell r="D25">
            <v>19.399999999999999</v>
          </cell>
          <cell r="E25">
            <v>59.875</v>
          </cell>
          <cell r="F25">
            <v>88</v>
          </cell>
          <cell r="G25">
            <v>26</v>
          </cell>
          <cell r="H25">
            <v>19.440000000000001</v>
          </cell>
          <cell r="I25" t="str">
            <v>*</v>
          </cell>
          <cell r="J25">
            <v>35.64</v>
          </cell>
          <cell r="K25">
            <v>0</v>
          </cell>
        </row>
        <row r="26">
          <cell r="B26">
            <v>25.8125</v>
          </cell>
          <cell r="C26">
            <v>32.700000000000003</v>
          </cell>
          <cell r="D26">
            <v>18.399999999999999</v>
          </cell>
          <cell r="E26">
            <v>49.583333333333336</v>
          </cell>
          <cell r="F26">
            <v>83</v>
          </cell>
          <cell r="G26">
            <v>27</v>
          </cell>
          <cell r="H26">
            <v>23.400000000000002</v>
          </cell>
          <cell r="I26" t="str">
            <v>*</v>
          </cell>
          <cell r="J26">
            <v>48.24</v>
          </cell>
          <cell r="K26">
            <v>0</v>
          </cell>
        </row>
        <row r="27">
          <cell r="B27">
            <v>23.712499999999995</v>
          </cell>
          <cell r="C27">
            <v>32.700000000000003</v>
          </cell>
          <cell r="D27">
            <v>15.9</v>
          </cell>
          <cell r="E27">
            <v>59.541666666666664</v>
          </cell>
          <cell r="F27">
            <v>90</v>
          </cell>
          <cell r="G27">
            <v>25</v>
          </cell>
          <cell r="H27">
            <v>14.04</v>
          </cell>
          <cell r="I27" t="str">
            <v>*</v>
          </cell>
          <cell r="J27">
            <v>34.92</v>
          </cell>
          <cell r="K27">
            <v>0</v>
          </cell>
        </row>
        <row r="28">
          <cell r="B28">
            <v>23.266666666666669</v>
          </cell>
          <cell r="C28">
            <v>33.799999999999997</v>
          </cell>
          <cell r="D28">
            <v>15.3</v>
          </cell>
          <cell r="E28">
            <v>62.25</v>
          </cell>
          <cell r="F28">
            <v>92</v>
          </cell>
          <cell r="G28">
            <v>22</v>
          </cell>
          <cell r="H28">
            <v>10.44</v>
          </cell>
          <cell r="I28" t="str">
            <v>*</v>
          </cell>
          <cell r="J28">
            <v>21.96</v>
          </cell>
          <cell r="K28">
            <v>0</v>
          </cell>
        </row>
        <row r="29">
          <cell r="B29">
            <v>23.537499999999998</v>
          </cell>
          <cell r="C29">
            <v>33.700000000000003</v>
          </cell>
          <cell r="D29">
            <v>15.6</v>
          </cell>
          <cell r="E29">
            <v>60.625</v>
          </cell>
          <cell r="F29">
            <v>90</v>
          </cell>
          <cell r="G29">
            <v>22</v>
          </cell>
          <cell r="H29">
            <v>15.48</v>
          </cell>
          <cell r="I29" t="str">
            <v>*</v>
          </cell>
          <cell r="J29">
            <v>28.44</v>
          </cell>
          <cell r="K29">
            <v>0</v>
          </cell>
        </row>
        <row r="30">
          <cell r="B30">
            <v>23.650000000000006</v>
          </cell>
          <cell r="C30">
            <v>35.200000000000003</v>
          </cell>
          <cell r="D30">
            <v>15.7</v>
          </cell>
          <cell r="E30">
            <v>60.833333333333336</v>
          </cell>
          <cell r="F30">
            <v>92</v>
          </cell>
          <cell r="G30">
            <v>21</v>
          </cell>
          <cell r="H30">
            <v>11.879999999999999</v>
          </cell>
          <cell r="I30" t="str">
            <v>*</v>
          </cell>
          <cell r="J30">
            <v>28.08</v>
          </cell>
          <cell r="K30">
            <v>0</v>
          </cell>
        </row>
        <row r="31">
          <cell r="B31">
            <v>24.958333333333332</v>
          </cell>
          <cell r="C31">
            <v>33.299999999999997</v>
          </cell>
          <cell r="D31">
            <v>19</v>
          </cell>
          <cell r="E31">
            <v>58.75</v>
          </cell>
          <cell r="F31">
            <v>88</v>
          </cell>
          <cell r="G31">
            <v>27</v>
          </cell>
          <cell r="H31">
            <v>9</v>
          </cell>
          <cell r="I31" t="str">
            <v>*</v>
          </cell>
          <cell r="J31">
            <v>20.52</v>
          </cell>
          <cell r="K31">
            <v>0</v>
          </cell>
        </row>
        <row r="32">
          <cell r="B32">
            <v>23.554166666666664</v>
          </cell>
          <cell r="C32">
            <v>28.5</v>
          </cell>
          <cell r="D32">
            <v>19.100000000000001</v>
          </cell>
          <cell r="E32">
            <v>72.875</v>
          </cell>
          <cell r="F32">
            <v>88</v>
          </cell>
          <cell r="G32">
            <v>52</v>
          </cell>
          <cell r="H32">
            <v>6.48</v>
          </cell>
          <cell r="I32" t="str">
            <v>*</v>
          </cell>
          <cell r="J32">
            <v>21.96</v>
          </cell>
          <cell r="K32">
            <v>0</v>
          </cell>
        </row>
        <row r="33">
          <cell r="B33">
            <v>22.504166666666663</v>
          </cell>
          <cell r="C33">
            <v>28.6</v>
          </cell>
          <cell r="D33">
            <v>18.2</v>
          </cell>
          <cell r="E33">
            <v>75.833333333333329</v>
          </cell>
          <cell r="F33">
            <v>94</v>
          </cell>
          <cell r="G33">
            <v>46</v>
          </cell>
          <cell r="H33">
            <v>10.08</v>
          </cell>
          <cell r="I33" t="str">
            <v>*</v>
          </cell>
          <cell r="J33">
            <v>23.400000000000002</v>
          </cell>
          <cell r="K33">
            <v>0</v>
          </cell>
        </row>
        <row r="34">
          <cell r="B34">
            <v>23.404166666666665</v>
          </cell>
          <cell r="C34">
            <v>32.9</v>
          </cell>
          <cell r="D34">
            <v>17.2</v>
          </cell>
          <cell r="E34">
            <v>66.833333333333329</v>
          </cell>
          <cell r="F34">
            <v>89</v>
          </cell>
          <cell r="G34">
            <v>32</v>
          </cell>
          <cell r="H34">
            <v>10.08</v>
          </cell>
          <cell r="I34" t="str">
            <v>*</v>
          </cell>
          <cell r="J34">
            <v>17.28</v>
          </cell>
          <cell r="K34">
            <v>0</v>
          </cell>
        </row>
        <row r="35">
          <cell r="B35">
            <v>24.92916666666666</v>
          </cell>
          <cell r="C35">
            <v>34</v>
          </cell>
          <cell r="D35">
            <v>18.8</v>
          </cell>
          <cell r="E35">
            <v>60.958333333333336</v>
          </cell>
          <cell r="F35">
            <v>88</v>
          </cell>
          <cell r="G35">
            <v>24</v>
          </cell>
          <cell r="H35">
            <v>10.44</v>
          </cell>
          <cell r="I35" t="str">
            <v>*</v>
          </cell>
          <cell r="J35">
            <v>19.440000000000001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20.154166666666665</v>
          </cell>
          <cell r="C5">
            <v>27.9</v>
          </cell>
          <cell r="D5">
            <v>13.5</v>
          </cell>
          <cell r="E5">
            <v>62.458333333333336</v>
          </cell>
          <cell r="F5">
            <v>90</v>
          </cell>
          <cell r="G5">
            <v>31</v>
          </cell>
          <cell r="H5">
            <v>10.08</v>
          </cell>
          <cell r="I5" t="str">
            <v>*</v>
          </cell>
          <cell r="J5">
            <v>22.32</v>
          </cell>
          <cell r="K5">
            <v>0</v>
          </cell>
        </row>
        <row r="6">
          <cell r="B6">
            <v>19.824999999999999</v>
          </cell>
          <cell r="C6">
            <v>27.2</v>
          </cell>
          <cell r="D6">
            <v>14.1</v>
          </cell>
          <cell r="E6">
            <v>64.416666666666671</v>
          </cell>
          <cell r="F6">
            <v>86</v>
          </cell>
          <cell r="G6">
            <v>34</v>
          </cell>
          <cell r="H6">
            <v>13.32</v>
          </cell>
          <cell r="I6" t="str">
            <v>*</v>
          </cell>
          <cell r="J6">
            <v>31.680000000000003</v>
          </cell>
          <cell r="K6">
            <v>0</v>
          </cell>
        </row>
        <row r="7">
          <cell r="B7">
            <v>19.974999999999998</v>
          </cell>
          <cell r="C7">
            <v>27.5</v>
          </cell>
          <cell r="D7">
            <v>14.3</v>
          </cell>
          <cell r="E7">
            <v>58.458333333333336</v>
          </cell>
          <cell r="F7">
            <v>78</v>
          </cell>
          <cell r="G7">
            <v>30</v>
          </cell>
          <cell r="H7">
            <v>12.6</v>
          </cell>
          <cell r="I7" t="str">
            <v>*</v>
          </cell>
          <cell r="J7">
            <v>32.4</v>
          </cell>
          <cell r="K7">
            <v>0</v>
          </cell>
        </row>
        <row r="8">
          <cell r="B8">
            <v>19.429166666666667</v>
          </cell>
          <cell r="C8">
            <v>27.5</v>
          </cell>
          <cell r="D8">
            <v>12.7</v>
          </cell>
          <cell r="E8">
            <v>58.333333333333336</v>
          </cell>
          <cell r="F8">
            <v>82</v>
          </cell>
          <cell r="G8">
            <v>25</v>
          </cell>
          <cell r="H8">
            <v>11.879999999999999</v>
          </cell>
          <cell r="I8" t="str">
            <v>*</v>
          </cell>
          <cell r="J8">
            <v>25.92</v>
          </cell>
          <cell r="K8">
            <v>0</v>
          </cell>
        </row>
        <row r="9">
          <cell r="B9">
            <v>20.366666666666667</v>
          </cell>
          <cell r="C9">
            <v>29</v>
          </cell>
          <cell r="D9">
            <v>13.2</v>
          </cell>
          <cell r="E9">
            <v>54.541666666666664</v>
          </cell>
          <cell r="F9">
            <v>77</v>
          </cell>
          <cell r="G9">
            <v>25</v>
          </cell>
          <cell r="H9">
            <v>16.559999999999999</v>
          </cell>
          <cell r="I9" t="str">
            <v>*</v>
          </cell>
          <cell r="J9">
            <v>29.16</v>
          </cell>
          <cell r="K9">
            <v>0</v>
          </cell>
        </row>
        <row r="10">
          <cell r="B10">
            <v>20.329166666666662</v>
          </cell>
          <cell r="C10">
            <v>28.6</v>
          </cell>
          <cell r="D10">
            <v>12.8</v>
          </cell>
          <cell r="E10">
            <v>56.916666666666664</v>
          </cell>
          <cell r="F10">
            <v>84</v>
          </cell>
          <cell r="G10">
            <v>31</v>
          </cell>
          <cell r="H10">
            <v>19.079999999999998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20.904166666666665</v>
          </cell>
          <cell r="C11">
            <v>28.5</v>
          </cell>
          <cell r="D11">
            <v>13.6</v>
          </cell>
          <cell r="E11">
            <v>59.541666666666664</v>
          </cell>
          <cell r="F11">
            <v>84</v>
          </cell>
          <cell r="G11">
            <v>33</v>
          </cell>
          <cell r="H11">
            <v>21.240000000000002</v>
          </cell>
          <cell r="I11" t="str">
            <v>*</v>
          </cell>
          <cell r="J11">
            <v>35.64</v>
          </cell>
          <cell r="K11">
            <v>0</v>
          </cell>
        </row>
        <row r="12">
          <cell r="B12">
            <v>21.016666666666662</v>
          </cell>
          <cell r="C12">
            <v>29</v>
          </cell>
          <cell r="D12">
            <v>13.8</v>
          </cell>
          <cell r="E12">
            <v>59.333333333333336</v>
          </cell>
          <cell r="F12">
            <v>87</v>
          </cell>
          <cell r="G12">
            <v>32</v>
          </cell>
          <cell r="H12">
            <v>22.32</v>
          </cell>
          <cell r="I12" t="str">
            <v>*</v>
          </cell>
          <cell r="J12">
            <v>47.16</v>
          </cell>
          <cell r="K12">
            <v>0</v>
          </cell>
        </row>
        <row r="13">
          <cell r="B13">
            <v>23.100000000000005</v>
          </cell>
          <cell r="C13">
            <v>30.4</v>
          </cell>
          <cell r="D13">
            <v>17.600000000000001</v>
          </cell>
          <cell r="E13">
            <v>58.208333333333336</v>
          </cell>
          <cell r="F13">
            <v>79</v>
          </cell>
          <cell r="G13">
            <v>29</v>
          </cell>
          <cell r="H13">
            <v>16.559999999999999</v>
          </cell>
          <cell r="I13" t="str">
            <v>*</v>
          </cell>
          <cell r="J13">
            <v>36.36</v>
          </cell>
          <cell r="K13">
            <v>0</v>
          </cell>
        </row>
        <row r="14">
          <cell r="B14">
            <v>22.545833333333334</v>
          </cell>
          <cell r="C14">
            <v>30.9</v>
          </cell>
          <cell r="D14">
            <v>15.1</v>
          </cell>
          <cell r="E14">
            <v>61.583333333333336</v>
          </cell>
          <cell r="F14">
            <v>90</v>
          </cell>
          <cell r="G14">
            <v>29</v>
          </cell>
          <cell r="H14">
            <v>14.76</v>
          </cell>
          <cell r="I14" t="str">
            <v>*</v>
          </cell>
          <cell r="J14">
            <v>35.64</v>
          </cell>
          <cell r="K14">
            <v>0</v>
          </cell>
        </row>
        <row r="15">
          <cell r="B15">
            <v>22.554166666666674</v>
          </cell>
          <cell r="C15">
            <v>31</v>
          </cell>
          <cell r="D15">
            <v>15.7</v>
          </cell>
          <cell r="E15">
            <v>59.75</v>
          </cell>
          <cell r="F15">
            <v>87</v>
          </cell>
          <cell r="G15">
            <v>25</v>
          </cell>
          <cell r="H15">
            <v>17.28</v>
          </cell>
          <cell r="I15" t="str">
            <v>*</v>
          </cell>
          <cell r="J15">
            <v>31.680000000000003</v>
          </cell>
          <cell r="K15">
            <v>0</v>
          </cell>
        </row>
        <row r="16">
          <cell r="B16">
            <v>22.237499999999997</v>
          </cell>
          <cell r="C16">
            <v>30.8</v>
          </cell>
          <cell r="D16">
            <v>14.7</v>
          </cell>
          <cell r="E16">
            <v>52.958333333333336</v>
          </cell>
          <cell r="F16">
            <v>80</v>
          </cell>
          <cell r="G16">
            <v>26</v>
          </cell>
          <cell r="H16">
            <v>28.44</v>
          </cell>
          <cell r="I16" t="str">
            <v>*</v>
          </cell>
          <cell r="J16">
            <v>57.6</v>
          </cell>
          <cell r="K16">
            <v>0</v>
          </cell>
        </row>
        <row r="17">
          <cell r="B17">
            <v>17.133333333333333</v>
          </cell>
          <cell r="C17">
            <v>22.6</v>
          </cell>
          <cell r="D17">
            <v>11.6</v>
          </cell>
          <cell r="E17">
            <v>82.125</v>
          </cell>
          <cell r="F17">
            <v>96</v>
          </cell>
          <cell r="G17">
            <v>52</v>
          </cell>
          <cell r="H17">
            <v>22.32</v>
          </cell>
          <cell r="I17" t="str">
            <v>*</v>
          </cell>
          <cell r="J17">
            <v>48.24</v>
          </cell>
          <cell r="K17">
            <v>24</v>
          </cell>
        </row>
        <row r="18">
          <cell r="B18">
            <v>11.866666666666667</v>
          </cell>
          <cell r="C18">
            <v>17.3</v>
          </cell>
          <cell r="D18">
            <v>8.3000000000000007</v>
          </cell>
          <cell r="E18">
            <v>81.125</v>
          </cell>
          <cell r="F18">
            <v>95</v>
          </cell>
          <cell r="G18">
            <v>55</v>
          </cell>
          <cell r="H18">
            <v>14.04</v>
          </cell>
          <cell r="I18" t="str">
            <v>*</v>
          </cell>
          <cell r="J18">
            <v>31.680000000000003</v>
          </cell>
          <cell r="K18">
            <v>0.8</v>
          </cell>
        </row>
        <row r="19">
          <cell r="B19">
            <v>15.433333333333332</v>
          </cell>
          <cell r="C19">
            <v>26.3</v>
          </cell>
          <cell r="D19">
            <v>9.4</v>
          </cell>
          <cell r="E19">
            <v>67.208333333333329</v>
          </cell>
          <cell r="F19">
            <v>90</v>
          </cell>
          <cell r="G19">
            <v>24</v>
          </cell>
          <cell r="H19">
            <v>10.44</v>
          </cell>
          <cell r="I19" t="str">
            <v>*</v>
          </cell>
          <cell r="J19">
            <v>25.2</v>
          </cell>
          <cell r="K19">
            <v>0</v>
          </cell>
        </row>
        <row r="20">
          <cell r="B20">
            <v>20.695833333333329</v>
          </cell>
          <cell r="C20">
            <v>29.4</v>
          </cell>
          <cell r="D20">
            <v>14.2</v>
          </cell>
          <cell r="E20">
            <v>59.083333333333336</v>
          </cell>
          <cell r="F20">
            <v>77</v>
          </cell>
          <cell r="G20">
            <v>31</v>
          </cell>
          <cell r="H20">
            <v>12.24</v>
          </cell>
          <cell r="I20" t="str">
            <v>*</v>
          </cell>
          <cell r="J20">
            <v>23.400000000000002</v>
          </cell>
          <cell r="K20">
            <v>0</v>
          </cell>
        </row>
        <row r="21">
          <cell r="B21">
            <v>21.441666666666663</v>
          </cell>
          <cell r="C21">
            <v>30.6</v>
          </cell>
          <cell r="D21">
            <v>14.8</v>
          </cell>
          <cell r="E21">
            <v>68.875</v>
          </cell>
          <cell r="F21">
            <v>93</v>
          </cell>
          <cell r="G21">
            <v>28</v>
          </cell>
          <cell r="H21">
            <v>14.04</v>
          </cell>
          <cell r="I21" t="str">
            <v>*</v>
          </cell>
          <cell r="J21">
            <v>27.720000000000002</v>
          </cell>
          <cell r="K21">
            <v>0</v>
          </cell>
        </row>
        <row r="22">
          <cell r="B22">
            <v>20.458333333333336</v>
          </cell>
          <cell r="C22">
            <v>29.3</v>
          </cell>
          <cell r="D22">
            <v>13.2</v>
          </cell>
          <cell r="E22">
            <v>76.958333333333329</v>
          </cell>
          <cell r="F22">
            <v>97</v>
          </cell>
          <cell r="G22">
            <v>42</v>
          </cell>
          <cell r="H22">
            <v>16.559999999999999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20.670833333333338</v>
          </cell>
          <cell r="C23">
            <v>28.8</v>
          </cell>
          <cell r="D23">
            <v>15.3</v>
          </cell>
          <cell r="E23">
            <v>74.75</v>
          </cell>
          <cell r="F23">
            <v>90</v>
          </cell>
          <cell r="G23">
            <v>45</v>
          </cell>
          <cell r="H23">
            <v>10.08</v>
          </cell>
          <cell r="I23" t="str">
            <v>*</v>
          </cell>
          <cell r="J23">
            <v>21.96</v>
          </cell>
          <cell r="K23">
            <v>0</v>
          </cell>
        </row>
        <row r="24">
          <cell r="B24">
            <v>22.30416666666666</v>
          </cell>
          <cell r="C24">
            <v>29.4</v>
          </cell>
          <cell r="D24">
            <v>17.7</v>
          </cell>
          <cell r="E24">
            <v>70.625</v>
          </cell>
          <cell r="F24">
            <v>87</v>
          </cell>
          <cell r="G24">
            <v>46</v>
          </cell>
          <cell r="H24">
            <v>12.24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22.866666666666671</v>
          </cell>
          <cell r="C25">
            <v>30.1</v>
          </cell>
          <cell r="D25">
            <v>17.3</v>
          </cell>
          <cell r="E25">
            <v>59.458333333333336</v>
          </cell>
          <cell r="F25">
            <v>84</v>
          </cell>
          <cell r="G25">
            <v>30</v>
          </cell>
          <cell r="H25">
            <v>20.16</v>
          </cell>
          <cell r="I25" t="str">
            <v>*</v>
          </cell>
          <cell r="J25">
            <v>38.519999999999996</v>
          </cell>
          <cell r="K25">
            <v>0</v>
          </cell>
        </row>
        <row r="26">
          <cell r="B26">
            <v>21.991666666666671</v>
          </cell>
          <cell r="C26">
            <v>28.6</v>
          </cell>
          <cell r="D26">
            <v>15.6</v>
          </cell>
          <cell r="E26">
            <v>56.083333333333336</v>
          </cell>
          <cell r="F26">
            <v>79</v>
          </cell>
          <cell r="G26">
            <v>33</v>
          </cell>
          <cell r="H26">
            <v>21.6</v>
          </cell>
          <cell r="I26" t="str">
            <v>*</v>
          </cell>
          <cell r="J26">
            <v>40.32</v>
          </cell>
          <cell r="K26">
            <v>0</v>
          </cell>
        </row>
        <row r="27">
          <cell r="B27">
            <v>22.087499999999995</v>
          </cell>
          <cell r="C27">
            <v>29.5</v>
          </cell>
          <cell r="D27">
            <v>15.1</v>
          </cell>
          <cell r="E27">
            <v>53.125</v>
          </cell>
          <cell r="F27">
            <v>79</v>
          </cell>
          <cell r="G27">
            <v>28</v>
          </cell>
          <cell r="H27">
            <v>18.36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21.82083333333334</v>
          </cell>
          <cell r="C28">
            <v>30</v>
          </cell>
          <cell r="D28">
            <v>14.6</v>
          </cell>
          <cell r="E28">
            <v>53.291666666666664</v>
          </cell>
          <cell r="F28">
            <v>80</v>
          </cell>
          <cell r="G28">
            <v>26</v>
          </cell>
          <cell r="H28">
            <v>11.520000000000001</v>
          </cell>
          <cell r="I28" t="str">
            <v>*</v>
          </cell>
          <cell r="J28">
            <v>33.840000000000003</v>
          </cell>
          <cell r="K28">
            <v>0</v>
          </cell>
        </row>
        <row r="29">
          <cell r="B29">
            <v>22.770833333333339</v>
          </cell>
          <cell r="C29">
            <v>30.4</v>
          </cell>
          <cell r="D29">
            <v>17</v>
          </cell>
          <cell r="E29">
            <v>45.458333333333336</v>
          </cell>
          <cell r="F29">
            <v>69</v>
          </cell>
          <cell r="G29">
            <v>22</v>
          </cell>
          <cell r="H29">
            <v>12.6</v>
          </cell>
          <cell r="I29" t="str">
            <v>*</v>
          </cell>
          <cell r="J29">
            <v>34.56</v>
          </cell>
          <cell r="K29">
            <v>0</v>
          </cell>
        </row>
        <row r="30">
          <cell r="B30">
            <v>21.933333333333334</v>
          </cell>
          <cell r="C30">
            <v>31</v>
          </cell>
          <cell r="D30">
            <v>13.3</v>
          </cell>
          <cell r="E30">
            <v>51.666666666666664</v>
          </cell>
          <cell r="F30">
            <v>81</v>
          </cell>
          <cell r="G30">
            <v>23</v>
          </cell>
          <cell r="H30">
            <v>15.840000000000002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22.679166666666671</v>
          </cell>
          <cell r="C31">
            <v>31.1</v>
          </cell>
          <cell r="D31">
            <v>15.3</v>
          </cell>
          <cell r="E31">
            <v>55</v>
          </cell>
          <cell r="F31">
            <v>83</v>
          </cell>
          <cell r="G31">
            <v>27</v>
          </cell>
          <cell r="H31">
            <v>13.32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23.575000000000003</v>
          </cell>
          <cell r="C32">
            <v>32.1</v>
          </cell>
          <cell r="D32">
            <v>17.8</v>
          </cell>
          <cell r="E32">
            <v>52.041666666666664</v>
          </cell>
          <cell r="F32">
            <v>71</v>
          </cell>
          <cell r="G32">
            <v>26</v>
          </cell>
          <cell r="H32">
            <v>23.759999999999998</v>
          </cell>
          <cell r="I32" t="str">
            <v>*</v>
          </cell>
          <cell r="J32">
            <v>38.880000000000003</v>
          </cell>
          <cell r="K32">
            <v>0</v>
          </cell>
        </row>
        <row r="33">
          <cell r="B33">
            <v>21.316666666666666</v>
          </cell>
          <cell r="C33">
            <v>28.1</v>
          </cell>
          <cell r="D33">
            <v>15.9</v>
          </cell>
          <cell r="E33">
            <v>67.291666666666671</v>
          </cell>
          <cell r="F33">
            <v>86</v>
          </cell>
          <cell r="G33">
            <v>43</v>
          </cell>
          <cell r="H33">
            <v>11.879999999999999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22.412500000000009</v>
          </cell>
          <cell r="C34">
            <v>30.7</v>
          </cell>
          <cell r="D34">
            <v>16.5</v>
          </cell>
          <cell r="E34">
            <v>61.625</v>
          </cell>
          <cell r="F34">
            <v>86</v>
          </cell>
          <cell r="G34">
            <v>29</v>
          </cell>
          <cell r="H34">
            <v>11.520000000000001</v>
          </cell>
          <cell r="I34" t="str">
            <v>*</v>
          </cell>
          <cell r="J34">
            <v>29.52</v>
          </cell>
          <cell r="K34">
            <v>0</v>
          </cell>
        </row>
        <row r="35">
          <cell r="B35">
            <v>23.191666666666674</v>
          </cell>
          <cell r="C35">
            <v>30.9</v>
          </cell>
          <cell r="D35">
            <v>17.899999999999999</v>
          </cell>
          <cell r="E35">
            <v>55.625</v>
          </cell>
          <cell r="F35">
            <v>78</v>
          </cell>
          <cell r="G35">
            <v>27</v>
          </cell>
          <cell r="H35">
            <v>11.879999999999999</v>
          </cell>
          <cell r="I35" t="str">
            <v>*</v>
          </cell>
          <cell r="J35">
            <v>30.240000000000002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19.300000000000004</v>
          </cell>
          <cell r="C5">
            <v>26</v>
          </cell>
          <cell r="D5">
            <v>14.1</v>
          </cell>
          <cell r="E5">
            <v>76.291666666666671</v>
          </cell>
          <cell r="F5">
            <v>98</v>
          </cell>
          <cell r="G5">
            <v>48</v>
          </cell>
          <cell r="H5">
            <v>0.36000000000000004</v>
          </cell>
          <cell r="I5" t="str">
            <v>*</v>
          </cell>
          <cell r="J5">
            <v>14.76</v>
          </cell>
          <cell r="K5">
            <v>0</v>
          </cell>
        </row>
        <row r="6">
          <cell r="B6">
            <v>19.283333333333335</v>
          </cell>
          <cell r="C6">
            <v>26.5</v>
          </cell>
          <cell r="D6">
            <v>13.2</v>
          </cell>
          <cell r="E6">
            <v>70.416666666666671</v>
          </cell>
          <cell r="F6">
            <v>97</v>
          </cell>
          <cell r="G6">
            <v>38</v>
          </cell>
          <cell r="H6">
            <v>1.8</v>
          </cell>
          <cell r="I6" t="str">
            <v>*</v>
          </cell>
          <cell r="J6">
            <v>20.88</v>
          </cell>
          <cell r="K6">
            <v>0</v>
          </cell>
        </row>
        <row r="7">
          <cell r="B7">
            <v>18.924999999999997</v>
          </cell>
          <cell r="C7">
            <v>26.3</v>
          </cell>
          <cell r="D7">
            <v>13.3</v>
          </cell>
          <cell r="E7">
            <v>69.583333333333329</v>
          </cell>
          <cell r="F7">
            <v>92</v>
          </cell>
          <cell r="G7">
            <v>44</v>
          </cell>
          <cell r="H7">
            <v>6.12</v>
          </cell>
          <cell r="I7" t="str">
            <v>*</v>
          </cell>
          <cell r="J7">
            <v>26.28</v>
          </cell>
          <cell r="K7">
            <v>0</v>
          </cell>
        </row>
        <row r="8">
          <cell r="B8">
            <v>18.295833333333334</v>
          </cell>
          <cell r="C8">
            <v>25.6</v>
          </cell>
          <cell r="D8">
            <v>13.3</v>
          </cell>
          <cell r="E8">
            <v>70.5</v>
          </cell>
          <cell r="F8">
            <v>92</v>
          </cell>
          <cell r="G8">
            <v>42</v>
          </cell>
          <cell r="H8">
            <v>7.2</v>
          </cell>
          <cell r="I8" t="str">
            <v>*</v>
          </cell>
          <cell r="J8">
            <v>31.680000000000003</v>
          </cell>
          <cell r="K8">
            <v>0</v>
          </cell>
        </row>
        <row r="9">
          <cell r="B9">
            <v>18.416666666666668</v>
          </cell>
          <cell r="C9">
            <v>26.9</v>
          </cell>
          <cell r="D9">
            <v>12.5</v>
          </cell>
          <cell r="E9">
            <v>68.416666666666671</v>
          </cell>
          <cell r="F9">
            <v>89</v>
          </cell>
          <cell r="G9">
            <v>39</v>
          </cell>
          <cell r="H9">
            <v>7.5600000000000005</v>
          </cell>
          <cell r="I9" t="str">
            <v>*</v>
          </cell>
          <cell r="J9">
            <v>30.96</v>
          </cell>
          <cell r="K9">
            <v>0</v>
          </cell>
        </row>
        <row r="10">
          <cell r="B10">
            <v>19.104166666666664</v>
          </cell>
          <cell r="C10">
            <v>25.8</v>
          </cell>
          <cell r="D10">
            <v>15.7</v>
          </cell>
          <cell r="E10">
            <v>69.5</v>
          </cell>
          <cell r="F10">
            <v>81</v>
          </cell>
          <cell r="G10">
            <v>46</v>
          </cell>
          <cell r="H10">
            <v>1.8</v>
          </cell>
          <cell r="I10" t="str">
            <v>*</v>
          </cell>
          <cell r="J10">
            <v>26.64</v>
          </cell>
          <cell r="K10">
            <v>0</v>
          </cell>
        </row>
        <row r="11">
          <cell r="B11">
            <v>19.683333333333334</v>
          </cell>
          <cell r="C11">
            <v>24.1</v>
          </cell>
          <cell r="D11">
            <v>16.5</v>
          </cell>
          <cell r="E11">
            <v>72.25</v>
          </cell>
          <cell r="F11">
            <v>82</v>
          </cell>
          <cell r="G11">
            <v>56</v>
          </cell>
          <cell r="H11">
            <v>1.4400000000000002</v>
          </cell>
          <cell r="I11" t="str">
            <v>*</v>
          </cell>
          <cell r="J11">
            <v>23.759999999999998</v>
          </cell>
          <cell r="K11">
            <v>0</v>
          </cell>
        </row>
        <row r="12">
          <cell r="B12">
            <v>21.529166666666665</v>
          </cell>
          <cell r="C12">
            <v>29.6</v>
          </cell>
          <cell r="D12">
            <v>17.5</v>
          </cell>
          <cell r="E12">
            <v>73.958333333333329</v>
          </cell>
          <cell r="F12">
            <v>93</v>
          </cell>
          <cell r="G12">
            <v>45</v>
          </cell>
          <cell r="H12">
            <v>5.7600000000000007</v>
          </cell>
          <cell r="I12" t="str">
            <v>*</v>
          </cell>
          <cell r="J12">
            <v>34.200000000000003</v>
          </cell>
          <cell r="K12">
            <v>0.4</v>
          </cell>
        </row>
        <row r="13">
          <cell r="B13">
            <v>22</v>
          </cell>
          <cell r="C13">
            <v>29.1</v>
          </cell>
          <cell r="D13">
            <v>18.100000000000001</v>
          </cell>
          <cell r="E13">
            <v>85.75</v>
          </cell>
          <cell r="F13">
            <v>98</v>
          </cell>
          <cell r="G13">
            <v>59</v>
          </cell>
          <cell r="H13">
            <v>0</v>
          </cell>
          <cell r="I13" t="str">
            <v>*</v>
          </cell>
          <cell r="J13">
            <v>18</v>
          </cell>
          <cell r="K13">
            <v>21.999999999999996</v>
          </cell>
        </row>
        <row r="14">
          <cell r="B14">
            <v>21.254166666666666</v>
          </cell>
          <cell r="C14">
            <v>28.2</v>
          </cell>
          <cell r="D14">
            <v>18</v>
          </cell>
          <cell r="E14">
            <v>85.416666666666671</v>
          </cell>
          <cell r="F14">
            <v>97</v>
          </cell>
          <cell r="G14">
            <v>57</v>
          </cell>
          <cell r="H14">
            <v>0.72000000000000008</v>
          </cell>
          <cell r="I14" t="str">
            <v>*</v>
          </cell>
          <cell r="J14">
            <v>23.759999999999998</v>
          </cell>
          <cell r="K14">
            <v>0</v>
          </cell>
        </row>
        <row r="15">
          <cell r="B15">
            <v>23.366666666666671</v>
          </cell>
          <cell r="C15">
            <v>31.3</v>
          </cell>
          <cell r="D15">
            <v>18.899999999999999</v>
          </cell>
          <cell r="E15">
            <v>74.916666666666671</v>
          </cell>
          <cell r="F15">
            <v>91</v>
          </cell>
          <cell r="G15">
            <v>45</v>
          </cell>
          <cell r="H15">
            <v>10.08</v>
          </cell>
          <cell r="I15" t="str">
            <v>*</v>
          </cell>
          <cell r="J15">
            <v>34.200000000000003</v>
          </cell>
          <cell r="K15">
            <v>0</v>
          </cell>
        </row>
        <row r="16">
          <cell r="B16">
            <v>23.408333333333335</v>
          </cell>
          <cell r="C16">
            <v>30.7</v>
          </cell>
          <cell r="D16">
            <v>17</v>
          </cell>
          <cell r="E16">
            <v>66.375</v>
          </cell>
          <cell r="F16">
            <v>98</v>
          </cell>
          <cell r="G16">
            <v>35</v>
          </cell>
          <cell r="H16">
            <v>15.48</v>
          </cell>
          <cell r="I16" t="str">
            <v>*</v>
          </cell>
          <cell r="J16">
            <v>56.16</v>
          </cell>
          <cell r="K16">
            <v>14.6</v>
          </cell>
        </row>
        <row r="17">
          <cell r="B17">
            <v>12.733333333333333</v>
          </cell>
          <cell r="C17">
            <v>17</v>
          </cell>
          <cell r="D17">
            <v>9.9</v>
          </cell>
          <cell r="E17">
            <v>83.375</v>
          </cell>
          <cell r="F17">
            <v>97</v>
          </cell>
          <cell r="G17">
            <v>60</v>
          </cell>
          <cell r="H17">
            <v>9.7200000000000006</v>
          </cell>
          <cell r="I17" t="str">
            <v>*</v>
          </cell>
          <cell r="J17">
            <v>39.6</v>
          </cell>
          <cell r="K17">
            <v>0.2</v>
          </cell>
        </row>
        <row r="18">
          <cell r="B18">
            <v>10.5875</v>
          </cell>
          <cell r="C18">
            <v>16.899999999999999</v>
          </cell>
          <cell r="D18">
            <v>6.4</v>
          </cell>
          <cell r="E18">
            <v>79.625</v>
          </cell>
          <cell r="F18">
            <v>97</v>
          </cell>
          <cell r="G18">
            <v>49</v>
          </cell>
          <cell r="H18">
            <v>0.36000000000000004</v>
          </cell>
          <cell r="I18" t="str">
            <v>*</v>
          </cell>
          <cell r="J18">
            <v>20.52</v>
          </cell>
          <cell r="K18">
            <v>0.2</v>
          </cell>
        </row>
        <row r="19">
          <cell r="B19">
            <v>12.220833333333337</v>
          </cell>
          <cell r="C19">
            <v>20.3</v>
          </cell>
          <cell r="D19">
            <v>6.5</v>
          </cell>
          <cell r="E19">
            <v>77.166666666666671</v>
          </cell>
          <cell r="F19">
            <v>99</v>
          </cell>
          <cell r="G19">
            <v>44</v>
          </cell>
          <cell r="H19">
            <v>5.4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16.791666666666668</v>
          </cell>
          <cell r="C20">
            <v>21.9</v>
          </cell>
          <cell r="D20">
            <v>13.7</v>
          </cell>
          <cell r="E20">
            <v>67.208333333333329</v>
          </cell>
          <cell r="F20">
            <v>80</v>
          </cell>
          <cell r="G20">
            <v>49</v>
          </cell>
          <cell r="H20">
            <v>0.36000000000000004</v>
          </cell>
          <cell r="I20" t="str">
            <v>*</v>
          </cell>
          <cell r="J20">
            <v>16.559999999999999</v>
          </cell>
          <cell r="K20">
            <v>0</v>
          </cell>
        </row>
        <row r="21">
          <cell r="B21">
            <v>15.512500000000001</v>
          </cell>
          <cell r="C21">
            <v>17.8</v>
          </cell>
          <cell r="D21">
            <v>14.1</v>
          </cell>
          <cell r="E21">
            <v>89.625</v>
          </cell>
          <cell r="F21">
            <v>98</v>
          </cell>
          <cell r="G21">
            <v>72</v>
          </cell>
          <cell r="H21">
            <v>0.36000000000000004</v>
          </cell>
          <cell r="I21" t="str">
            <v>*</v>
          </cell>
          <cell r="J21">
            <v>11.16</v>
          </cell>
          <cell r="K21">
            <v>4.5999999999999996</v>
          </cell>
        </row>
        <row r="22">
          <cell r="B22">
            <v>12.375</v>
          </cell>
          <cell r="C22">
            <v>17.100000000000001</v>
          </cell>
          <cell r="D22">
            <v>8.8000000000000007</v>
          </cell>
          <cell r="E22">
            <v>88.791666666666671</v>
          </cell>
          <cell r="F22">
            <v>98</v>
          </cell>
          <cell r="G22">
            <v>66</v>
          </cell>
          <cell r="H22">
            <v>0</v>
          </cell>
          <cell r="I22" t="str">
            <v>*</v>
          </cell>
          <cell r="J22">
            <v>12.96</v>
          </cell>
          <cell r="K22">
            <v>0</v>
          </cell>
        </row>
        <row r="23">
          <cell r="B23">
            <v>15.320833333333335</v>
          </cell>
          <cell r="C23">
            <v>23.5</v>
          </cell>
          <cell r="D23">
            <v>9.4</v>
          </cell>
          <cell r="E23">
            <v>81.416666666666671</v>
          </cell>
          <cell r="F23">
            <v>96</v>
          </cell>
          <cell r="G23">
            <v>62</v>
          </cell>
          <cell r="H23">
            <v>1.08</v>
          </cell>
          <cell r="I23" t="str">
            <v>*</v>
          </cell>
          <cell r="J23">
            <v>21.240000000000002</v>
          </cell>
          <cell r="K23">
            <v>0</v>
          </cell>
        </row>
        <row r="24">
          <cell r="B24">
            <v>19.395833333333339</v>
          </cell>
          <cell r="C24">
            <v>27.9</v>
          </cell>
          <cell r="D24">
            <v>14.1</v>
          </cell>
          <cell r="E24">
            <v>78.125</v>
          </cell>
          <cell r="F24">
            <v>95</v>
          </cell>
          <cell r="G24">
            <v>48</v>
          </cell>
          <cell r="H24">
            <v>8.2799999999999994</v>
          </cell>
          <cell r="I24" t="str">
            <v>*</v>
          </cell>
          <cell r="J24">
            <v>38.159999999999997</v>
          </cell>
          <cell r="K24">
            <v>0</v>
          </cell>
        </row>
        <row r="25">
          <cell r="B25">
            <v>21.416666666666668</v>
          </cell>
          <cell r="C25">
            <v>28.6</v>
          </cell>
          <cell r="D25">
            <v>16.3</v>
          </cell>
          <cell r="E25">
            <v>72.333333333333329</v>
          </cell>
          <cell r="F25">
            <v>91</v>
          </cell>
          <cell r="G25">
            <v>46</v>
          </cell>
          <cell r="H25">
            <v>12.96</v>
          </cell>
          <cell r="I25" t="str">
            <v>*</v>
          </cell>
          <cell r="J25">
            <v>41.04</v>
          </cell>
          <cell r="K25">
            <v>0</v>
          </cell>
        </row>
        <row r="26">
          <cell r="B26">
            <v>22.066666666666663</v>
          </cell>
          <cell r="C26">
            <v>29.8</v>
          </cell>
          <cell r="D26">
            <v>16.600000000000001</v>
          </cell>
          <cell r="E26">
            <v>66.458333333333329</v>
          </cell>
          <cell r="F26">
            <v>90</v>
          </cell>
          <cell r="G26">
            <v>32</v>
          </cell>
          <cell r="H26">
            <v>19.8</v>
          </cell>
          <cell r="I26" t="str">
            <v>*</v>
          </cell>
          <cell r="J26">
            <v>44.64</v>
          </cell>
          <cell r="K26">
            <v>0</v>
          </cell>
        </row>
        <row r="27">
          <cell r="B27">
            <v>21.554166666666664</v>
          </cell>
          <cell r="C27">
            <v>30.2</v>
          </cell>
          <cell r="D27">
            <v>15.1</v>
          </cell>
          <cell r="E27">
            <v>66.5</v>
          </cell>
          <cell r="F27">
            <v>91</v>
          </cell>
          <cell r="G27">
            <v>33</v>
          </cell>
          <cell r="H27">
            <v>3.9600000000000004</v>
          </cell>
          <cell r="I27" t="str">
            <v>*</v>
          </cell>
          <cell r="J27">
            <v>27</v>
          </cell>
          <cell r="K27">
            <v>0</v>
          </cell>
        </row>
        <row r="28">
          <cell r="B28">
            <v>22.645833333333332</v>
          </cell>
          <cell r="C28">
            <v>29.9</v>
          </cell>
          <cell r="D28">
            <v>18.8</v>
          </cell>
          <cell r="E28">
            <v>61.458333333333336</v>
          </cell>
          <cell r="F28">
            <v>80</v>
          </cell>
          <cell r="G28">
            <v>30</v>
          </cell>
          <cell r="H28">
            <v>4.6800000000000006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22.987499999999997</v>
          </cell>
          <cell r="C29">
            <v>30.3</v>
          </cell>
          <cell r="D29">
            <v>16.2</v>
          </cell>
          <cell r="E29">
            <v>52.25</v>
          </cell>
          <cell r="F29">
            <v>80</v>
          </cell>
          <cell r="G29">
            <v>26</v>
          </cell>
          <cell r="H29">
            <v>9.3600000000000012</v>
          </cell>
          <cell r="I29" t="str">
            <v>*</v>
          </cell>
          <cell r="J29">
            <v>37.080000000000005</v>
          </cell>
          <cell r="K29">
            <v>0</v>
          </cell>
        </row>
        <row r="30">
          <cell r="B30">
            <v>21.604166666666668</v>
          </cell>
          <cell r="C30">
            <v>30.4</v>
          </cell>
          <cell r="D30">
            <v>17.5</v>
          </cell>
          <cell r="E30">
            <v>60.666666666666664</v>
          </cell>
          <cell r="F30">
            <v>90</v>
          </cell>
          <cell r="G30">
            <v>33</v>
          </cell>
          <cell r="H30">
            <v>2.52</v>
          </cell>
          <cell r="I30" t="str">
            <v>*</v>
          </cell>
          <cell r="J30">
            <v>27</v>
          </cell>
          <cell r="K30">
            <v>0.4</v>
          </cell>
        </row>
        <row r="31">
          <cell r="B31">
            <v>17.424999999999997</v>
          </cell>
          <cell r="C31">
            <v>18.899999999999999</v>
          </cell>
          <cell r="D31">
            <v>15.9</v>
          </cell>
          <cell r="E31">
            <v>95.75</v>
          </cell>
          <cell r="F31">
            <v>99</v>
          </cell>
          <cell r="G31">
            <v>88</v>
          </cell>
          <cell r="H31">
            <v>1.8</v>
          </cell>
          <cell r="I31" t="str">
            <v>*</v>
          </cell>
          <cell r="J31">
            <v>26.28</v>
          </cell>
          <cell r="K31">
            <v>11</v>
          </cell>
        </row>
        <row r="32">
          <cell r="B32">
            <v>17.595833333333335</v>
          </cell>
          <cell r="C32">
            <v>20.6</v>
          </cell>
          <cell r="D32">
            <v>16</v>
          </cell>
          <cell r="E32">
            <v>96.375</v>
          </cell>
          <cell r="F32">
            <v>99</v>
          </cell>
          <cell r="G32">
            <v>85</v>
          </cell>
          <cell r="H32">
            <v>1.8</v>
          </cell>
          <cell r="I32" t="str">
            <v>*</v>
          </cell>
          <cell r="J32">
            <v>24.840000000000003</v>
          </cell>
          <cell r="K32">
            <v>13.4</v>
          </cell>
        </row>
        <row r="33">
          <cell r="B33">
            <v>17.245833333333334</v>
          </cell>
          <cell r="C33">
            <v>20.100000000000001</v>
          </cell>
          <cell r="D33">
            <v>15.4</v>
          </cell>
          <cell r="E33">
            <v>94.458333333333329</v>
          </cell>
          <cell r="F33">
            <v>99</v>
          </cell>
          <cell r="G33">
            <v>75</v>
          </cell>
          <cell r="H33">
            <v>0</v>
          </cell>
          <cell r="I33" t="str">
            <v>*</v>
          </cell>
          <cell r="J33">
            <v>9.7200000000000006</v>
          </cell>
          <cell r="K33">
            <v>0.2</v>
          </cell>
        </row>
        <row r="34">
          <cell r="B34">
            <v>18.087500000000002</v>
          </cell>
          <cell r="C34">
            <v>25.6</v>
          </cell>
          <cell r="D34">
            <v>14</v>
          </cell>
          <cell r="E34">
            <v>86.916666666666671</v>
          </cell>
          <cell r="F34">
            <v>99</v>
          </cell>
          <cell r="G34">
            <v>59</v>
          </cell>
          <cell r="H34">
            <v>2.8800000000000003</v>
          </cell>
          <cell r="I34" t="str">
            <v>*</v>
          </cell>
          <cell r="J34">
            <v>28.08</v>
          </cell>
          <cell r="K34">
            <v>0.2</v>
          </cell>
        </row>
        <row r="35">
          <cell r="B35">
            <v>20.670833333333334</v>
          </cell>
          <cell r="C35">
            <v>29.8</v>
          </cell>
          <cell r="D35">
            <v>14.3</v>
          </cell>
          <cell r="E35">
            <v>74.083333333333329</v>
          </cell>
          <cell r="F35">
            <v>97</v>
          </cell>
          <cell r="G35">
            <v>37</v>
          </cell>
          <cell r="H35">
            <v>0</v>
          </cell>
          <cell r="I35" t="str">
            <v>*</v>
          </cell>
          <cell r="J35">
            <v>17.28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20.083333333333332</v>
          </cell>
          <cell r="C5">
            <v>28.1</v>
          </cell>
          <cell r="D5">
            <v>13.6</v>
          </cell>
          <cell r="E5">
            <v>66.125</v>
          </cell>
          <cell r="F5">
            <v>89</v>
          </cell>
          <cell r="G5">
            <v>32</v>
          </cell>
          <cell r="H5">
            <v>14.4</v>
          </cell>
          <cell r="I5" t="str">
            <v>*</v>
          </cell>
          <cell r="J5">
            <v>25.2</v>
          </cell>
          <cell r="K5">
            <v>0</v>
          </cell>
        </row>
        <row r="6">
          <cell r="B6">
            <v>20.458333333333332</v>
          </cell>
          <cell r="C6">
            <v>28.5</v>
          </cell>
          <cell r="D6">
            <v>14</v>
          </cell>
          <cell r="E6">
            <v>62.833333333333336</v>
          </cell>
          <cell r="F6">
            <v>88</v>
          </cell>
          <cell r="G6">
            <v>29</v>
          </cell>
          <cell r="H6">
            <v>14.76</v>
          </cell>
          <cell r="I6" t="str">
            <v>*</v>
          </cell>
          <cell r="J6">
            <v>32.76</v>
          </cell>
          <cell r="K6">
            <v>0</v>
          </cell>
        </row>
        <row r="7">
          <cell r="B7">
            <v>21.145833333333336</v>
          </cell>
          <cell r="C7">
            <v>28.3</v>
          </cell>
          <cell r="D7">
            <v>15.6</v>
          </cell>
          <cell r="E7">
            <v>55.75</v>
          </cell>
          <cell r="F7">
            <v>75</v>
          </cell>
          <cell r="G7">
            <v>30</v>
          </cell>
          <cell r="H7">
            <v>15.120000000000001</v>
          </cell>
          <cell r="I7" t="str">
            <v>*</v>
          </cell>
          <cell r="J7">
            <v>37.080000000000005</v>
          </cell>
          <cell r="K7">
            <v>0</v>
          </cell>
        </row>
        <row r="8">
          <cell r="B8">
            <v>20.925000000000001</v>
          </cell>
          <cell r="C8">
            <v>28.1</v>
          </cell>
          <cell r="D8">
            <v>16</v>
          </cell>
          <cell r="E8">
            <v>53.833333333333336</v>
          </cell>
          <cell r="F8">
            <v>71</v>
          </cell>
          <cell r="G8">
            <v>29</v>
          </cell>
          <cell r="H8">
            <v>20.88</v>
          </cell>
          <cell r="I8" t="str">
            <v>*</v>
          </cell>
          <cell r="J8">
            <v>41.4</v>
          </cell>
          <cell r="K8">
            <v>0</v>
          </cell>
        </row>
        <row r="9">
          <cell r="B9">
            <v>21.283333333333328</v>
          </cell>
          <cell r="C9">
            <v>29.6</v>
          </cell>
          <cell r="D9">
            <v>15.2</v>
          </cell>
          <cell r="E9">
            <v>54.708333333333336</v>
          </cell>
          <cell r="F9">
            <v>74</v>
          </cell>
          <cell r="G9">
            <v>26</v>
          </cell>
          <cell r="H9">
            <v>12.96</v>
          </cell>
          <cell r="I9" t="str">
            <v>*</v>
          </cell>
          <cell r="J9">
            <v>27.36</v>
          </cell>
          <cell r="K9">
            <v>0</v>
          </cell>
        </row>
        <row r="10">
          <cell r="B10">
            <v>22.954166666666666</v>
          </cell>
          <cell r="C10">
            <v>30.6</v>
          </cell>
          <cell r="D10">
            <v>16.2</v>
          </cell>
          <cell r="E10">
            <v>48.416666666666664</v>
          </cell>
          <cell r="F10">
            <v>75</v>
          </cell>
          <cell r="G10">
            <v>26</v>
          </cell>
          <cell r="H10">
            <v>12.6</v>
          </cell>
          <cell r="I10" t="str">
            <v>*</v>
          </cell>
          <cell r="J10">
            <v>32.04</v>
          </cell>
          <cell r="K10">
            <v>0</v>
          </cell>
        </row>
        <row r="11">
          <cell r="B11">
            <v>23.937500000000004</v>
          </cell>
          <cell r="C11">
            <v>29.6</v>
          </cell>
          <cell r="D11">
            <v>17</v>
          </cell>
          <cell r="E11">
            <v>50.125</v>
          </cell>
          <cell r="F11">
            <v>76</v>
          </cell>
          <cell r="G11">
            <v>32</v>
          </cell>
          <cell r="H11">
            <v>14.04</v>
          </cell>
          <cell r="I11" t="str">
            <v>*</v>
          </cell>
          <cell r="J11">
            <v>36.72</v>
          </cell>
          <cell r="K11">
            <v>0</v>
          </cell>
        </row>
        <row r="12">
          <cell r="B12">
            <v>23.558333333333334</v>
          </cell>
          <cell r="C12">
            <v>29</v>
          </cell>
          <cell r="D12">
            <v>20.3</v>
          </cell>
          <cell r="E12">
            <v>53.625</v>
          </cell>
          <cell r="F12">
            <v>67</v>
          </cell>
          <cell r="G12">
            <v>36</v>
          </cell>
          <cell r="H12">
            <v>16.2</v>
          </cell>
          <cell r="I12" t="str">
            <v>*</v>
          </cell>
          <cell r="J12">
            <v>38.880000000000003</v>
          </cell>
          <cell r="K12">
            <v>0</v>
          </cell>
        </row>
        <row r="13">
          <cell r="B13">
            <v>23.637500000000003</v>
          </cell>
          <cell r="C13">
            <v>29.9</v>
          </cell>
          <cell r="D13">
            <v>18.8</v>
          </cell>
          <cell r="E13">
            <v>60.25</v>
          </cell>
          <cell r="F13">
            <v>81</v>
          </cell>
          <cell r="G13">
            <v>36</v>
          </cell>
          <cell r="H13">
            <v>14.04</v>
          </cell>
          <cell r="I13" t="str">
            <v>*</v>
          </cell>
          <cell r="J13">
            <v>31.319999999999997</v>
          </cell>
          <cell r="K13">
            <v>0</v>
          </cell>
        </row>
        <row r="14">
          <cell r="B14">
            <v>24.129166666666674</v>
          </cell>
          <cell r="C14">
            <v>31.5</v>
          </cell>
          <cell r="D14">
            <v>18.399999999999999</v>
          </cell>
          <cell r="E14">
            <v>60.166666666666664</v>
          </cell>
          <cell r="F14">
            <v>82</v>
          </cell>
          <cell r="G14">
            <v>33</v>
          </cell>
          <cell r="H14">
            <v>12.96</v>
          </cell>
          <cell r="I14" t="str">
            <v>*</v>
          </cell>
          <cell r="J14">
            <v>31.319999999999997</v>
          </cell>
          <cell r="K14">
            <v>0</v>
          </cell>
        </row>
        <row r="15">
          <cell r="B15">
            <v>25.220833333333335</v>
          </cell>
          <cell r="C15">
            <v>31</v>
          </cell>
          <cell r="D15">
            <v>20.9</v>
          </cell>
          <cell r="E15">
            <v>56.333333333333336</v>
          </cell>
          <cell r="F15">
            <v>75</v>
          </cell>
          <cell r="G15">
            <v>33</v>
          </cell>
          <cell r="H15">
            <v>14.76</v>
          </cell>
          <cell r="I15" t="str">
            <v>*</v>
          </cell>
          <cell r="J15">
            <v>32.76</v>
          </cell>
          <cell r="K15">
            <v>0</v>
          </cell>
        </row>
        <row r="16">
          <cell r="B16">
            <v>25.108333333333334</v>
          </cell>
          <cell r="C16">
            <v>31.4</v>
          </cell>
          <cell r="D16">
            <v>20.7</v>
          </cell>
          <cell r="E16">
            <v>47.583333333333336</v>
          </cell>
          <cell r="F16">
            <v>65</v>
          </cell>
          <cell r="G16">
            <v>31</v>
          </cell>
          <cell r="H16">
            <v>18</v>
          </cell>
          <cell r="I16" t="str">
            <v>*</v>
          </cell>
          <cell r="J16">
            <v>44.28</v>
          </cell>
          <cell r="K16">
            <v>0</v>
          </cell>
        </row>
        <row r="17">
          <cell r="B17">
            <v>17.004166666666666</v>
          </cell>
          <cell r="C17">
            <v>25.2</v>
          </cell>
          <cell r="D17">
            <v>12.4</v>
          </cell>
          <cell r="E17">
            <v>75.041666666666671</v>
          </cell>
          <cell r="F17">
            <v>92</v>
          </cell>
          <cell r="G17">
            <v>51</v>
          </cell>
          <cell r="H17">
            <v>20.16</v>
          </cell>
          <cell r="I17" t="str">
            <v>*</v>
          </cell>
          <cell r="J17">
            <v>39.24</v>
          </cell>
          <cell r="K17">
            <v>5.8</v>
          </cell>
        </row>
        <row r="18">
          <cell r="B18">
            <v>12.233333333333333</v>
          </cell>
          <cell r="C18">
            <v>18.899999999999999</v>
          </cell>
          <cell r="D18">
            <v>5.5</v>
          </cell>
          <cell r="E18">
            <v>67.416666666666671</v>
          </cell>
          <cell r="F18">
            <v>91</v>
          </cell>
          <cell r="G18">
            <v>37</v>
          </cell>
          <cell r="H18">
            <v>20.16</v>
          </cell>
          <cell r="I18" t="str">
            <v>*</v>
          </cell>
          <cell r="J18">
            <v>40.32</v>
          </cell>
          <cell r="K18">
            <v>0</v>
          </cell>
        </row>
        <row r="19">
          <cell r="B19">
            <v>14.12916666666667</v>
          </cell>
          <cell r="C19">
            <v>25.2</v>
          </cell>
          <cell r="D19">
            <v>4.4000000000000004</v>
          </cell>
          <cell r="E19">
            <v>62.625</v>
          </cell>
          <cell r="F19">
            <v>92</v>
          </cell>
          <cell r="G19">
            <v>24</v>
          </cell>
          <cell r="H19">
            <v>16.920000000000002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20.750000000000004</v>
          </cell>
          <cell r="C20">
            <v>27.1</v>
          </cell>
          <cell r="D20">
            <v>16.600000000000001</v>
          </cell>
          <cell r="E20">
            <v>55.458333333333336</v>
          </cell>
          <cell r="F20">
            <v>64</v>
          </cell>
          <cell r="G20">
            <v>41</v>
          </cell>
          <cell r="H20">
            <v>7.2</v>
          </cell>
          <cell r="I20" t="str">
            <v>*</v>
          </cell>
          <cell r="J20">
            <v>21.240000000000002</v>
          </cell>
          <cell r="K20">
            <v>0</v>
          </cell>
        </row>
        <row r="21">
          <cell r="B21">
            <v>21.854166666666668</v>
          </cell>
          <cell r="C21">
            <v>28.9</v>
          </cell>
          <cell r="D21">
            <v>17.399999999999999</v>
          </cell>
          <cell r="E21">
            <v>69.041666666666671</v>
          </cell>
          <cell r="F21">
            <v>87</v>
          </cell>
          <cell r="G21">
            <v>43</v>
          </cell>
          <cell r="H21">
            <v>7.9200000000000008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17.266666666666669</v>
          </cell>
          <cell r="C22">
            <v>22.5</v>
          </cell>
          <cell r="D22">
            <v>12.8</v>
          </cell>
          <cell r="E22">
            <v>78.041666666666671</v>
          </cell>
          <cell r="F22">
            <v>93</v>
          </cell>
          <cell r="G22">
            <v>59</v>
          </cell>
          <cell r="H22">
            <v>13.32</v>
          </cell>
          <cell r="I22" t="str">
            <v>*</v>
          </cell>
          <cell r="J22">
            <v>30.96</v>
          </cell>
          <cell r="K22">
            <v>0</v>
          </cell>
        </row>
        <row r="23">
          <cell r="B23">
            <v>18.479166666666668</v>
          </cell>
          <cell r="C23">
            <v>28.8</v>
          </cell>
          <cell r="D23">
            <v>11.2</v>
          </cell>
          <cell r="E23">
            <v>72.083333333333329</v>
          </cell>
          <cell r="F23">
            <v>92</v>
          </cell>
          <cell r="G23">
            <v>43</v>
          </cell>
          <cell r="H23">
            <v>16.2</v>
          </cell>
          <cell r="I23" t="str">
            <v>*</v>
          </cell>
          <cell r="J23">
            <v>27.720000000000002</v>
          </cell>
          <cell r="K23">
            <v>0</v>
          </cell>
        </row>
        <row r="24">
          <cell r="B24">
            <v>21.954166666666669</v>
          </cell>
          <cell r="C24">
            <v>30.3</v>
          </cell>
          <cell r="D24">
            <v>16.5</v>
          </cell>
          <cell r="E24">
            <v>67.125</v>
          </cell>
          <cell r="F24">
            <v>86</v>
          </cell>
          <cell r="G24">
            <v>38</v>
          </cell>
          <cell r="H24">
            <v>19.8</v>
          </cell>
          <cell r="I24" t="str">
            <v>*</v>
          </cell>
          <cell r="J24">
            <v>36</v>
          </cell>
          <cell r="K24">
            <v>0</v>
          </cell>
        </row>
        <row r="25">
          <cell r="B25">
            <v>24.737500000000008</v>
          </cell>
          <cell r="C25">
            <v>31.8</v>
          </cell>
          <cell r="D25">
            <v>18.7</v>
          </cell>
          <cell r="E25">
            <v>54.5</v>
          </cell>
          <cell r="F25">
            <v>80</v>
          </cell>
          <cell r="G25">
            <v>27</v>
          </cell>
          <cell r="H25">
            <v>18.720000000000002</v>
          </cell>
          <cell r="I25" t="str">
            <v>*</v>
          </cell>
          <cell r="J25">
            <v>36.36</v>
          </cell>
          <cell r="K25">
            <v>0</v>
          </cell>
        </row>
        <row r="26">
          <cell r="B26">
            <v>24.654166666666669</v>
          </cell>
          <cell r="C26">
            <v>30.7</v>
          </cell>
          <cell r="D26">
            <v>20.3</v>
          </cell>
          <cell r="E26">
            <v>47.458333333333336</v>
          </cell>
          <cell r="F26">
            <v>63</v>
          </cell>
          <cell r="G26">
            <v>28</v>
          </cell>
          <cell r="H26">
            <v>17.28</v>
          </cell>
          <cell r="I26" t="str">
            <v>*</v>
          </cell>
          <cell r="J26">
            <v>38.519999999999996</v>
          </cell>
          <cell r="K26">
            <v>0</v>
          </cell>
        </row>
        <row r="27">
          <cell r="B27">
            <v>23.462500000000006</v>
          </cell>
          <cell r="C27">
            <v>31.1</v>
          </cell>
          <cell r="D27">
            <v>14.9</v>
          </cell>
          <cell r="E27">
            <v>49.541666666666664</v>
          </cell>
          <cell r="F27">
            <v>78</v>
          </cell>
          <cell r="G27">
            <v>26</v>
          </cell>
          <cell r="H27">
            <v>11.879999999999999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23.645833333333329</v>
          </cell>
          <cell r="C28">
            <v>31.5</v>
          </cell>
          <cell r="D28">
            <v>16.2</v>
          </cell>
          <cell r="E28">
            <v>48.25</v>
          </cell>
          <cell r="F28">
            <v>75</v>
          </cell>
          <cell r="G28">
            <v>23</v>
          </cell>
          <cell r="H28">
            <v>13.32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23.820833333333329</v>
          </cell>
          <cell r="C29">
            <v>31.7</v>
          </cell>
          <cell r="D29">
            <v>16.600000000000001</v>
          </cell>
          <cell r="E29">
            <v>43.875</v>
          </cell>
          <cell r="F29">
            <v>70</v>
          </cell>
          <cell r="G29">
            <v>21</v>
          </cell>
          <cell r="H29">
            <v>9.7200000000000006</v>
          </cell>
          <cell r="I29" t="str">
            <v>*</v>
          </cell>
          <cell r="J29">
            <v>25.56</v>
          </cell>
          <cell r="K29">
            <v>0</v>
          </cell>
        </row>
        <row r="30">
          <cell r="B30">
            <v>24.141666666666669</v>
          </cell>
          <cell r="C30">
            <v>32.799999999999997</v>
          </cell>
          <cell r="D30">
            <v>15.7</v>
          </cell>
          <cell r="E30">
            <v>45.791666666666664</v>
          </cell>
          <cell r="F30">
            <v>71</v>
          </cell>
          <cell r="G30">
            <v>22</v>
          </cell>
          <cell r="H30">
            <v>11.879999999999999</v>
          </cell>
          <cell r="I30" t="str">
            <v>*</v>
          </cell>
          <cell r="J30">
            <v>30.240000000000002</v>
          </cell>
          <cell r="K30">
            <v>0</v>
          </cell>
        </row>
        <row r="31">
          <cell r="B31">
            <v>22.904166666666669</v>
          </cell>
          <cell r="C31">
            <v>32.4</v>
          </cell>
          <cell r="D31">
            <v>14.4</v>
          </cell>
          <cell r="E31">
            <v>57.25</v>
          </cell>
          <cell r="F31">
            <v>86</v>
          </cell>
          <cell r="G31">
            <v>25</v>
          </cell>
          <cell r="H31">
            <v>11.879999999999999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21.158333333333331</v>
          </cell>
          <cell r="C32">
            <v>26.3</v>
          </cell>
          <cell r="D32">
            <v>16.100000000000001</v>
          </cell>
          <cell r="E32">
            <v>75.541666666666671</v>
          </cell>
          <cell r="F32">
            <v>93</v>
          </cell>
          <cell r="G32">
            <v>55</v>
          </cell>
          <cell r="H32">
            <v>15.120000000000001</v>
          </cell>
          <cell r="I32" t="str">
            <v>*</v>
          </cell>
          <cell r="J32">
            <v>30.240000000000002</v>
          </cell>
          <cell r="K32">
            <v>0</v>
          </cell>
        </row>
        <row r="33">
          <cell r="B33">
            <v>19.316666666666666</v>
          </cell>
          <cell r="C33">
            <v>25</v>
          </cell>
          <cell r="D33">
            <v>15.9</v>
          </cell>
          <cell r="E33">
            <v>80.625</v>
          </cell>
          <cell r="F33">
            <v>96</v>
          </cell>
          <cell r="G33">
            <v>55</v>
          </cell>
          <cell r="H33">
            <v>14.76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20.375000000000004</v>
          </cell>
          <cell r="C34">
            <v>31.2</v>
          </cell>
          <cell r="D34">
            <v>13</v>
          </cell>
          <cell r="E34">
            <v>71.375</v>
          </cell>
          <cell r="F34">
            <v>96</v>
          </cell>
          <cell r="G34">
            <v>28</v>
          </cell>
          <cell r="H34">
            <v>10.08</v>
          </cell>
          <cell r="I34" t="str">
            <v>*</v>
          </cell>
          <cell r="J34">
            <v>24.12</v>
          </cell>
          <cell r="K34">
            <v>0.2</v>
          </cell>
        </row>
        <row r="35">
          <cell r="B35">
            <v>23.487500000000001</v>
          </cell>
          <cell r="C35">
            <v>32.9</v>
          </cell>
          <cell r="D35">
            <v>15.1</v>
          </cell>
          <cell r="E35">
            <v>55</v>
          </cell>
          <cell r="F35">
            <v>86</v>
          </cell>
          <cell r="G35">
            <v>19</v>
          </cell>
          <cell r="H35">
            <v>11.16</v>
          </cell>
          <cell r="I35" t="str">
            <v>*</v>
          </cell>
          <cell r="J35">
            <v>28.44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22.462499999999995</v>
          </cell>
          <cell r="C5">
            <v>31.1</v>
          </cell>
          <cell r="D5">
            <v>14.3</v>
          </cell>
          <cell r="E5">
            <v>50.666666666666664</v>
          </cell>
          <cell r="F5">
            <v>82</v>
          </cell>
          <cell r="G5">
            <v>23</v>
          </cell>
          <cell r="H5">
            <v>17.64</v>
          </cell>
          <cell r="I5" t="str">
            <v>*</v>
          </cell>
          <cell r="J5">
            <v>27.720000000000002</v>
          </cell>
          <cell r="K5">
            <v>0</v>
          </cell>
        </row>
        <row r="6">
          <cell r="B6">
            <v>22.175000000000001</v>
          </cell>
          <cell r="C6">
            <v>30.8</v>
          </cell>
          <cell r="D6">
            <v>15.2</v>
          </cell>
          <cell r="E6">
            <v>54.833333333333336</v>
          </cell>
          <cell r="F6">
            <v>83</v>
          </cell>
          <cell r="G6">
            <v>23</v>
          </cell>
          <cell r="H6">
            <v>15.840000000000002</v>
          </cell>
          <cell r="I6" t="str">
            <v>*</v>
          </cell>
          <cell r="J6">
            <v>29.880000000000003</v>
          </cell>
          <cell r="K6">
            <v>0</v>
          </cell>
        </row>
        <row r="7">
          <cell r="B7">
            <v>23.150000000000002</v>
          </cell>
          <cell r="C7">
            <v>30.3</v>
          </cell>
          <cell r="D7">
            <v>16.600000000000001</v>
          </cell>
          <cell r="E7">
            <v>47.041666666666664</v>
          </cell>
          <cell r="F7">
            <v>73</v>
          </cell>
          <cell r="G7">
            <v>22</v>
          </cell>
          <cell r="H7">
            <v>16.2</v>
          </cell>
          <cell r="I7" t="str">
            <v>*</v>
          </cell>
          <cell r="J7">
            <v>28.08</v>
          </cell>
          <cell r="K7">
            <v>0</v>
          </cell>
        </row>
        <row r="8">
          <cell r="B8">
            <v>23.191666666666666</v>
          </cell>
          <cell r="C8">
            <v>31</v>
          </cell>
          <cell r="D8">
            <v>16.399999999999999</v>
          </cell>
          <cell r="E8">
            <v>42.041666666666664</v>
          </cell>
          <cell r="F8">
            <v>63</v>
          </cell>
          <cell r="G8">
            <v>19</v>
          </cell>
          <cell r="H8">
            <v>16.2</v>
          </cell>
          <cell r="I8" t="str">
            <v>*</v>
          </cell>
          <cell r="J8">
            <v>29.52</v>
          </cell>
          <cell r="K8">
            <v>0</v>
          </cell>
        </row>
        <row r="9">
          <cell r="B9">
            <v>23.204166666666666</v>
          </cell>
          <cell r="C9">
            <v>31.6</v>
          </cell>
          <cell r="D9">
            <v>16.899999999999999</v>
          </cell>
          <cell r="E9">
            <v>44.25</v>
          </cell>
          <cell r="F9">
            <v>62</v>
          </cell>
          <cell r="G9">
            <v>21</v>
          </cell>
          <cell r="H9">
            <v>15.48</v>
          </cell>
          <cell r="I9" t="str">
            <v>*</v>
          </cell>
          <cell r="J9">
            <v>27.36</v>
          </cell>
          <cell r="K9">
            <v>0</v>
          </cell>
        </row>
        <row r="10">
          <cell r="B10">
            <v>23.05</v>
          </cell>
          <cell r="C10">
            <v>31.1</v>
          </cell>
          <cell r="D10">
            <v>13.7</v>
          </cell>
          <cell r="E10">
            <v>45.916666666666664</v>
          </cell>
          <cell r="F10">
            <v>82</v>
          </cell>
          <cell r="G10">
            <v>23</v>
          </cell>
          <cell r="H10">
            <v>25.56</v>
          </cell>
          <cell r="I10" t="str">
            <v>*</v>
          </cell>
          <cell r="J10">
            <v>41.4</v>
          </cell>
          <cell r="K10">
            <v>0</v>
          </cell>
        </row>
        <row r="11">
          <cell r="B11">
            <v>23.129166666666674</v>
          </cell>
          <cell r="C11">
            <v>31.1</v>
          </cell>
          <cell r="D11">
            <v>17.100000000000001</v>
          </cell>
          <cell r="E11">
            <v>47.291666666666664</v>
          </cell>
          <cell r="F11">
            <v>67</v>
          </cell>
          <cell r="G11">
            <v>25</v>
          </cell>
          <cell r="H11">
            <v>24.840000000000003</v>
          </cell>
          <cell r="I11" t="str">
            <v>*</v>
          </cell>
          <cell r="J11">
            <v>42.12</v>
          </cell>
          <cell r="K11">
            <v>0</v>
          </cell>
        </row>
        <row r="12">
          <cell r="B12">
            <v>23.537499999999998</v>
          </cell>
          <cell r="C12">
            <v>32</v>
          </cell>
          <cell r="D12">
            <v>17.2</v>
          </cell>
          <cell r="E12">
            <v>46.458333333333336</v>
          </cell>
          <cell r="F12">
            <v>62</v>
          </cell>
          <cell r="G12">
            <v>26</v>
          </cell>
          <cell r="H12">
            <v>23.040000000000003</v>
          </cell>
          <cell r="I12" t="str">
            <v>*</v>
          </cell>
          <cell r="J12">
            <v>39.24</v>
          </cell>
          <cell r="K12">
            <v>0</v>
          </cell>
        </row>
        <row r="13">
          <cell r="B13">
            <v>24.479166666666661</v>
          </cell>
          <cell r="C13">
            <v>32.200000000000003</v>
          </cell>
          <cell r="D13">
            <v>18.600000000000001</v>
          </cell>
          <cell r="E13">
            <v>48.291666666666664</v>
          </cell>
          <cell r="F13">
            <v>69</v>
          </cell>
          <cell r="G13">
            <v>28</v>
          </cell>
          <cell r="H13">
            <v>16.559999999999999</v>
          </cell>
          <cell r="I13" t="str">
            <v>*</v>
          </cell>
          <cell r="J13">
            <v>29.880000000000003</v>
          </cell>
          <cell r="K13">
            <v>0</v>
          </cell>
        </row>
        <row r="14">
          <cell r="B14">
            <v>24.600000000000005</v>
          </cell>
          <cell r="C14">
            <v>33.799999999999997</v>
          </cell>
          <cell r="D14">
            <v>17.7</v>
          </cell>
          <cell r="E14">
            <v>52.583333333333336</v>
          </cell>
          <cell r="F14">
            <v>77</v>
          </cell>
          <cell r="G14">
            <v>22</v>
          </cell>
          <cell r="H14">
            <v>17.64</v>
          </cell>
          <cell r="I14" t="str">
            <v>*</v>
          </cell>
          <cell r="J14">
            <v>34.56</v>
          </cell>
          <cell r="K14">
            <v>0</v>
          </cell>
        </row>
        <row r="15">
          <cell r="B15">
            <v>24.783333333333335</v>
          </cell>
          <cell r="C15">
            <v>33.9</v>
          </cell>
          <cell r="D15">
            <v>17.600000000000001</v>
          </cell>
          <cell r="E15">
            <v>46.125</v>
          </cell>
          <cell r="F15">
            <v>71</v>
          </cell>
          <cell r="G15">
            <v>16</v>
          </cell>
          <cell r="H15">
            <v>14.4</v>
          </cell>
          <cell r="I15" t="str">
            <v>*</v>
          </cell>
          <cell r="J15">
            <v>24.840000000000003</v>
          </cell>
          <cell r="K15">
            <v>0</v>
          </cell>
        </row>
        <row r="16">
          <cell r="B16">
            <v>24.558333333333334</v>
          </cell>
          <cell r="C16">
            <v>32.6</v>
          </cell>
          <cell r="D16">
            <v>18.100000000000001</v>
          </cell>
          <cell r="E16">
            <v>43.291666666666664</v>
          </cell>
          <cell r="F16">
            <v>62</v>
          </cell>
          <cell r="G16">
            <v>22</v>
          </cell>
          <cell r="H16">
            <v>27.36</v>
          </cell>
          <cell r="I16" t="str">
            <v>*</v>
          </cell>
          <cell r="J16">
            <v>46.800000000000004</v>
          </cell>
          <cell r="K16">
            <v>0</v>
          </cell>
        </row>
        <row r="17">
          <cell r="B17">
            <v>21.400000000000002</v>
          </cell>
          <cell r="C17">
            <v>29.3</v>
          </cell>
          <cell r="D17">
            <v>13.7</v>
          </cell>
          <cell r="E17">
            <v>58.5</v>
          </cell>
          <cell r="F17">
            <v>89</v>
          </cell>
          <cell r="G17">
            <v>42</v>
          </cell>
          <cell r="H17">
            <v>23.040000000000003</v>
          </cell>
          <cell r="I17" t="str">
            <v>*</v>
          </cell>
          <cell r="J17">
            <v>43.92</v>
          </cell>
          <cell r="K17">
            <v>0.2</v>
          </cell>
        </row>
        <row r="18">
          <cell r="B18">
            <v>14.691666666666668</v>
          </cell>
          <cell r="C18">
            <v>20</v>
          </cell>
          <cell r="D18">
            <v>12.1</v>
          </cell>
          <cell r="E18">
            <v>76.15789473684211</v>
          </cell>
          <cell r="F18">
            <v>100</v>
          </cell>
          <cell r="G18">
            <v>47</v>
          </cell>
          <cell r="H18">
            <v>25.2</v>
          </cell>
          <cell r="I18" t="str">
            <v>*</v>
          </cell>
          <cell r="J18">
            <v>38.159999999999997</v>
          </cell>
          <cell r="K18">
            <v>0</v>
          </cell>
        </row>
        <row r="19">
          <cell r="B19">
            <v>18.799999999999997</v>
          </cell>
          <cell r="C19">
            <v>28.8</v>
          </cell>
          <cell r="D19">
            <v>11.2</v>
          </cell>
          <cell r="E19">
            <v>61.291666666666664</v>
          </cell>
          <cell r="F19">
            <v>97</v>
          </cell>
          <cell r="G19">
            <v>31</v>
          </cell>
          <cell r="H19">
            <v>23.400000000000002</v>
          </cell>
          <cell r="I19" t="str">
            <v>*</v>
          </cell>
          <cell r="J19">
            <v>31.680000000000003</v>
          </cell>
          <cell r="K19">
            <v>0</v>
          </cell>
        </row>
        <row r="20">
          <cell r="B20">
            <v>23.216666666666665</v>
          </cell>
          <cell r="C20">
            <v>32.1</v>
          </cell>
          <cell r="D20">
            <v>16.100000000000001</v>
          </cell>
          <cell r="E20">
            <v>52.541666666666664</v>
          </cell>
          <cell r="F20">
            <v>74</v>
          </cell>
          <cell r="G20">
            <v>27</v>
          </cell>
          <cell r="H20">
            <v>14.76</v>
          </cell>
          <cell r="I20" t="str">
            <v>*</v>
          </cell>
          <cell r="J20">
            <v>21.6</v>
          </cell>
          <cell r="K20">
            <v>0</v>
          </cell>
        </row>
        <row r="21">
          <cell r="B21">
            <v>25.150000000000002</v>
          </cell>
          <cell r="C21">
            <v>33.299999999999997</v>
          </cell>
          <cell r="D21">
            <v>18.600000000000001</v>
          </cell>
          <cell r="E21">
            <v>48.708333333333336</v>
          </cell>
          <cell r="F21">
            <v>69</v>
          </cell>
          <cell r="G21">
            <v>24</v>
          </cell>
          <cell r="H21">
            <v>14.76</v>
          </cell>
          <cell r="I21" t="str">
            <v>*</v>
          </cell>
          <cell r="J21">
            <v>25.56</v>
          </cell>
          <cell r="K21">
            <v>0</v>
          </cell>
        </row>
        <row r="22">
          <cell r="B22">
            <v>23.150000000000002</v>
          </cell>
          <cell r="C22">
            <v>30.1</v>
          </cell>
          <cell r="D22">
            <v>17</v>
          </cell>
          <cell r="E22">
            <v>70.333333333333329</v>
          </cell>
          <cell r="F22">
            <v>100</v>
          </cell>
          <cell r="G22">
            <v>46</v>
          </cell>
          <cell r="H22">
            <v>14.4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21.487499999999997</v>
          </cell>
          <cell r="C23">
            <v>29.4</v>
          </cell>
          <cell r="D23">
            <v>15.5</v>
          </cell>
          <cell r="E23">
            <v>71.3125</v>
          </cell>
          <cell r="F23">
            <v>100</v>
          </cell>
          <cell r="G23">
            <v>46</v>
          </cell>
          <cell r="H23">
            <v>16.920000000000002</v>
          </cell>
          <cell r="I23" t="str">
            <v>*</v>
          </cell>
          <cell r="J23">
            <v>25.56</v>
          </cell>
          <cell r="K23">
            <v>0</v>
          </cell>
        </row>
        <row r="24">
          <cell r="B24">
            <v>24.787499999999998</v>
          </cell>
          <cell r="C24">
            <v>34</v>
          </cell>
          <cell r="D24">
            <v>19.2</v>
          </cell>
          <cell r="E24">
            <v>65.63636363636364</v>
          </cell>
          <cell r="F24">
            <v>100</v>
          </cell>
          <cell r="G24">
            <v>23</v>
          </cell>
          <cell r="H24">
            <v>19.079999999999998</v>
          </cell>
          <cell r="I24" t="str">
            <v>*</v>
          </cell>
          <cell r="J24">
            <v>39.6</v>
          </cell>
          <cell r="K24">
            <v>0</v>
          </cell>
        </row>
        <row r="25">
          <cell r="B25">
            <v>24.854166666666668</v>
          </cell>
          <cell r="C25">
            <v>32.299999999999997</v>
          </cell>
          <cell r="D25">
            <v>18.7</v>
          </cell>
          <cell r="E25">
            <v>46.791666666666664</v>
          </cell>
          <cell r="F25">
            <v>79</v>
          </cell>
          <cell r="G25">
            <v>23</v>
          </cell>
          <cell r="H25">
            <v>28.08</v>
          </cell>
          <cell r="I25" t="str">
            <v>*</v>
          </cell>
          <cell r="J25">
            <v>49.680000000000007</v>
          </cell>
          <cell r="K25">
            <v>0</v>
          </cell>
        </row>
        <row r="26">
          <cell r="B26">
            <v>23.458333333333332</v>
          </cell>
          <cell r="C26">
            <v>30.8</v>
          </cell>
          <cell r="D26">
            <v>16.7</v>
          </cell>
          <cell r="E26">
            <v>47.375</v>
          </cell>
          <cell r="F26">
            <v>70</v>
          </cell>
          <cell r="G26">
            <v>26</v>
          </cell>
          <cell r="H26">
            <v>25.92</v>
          </cell>
          <cell r="I26" t="str">
            <v>*</v>
          </cell>
          <cell r="J26">
            <v>52.2</v>
          </cell>
          <cell r="K26">
            <v>0</v>
          </cell>
        </row>
        <row r="27">
          <cell r="B27">
            <v>23.879166666666674</v>
          </cell>
          <cell r="C27">
            <v>31.7</v>
          </cell>
          <cell r="D27">
            <v>17.600000000000001</v>
          </cell>
          <cell r="E27">
            <v>46.833333333333336</v>
          </cell>
          <cell r="F27">
            <v>67</v>
          </cell>
          <cell r="G27">
            <v>25</v>
          </cell>
          <cell r="H27">
            <v>14.04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25.295833333333334</v>
          </cell>
          <cell r="C28">
            <v>32.1</v>
          </cell>
          <cell r="D28">
            <v>17.600000000000001</v>
          </cell>
          <cell r="E28">
            <v>42.125</v>
          </cell>
          <cell r="F28">
            <v>67</v>
          </cell>
          <cell r="G28">
            <v>19</v>
          </cell>
          <cell r="H28">
            <v>15.48</v>
          </cell>
          <cell r="I28" t="str">
            <v>*</v>
          </cell>
          <cell r="J28">
            <v>30.240000000000002</v>
          </cell>
          <cell r="K28">
            <v>0</v>
          </cell>
        </row>
        <row r="29">
          <cell r="B29">
            <v>24.616666666666664</v>
          </cell>
          <cell r="C29">
            <v>32.9</v>
          </cell>
          <cell r="D29">
            <v>16.8</v>
          </cell>
          <cell r="E29">
            <v>40.416666666666664</v>
          </cell>
          <cell r="F29">
            <v>64</v>
          </cell>
          <cell r="G29">
            <v>15</v>
          </cell>
          <cell r="H29">
            <v>18</v>
          </cell>
          <cell r="I29" t="str">
            <v>*</v>
          </cell>
          <cell r="J29">
            <v>34.56</v>
          </cell>
          <cell r="K29">
            <v>0</v>
          </cell>
        </row>
        <row r="30">
          <cell r="B30">
            <v>24.191666666666674</v>
          </cell>
          <cell r="C30">
            <v>32.9</v>
          </cell>
          <cell r="D30">
            <v>15.4</v>
          </cell>
          <cell r="E30">
            <v>41.541666666666664</v>
          </cell>
          <cell r="F30">
            <v>68</v>
          </cell>
          <cell r="G30">
            <v>21</v>
          </cell>
          <cell r="H30">
            <v>15.48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25.6875</v>
          </cell>
          <cell r="C31">
            <v>33.6</v>
          </cell>
          <cell r="D31">
            <v>18.7</v>
          </cell>
          <cell r="E31">
            <v>41.333333333333336</v>
          </cell>
          <cell r="F31">
            <v>58</v>
          </cell>
          <cell r="G31">
            <v>22</v>
          </cell>
          <cell r="H31">
            <v>14.04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26.070833333333336</v>
          </cell>
          <cell r="C32">
            <v>33.299999999999997</v>
          </cell>
          <cell r="D32">
            <v>18.5</v>
          </cell>
          <cell r="E32">
            <v>44.791666666666664</v>
          </cell>
          <cell r="F32">
            <v>70</v>
          </cell>
          <cell r="G32">
            <v>19</v>
          </cell>
          <cell r="H32">
            <v>15.48</v>
          </cell>
          <cell r="I32" t="str">
            <v>*</v>
          </cell>
          <cell r="J32">
            <v>28.44</v>
          </cell>
          <cell r="K32">
            <v>0</v>
          </cell>
        </row>
        <row r="33">
          <cell r="B33">
            <v>23.691666666666666</v>
          </cell>
          <cell r="C33">
            <v>31.5</v>
          </cell>
          <cell r="D33">
            <v>18.100000000000001</v>
          </cell>
          <cell r="E33">
            <v>65.347826086956516</v>
          </cell>
          <cell r="F33">
            <v>100</v>
          </cell>
          <cell r="G33">
            <v>28</v>
          </cell>
          <cell r="H33">
            <v>20.52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25.137500000000003</v>
          </cell>
          <cell r="C34">
            <v>33.4</v>
          </cell>
          <cell r="D34">
            <v>18.600000000000001</v>
          </cell>
          <cell r="E34">
            <v>50.125</v>
          </cell>
          <cell r="F34">
            <v>76</v>
          </cell>
          <cell r="G34">
            <v>20</v>
          </cell>
          <cell r="H34">
            <v>19.079999999999998</v>
          </cell>
          <cell r="I34" t="str">
            <v>*</v>
          </cell>
          <cell r="J34">
            <v>29.16</v>
          </cell>
          <cell r="K34">
            <v>0</v>
          </cell>
        </row>
        <row r="35">
          <cell r="B35">
            <v>25.295833333333334</v>
          </cell>
          <cell r="C35">
            <v>33.4</v>
          </cell>
          <cell r="D35">
            <v>19.2</v>
          </cell>
          <cell r="E35">
            <v>43.333333333333336</v>
          </cell>
          <cell r="F35">
            <v>66</v>
          </cell>
          <cell r="G35">
            <v>21</v>
          </cell>
          <cell r="H35">
            <v>22.68</v>
          </cell>
          <cell r="I35" t="str">
            <v>*</v>
          </cell>
          <cell r="J35">
            <v>30.96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21.437499999999996</v>
          </cell>
          <cell r="C5">
            <v>30.6</v>
          </cell>
          <cell r="D5">
            <v>14.6</v>
          </cell>
          <cell r="E5">
            <v>67</v>
          </cell>
          <cell r="F5">
            <v>94</v>
          </cell>
          <cell r="G5">
            <v>31</v>
          </cell>
          <cell r="H5">
            <v>8.2799999999999994</v>
          </cell>
          <cell r="I5" t="str">
            <v>*</v>
          </cell>
          <cell r="J5">
            <v>20.52</v>
          </cell>
          <cell r="K5">
            <v>0</v>
          </cell>
        </row>
        <row r="6">
          <cell r="B6">
            <v>21.116666666666664</v>
          </cell>
          <cell r="C6">
            <v>30.2</v>
          </cell>
          <cell r="D6">
            <v>14.3</v>
          </cell>
          <cell r="E6">
            <v>61.75</v>
          </cell>
          <cell r="F6">
            <v>91</v>
          </cell>
          <cell r="G6">
            <v>19</v>
          </cell>
          <cell r="H6">
            <v>8.64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20.245833333333334</v>
          </cell>
          <cell r="C7">
            <v>29.8</v>
          </cell>
          <cell r="D7">
            <v>13.5</v>
          </cell>
          <cell r="E7">
            <v>63.291666666666664</v>
          </cell>
          <cell r="F7">
            <v>91</v>
          </cell>
          <cell r="G7">
            <v>26</v>
          </cell>
          <cell r="H7">
            <v>6.12</v>
          </cell>
          <cell r="I7" t="str">
            <v>*</v>
          </cell>
          <cell r="J7">
            <v>17.64</v>
          </cell>
          <cell r="K7">
            <v>0</v>
          </cell>
        </row>
        <row r="8">
          <cell r="B8">
            <v>20.191666666666666</v>
          </cell>
          <cell r="C8">
            <v>29.2</v>
          </cell>
          <cell r="D8">
            <v>13.2</v>
          </cell>
          <cell r="E8">
            <v>58.875</v>
          </cell>
          <cell r="F8">
            <v>88</v>
          </cell>
          <cell r="G8">
            <v>29</v>
          </cell>
          <cell r="H8">
            <v>9</v>
          </cell>
          <cell r="I8" t="str">
            <v>*</v>
          </cell>
          <cell r="J8">
            <v>23.040000000000003</v>
          </cell>
          <cell r="K8">
            <v>0</v>
          </cell>
        </row>
        <row r="9">
          <cell r="B9">
            <v>20.412500000000005</v>
          </cell>
          <cell r="C9">
            <v>29.7</v>
          </cell>
          <cell r="D9">
            <v>13.2</v>
          </cell>
          <cell r="E9">
            <v>59.833333333333336</v>
          </cell>
          <cell r="F9">
            <v>84</v>
          </cell>
          <cell r="G9">
            <v>30</v>
          </cell>
          <cell r="H9">
            <v>8.64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21.154166666666665</v>
          </cell>
          <cell r="C10">
            <v>29.4</v>
          </cell>
          <cell r="D10">
            <v>15.2</v>
          </cell>
          <cell r="E10">
            <v>59.375</v>
          </cell>
          <cell r="F10">
            <v>82</v>
          </cell>
          <cell r="G10">
            <v>30</v>
          </cell>
          <cell r="H10">
            <v>10.8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21.862500000000001</v>
          </cell>
          <cell r="C11">
            <v>30.3</v>
          </cell>
          <cell r="D11">
            <v>16.5</v>
          </cell>
          <cell r="E11">
            <v>58.291666666666664</v>
          </cell>
          <cell r="F11">
            <v>82</v>
          </cell>
          <cell r="G11">
            <v>31</v>
          </cell>
          <cell r="H11">
            <v>7.5600000000000005</v>
          </cell>
          <cell r="I11" t="str">
            <v>*</v>
          </cell>
          <cell r="J11">
            <v>17.28</v>
          </cell>
          <cell r="K11">
            <v>0</v>
          </cell>
        </row>
        <row r="12">
          <cell r="B12">
            <v>23.349999999999998</v>
          </cell>
          <cell r="C12">
            <v>32.6</v>
          </cell>
          <cell r="D12">
            <v>16.2</v>
          </cell>
          <cell r="E12">
            <v>55.458333333333336</v>
          </cell>
          <cell r="F12">
            <v>83</v>
          </cell>
          <cell r="G12">
            <v>21</v>
          </cell>
          <cell r="H12">
            <v>14.76</v>
          </cell>
          <cell r="I12" t="str">
            <v>*</v>
          </cell>
          <cell r="J12">
            <v>32.76</v>
          </cell>
          <cell r="K12">
            <v>0</v>
          </cell>
        </row>
        <row r="13">
          <cell r="B13">
            <v>25.25</v>
          </cell>
          <cell r="C13">
            <v>32.200000000000003</v>
          </cell>
          <cell r="D13">
            <v>20.7</v>
          </cell>
          <cell r="E13">
            <v>51.916666666666664</v>
          </cell>
          <cell r="F13">
            <v>73</v>
          </cell>
          <cell r="G13">
            <v>31</v>
          </cell>
          <cell r="H13">
            <v>8.2799999999999994</v>
          </cell>
          <cell r="I13" t="str">
            <v>*</v>
          </cell>
          <cell r="J13">
            <v>19.8</v>
          </cell>
          <cell r="K13">
            <v>0</v>
          </cell>
        </row>
        <row r="14">
          <cell r="B14">
            <v>23.824999999999999</v>
          </cell>
          <cell r="C14">
            <v>32.4</v>
          </cell>
          <cell r="D14">
            <v>18.8</v>
          </cell>
          <cell r="E14">
            <v>65.666666666666671</v>
          </cell>
          <cell r="F14">
            <v>93</v>
          </cell>
          <cell r="G14">
            <v>31</v>
          </cell>
          <cell r="H14">
            <v>7.2</v>
          </cell>
          <cell r="I14" t="str">
            <v>*</v>
          </cell>
          <cell r="J14">
            <v>20.16</v>
          </cell>
          <cell r="K14">
            <v>0</v>
          </cell>
        </row>
        <row r="15">
          <cell r="B15">
            <v>24.816666666666666</v>
          </cell>
          <cell r="C15">
            <v>34.5</v>
          </cell>
          <cell r="D15">
            <v>16.7</v>
          </cell>
          <cell r="E15">
            <v>53.666666666666664</v>
          </cell>
          <cell r="F15">
            <v>85</v>
          </cell>
          <cell r="G15">
            <v>19</v>
          </cell>
          <cell r="H15">
            <v>9</v>
          </cell>
          <cell r="I15" t="str">
            <v>*</v>
          </cell>
          <cell r="J15">
            <v>25.92</v>
          </cell>
          <cell r="K15">
            <v>0</v>
          </cell>
        </row>
        <row r="16">
          <cell r="B16">
            <v>25.104166666666671</v>
          </cell>
          <cell r="C16">
            <v>34</v>
          </cell>
          <cell r="D16">
            <v>18.7</v>
          </cell>
          <cell r="E16">
            <v>50.041666666666664</v>
          </cell>
          <cell r="F16">
            <v>76</v>
          </cell>
          <cell r="G16">
            <v>18</v>
          </cell>
          <cell r="H16">
            <v>12.6</v>
          </cell>
          <cell r="I16" t="str">
            <v>*</v>
          </cell>
          <cell r="J16">
            <v>30.96</v>
          </cell>
          <cell r="K16">
            <v>0</v>
          </cell>
        </row>
        <row r="17">
          <cell r="B17">
            <v>20.854166666666664</v>
          </cell>
          <cell r="C17">
            <v>25.8</v>
          </cell>
          <cell r="D17">
            <v>14.9</v>
          </cell>
          <cell r="E17">
            <v>62.166666666666664</v>
          </cell>
          <cell r="F17">
            <v>89</v>
          </cell>
          <cell r="G17">
            <v>42</v>
          </cell>
          <cell r="H17">
            <v>14.04</v>
          </cell>
          <cell r="I17" t="str">
            <v>*</v>
          </cell>
          <cell r="J17">
            <v>36.36</v>
          </cell>
          <cell r="K17">
            <v>3.2</v>
          </cell>
        </row>
        <row r="18">
          <cell r="B18">
            <v>14.99583333333333</v>
          </cell>
          <cell r="C18">
            <v>21.6</v>
          </cell>
          <cell r="D18">
            <v>9.6999999999999993</v>
          </cell>
          <cell r="E18">
            <v>67.291666666666671</v>
          </cell>
          <cell r="F18">
            <v>89</v>
          </cell>
          <cell r="G18">
            <v>35</v>
          </cell>
          <cell r="H18">
            <v>9</v>
          </cell>
          <cell r="I18" t="str">
            <v>*</v>
          </cell>
          <cell r="J18">
            <v>26.28</v>
          </cell>
          <cell r="K18">
            <v>0.2</v>
          </cell>
        </row>
        <row r="19">
          <cell r="B19">
            <v>15.587499999999997</v>
          </cell>
          <cell r="C19">
            <v>26.6</v>
          </cell>
          <cell r="D19">
            <v>6.9</v>
          </cell>
          <cell r="E19">
            <v>63.958333333333336</v>
          </cell>
          <cell r="F19">
            <v>95</v>
          </cell>
          <cell r="G19">
            <v>22</v>
          </cell>
          <cell r="H19">
            <v>6.84</v>
          </cell>
          <cell r="I19" t="str">
            <v>*</v>
          </cell>
          <cell r="J19">
            <v>18</v>
          </cell>
          <cell r="K19">
            <v>0</v>
          </cell>
        </row>
        <row r="20">
          <cell r="B20">
            <v>21.562500000000004</v>
          </cell>
          <cell r="C20">
            <v>29.8</v>
          </cell>
          <cell r="D20">
            <v>15.7</v>
          </cell>
          <cell r="E20">
            <v>52.166666666666664</v>
          </cell>
          <cell r="F20">
            <v>70</v>
          </cell>
          <cell r="G20">
            <v>29</v>
          </cell>
          <cell r="H20">
            <v>12.24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22.695833333333329</v>
          </cell>
          <cell r="C21">
            <v>31.6</v>
          </cell>
          <cell r="D21">
            <v>16.399999999999999</v>
          </cell>
          <cell r="E21">
            <v>59.375</v>
          </cell>
          <cell r="F21">
            <v>77</v>
          </cell>
          <cell r="G21">
            <v>34</v>
          </cell>
          <cell r="H21">
            <v>8.64</v>
          </cell>
          <cell r="I21" t="str">
            <v>*</v>
          </cell>
          <cell r="J21">
            <v>18.720000000000002</v>
          </cell>
          <cell r="K21">
            <v>0</v>
          </cell>
        </row>
        <row r="22">
          <cell r="B22">
            <v>22.783333333333331</v>
          </cell>
          <cell r="C22">
            <v>30.4</v>
          </cell>
          <cell r="D22">
            <v>17.2</v>
          </cell>
          <cell r="E22">
            <v>66.208333333333329</v>
          </cell>
          <cell r="F22">
            <v>88</v>
          </cell>
          <cell r="G22">
            <v>40</v>
          </cell>
          <cell r="H22">
            <v>9.3600000000000012</v>
          </cell>
          <cell r="I22" t="str">
            <v>*</v>
          </cell>
          <cell r="J22">
            <v>24.12</v>
          </cell>
          <cell r="K22">
            <v>0</v>
          </cell>
        </row>
        <row r="23">
          <cell r="B23">
            <v>22.420833333333338</v>
          </cell>
          <cell r="C23">
            <v>30.6</v>
          </cell>
          <cell r="D23">
            <v>16.8</v>
          </cell>
          <cell r="E23">
            <v>67.541666666666671</v>
          </cell>
          <cell r="F23">
            <v>87</v>
          </cell>
          <cell r="G23">
            <v>39</v>
          </cell>
          <cell r="H23">
            <v>7.2</v>
          </cell>
          <cell r="I23" t="str">
            <v>*</v>
          </cell>
          <cell r="J23">
            <v>20.52</v>
          </cell>
          <cell r="K23">
            <v>0</v>
          </cell>
        </row>
        <row r="24">
          <cell r="B24">
            <v>22.80416666666666</v>
          </cell>
          <cell r="C24">
            <v>30.8</v>
          </cell>
          <cell r="D24">
            <v>16</v>
          </cell>
          <cell r="E24">
            <v>62.75</v>
          </cell>
          <cell r="F24">
            <v>84</v>
          </cell>
          <cell r="G24">
            <v>39</v>
          </cell>
          <cell r="H24">
            <v>9.7200000000000006</v>
          </cell>
          <cell r="I24" t="str">
            <v>*</v>
          </cell>
          <cell r="J24">
            <v>23.040000000000003</v>
          </cell>
          <cell r="K24">
            <v>0</v>
          </cell>
        </row>
        <row r="25">
          <cell r="B25">
            <v>24.104166666666661</v>
          </cell>
          <cell r="C25">
            <v>30.5</v>
          </cell>
          <cell r="D25">
            <v>18.3</v>
          </cell>
          <cell r="E25">
            <v>58.083333333333336</v>
          </cell>
          <cell r="F25">
            <v>81</v>
          </cell>
          <cell r="G25">
            <v>33</v>
          </cell>
          <cell r="H25">
            <v>16.920000000000002</v>
          </cell>
          <cell r="I25" t="str">
            <v>*</v>
          </cell>
          <cell r="J25">
            <v>34.92</v>
          </cell>
          <cell r="K25">
            <v>0</v>
          </cell>
        </row>
        <row r="26">
          <cell r="B26">
            <v>23.595833333333331</v>
          </cell>
          <cell r="C26">
            <v>30.2</v>
          </cell>
          <cell r="D26">
            <v>17.5</v>
          </cell>
          <cell r="E26">
            <v>57.916666666666664</v>
          </cell>
          <cell r="F26">
            <v>88</v>
          </cell>
          <cell r="G26">
            <v>32</v>
          </cell>
          <cell r="H26">
            <v>16.2</v>
          </cell>
          <cell r="I26" t="str">
            <v>*</v>
          </cell>
          <cell r="J26">
            <v>41.4</v>
          </cell>
          <cell r="K26">
            <v>0</v>
          </cell>
        </row>
        <row r="27">
          <cell r="B27">
            <v>23.670833333333338</v>
          </cell>
          <cell r="C27">
            <v>32.700000000000003</v>
          </cell>
          <cell r="D27">
            <v>18</v>
          </cell>
          <cell r="E27">
            <v>56.875</v>
          </cell>
          <cell r="F27">
            <v>83</v>
          </cell>
          <cell r="G27">
            <v>26</v>
          </cell>
          <cell r="H27">
            <v>10.8</v>
          </cell>
          <cell r="I27" t="str">
            <v>*</v>
          </cell>
          <cell r="J27">
            <v>23.400000000000002</v>
          </cell>
          <cell r="K27">
            <v>0</v>
          </cell>
        </row>
        <row r="28">
          <cell r="B28">
            <v>24.354166666666668</v>
          </cell>
          <cell r="C28">
            <v>33.4</v>
          </cell>
          <cell r="D28">
            <v>17.600000000000001</v>
          </cell>
          <cell r="E28">
            <v>50.208333333333336</v>
          </cell>
          <cell r="F28">
            <v>82</v>
          </cell>
          <cell r="G28">
            <v>17</v>
          </cell>
          <cell r="H28">
            <v>11.520000000000001</v>
          </cell>
          <cell r="I28" t="str">
            <v>*</v>
          </cell>
          <cell r="J28">
            <v>24.48</v>
          </cell>
          <cell r="K28">
            <v>0</v>
          </cell>
        </row>
        <row r="29">
          <cell r="B29">
            <v>23.216666666666669</v>
          </cell>
          <cell r="C29">
            <v>32.299999999999997</v>
          </cell>
          <cell r="D29">
            <v>16.399999999999999</v>
          </cell>
          <cell r="E29">
            <v>50.375</v>
          </cell>
          <cell r="F29">
            <v>72</v>
          </cell>
          <cell r="G29">
            <v>27</v>
          </cell>
          <cell r="H29">
            <v>9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24.833333333333329</v>
          </cell>
          <cell r="C30">
            <v>33.299999999999997</v>
          </cell>
          <cell r="D30">
            <v>19.5</v>
          </cell>
          <cell r="E30">
            <v>54.875</v>
          </cell>
          <cell r="F30">
            <v>77</v>
          </cell>
          <cell r="G30">
            <v>26</v>
          </cell>
          <cell r="H30">
            <v>8.2799999999999994</v>
          </cell>
          <cell r="I30" t="str">
            <v>*</v>
          </cell>
          <cell r="J30">
            <v>19.079999999999998</v>
          </cell>
          <cell r="K30">
            <v>0</v>
          </cell>
        </row>
        <row r="31">
          <cell r="B31">
            <v>24.241666666666664</v>
          </cell>
          <cell r="C31">
            <v>33.1</v>
          </cell>
          <cell r="D31">
            <v>17.8</v>
          </cell>
          <cell r="E31">
            <v>54.208333333333336</v>
          </cell>
          <cell r="F31">
            <v>81</v>
          </cell>
          <cell r="G31">
            <v>21</v>
          </cell>
          <cell r="H31">
            <v>10.08</v>
          </cell>
          <cell r="I31" t="str">
            <v>*</v>
          </cell>
          <cell r="J31">
            <v>21.240000000000002</v>
          </cell>
          <cell r="K31">
            <v>0</v>
          </cell>
        </row>
        <row r="32">
          <cell r="B32">
            <v>23.412499999999998</v>
          </cell>
          <cell r="C32">
            <v>33.9</v>
          </cell>
          <cell r="D32">
            <v>17</v>
          </cell>
          <cell r="E32">
            <v>54.166666666666664</v>
          </cell>
          <cell r="F32">
            <v>74</v>
          </cell>
          <cell r="G32">
            <v>23</v>
          </cell>
          <cell r="H32">
            <v>14.76</v>
          </cell>
          <cell r="I32" t="str">
            <v>*</v>
          </cell>
          <cell r="J32">
            <v>34.56</v>
          </cell>
          <cell r="K32">
            <v>0</v>
          </cell>
        </row>
        <row r="33">
          <cell r="B33">
            <v>23.237500000000001</v>
          </cell>
          <cell r="C33">
            <v>30.6</v>
          </cell>
          <cell r="D33">
            <v>17.7</v>
          </cell>
          <cell r="E33">
            <v>60.25</v>
          </cell>
          <cell r="F33">
            <v>84</v>
          </cell>
          <cell r="G33">
            <v>33</v>
          </cell>
          <cell r="H33">
            <v>9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22.291666666666668</v>
          </cell>
          <cell r="C34">
            <v>30.5</v>
          </cell>
          <cell r="D34">
            <v>15.2</v>
          </cell>
          <cell r="E34">
            <v>60.541666666666664</v>
          </cell>
          <cell r="F34">
            <v>85</v>
          </cell>
          <cell r="G34">
            <v>34</v>
          </cell>
          <cell r="H34">
            <v>6.84</v>
          </cell>
          <cell r="I34" t="str">
            <v>*</v>
          </cell>
          <cell r="J34">
            <v>20.16</v>
          </cell>
          <cell r="K34">
            <v>0</v>
          </cell>
        </row>
        <row r="35">
          <cell r="B35">
            <v>23.266666666666669</v>
          </cell>
          <cell r="C35">
            <v>33</v>
          </cell>
          <cell r="D35">
            <v>15.9</v>
          </cell>
          <cell r="E35">
            <v>54.166666666666664</v>
          </cell>
          <cell r="F35">
            <v>81</v>
          </cell>
          <cell r="G35">
            <v>22</v>
          </cell>
          <cell r="H35">
            <v>7.5600000000000005</v>
          </cell>
          <cell r="I35" t="str">
            <v>*</v>
          </cell>
          <cell r="J35">
            <v>18.36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17.754166666666666</v>
          </cell>
          <cell r="C23">
            <v>23.2</v>
          </cell>
          <cell r="D23">
            <v>16.5</v>
          </cell>
          <cell r="E23">
            <v>79.708333333333329</v>
          </cell>
          <cell r="F23">
            <v>95</v>
          </cell>
          <cell r="G23">
            <v>63</v>
          </cell>
          <cell r="H23">
            <v>15.120000000000001</v>
          </cell>
          <cell r="I23" t="str">
            <v>*</v>
          </cell>
          <cell r="J23">
            <v>26.64</v>
          </cell>
          <cell r="K23">
            <v>0</v>
          </cell>
        </row>
        <row r="24">
          <cell r="B24">
            <v>18.958333333333332</v>
          </cell>
          <cell r="C24">
            <v>26.1</v>
          </cell>
          <cell r="D24">
            <v>13.9</v>
          </cell>
          <cell r="E24">
            <v>78.416666666666671</v>
          </cell>
          <cell r="F24">
            <v>96</v>
          </cell>
          <cell r="G24">
            <v>52</v>
          </cell>
          <cell r="H24">
            <v>21.96</v>
          </cell>
          <cell r="I24" t="str">
            <v>*</v>
          </cell>
          <cell r="J24">
            <v>41.4</v>
          </cell>
          <cell r="K24">
            <v>0</v>
          </cell>
        </row>
        <row r="25">
          <cell r="B25">
            <v>21.033333333333331</v>
          </cell>
          <cell r="C25">
            <v>28.8</v>
          </cell>
          <cell r="D25">
            <v>15.3</v>
          </cell>
          <cell r="E25">
            <v>72.583333333333329</v>
          </cell>
          <cell r="F25">
            <v>97</v>
          </cell>
          <cell r="G25">
            <v>43</v>
          </cell>
          <cell r="H25">
            <v>22.32</v>
          </cell>
          <cell r="I25" t="str">
            <v>*</v>
          </cell>
          <cell r="J25">
            <v>47.519999999999996</v>
          </cell>
          <cell r="K25">
            <v>0</v>
          </cell>
        </row>
        <row r="26">
          <cell r="B26">
            <v>21.8</v>
          </cell>
          <cell r="C26">
            <v>29</v>
          </cell>
          <cell r="D26">
            <v>16.399999999999999</v>
          </cell>
          <cell r="E26">
            <v>63.125</v>
          </cell>
          <cell r="F26">
            <v>87</v>
          </cell>
          <cell r="G26">
            <v>35</v>
          </cell>
          <cell r="H26">
            <v>26.28</v>
          </cell>
          <cell r="I26" t="str">
            <v>*</v>
          </cell>
          <cell r="J26">
            <v>54</v>
          </cell>
          <cell r="K26">
            <v>0</v>
          </cell>
        </row>
        <row r="27">
          <cell r="B27">
            <v>22.258333333333336</v>
          </cell>
          <cell r="C27">
            <v>29.9</v>
          </cell>
          <cell r="D27">
            <v>15.7</v>
          </cell>
          <cell r="E27">
            <v>55.708333333333336</v>
          </cell>
          <cell r="F27">
            <v>81</v>
          </cell>
          <cell r="G27">
            <v>28</v>
          </cell>
          <cell r="H27">
            <v>14.4</v>
          </cell>
          <cell r="I27" t="str">
            <v>*</v>
          </cell>
          <cell r="J27">
            <v>33.480000000000004</v>
          </cell>
          <cell r="K27">
            <v>0</v>
          </cell>
        </row>
        <row r="28">
          <cell r="B28">
            <v>23.500000000000004</v>
          </cell>
          <cell r="C28">
            <v>29.6</v>
          </cell>
          <cell r="D28">
            <v>18.399999999999999</v>
          </cell>
          <cell r="E28">
            <v>48.041666666666664</v>
          </cell>
          <cell r="F28">
            <v>66</v>
          </cell>
          <cell r="G28">
            <v>30</v>
          </cell>
          <cell r="H28">
            <v>17.64</v>
          </cell>
          <cell r="I28" t="str">
            <v>*</v>
          </cell>
          <cell r="J28">
            <v>35.64</v>
          </cell>
          <cell r="K28">
            <v>0</v>
          </cell>
        </row>
        <row r="29">
          <cell r="B29">
            <v>23.524999999999995</v>
          </cell>
          <cell r="C29">
            <v>29.4</v>
          </cell>
          <cell r="D29">
            <v>18.899999999999999</v>
          </cell>
          <cell r="E29">
            <v>46.458333333333336</v>
          </cell>
          <cell r="F29">
            <v>58</v>
          </cell>
          <cell r="G29">
            <v>31</v>
          </cell>
          <cell r="H29">
            <v>19.079999999999998</v>
          </cell>
          <cell r="I29" t="str">
            <v>*</v>
          </cell>
          <cell r="J29">
            <v>38.159999999999997</v>
          </cell>
          <cell r="K29">
            <v>0</v>
          </cell>
        </row>
        <row r="30">
          <cell r="B30">
            <v>22.333333333333332</v>
          </cell>
          <cell r="C30">
            <v>28.7</v>
          </cell>
          <cell r="D30">
            <v>18.2</v>
          </cell>
          <cell r="E30">
            <v>50.708333333333336</v>
          </cell>
          <cell r="F30">
            <v>72</v>
          </cell>
          <cell r="G30">
            <v>33</v>
          </cell>
          <cell r="H30">
            <v>12.96</v>
          </cell>
          <cell r="I30" t="str">
            <v>*</v>
          </cell>
          <cell r="J30">
            <v>36.72</v>
          </cell>
          <cell r="K30">
            <v>0</v>
          </cell>
        </row>
        <row r="31">
          <cell r="B31">
            <v>19.245833333333334</v>
          </cell>
          <cell r="C31">
            <v>24.6</v>
          </cell>
          <cell r="D31">
            <v>16.399999999999999</v>
          </cell>
          <cell r="E31">
            <v>79.375</v>
          </cell>
          <cell r="F31">
            <v>95</v>
          </cell>
          <cell r="G31">
            <v>57</v>
          </cell>
          <cell r="H31">
            <v>16.559999999999999</v>
          </cell>
          <cell r="I31" t="str">
            <v>*</v>
          </cell>
          <cell r="J31">
            <v>33.480000000000004</v>
          </cell>
          <cell r="K31">
            <v>0.60000000000000009</v>
          </cell>
        </row>
        <row r="32">
          <cell r="B32">
            <v>17.895833333333332</v>
          </cell>
          <cell r="C32">
            <v>21.4</v>
          </cell>
          <cell r="D32">
            <v>16</v>
          </cell>
          <cell r="E32">
            <v>88.875</v>
          </cell>
          <cell r="F32">
            <v>98</v>
          </cell>
          <cell r="G32">
            <v>78</v>
          </cell>
          <cell r="H32">
            <v>12.96</v>
          </cell>
          <cell r="I32" t="str">
            <v>*</v>
          </cell>
          <cell r="J32">
            <v>27</v>
          </cell>
          <cell r="K32">
            <v>7.0000000000000009</v>
          </cell>
        </row>
        <row r="33">
          <cell r="B33">
            <v>16.775000000000002</v>
          </cell>
          <cell r="C33">
            <v>19.5</v>
          </cell>
          <cell r="D33">
            <v>15.4</v>
          </cell>
          <cell r="E33">
            <v>94.5</v>
          </cell>
          <cell r="F33">
            <v>99</v>
          </cell>
          <cell r="G33">
            <v>80</v>
          </cell>
          <cell r="H33">
            <v>11.520000000000001</v>
          </cell>
          <cell r="I33" t="str">
            <v>*</v>
          </cell>
          <cell r="J33">
            <v>21.6</v>
          </cell>
          <cell r="K33">
            <v>0.2</v>
          </cell>
        </row>
        <row r="34">
          <cell r="B34">
            <v>18.862500000000001</v>
          </cell>
          <cell r="C34">
            <v>26.4</v>
          </cell>
          <cell r="D34">
            <v>14.4</v>
          </cell>
          <cell r="E34">
            <v>82.25</v>
          </cell>
          <cell r="F34">
            <v>99</v>
          </cell>
          <cell r="G34">
            <v>53</v>
          </cell>
          <cell r="H34">
            <v>18</v>
          </cell>
          <cell r="I34" t="str">
            <v>*</v>
          </cell>
          <cell r="J34">
            <v>33.840000000000003</v>
          </cell>
          <cell r="K34">
            <v>0.4</v>
          </cell>
        </row>
        <row r="35">
          <cell r="B35">
            <v>21.849999999999998</v>
          </cell>
          <cell r="C35">
            <v>29.7</v>
          </cell>
          <cell r="D35">
            <v>16.3</v>
          </cell>
          <cell r="E35">
            <v>63.75</v>
          </cell>
          <cell r="F35">
            <v>83</v>
          </cell>
          <cell r="G35">
            <v>28</v>
          </cell>
          <cell r="H35">
            <v>14.76</v>
          </cell>
          <cell r="I35" t="str">
            <v>*</v>
          </cell>
          <cell r="J35">
            <v>32.4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18.612500000000004</v>
          </cell>
          <cell r="C5">
            <v>29.3</v>
          </cell>
          <cell r="D5">
            <v>11</v>
          </cell>
          <cell r="E5">
            <v>73.916666666666671</v>
          </cell>
          <cell r="F5">
            <v>100</v>
          </cell>
          <cell r="G5">
            <v>33</v>
          </cell>
          <cell r="H5">
            <v>16.920000000000002</v>
          </cell>
          <cell r="I5" t="str">
            <v>*</v>
          </cell>
          <cell r="J5">
            <v>29.16</v>
          </cell>
          <cell r="K5">
            <v>0</v>
          </cell>
        </row>
        <row r="6">
          <cell r="B6">
            <v>18.454166666666669</v>
          </cell>
          <cell r="C6">
            <v>28.1</v>
          </cell>
          <cell r="D6">
            <v>11.2</v>
          </cell>
          <cell r="E6">
            <v>71.291666666666671</v>
          </cell>
          <cell r="F6">
            <v>99</v>
          </cell>
          <cell r="G6">
            <v>33</v>
          </cell>
          <cell r="H6">
            <v>23.400000000000002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17.899999999999999</v>
          </cell>
          <cell r="C7">
            <v>28.2</v>
          </cell>
          <cell r="D7">
            <v>11.2</v>
          </cell>
          <cell r="E7">
            <v>71.375</v>
          </cell>
          <cell r="F7">
            <v>96</v>
          </cell>
          <cell r="G7">
            <v>32</v>
          </cell>
          <cell r="H7">
            <v>21.96</v>
          </cell>
          <cell r="I7" t="str">
            <v>*</v>
          </cell>
          <cell r="J7">
            <v>37.440000000000005</v>
          </cell>
          <cell r="K7">
            <v>0</v>
          </cell>
        </row>
        <row r="8">
          <cell r="B8">
            <v>17.6875</v>
          </cell>
          <cell r="C8">
            <v>28.4</v>
          </cell>
          <cell r="D8">
            <v>10.3</v>
          </cell>
          <cell r="E8">
            <v>70.041666666666671</v>
          </cell>
          <cell r="F8">
            <v>97</v>
          </cell>
          <cell r="G8">
            <v>28</v>
          </cell>
          <cell r="H8">
            <v>20.16</v>
          </cell>
          <cell r="I8" t="str">
            <v>*</v>
          </cell>
          <cell r="J8">
            <v>34.92</v>
          </cell>
          <cell r="K8">
            <v>0</v>
          </cell>
        </row>
        <row r="9">
          <cell r="B9">
            <v>18.554166666666671</v>
          </cell>
          <cell r="C9">
            <v>29.9</v>
          </cell>
          <cell r="D9">
            <v>10.199999999999999</v>
          </cell>
          <cell r="E9">
            <v>67.041666666666671</v>
          </cell>
          <cell r="F9">
            <v>98</v>
          </cell>
          <cell r="G9">
            <v>26</v>
          </cell>
          <cell r="H9">
            <v>17.64</v>
          </cell>
          <cell r="I9" t="str">
            <v>*</v>
          </cell>
          <cell r="J9">
            <v>28.8</v>
          </cell>
          <cell r="K9">
            <v>0</v>
          </cell>
        </row>
        <row r="10">
          <cell r="B10">
            <v>19.554166666666664</v>
          </cell>
          <cell r="C10">
            <v>29.7</v>
          </cell>
          <cell r="D10">
            <v>11.1</v>
          </cell>
          <cell r="E10">
            <v>62.5</v>
          </cell>
          <cell r="F10">
            <v>92</v>
          </cell>
          <cell r="G10">
            <v>30</v>
          </cell>
          <cell r="H10">
            <v>20.88</v>
          </cell>
          <cell r="I10" t="str">
            <v>*</v>
          </cell>
          <cell r="J10">
            <v>33.480000000000004</v>
          </cell>
          <cell r="K10">
            <v>0</v>
          </cell>
        </row>
        <row r="11">
          <cell r="B11">
            <v>21.650000000000002</v>
          </cell>
          <cell r="C11">
            <v>29.6</v>
          </cell>
          <cell r="D11">
            <v>13.1</v>
          </cell>
          <cell r="E11">
            <v>57.791666666666664</v>
          </cell>
          <cell r="F11">
            <v>91</v>
          </cell>
          <cell r="G11">
            <v>34</v>
          </cell>
          <cell r="H11">
            <v>22.68</v>
          </cell>
          <cell r="I11" t="str">
            <v>*</v>
          </cell>
          <cell r="J11">
            <v>39.24</v>
          </cell>
          <cell r="K11">
            <v>0</v>
          </cell>
        </row>
        <row r="12">
          <cell r="B12">
            <v>22.287499999999998</v>
          </cell>
          <cell r="C12">
            <v>29.5</v>
          </cell>
          <cell r="D12">
            <v>17.3</v>
          </cell>
          <cell r="E12">
            <v>55.5</v>
          </cell>
          <cell r="F12">
            <v>73</v>
          </cell>
          <cell r="G12">
            <v>36</v>
          </cell>
          <cell r="H12">
            <v>25.56</v>
          </cell>
          <cell r="I12" t="str">
            <v>*</v>
          </cell>
          <cell r="J12">
            <v>46.080000000000005</v>
          </cell>
          <cell r="K12">
            <v>0</v>
          </cell>
        </row>
        <row r="13">
          <cell r="B13">
            <v>23.029166666666665</v>
          </cell>
          <cell r="C13">
            <v>30.9</v>
          </cell>
          <cell r="D13">
            <v>17.5</v>
          </cell>
          <cell r="E13">
            <v>60.375</v>
          </cell>
          <cell r="F13">
            <v>81</v>
          </cell>
          <cell r="G13">
            <v>37</v>
          </cell>
          <cell r="H13">
            <v>16.559999999999999</v>
          </cell>
          <cell r="I13" t="str">
            <v>*</v>
          </cell>
          <cell r="J13">
            <v>28.44</v>
          </cell>
          <cell r="K13">
            <v>0</v>
          </cell>
        </row>
        <row r="14">
          <cell r="B14">
            <v>23.616666666666671</v>
          </cell>
          <cell r="C14">
            <v>31.8</v>
          </cell>
          <cell r="D14">
            <v>16.600000000000001</v>
          </cell>
          <cell r="E14">
            <v>58.833333333333336</v>
          </cell>
          <cell r="F14">
            <v>85</v>
          </cell>
          <cell r="G14">
            <v>30</v>
          </cell>
          <cell r="H14">
            <v>17.64</v>
          </cell>
          <cell r="I14" t="str">
            <v>*</v>
          </cell>
          <cell r="J14">
            <v>36</v>
          </cell>
          <cell r="K14">
            <v>0</v>
          </cell>
        </row>
        <row r="15">
          <cell r="B15">
            <v>23.645833333333332</v>
          </cell>
          <cell r="C15">
            <v>32.1</v>
          </cell>
          <cell r="D15">
            <v>16.600000000000001</v>
          </cell>
          <cell r="E15">
            <v>57.083333333333336</v>
          </cell>
          <cell r="F15">
            <v>86</v>
          </cell>
          <cell r="G15">
            <v>26</v>
          </cell>
          <cell r="H15">
            <v>21.96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23.779166666666669</v>
          </cell>
          <cell r="C16">
            <v>31</v>
          </cell>
          <cell r="D16">
            <v>17.399999999999999</v>
          </cell>
          <cell r="E16">
            <v>47.958333333333336</v>
          </cell>
          <cell r="F16">
            <v>66</v>
          </cell>
          <cell r="G16">
            <v>30</v>
          </cell>
          <cell r="H16">
            <v>27</v>
          </cell>
          <cell r="I16" t="str">
            <v>*</v>
          </cell>
          <cell r="J16">
            <v>47.16</v>
          </cell>
          <cell r="K16">
            <v>0</v>
          </cell>
        </row>
        <row r="17">
          <cell r="B17">
            <v>17.570833333333336</v>
          </cell>
          <cell r="C17">
            <v>24</v>
          </cell>
          <cell r="D17">
            <v>11.4</v>
          </cell>
          <cell r="E17">
            <v>78.083333333333329</v>
          </cell>
          <cell r="F17">
            <v>99</v>
          </cell>
          <cell r="G17">
            <v>46</v>
          </cell>
          <cell r="H17">
            <v>27.36</v>
          </cell>
          <cell r="I17" t="str">
            <v>*</v>
          </cell>
          <cell r="J17">
            <v>41.76</v>
          </cell>
          <cell r="K17">
            <v>8.6</v>
          </cell>
        </row>
        <row r="18">
          <cell r="B18">
            <v>11.195833333333335</v>
          </cell>
          <cell r="C18">
            <v>17.5</v>
          </cell>
          <cell r="D18">
            <v>8.1</v>
          </cell>
          <cell r="E18">
            <v>82</v>
          </cell>
          <cell r="F18">
            <v>98</v>
          </cell>
          <cell r="G18">
            <v>52</v>
          </cell>
          <cell r="H18">
            <v>32.04</v>
          </cell>
          <cell r="I18" t="str">
            <v>*</v>
          </cell>
          <cell r="J18">
            <v>48.24</v>
          </cell>
          <cell r="K18">
            <v>0.2</v>
          </cell>
        </row>
        <row r="19">
          <cell r="B19">
            <v>13.966666666666669</v>
          </cell>
          <cell r="C19">
            <v>27.7</v>
          </cell>
          <cell r="D19">
            <v>6.1</v>
          </cell>
          <cell r="E19">
            <v>72.75</v>
          </cell>
          <cell r="F19">
            <v>98</v>
          </cell>
          <cell r="G19">
            <v>22</v>
          </cell>
          <cell r="H19">
            <v>21.240000000000002</v>
          </cell>
          <cell r="I19" t="str">
            <v>*</v>
          </cell>
          <cell r="J19">
            <v>31.680000000000003</v>
          </cell>
          <cell r="K19">
            <v>0.2</v>
          </cell>
        </row>
        <row r="20">
          <cell r="B20">
            <v>19.362500000000001</v>
          </cell>
          <cell r="C20">
            <v>30.2</v>
          </cell>
          <cell r="D20">
            <v>11.5</v>
          </cell>
          <cell r="E20">
            <v>70.041666666666671</v>
          </cell>
          <cell r="F20">
            <v>94</v>
          </cell>
          <cell r="G20">
            <v>36</v>
          </cell>
          <cell r="H20">
            <v>14.4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21.945833333333336</v>
          </cell>
          <cell r="C21">
            <v>30.9</v>
          </cell>
          <cell r="D21">
            <v>14.4</v>
          </cell>
          <cell r="E21">
            <v>69.083333333333329</v>
          </cell>
          <cell r="F21">
            <v>98</v>
          </cell>
          <cell r="G21">
            <v>38</v>
          </cell>
          <cell r="H21">
            <v>15.840000000000002</v>
          </cell>
          <cell r="I21" t="str">
            <v>*</v>
          </cell>
          <cell r="J21">
            <v>26.28</v>
          </cell>
          <cell r="K21">
            <v>0</v>
          </cell>
        </row>
        <row r="22">
          <cell r="B22">
            <v>19.720833333333335</v>
          </cell>
          <cell r="C22">
            <v>28.6</v>
          </cell>
          <cell r="D22">
            <v>13.7</v>
          </cell>
          <cell r="E22">
            <v>81.25</v>
          </cell>
          <cell r="F22">
            <v>100</v>
          </cell>
          <cell r="G22">
            <v>47</v>
          </cell>
          <cell r="H22">
            <v>21.6</v>
          </cell>
          <cell r="I22" t="str">
            <v>*</v>
          </cell>
          <cell r="J22">
            <v>30.6</v>
          </cell>
          <cell r="K22">
            <v>0</v>
          </cell>
        </row>
        <row r="23">
          <cell r="B23">
            <v>18.766666666666666</v>
          </cell>
          <cell r="C23">
            <v>29.2</v>
          </cell>
          <cell r="D23">
            <v>12.7</v>
          </cell>
          <cell r="E23">
            <v>81.5</v>
          </cell>
          <cell r="F23">
            <v>98</v>
          </cell>
          <cell r="G23">
            <v>45</v>
          </cell>
          <cell r="H23">
            <v>26.64</v>
          </cell>
          <cell r="I23" t="str">
            <v>*</v>
          </cell>
          <cell r="J23">
            <v>36.72</v>
          </cell>
          <cell r="K23">
            <v>0</v>
          </cell>
        </row>
        <row r="24">
          <cell r="B24">
            <v>20.954166666666662</v>
          </cell>
          <cell r="C24">
            <v>30</v>
          </cell>
          <cell r="D24">
            <v>15.9</v>
          </cell>
          <cell r="E24">
            <v>78.833333333333329</v>
          </cell>
          <cell r="F24">
            <v>98</v>
          </cell>
          <cell r="G24">
            <v>44</v>
          </cell>
          <cell r="H24">
            <v>23.759999999999998</v>
          </cell>
          <cell r="I24" t="str">
            <v>*</v>
          </cell>
          <cell r="J24">
            <v>41.04</v>
          </cell>
          <cell r="K24">
            <v>0</v>
          </cell>
        </row>
        <row r="25">
          <cell r="B25">
            <v>21.629166666666663</v>
          </cell>
          <cell r="C25">
            <v>31.3</v>
          </cell>
          <cell r="D25">
            <v>15.1</v>
          </cell>
          <cell r="E25">
            <v>70.416666666666671</v>
          </cell>
          <cell r="F25">
            <v>100</v>
          </cell>
          <cell r="G25">
            <v>29</v>
          </cell>
          <cell r="H25">
            <v>24.48</v>
          </cell>
          <cell r="I25" t="str">
            <v>*</v>
          </cell>
          <cell r="J25">
            <v>45.72</v>
          </cell>
          <cell r="K25">
            <v>0</v>
          </cell>
        </row>
        <row r="26">
          <cell r="B26">
            <v>21.029166666666665</v>
          </cell>
          <cell r="C26">
            <v>29.9</v>
          </cell>
          <cell r="D26">
            <v>14.3</v>
          </cell>
          <cell r="E26">
            <v>64.5</v>
          </cell>
          <cell r="F26">
            <v>91</v>
          </cell>
          <cell r="G26">
            <v>36</v>
          </cell>
          <cell r="H26">
            <v>27</v>
          </cell>
          <cell r="I26" t="str">
            <v>*</v>
          </cell>
          <cell r="J26">
            <v>46.080000000000005</v>
          </cell>
          <cell r="K26">
            <v>0</v>
          </cell>
        </row>
        <row r="27">
          <cell r="B27">
            <v>22.395833333333339</v>
          </cell>
          <cell r="C27">
            <v>31.1</v>
          </cell>
          <cell r="D27">
            <v>15.5</v>
          </cell>
          <cell r="E27">
            <v>54.875</v>
          </cell>
          <cell r="F27">
            <v>82</v>
          </cell>
          <cell r="G27">
            <v>30</v>
          </cell>
          <cell r="H27">
            <v>23.759999999999998</v>
          </cell>
          <cell r="I27" t="str">
            <v>*</v>
          </cell>
          <cell r="J27">
            <v>39.96</v>
          </cell>
          <cell r="K27">
            <v>0</v>
          </cell>
        </row>
        <row r="28">
          <cell r="B28">
            <v>21.341666666666665</v>
          </cell>
          <cell r="C28">
            <v>30.8</v>
          </cell>
          <cell r="D28">
            <v>13</v>
          </cell>
          <cell r="E28">
            <v>58.125</v>
          </cell>
          <cell r="F28">
            <v>91</v>
          </cell>
          <cell r="G28">
            <v>29</v>
          </cell>
          <cell r="H28">
            <v>20.16</v>
          </cell>
          <cell r="I28" t="str">
            <v>*</v>
          </cell>
          <cell r="J28">
            <v>35.64</v>
          </cell>
          <cell r="K28">
            <v>0</v>
          </cell>
        </row>
        <row r="29">
          <cell r="B29">
            <v>20.662499999999998</v>
          </cell>
          <cell r="C29">
            <v>31.4</v>
          </cell>
          <cell r="D29">
            <v>10.6</v>
          </cell>
          <cell r="E29">
            <v>57.041666666666664</v>
          </cell>
          <cell r="F29">
            <v>92</v>
          </cell>
          <cell r="G29">
            <v>24</v>
          </cell>
          <cell r="H29">
            <v>18</v>
          </cell>
          <cell r="I29" t="str">
            <v>*</v>
          </cell>
          <cell r="J29">
            <v>32.04</v>
          </cell>
          <cell r="K29">
            <v>0</v>
          </cell>
        </row>
        <row r="30">
          <cell r="B30">
            <v>22.158333333333342</v>
          </cell>
          <cell r="C30">
            <v>32.700000000000003</v>
          </cell>
          <cell r="D30">
            <v>12.5</v>
          </cell>
          <cell r="E30">
            <v>52.708333333333336</v>
          </cell>
          <cell r="F30">
            <v>87</v>
          </cell>
          <cell r="G30">
            <v>25</v>
          </cell>
          <cell r="H30">
            <v>16.2</v>
          </cell>
          <cell r="I30" t="str">
            <v>*</v>
          </cell>
          <cell r="J30">
            <v>29.16</v>
          </cell>
          <cell r="K30">
            <v>0</v>
          </cell>
        </row>
        <row r="31">
          <cell r="B31">
            <v>22.237500000000001</v>
          </cell>
          <cell r="C31">
            <v>32.799999999999997</v>
          </cell>
          <cell r="D31">
            <v>13.4</v>
          </cell>
          <cell r="E31">
            <v>59.583333333333336</v>
          </cell>
          <cell r="F31">
            <v>94</v>
          </cell>
          <cell r="G31">
            <v>27</v>
          </cell>
          <cell r="H31">
            <v>20.52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22.387499999999999</v>
          </cell>
          <cell r="C32">
            <v>33</v>
          </cell>
          <cell r="D32">
            <v>14.3</v>
          </cell>
          <cell r="E32">
            <v>61.75</v>
          </cell>
          <cell r="F32">
            <v>92</v>
          </cell>
          <cell r="G32">
            <v>25</v>
          </cell>
          <cell r="H32">
            <v>19.8</v>
          </cell>
          <cell r="I32" t="str">
            <v>*</v>
          </cell>
          <cell r="J32">
            <v>35.28</v>
          </cell>
          <cell r="K32">
            <v>0</v>
          </cell>
        </row>
        <row r="33">
          <cell r="B33">
            <v>19.841666666666665</v>
          </cell>
          <cell r="C33">
            <v>28.2</v>
          </cell>
          <cell r="D33">
            <v>14.8</v>
          </cell>
          <cell r="E33">
            <v>79.541666666666671</v>
          </cell>
          <cell r="F33">
            <v>100</v>
          </cell>
          <cell r="G33">
            <v>44</v>
          </cell>
          <cell r="H33">
            <v>26.28</v>
          </cell>
          <cell r="I33" t="str">
            <v>*</v>
          </cell>
          <cell r="J33">
            <v>42.84</v>
          </cell>
          <cell r="K33">
            <v>0</v>
          </cell>
        </row>
        <row r="34">
          <cell r="B34">
            <v>20.345833333333328</v>
          </cell>
          <cell r="C34">
            <v>31.3</v>
          </cell>
          <cell r="D34">
            <v>13.9</v>
          </cell>
          <cell r="E34">
            <v>75.166666666666671</v>
          </cell>
          <cell r="F34">
            <v>100</v>
          </cell>
          <cell r="G34">
            <v>31</v>
          </cell>
          <cell r="H34">
            <v>19.440000000000001</v>
          </cell>
          <cell r="I34" t="str">
            <v>*</v>
          </cell>
          <cell r="J34">
            <v>33.840000000000003</v>
          </cell>
          <cell r="K34">
            <v>0.2</v>
          </cell>
        </row>
        <row r="35">
          <cell r="B35">
            <v>20.725000000000001</v>
          </cell>
          <cell r="C35">
            <v>31.4</v>
          </cell>
          <cell r="D35">
            <v>13.4</v>
          </cell>
          <cell r="E35">
            <v>70.791666666666671</v>
          </cell>
          <cell r="F35">
            <v>99</v>
          </cell>
          <cell r="G35">
            <v>30</v>
          </cell>
          <cell r="H35">
            <v>21.6</v>
          </cell>
          <cell r="I35" t="str">
            <v>*</v>
          </cell>
          <cell r="J35">
            <v>33.840000000000003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20.724999999999998</v>
          </cell>
          <cell r="C5">
            <v>27.3</v>
          </cell>
          <cell r="D5">
            <v>16.100000000000001</v>
          </cell>
          <cell r="E5">
            <v>66.272727272727266</v>
          </cell>
          <cell r="F5">
            <v>100</v>
          </cell>
          <cell r="G5">
            <v>35</v>
          </cell>
          <cell r="H5">
            <v>14.76</v>
          </cell>
          <cell r="I5" t="str">
            <v>*</v>
          </cell>
          <cell r="J5">
            <v>23.759999999999998</v>
          </cell>
          <cell r="K5">
            <v>0</v>
          </cell>
        </row>
        <row r="6">
          <cell r="B6">
            <v>20.65</v>
          </cell>
          <cell r="C6">
            <v>26.9</v>
          </cell>
          <cell r="D6">
            <v>15.8</v>
          </cell>
          <cell r="E6">
            <v>62.363636363636367</v>
          </cell>
          <cell r="F6">
            <v>100</v>
          </cell>
          <cell r="G6">
            <v>36</v>
          </cell>
          <cell r="H6">
            <v>15.120000000000001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19.649999999999999</v>
          </cell>
          <cell r="C7">
            <v>25.3</v>
          </cell>
          <cell r="D7">
            <v>14.8</v>
          </cell>
          <cell r="E7">
            <v>62.89473684210526</v>
          </cell>
          <cell r="F7">
            <v>100</v>
          </cell>
          <cell r="G7">
            <v>43</v>
          </cell>
          <cell r="H7">
            <v>23.400000000000002</v>
          </cell>
          <cell r="I7" t="str">
            <v>*</v>
          </cell>
          <cell r="J7">
            <v>35.28</v>
          </cell>
          <cell r="K7">
            <v>0</v>
          </cell>
        </row>
        <row r="8">
          <cell r="B8">
            <v>19.083333333333336</v>
          </cell>
          <cell r="C8">
            <v>25.5</v>
          </cell>
          <cell r="D8">
            <v>13.4</v>
          </cell>
          <cell r="E8">
            <v>62.916666666666664</v>
          </cell>
          <cell r="F8">
            <v>86</v>
          </cell>
          <cell r="G8">
            <v>36</v>
          </cell>
          <cell r="H8">
            <v>23.400000000000002</v>
          </cell>
          <cell r="I8" t="str">
            <v>*</v>
          </cell>
          <cell r="J8">
            <v>39.6</v>
          </cell>
          <cell r="K8">
            <v>0</v>
          </cell>
        </row>
        <row r="9">
          <cell r="B9">
            <v>20.3</v>
          </cell>
          <cell r="C9">
            <v>27.3</v>
          </cell>
          <cell r="D9">
            <v>14.7</v>
          </cell>
          <cell r="E9">
            <v>59.791666666666664</v>
          </cell>
          <cell r="F9">
            <v>82</v>
          </cell>
          <cell r="G9">
            <v>36</v>
          </cell>
          <cell r="H9">
            <v>19.440000000000001</v>
          </cell>
          <cell r="I9" t="str">
            <v>*</v>
          </cell>
          <cell r="J9">
            <v>30.240000000000002</v>
          </cell>
          <cell r="K9">
            <v>0</v>
          </cell>
        </row>
        <row r="10">
          <cell r="B10">
            <v>21.662499999999998</v>
          </cell>
          <cell r="C10">
            <v>28.8</v>
          </cell>
          <cell r="D10">
            <v>15.9</v>
          </cell>
          <cell r="E10">
            <v>55.916666666666664</v>
          </cell>
          <cell r="F10">
            <v>76</v>
          </cell>
          <cell r="G10">
            <v>30</v>
          </cell>
          <cell r="H10">
            <v>15.120000000000001</v>
          </cell>
          <cell r="I10" t="str">
            <v>*</v>
          </cell>
          <cell r="J10">
            <v>30.240000000000002</v>
          </cell>
          <cell r="K10">
            <v>0</v>
          </cell>
        </row>
        <row r="11">
          <cell r="B11">
            <v>22.275000000000002</v>
          </cell>
          <cell r="C11">
            <v>28.1</v>
          </cell>
          <cell r="D11">
            <v>19.100000000000001</v>
          </cell>
          <cell r="E11">
            <v>52.083333333333336</v>
          </cell>
          <cell r="F11">
            <v>63</v>
          </cell>
          <cell r="G11">
            <v>39</v>
          </cell>
          <cell r="H11">
            <v>18</v>
          </cell>
          <cell r="I11" t="str">
            <v>*</v>
          </cell>
          <cell r="J11">
            <v>27.36</v>
          </cell>
          <cell r="K11">
            <v>0</v>
          </cell>
        </row>
        <row r="12">
          <cell r="B12">
            <v>23.745833333333334</v>
          </cell>
          <cell r="C12">
            <v>30.9</v>
          </cell>
          <cell r="D12">
            <v>16.899999999999999</v>
          </cell>
          <cell r="E12">
            <v>51</v>
          </cell>
          <cell r="F12">
            <v>83</v>
          </cell>
          <cell r="G12">
            <v>28</v>
          </cell>
          <cell r="H12">
            <v>19.440000000000001</v>
          </cell>
          <cell r="I12" t="str">
            <v>*</v>
          </cell>
          <cell r="J12">
            <v>39.6</v>
          </cell>
          <cell r="K12">
            <v>0</v>
          </cell>
        </row>
        <row r="13">
          <cell r="B13">
            <v>22.191666666666663</v>
          </cell>
          <cell r="C13">
            <v>25.5</v>
          </cell>
          <cell r="D13">
            <v>18.2</v>
          </cell>
          <cell r="E13">
            <v>64.416666666666671</v>
          </cell>
          <cell r="F13">
            <v>80</v>
          </cell>
          <cell r="G13">
            <v>48</v>
          </cell>
          <cell r="H13">
            <v>14.04</v>
          </cell>
          <cell r="I13" t="str">
            <v>*</v>
          </cell>
          <cell r="J13">
            <v>20.16</v>
          </cell>
          <cell r="K13">
            <v>1.6</v>
          </cell>
        </row>
        <row r="14">
          <cell r="B14">
            <v>23.237499999999997</v>
          </cell>
          <cell r="C14">
            <v>31.1</v>
          </cell>
          <cell r="D14">
            <v>18.399999999999999</v>
          </cell>
          <cell r="E14">
            <v>64.05</v>
          </cell>
          <cell r="F14">
            <v>100</v>
          </cell>
          <cell r="G14">
            <v>36</v>
          </cell>
          <cell r="H14">
            <v>14.04</v>
          </cell>
          <cell r="I14" t="str">
            <v>*</v>
          </cell>
          <cell r="J14">
            <v>21.96</v>
          </cell>
          <cell r="K14">
            <v>0</v>
          </cell>
        </row>
        <row r="15">
          <cell r="B15">
            <v>25.195833333333336</v>
          </cell>
          <cell r="C15">
            <v>33.4</v>
          </cell>
          <cell r="D15">
            <v>18.399999999999999</v>
          </cell>
          <cell r="E15">
            <v>54.833333333333336</v>
          </cell>
          <cell r="F15">
            <v>91</v>
          </cell>
          <cell r="G15">
            <v>26</v>
          </cell>
          <cell r="H15">
            <v>12.24</v>
          </cell>
          <cell r="I15" t="str">
            <v>*</v>
          </cell>
          <cell r="J15">
            <v>26.28</v>
          </cell>
          <cell r="K15">
            <v>0</v>
          </cell>
        </row>
        <row r="16">
          <cell r="B16">
            <v>25.150000000000002</v>
          </cell>
          <cell r="C16">
            <v>33.4</v>
          </cell>
          <cell r="D16">
            <v>18.5</v>
          </cell>
          <cell r="E16">
            <v>43</v>
          </cell>
          <cell r="F16">
            <v>68</v>
          </cell>
          <cell r="G16">
            <v>21</v>
          </cell>
          <cell r="H16">
            <v>20.88</v>
          </cell>
          <cell r="I16" t="str">
            <v>*</v>
          </cell>
          <cell r="J16">
            <v>42.480000000000004</v>
          </cell>
          <cell r="K16">
            <v>0</v>
          </cell>
        </row>
        <row r="17">
          <cell r="B17">
            <v>17.737500000000001</v>
          </cell>
          <cell r="C17">
            <v>26.2</v>
          </cell>
          <cell r="D17">
            <v>13.5</v>
          </cell>
          <cell r="E17">
            <v>68.578947368421055</v>
          </cell>
          <cell r="F17">
            <v>100</v>
          </cell>
          <cell r="G17">
            <v>36</v>
          </cell>
          <cell r="H17">
            <v>24.840000000000003</v>
          </cell>
          <cell r="I17" t="str">
            <v>*</v>
          </cell>
          <cell r="J17">
            <v>51.84</v>
          </cell>
          <cell r="K17">
            <v>0.4</v>
          </cell>
        </row>
        <row r="18">
          <cell r="B18">
            <v>12.691666666666668</v>
          </cell>
          <cell r="C18">
            <v>19</v>
          </cell>
          <cell r="D18">
            <v>7.7</v>
          </cell>
          <cell r="E18">
            <v>61.166666666666664</v>
          </cell>
          <cell r="F18">
            <v>100</v>
          </cell>
          <cell r="G18">
            <v>34</v>
          </cell>
          <cell r="H18">
            <v>14.4</v>
          </cell>
          <cell r="I18" t="str">
            <v>*</v>
          </cell>
          <cell r="J18">
            <v>30.6</v>
          </cell>
          <cell r="K18">
            <v>0</v>
          </cell>
        </row>
        <row r="19">
          <cell r="B19">
            <v>15.408333333333337</v>
          </cell>
          <cell r="C19">
            <v>22.9</v>
          </cell>
          <cell r="D19">
            <v>8.8000000000000007</v>
          </cell>
          <cell r="E19">
            <v>59.666666666666664</v>
          </cell>
          <cell r="F19">
            <v>95</v>
          </cell>
          <cell r="G19">
            <v>32</v>
          </cell>
          <cell r="H19">
            <v>16.920000000000002</v>
          </cell>
          <cell r="I19" t="str">
            <v>*</v>
          </cell>
          <cell r="J19">
            <v>28.08</v>
          </cell>
          <cell r="K19">
            <v>0</v>
          </cell>
        </row>
        <row r="20">
          <cell r="B20">
            <v>19.316666666666666</v>
          </cell>
          <cell r="C20">
            <v>26.5</v>
          </cell>
          <cell r="D20">
            <v>15.2</v>
          </cell>
          <cell r="E20">
            <v>54.583333333333336</v>
          </cell>
          <cell r="F20">
            <v>74</v>
          </cell>
          <cell r="G20">
            <v>33</v>
          </cell>
          <cell r="H20">
            <v>14.76</v>
          </cell>
          <cell r="I20" t="str">
            <v>*</v>
          </cell>
          <cell r="J20">
            <v>25.92</v>
          </cell>
          <cell r="K20">
            <v>0</v>
          </cell>
        </row>
        <row r="21">
          <cell r="B21">
            <v>21.616666666666671</v>
          </cell>
          <cell r="C21">
            <v>29.3</v>
          </cell>
          <cell r="D21">
            <v>15.3</v>
          </cell>
          <cell r="E21">
            <v>59.208333333333336</v>
          </cell>
          <cell r="F21">
            <v>85</v>
          </cell>
          <cell r="G21">
            <v>37</v>
          </cell>
          <cell r="H21">
            <v>15.48</v>
          </cell>
          <cell r="I21" t="str">
            <v>*</v>
          </cell>
          <cell r="J21">
            <v>23.759999999999998</v>
          </cell>
          <cell r="K21">
            <v>0</v>
          </cell>
        </row>
        <row r="22">
          <cell r="B22">
            <v>19.549999999999994</v>
          </cell>
          <cell r="C22">
            <v>25.9</v>
          </cell>
          <cell r="D22">
            <v>14.5</v>
          </cell>
          <cell r="E22">
            <v>71.476190476190482</v>
          </cell>
          <cell r="F22">
            <v>100</v>
          </cell>
          <cell r="G22">
            <v>52</v>
          </cell>
          <cell r="H22">
            <v>16.2</v>
          </cell>
          <cell r="I22" t="str">
            <v>*</v>
          </cell>
          <cell r="J22">
            <v>25.56</v>
          </cell>
          <cell r="K22">
            <v>0</v>
          </cell>
        </row>
        <row r="23">
          <cell r="B23">
            <v>19.737500000000001</v>
          </cell>
          <cell r="C23">
            <v>26</v>
          </cell>
          <cell r="D23">
            <v>15.5</v>
          </cell>
          <cell r="E23">
            <v>73.047619047619051</v>
          </cell>
          <cell r="F23">
            <v>100</v>
          </cell>
          <cell r="G23">
            <v>48</v>
          </cell>
          <cell r="H23">
            <v>19.079999999999998</v>
          </cell>
          <cell r="I23" t="str">
            <v>*</v>
          </cell>
          <cell r="J23">
            <v>32.76</v>
          </cell>
          <cell r="K23">
            <v>0</v>
          </cell>
        </row>
        <row r="24">
          <cell r="B24">
            <v>20.954166666666662</v>
          </cell>
          <cell r="C24">
            <v>28.3</v>
          </cell>
          <cell r="D24">
            <v>15.3</v>
          </cell>
          <cell r="E24">
            <v>65.666666666666671</v>
          </cell>
          <cell r="F24">
            <v>82</v>
          </cell>
          <cell r="G24">
            <v>45</v>
          </cell>
          <cell r="H24">
            <v>24.12</v>
          </cell>
          <cell r="I24" t="str">
            <v>*</v>
          </cell>
          <cell r="J24">
            <v>38.519999999999996</v>
          </cell>
          <cell r="K24">
            <v>0</v>
          </cell>
        </row>
        <row r="25">
          <cell r="B25">
            <v>22.512499999999992</v>
          </cell>
          <cell r="C25">
            <v>29.6</v>
          </cell>
          <cell r="D25">
            <v>16.8</v>
          </cell>
          <cell r="E25">
            <v>65.208333333333329</v>
          </cell>
          <cell r="F25">
            <v>100</v>
          </cell>
          <cell r="G25">
            <v>39</v>
          </cell>
          <cell r="H25">
            <v>25.92</v>
          </cell>
          <cell r="I25" t="str">
            <v>*</v>
          </cell>
          <cell r="J25">
            <v>37.800000000000004</v>
          </cell>
          <cell r="K25">
            <v>0</v>
          </cell>
        </row>
        <row r="26">
          <cell r="B26">
            <v>23.083333333333332</v>
          </cell>
          <cell r="C26">
            <v>29.3</v>
          </cell>
          <cell r="D26">
            <v>18.2</v>
          </cell>
          <cell r="E26">
            <v>58</v>
          </cell>
          <cell r="F26">
            <v>77</v>
          </cell>
          <cell r="G26">
            <v>35</v>
          </cell>
          <cell r="H26">
            <v>21.96</v>
          </cell>
          <cell r="I26" t="str">
            <v>*</v>
          </cell>
          <cell r="J26">
            <v>38.159999999999997</v>
          </cell>
          <cell r="K26">
            <v>0</v>
          </cell>
        </row>
        <row r="27">
          <cell r="B27">
            <v>23.458333333333332</v>
          </cell>
          <cell r="C27">
            <v>31.4</v>
          </cell>
          <cell r="D27">
            <v>17.7</v>
          </cell>
          <cell r="E27">
            <v>54.25</v>
          </cell>
          <cell r="F27">
            <v>78</v>
          </cell>
          <cell r="G27">
            <v>28</v>
          </cell>
          <cell r="H27">
            <v>14.76</v>
          </cell>
          <cell r="I27" t="str">
            <v>*</v>
          </cell>
          <cell r="J27">
            <v>24.840000000000003</v>
          </cell>
          <cell r="K27">
            <v>0</v>
          </cell>
        </row>
        <row r="28">
          <cell r="B28">
            <v>24.366666666666664</v>
          </cell>
          <cell r="C28">
            <v>31.1</v>
          </cell>
          <cell r="D28">
            <v>19.3</v>
          </cell>
          <cell r="E28">
            <v>46.583333333333336</v>
          </cell>
          <cell r="F28">
            <v>72</v>
          </cell>
          <cell r="G28">
            <v>24</v>
          </cell>
          <cell r="H28">
            <v>15.120000000000001</v>
          </cell>
          <cell r="I28" t="str">
            <v>*</v>
          </cell>
          <cell r="J28">
            <v>27.720000000000002</v>
          </cell>
          <cell r="K28">
            <v>0</v>
          </cell>
        </row>
        <row r="29">
          <cell r="B29">
            <v>23.924999999999997</v>
          </cell>
          <cell r="C29">
            <v>30</v>
          </cell>
          <cell r="D29">
            <v>14.7</v>
          </cell>
          <cell r="E29">
            <v>45.458333333333336</v>
          </cell>
          <cell r="F29">
            <v>81</v>
          </cell>
          <cell r="G29">
            <v>29</v>
          </cell>
          <cell r="H29">
            <v>13.68</v>
          </cell>
          <cell r="I29" t="str">
            <v>*</v>
          </cell>
          <cell r="J29">
            <v>28.44</v>
          </cell>
          <cell r="K29">
            <v>0</v>
          </cell>
        </row>
        <row r="30">
          <cell r="B30">
            <v>24.416666666666668</v>
          </cell>
          <cell r="C30">
            <v>31.8</v>
          </cell>
          <cell r="D30">
            <v>19.100000000000001</v>
          </cell>
          <cell r="E30">
            <v>53.791666666666664</v>
          </cell>
          <cell r="F30">
            <v>80</v>
          </cell>
          <cell r="G30">
            <v>29</v>
          </cell>
          <cell r="H30">
            <v>17.28</v>
          </cell>
          <cell r="I30" t="str">
            <v>*</v>
          </cell>
          <cell r="J30">
            <v>28.08</v>
          </cell>
          <cell r="K30">
            <v>0</v>
          </cell>
        </row>
        <row r="31">
          <cell r="B31">
            <v>24.879166666666666</v>
          </cell>
          <cell r="C31">
            <v>31.3</v>
          </cell>
          <cell r="D31">
            <v>19.2</v>
          </cell>
          <cell r="E31">
            <v>52.833333333333336</v>
          </cell>
          <cell r="F31">
            <v>80</v>
          </cell>
          <cell r="G31">
            <v>30</v>
          </cell>
          <cell r="H31">
            <v>18.36</v>
          </cell>
          <cell r="I31" t="str">
            <v>*</v>
          </cell>
          <cell r="J31">
            <v>31.319999999999997</v>
          </cell>
          <cell r="K31">
            <v>0</v>
          </cell>
        </row>
        <row r="32">
          <cell r="B32">
            <v>22.350000000000005</v>
          </cell>
          <cell r="C32">
            <v>27.7</v>
          </cell>
          <cell r="D32">
            <v>19.100000000000001</v>
          </cell>
          <cell r="E32">
            <v>65</v>
          </cell>
          <cell r="F32">
            <v>83</v>
          </cell>
          <cell r="G32">
            <v>40</v>
          </cell>
          <cell r="H32">
            <v>26.64</v>
          </cell>
          <cell r="I32" t="str">
            <v>*</v>
          </cell>
          <cell r="J32">
            <v>44.64</v>
          </cell>
          <cell r="K32">
            <v>0</v>
          </cell>
        </row>
        <row r="33">
          <cell r="B33">
            <v>20.562499999999996</v>
          </cell>
          <cell r="C33">
            <v>26.7</v>
          </cell>
          <cell r="D33">
            <v>15.8</v>
          </cell>
          <cell r="E33">
            <v>68.631578947368425</v>
          </cell>
          <cell r="F33">
            <v>100</v>
          </cell>
          <cell r="G33">
            <v>44</v>
          </cell>
          <cell r="H33">
            <v>19.8</v>
          </cell>
          <cell r="I33" t="str">
            <v>*</v>
          </cell>
          <cell r="J33">
            <v>28.44</v>
          </cell>
          <cell r="K33">
            <v>0</v>
          </cell>
        </row>
        <row r="34">
          <cell r="B34">
            <v>19.975000000000001</v>
          </cell>
          <cell r="C34">
            <v>26.7</v>
          </cell>
          <cell r="D34">
            <v>14.1</v>
          </cell>
          <cell r="E34">
            <v>66.347826086956516</v>
          </cell>
          <cell r="F34">
            <v>100</v>
          </cell>
          <cell r="G34">
            <v>42</v>
          </cell>
          <cell r="H34">
            <v>20.16</v>
          </cell>
          <cell r="I34" t="str">
            <v>*</v>
          </cell>
          <cell r="J34">
            <v>33.840000000000003</v>
          </cell>
          <cell r="K34">
            <v>0</v>
          </cell>
        </row>
        <row r="35">
          <cell r="B35">
            <v>21.779166666666665</v>
          </cell>
          <cell r="C35">
            <v>30.1</v>
          </cell>
          <cell r="D35">
            <v>15.9</v>
          </cell>
          <cell r="E35">
            <v>59.375</v>
          </cell>
          <cell r="F35">
            <v>83</v>
          </cell>
          <cell r="G35">
            <v>30</v>
          </cell>
          <cell r="H35">
            <v>17.28</v>
          </cell>
          <cell r="I35" t="str">
            <v>*</v>
          </cell>
          <cell r="J35">
            <v>28.44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rasc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19.641666666666666</v>
          </cell>
          <cell r="C5">
            <v>28.4</v>
          </cell>
          <cell r="D5">
            <v>12.8</v>
          </cell>
          <cell r="E5">
            <v>76.041666666666671</v>
          </cell>
          <cell r="F5">
            <v>100</v>
          </cell>
          <cell r="G5">
            <v>41</v>
          </cell>
          <cell r="H5">
            <v>10.8</v>
          </cell>
          <cell r="I5" t="str">
            <v>*</v>
          </cell>
          <cell r="J5">
            <v>19.8</v>
          </cell>
          <cell r="K5">
            <v>0</v>
          </cell>
        </row>
        <row r="6">
          <cell r="B6">
            <v>19.429166666666664</v>
          </cell>
          <cell r="C6">
            <v>28.4</v>
          </cell>
          <cell r="D6">
            <v>11.9</v>
          </cell>
          <cell r="E6">
            <v>76.166666666666671</v>
          </cell>
          <cell r="F6">
            <v>100</v>
          </cell>
          <cell r="G6">
            <v>45</v>
          </cell>
          <cell r="H6">
            <v>14.76</v>
          </cell>
          <cell r="I6" t="str">
            <v>*</v>
          </cell>
          <cell r="J6">
            <v>28.08</v>
          </cell>
          <cell r="K6">
            <v>0.2</v>
          </cell>
        </row>
        <row r="7">
          <cell r="B7">
            <v>19.716666666666665</v>
          </cell>
          <cell r="C7">
            <v>28.5</v>
          </cell>
          <cell r="D7">
            <v>12.4</v>
          </cell>
          <cell r="E7">
            <v>75.916666666666671</v>
          </cell>
          <cell r="F7">
            <v>100</v>
          </cell>
          <cell r="G7">
            <v>40</v>
          </cell>
          <cell r="H7">
            <v>14.04</v>
          </cell>
          <cell r="I7" t="str">
            <v>*</v>
          </cell>
          <cell r="J7">
            <v>26.28</v>
          </cell>
          <cell r="K7">
            <v>0.2</v>
          </cell>
        </row>
        <row r="8">
          <cell r="B8">
            <v>19.458333333333332</v>
          </cell>
          <cell r="C8">
            <v>28.6</v>
          </cell>
          <cell r="D8">
            <v>11.6</v>
          </cell>
          <cell r="E8">
            <v>72.75</v>
          </cell>
          <cell r="F8">
            <v>100</v>
          </cell>
          <cell r="G8">
            <v>38</v>
          </cell>
          <cell r="H8">
            <v>15.840000000000002</v>
          </cell>
          <cell r="I8" t="str">
            <v>*</v>
          </cell>
          <cell r="J8">
            <v>29.52</v>
          </cell>
          <cell r="K8">
            <v>0</v>
          </cell>
        </row>
        <row r="9">
          <cell r="B9">
            <v>19.412500000000001</v>
          </cell>
          <cell r="C9">
            <v>27.6</v>
          </cell>
          <cell r="D9">
            <v>12.6</v>
          </cell>
          <cell r="E9">
            <v>73.75</v>
          </cell>
          <cell r="F9">
            <v>96</v>
          </cell>
          <cell r="G9">
            <v>48</v>
          </cell>
          <cell r="H9">
            <v>11.520000000000001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20.954166666666662</v>
          </cell>
          <cell r="C10">
            <v>27.7</v>
          </cell>
          <cell r="D10">
            <v>14.2</v>
          </cell>
          <cell r="E10">
            <v>71.791666666666671</v>
          </cell>
          <cell r="F10">
            <v>97</v>
          </cell>
          <cell r="G10">
            <v>45</v>
          </cell>
          <cell r="H10">
            <v>14.4</v>
          </cell>
          <cell r="I10" t="str">
            <v>*</v>
          </cell>
          <cell r="J10">
            <v>23.759999999999998</v>
          </cell>
          <cell r="K10">
            <v>0</v>
          </cell>
        </row>
        <row r="11">
          <cell r="B11">
            <v>22.804166666666664</v>
          </cell>
          <cell r="C11">
            <v>27.9</v>
          </cell>
          <cell r="D11">
            <v>19.2</v>
          </cell>
          <cell r="E11">
            <v>69.458333333333329</v>
          </cell>
          <cell r="F11">
            <v>85</v>
          </cell>
          <cell r="G11">
            <v>49</v>
          </cell>
          <cell r="H11">
            <v>21.6</v>
          </cell>
          <cell r="I11" t="str">
            <v>*</v>
          </cell>
          <cell r="J11">
            <v>42.12</v>
          </cell>
          <cell r="K11">
            <v>0</v>
          </cell>
        </row>
        <row r="12">
          <cell r="B12">
            <v>23.937500000000004</v>
          </cell>
          <cell r="C12">
            <v>28.2</v>
          </cell>
          <cell r="D12">
            <v>21.9</v>
          </cell>
          <cell r="E12">
            <v>67.041666666666671</v>
          </cell>
          <cell r="F12">
            <v>78</v>
          </cell>
          <cell r="G12">
            <v>50</v>
          </cell>
          <cell r="H12">
            <v>20.88</v>
          </cell>
          <cell r="I12" t="str">
            <v>*</v>
          </cell>
          <cell r="J12">
            <v>37.800000000000004</v>
          </cell>
          <cell r="K12">
            <v>0</v>
          </cell>
        </row>
        <row r="13">
          <cell r="B13">
            <v>23.795833333333334</v>
          </cell>
          <cell r="C13">
            <v>29.4</v>
          </cell>
          <cell r="D13">
            <v>17.8</v>
          </cell>
          <cell r="E13">
            <v>74.583333333333329</v>
          </cell>
          <cell r="F13">
            <v>99</v>
          </cell>
          <cell r="G13">
            <v>52</v>
          </cell>
          <cell r="H13">
            <v>14.4</v>
          </cell>
          <cell r="I13" t="str">
            <v>*</v>
          </cell>
          <cell r="J13">
            <v>30.6</v>
          </cell>
          <cell r="K13">
            <v>0</v>
          </cell>
        </row>
        <row r="14">
          <cell r="B14">
            <v>24.433333333333337</v>
          </cell>
          <cell r="C14">
            <v>30.9</v>
          </cell>
          <cell r="D14">
            <v>19.8</v>
          </cell>
          <cell r="E14">
            <v>72.166666666666671</v>
          </cell>
          <cell r="F14">
            <v>95</v>
          </cell>
          <cell r="G14">
            <v>44</v>
          </cell>
          <cell r="H14">
            <v>23.759999999999998</v>
          </cell>
          <cell r="I14" t="str">
            <v>*</v>
          </cell>
          <cell r="J14">
            <v>41.4</v>
          </cell>
          <cell r="K14">
            <v>0</v>
          </cell>
        </row>
        <row r="15">
          <cell r="B15">
            <v>25.229166666666668</v>
          </cell>
          <cell r="C15">
            <v>31.3</v>
          </cell>
          <cell r="D15">
            <v>20.5</v>
          </cell>
          <cell r="E15">
            <v>70.125</v>
          </cell>
          <cell r="F15">
            <v>93</v>
          </cell>
          <cell r="G15">
            <v>46</v>
          </cell>
          <cell r="H15">
            <v>20.88</v>
          </cell>
          <cell r="I15" t="str">
            <v>*</v>
          </cell>
          <cell r="J15">
            <v>36.36</v>
          </cell>
          <cell r="K15">
            <v>0</v>
          </cell>
        </row>
        <row r="16">
          <cell r="B16">
            <v>24.824999999999999</v>
          </cell>
          <cell r="C16">
            <v>32.4</v>
          </cell>
          <cell r="D16">
            <v>19.8</v>
          </cell>
          <cell r="E16">
            <v>65.041666666666671</v>
          </cell>
          <cell r="F16">
            <v>83</v>
          </cell>
          <cell r="G16">
            <v>36</v>
          </cell>
          <cell r="H16">
            <v>36</v>
          </cell>
          <cell r="I16" t="str">
            <v>*</v>
          </cell>
          <cell r="J16">
            <v>54.72</v>
          </cell>
          <cell r="K16">
            <v>0</v>
          </cell>
        </row>
        <row r="17">
          <cell r="B17">
            <v>16.454166666666673</v>
          </cell>
          <cell r="C17">
            <v>25.1</v>
          </cell>
          <cell r="D17">
            <v>12.8</v>
          </cell>
          <cell r="E17">
            <v>77.458333333333329</v>
          </cell>
          <cell r="F17">
            <v>90</v>
          </cell>
          <cell r="G17">
            <v>65</v>
          </cell>
          <cell r="H17">
            <v>31.319999999999997</v>
          </cell>
          <cell r="I17" t="str">
            <v>*</v>
          </cell>
          <cell r="J17">
            <v>51.12</v>
          </cell>
          <cell r="K17">
            <v>1</v>
          </cell>
        </row>
        <row r="18">
          <cell r="B18">
            <v>13.204166666666666</v>
          </cell>
          <cell r="C18">
            <v>19.5</v>
          </cell>
          <cell r="D18">
            <v>9.6999999999999993</v>
          </cell>
          <cell r="E18">
            <v>63.083333333333336</v>
          </cell>
          <cell r="F18">
            <v>75</v>
          </cell>
          <cell r="G18">
            <v>40</v>
          </cell>
          <cell r="H18">
            <v>26.28</v>
          </cell>
          <cell r="I18" t="str">
            <v>*</v>
          </cell>
          <cell r="J18">
            <v>42.84</v>
          </cell>
          <cell r="K18">
            <v>0</v>
          </cell>
        </row>
        <row r="19">
          <cell r="B19">
            <v>14.4125</v>
          </cell>
          <cell r="C19">
            <v>23.5</v>
          </cell>
          <cell r="D19">
            <v>6.8</v>
          </cell>
          <cell r="E19">
            <v>70.291666666666671</v>
          </cell>
          <cell r="F19">
            <v>95</v>
          </cell>
          <cell r="G19">
            <v>41</v>
          </cell>
          <cell r="H19">
            <v>14.76</v>
          </cell>
          <cell r="I19" t="str">
            <v>*</v>
          </cell>
          <cell r="J19">
            <v>27.36</v>
          </cell>
          <cell r="K19">
            <v>0</v>
          </cell>
        </row>
        <row r="20">
          <cell r="B20">
            <v>20.029166666666669</v>
          </cell>
          <cell r="C20">
            <v>25.1</v>
          </cell>
          <cell r="D20">
            <v>15.9</v>
          </cell>
          <cell r="E20">
            <v>65.041666666666671</v>
          </cell>
          <cell r="F20">
            <v>85</v>
          </cell>
          <cell r="G20">
            <v>50</v>
          </cell>
          <cell r="H20">
            <v>8.2799999999999994</v>
          </cell>
          <cell r="I20" t="str">
            <v>*</v>
          </cell>
          <cell r="J20">
            <v>14.04</v>
          </cell>
          <cell r="K20">
            <v>0</v>
          </cell>
        </row>
        <row r="21">
          <cell r="B21">
            <v>19.462500000000002</v>
          </cell>
          <cell r="C21">
            <v>25.8</v>
          </cell>
          <cell r="D21">
            <v>16</v>
          </cell>
          <cell r="E21">
            <v>76.041666666666671</v>
          </cell>
          <cell r="F21">
            <v>85</v>
          </cell>
          <cell r="G21">
            <v>54</v>
          </cell>
          <cell r="H21">
            <v>27.36</v>
          </cell>
          <cell r="I21" t="str">
            <v>*</v>
          </cell>
          <cell r="J21">
            <v>37.800000000000004</v>
          </cell>
          <cell r="K21">
            <v>0</v>
          </cell>
        </row>
        <row r="22">
          <cell r="B22">
            <v>14.783333333333337</v>
          </cell>
          <cell r="C22">
            <v>20</v>
          </cell>
          <cell r="D22">
            <v>11.5</v>
          </cell>
          <cell r="E22">
            <v>75.833333333333329</v>
          </cell>
          <cell r="F22">
            <v>91</v>
          </cell>
          <cell r="G22">
            <v>47</v>
          </cell>
          <cell r="H22">
            <v>22.32</v>
          </cell>
          <cell r="I22" t="str">
            <v>*</v>
          </cell>
          <cell r="J22">
            <v>37.080000000000005</v>
          </cell>
          <cell r="K22">
            <v>0</v>
          </cell>
        </row>
        <row r="23">
          <cell r="B23">
            <v>17.020833333333336</v>
          </cell>
          <cell r="C23">
            <v>26.7</v>
          </cell>
          <cell r="D23">
            <v>11</v>
          </cell>
          <cell r="E23">
            <v>72.041666666666671</v>
          </cell>
          <cell r="F23">
            <v>88</v>
          </cell>
          <cell r="G23">
            <v>52</v>
          </cell>
          <cell r="H23">
            <v>19.079999999999998</v>
          </cell>
          <cell r="I23" t="str">
            <v>*</v>
          </cell>
          <cell r="J23">
            <v>27.720000000000002</v>
          </cell>
          <cell r="K23">
            <v>0</v>
          </cell>
        </row>
        <row r="24">
          <cell r="B24">
            <v>20.966666666666665</v>
          </cell>
          <cell r="C24">
            <v>30.1</v>
          </cell>
          <cell r="D24">
            <v>14.2</v>
          </cell>
          <cell r="E24">
            <v>75.958333333333329</v>
          </cell>
          <cell r="F24">
            <v>99</v>
          </cell>
          <cell r="G24">
            <v>48</v>
          </cell>
          <cell r="H24">
            <v>16.920000000000002</v>
          </cell>
          <cell r="I24" t="str">
            <v>*</v>
          </cell>
          <cell r="J24">
            <v>29.52</v>
          </cell>
          <cell r="K24">
            <v>0</v>
          </cell>
        </row>
        <row r="25">
          <cell r="B25">
            <v>23.358333333333334</v>
          </cell>
          <cell r="C25">
            <v>32.4</v>
          </cell>
          <cell r="D25">
            <v>16.2</v>
          </cell>
          <cell r="E25">
            <v>71.208333333333329</v>
          </cell>
          <cell r="F25">
            <v>100</v>
          </cell>
          <cell r="G25">
            <v>33</v>
          </cell>
          <cell r="H25">
            <v>19.8</v>
          </cell>
          <cell r="I25" t="str">
            <v>*</v>
          </cell>
          <cell r="J25">
            <v>50.76</v>
          </cell>
          <cell r="K25">
            <v>0</v>
          </cell>
        </row>
        <row r="26">
          <cell r="B26">
            <v>23.750000000000004</v>
          </cell>
          <cell r="C26">
            <v>31.1</v>
          </cell>
          <cell r="D26">
            <v>15.8</v>
          </cell>
          <cell r="E26">
            <v>58.875</v>
          </cell>
          <cell r="F26">
            <v>89</v>
          </cell>
          <cell r="G26">
            <v>35</v>
          </cell>
          <cell r="H26">
            <v>28.8</v>
          </cell>
          <cell r="I26" t="str">
            <v>*</v>
          </cell>
          <cell r="J26">
            <v>54.36</v>
          </cell>
          <cell r="K26">
            <v>0</v>
          </cell>
        </row>
        <row r="27">
          <cell r="B27">
            <v>23.291666666666668</v>
          </cell>
          <cell r="C27">
            <v>31.7</v>
          </cell>
          <cell r="D27">
            <v>14.5</v>
          </cell>
          <cell r="E27">
            <v>58.958333333333336</v>
          </cell>
          <cell r="F27">
            <v>92</v>
          </cell>
          <cell r="G27">
            <v>32</v>
          </cell>
          <cell r="H27">
            <v>17.64</v>
          </cell>
          <cell r="I27" t="str">
            <v>*</v>
          </cell>
          <cell r="J27">
            <v>35.28</v>
          </cell>
          <cell r="K27">
            <v>0</v>
          </cell>
        </row>
        <row r="28">
          <cell r="B28">
            <v>22.687500000000004</v>
          </cell>
          <cell r="C28">
            <v>32.4</v>
          </cell>
          <cell r="D28">
            <v>13.6</v>
          </cell>
          <cell r="E28">
            <v>62.25</v>
          </cell>
          <cell r="F28">
            <v>97</v>
          </cell>
          <cell r="G28">
            <v>27</v>
          </cell>
          <cell r="H28">
            <v>16.2</v>
          </cell>
          <cell r="I28" t="str">
            <v>*</v>
          </cell>
          <cell r="J28">
            <v>34.56</v>
          </cell>
          <cell r="K28">
            <v>0</v>
          </cell>
        </row>
        <row r="29">
          <cell r="B29">
            <v>22.308333333333334</v>
          </cell>
          <cell r="C29">
            <v>32.200000000000003</v>
          </cell>
          <cell r="D29">
            <v>13.1</v>
          </cell>
          <cell r="E29">
            <v>59.125</v>
          </cell>
          <cell r="F29">
            <v>91</v>
          </cell>
          <cell r="G29">
            <v>29</v>
          </cell>
          <cell r="H29">
            <v>19.079999999999998</v>
          </cell>
          <cell r="I29" t="str">
            <v>*</v>
          </cell>
          <cell r="J29">
            <v>37.080000000000005</v>
          </cell>
          <cell r="K29">
            <v>0</v>
          </cell>
        </row>
        <row r="30">
          <cell r="B30">
            <v>21.724999999999998</v>
          </cell>
          <cell r="C30">
            <v>29.5</v>
          </cell>
          <cell r="D30">
            <v>17.399999999999999</v>
          </cell>
          <cell r="E30">
            <v>68.75</v>
          </cell>
          <cell r="F30">
            <v>86</v>
          </cell>
          <cell r="G30">
            <v>37</v>
          </cell>
          <cell r="H30">
            <v>13.68</v>
          </cell>
          <cell r="I30" t="str">
            <v>*</v>
          </cell>
          <cell r="J30">
            <v>21.240000000000002</v>
          </cell>
          <cell r="K30">
            <v>0.8</v>
          </cell>
        </row>
        <row r="31">
          <cell r="B31">
            <v>21.733333333333334</v>
          </cell>
          <cell r="C31">
            <v>29.1</v>
          </cell>
          <cell r="D31">
            <v>17.899999999999999</v>
          </cell>
          <cell r="E31">
            <v>79.583333333333329</v>
          </cell>
          <cell r="F31">
            <v>99</v>
          </cell>
          <cell r="G31">
            <v>48</v>
          </cell>
          <cell r="H31">
            <v>15.840000000000002</v>
          </cell>
          <cell r="I31" t="str">
            <v>*</v>
          </cell>
          <cell r="J31">
            <v>24.12</v>
          </cell>
          <cell r="K31">
            <v>0.60000000000000009</v>
          </cell>
        </row>
        <row r="32">
          <cell r="B32">
            <v>20.441666666666674</v>
          </cell>
          <cell r="C32">
            <v>25.4</v>
          </cell>
          <cell r="D32">
            <v>18.3</v>
          </cell>
          <cell r="E32">
            <v>90.208333333333329</v>
          </cell>
          <cell r="F32">
            <v>100</v>
          </cell>
          <cell r="G32">
            <v>70</v>
          </cell>
          <cell r="H32">
            <v>24.12</v>
          </cell>
          <cell r="I32" t="str">
            <v>*</v>
          </cell>
          <cell r="J32">
            <v>36</v>
          </cell>
          <cell r="K32">
            <v>2.6</v>
          </cell>
        </row>
        <row r="33">
          <cell r="B33">
            <v>19.758333333333336</v>
          </cell>
          <cell r="C33">
            <v>23.3</v>
          </cell>
          <cell r="D33">
            <v>16.899999999999999</v>
          </cell>
          <cell r="E33">
            <v>90.416666666666671</v>
          </cell>
          <cell r="F33">
            <v>100</v>
          </cell>
          <cell r="G33">
            <v>69</v>
          </cell>
          <cell r="H33">
            <v>13.68</v>
          </cell>
          <cell r="I33" t="str">
            <v>*</v>
          </cell>
          <cell r="J33">
            <v>23.040000000000003</v>
          </cell>
          <cell r="K33">
            <v>0.8</v>
          </cell>
        </row>
        <row r="34">
          <cell r="B34">
            <v>20.691666666666666</v>
          </cell>
          <cell r="C34">
            <v>30.5</v>
          </cell>
          <cell r="D34">
            <v>13.5</v>
          </cell>
          <cell r="E34">
            <v>80</v>
          </cell>
          <cell r="F34">
            <v>100</v>
          </cell>
          <cell r="G34">
            <v>44</v>
          </cell>
          <cell r="H34">
            <v>12.24</v>
          </cell>
          <cell r="I34" t="str">
            <v>*</v>
          </cell>
          <cell r="J34">
            <v>23.400000000000002</v>
          </cell>
          <cell r="K34">
            <v>0</v>
          </cell>
        </row>
        <row r="35">
          <cell r="B35">
            <v>22.491666666666664</v>
          </cell>
          <cell r="C35">
            <v>32.1</v>
          </cell>
          <cell r="D35">
            <v>14.8</v>
          </cell>
          <cell r="E35">
            <v>71.583333333333329</v>
          </cell>
          <cell r="F35">
            <v>100</v>
          </cell>
          <cell r="G35">
            <v>31</v>
          </cell>
          <cell r="H35">
            <v>11.16</v>
          </cell>
          <cell r="I35" t="str">
            <v>*</v>
          </cell>
          <cell r="J35">
            <v>22.68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GridLines="0" topLeftCell="A7" zoomScale="90" zoomScaleNormal="90" workbookViewId="0">
      <selection activeCell="B37" sqref="B37"/>
    </sheetView>
  </sheetViews>
  <sheetFormatPr defaultRowHeight="12.75" x14ac:dyDescent="0.2"/>
  <cols>
    <col min="1" max="1" width="19.710937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32" t="s">
        <v>227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7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7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B3" si="0">SUM(C3+1)</f>
        <v>3</v>
      </c>
      <c r="E3" s="128">
        <f t="shared" si="0"/>
        <v>4</v>
      </c>
      <c r="F3" s="128">
        <f t="shared" si="0"/>
        <v>5</v>
      </c>
      <c r="G3" s="128">
        <v>6</v>
      </c>
      <c r="H3" s="128"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>SUM(AB3+1)</f>
        <v>28</v>
      </c>
      <c r="AD3" s="128">
        <f>SUM(AC3+1)</f>
        <v>29</v>
      </c>
      <c r="AE3" s="128">
        <v>30</v>
      </c>
      <c r="AF3" s="129">
        <v>31</v>
      </c>
      <c r="AG3" s="125" t="s">
        <v>26</v>
      </c>
    </row>
    <row r="4" spans="1:37" s="5" customForma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9"/>
      <c r="AG4" s="125"/>
    </row>
    <row r="5" spans="1:37" s="5" customFormat="1" x14ac:dyDescent="0.2">
      <c r="A5" s="51" t="s">
        <v>30</v>
      </c>
      <c r="B5" s="93">
        <f>[1]Julho!$B$5</f>
        <v>19.777272727272727</v>
      </c>
      <c r="C5" s="93">
        <f>[1]Julho!$B$6</f>
        <v>19.404347826086958</v>
      </c>
      <c r="D5" s="93">
        <f>[1]Julho!$B$7</f>
        <v>18.987500000000001</v>
      </c>
      <c r="E5" s="93">
        <f>[1]Julho!$B$8</f>
        <v>18.716666666666665</v>
      </c>
      <c r="F5" s="93">
        <f>[1]Julho!$B$9</f>
        <v>19.418181818181822</v>
      </c>
      <c r="G5" s="93">
        <f>[1]Julho!$B$10</f>
        <v>20.347826086956523</v>
      </c>
      <c r="H5" s="93">
        <f>[1]Julho!$B$11</f>
        <v>21.4</v>
      </c>
      <c r="I5" s="93">
        <f>[1]Julho!$B$12</f>
        <v>21.183333333333334</v>
      </c>
      <c r="J5" s="93">
        <f>[1]Julho!$B$13</f>
        <v>21.991304347826091</v>
      </c>
      <c r="K5" s="93">
        <f>[1]Julho!$B$14</f>
        <v>23.622727272727271</v>
      </c>
      <c r="L5" s="93">
        <f>[1]Julho!$B$15</f>
        <v>23.475000000000005</v>
      </c>
      <c r="M5" s="93">
        <f>[1]Julho!$B$16</f>
        <v>22.416666666666668</v>
      </c>
      <c r="N5" s="93">
        <f>[1]Julho!$B$17</f>
        <v>19.716666666666665</v>
      </c>
      <c r="O5" s="93">
        <f>[1]Julho!$B$18</f>
        <v>13.730434782608693</v>
      </c>
      <c r="P5" s="93">
        <f>[1]Julho!$B$19</f>
        <v>13.525</v>
      </c>
      <c r="Q5" s="93">
        <f>[1]Julho!$B$20</f>
        <v>21.919047619047621</v>
      </c>
      <c r="R5" s="93">
        <f>[1]Julho!$B$21</f>
        <v>23.615000000000002</v>
      </c>
      <c r="S5" s="93">
        <f>[1]Julho!$B$22</f>
        <v>21.716666666666665</v>
      </c>
      <c r="T5" s="93">
        <f>[1]Julho!$B$23</f>
        <v>21.460869565217386</v>
      </c>
      <c r="U5" s="93">
        <f>[1]Julho!$B$24</f>
        <v>22.050000000000008</v>
      </c>
      <c r="V5" s="93">
        <f>[1]Julho!$B$25</f>
        <v>23.950000000000003</v>
      </c>
      <c r="W5" s="93">
        <f>[1]Julho!$B$26</f>
        <v>22.952173913043481</v>
      </c>
      <c r="X5" s="93">
        <f>[1]Julho!$B$27</f>
        <v>23.770833333333332</v>
      </c>
      <c r="Y5" s="93">
        <f>[1]Julho!$B$28</f>
        <v>22.158333333333331</v>
      </c>
      <c r="Z5" s="93">
        <f>[1]Julho!$B$29</f>
        <v>21.745454545454546</v>
      </c>
      <c r="AA5" s="93">
        <f>[1]Julho!$B$30</f>
        <v>23.152173913043477</v>
      </c>
      <c r="AB5" s="93">
        <f>[1]Julho!$B$31</f>
        <v>22.934782608695649</v>
      </c>
      <c r="AC5" s="93">
        <f>[1]Julho!$B$32</f>
        <v>22.866666666666671</v>
      </c>
      <c r="AD5" s="93">
        <f>[1]Julho!$B$33</f>
        <v>21.820833333333329</v>
      </c>
      <c r="AE5" s="93">
        <f>[1]Julho!$B$34</f>
        <v>21.921739130434784</v>
      </c>
      <c r="AF5" s="93">
        <f>[1]Julho!$B$35</f>
        <v>21.628987820754123</v>
      </c>
      <c r="AG5" s="94">
        <f>AVERAGE(B5:AF5)</f>
        <v>21.205693246581216</v>
      </c>
    </row>
    <row r="6" spans="1:37" x14ac:dyDescent="0.2">
      <c r="A6" s="51" t="s">
        <v>0</v>
      </c>
      <c r="B6" s="95">
        <f>[2]Julho!$B$5</f>
        <v>17.162499999999998</v>
      </c>
      <c r="C6" s="95">
        <f>[2]Julho!$B$6</f>
        <v>17.133333333333333</v>
      </c>
      <c r="D6" s="95">
        <f>[2]Julho!$B$7</f>
        <v>16.895833333333336</v>
      </c>
      <c r="E6" s="95">
        <f>[2]Julho!$B$8</f>
        <v>16.474999999999998</v>
      </c>
      <c r="F6" s="95">
        <f>[2]Julho!$B$9</f>
        <v>16.870833333333334</v>
      </c>
      <c r="G6" s="95">
        <f>[2]Julho!$B$10</f>
        <v>18.937499999999996</v>
      </c>
      <c r="H6" s="95">
        <f>[2]Julho!$B$11</f>
        <v>20.675000000000001</v>
      </c>
      <c r="I6" s="95">
        <f>[2]Julho!$B$12</f>
        <v>22.783333333333331</v>
      </c>
      <c r="J6" s="95">
        <f>[2]Julho!$B$13</f>
        <v>22.766666666666669</v>
      </c>
      <c r="K6" s="95">
        <f>[2]Julho!$B$14</f>
        <v>22.500000000000004</v>
      </c>
      <c r="L6" s="95">
        <f>[2]Julho!$B$15</f>
        <v>24.720833333333328</v>
      </c>
      <c r="M6" s="95">
        <f>[2]Julho!$B$16</f>
        <v>24.250000000000004</v>
      </c>
      <c r="N6" s="95">
        <f>[2]Julho!$B$17</f>
        <v>13.300000000000002</v>
      </c>
      <c r="O6" s="95">
        <f>[2]Julho!$B$18</f>
        <v>11.625</v>
      </c>
      <c r="P6" s="95">
        <f>[2]Julho!$B$19</f>
        <v>11.104166666666666</v>
      </c>
      <c r="Q6" s="95">
        <f>[2]Julho!$B$20</f>
        <v>15.5875</v>
      </c>
      <c r="R6" s="95">
        <f>[2]Julho!$B$21</f>
        <v>16.454166666666662</v>
      </c>
      <c r="S6" s="95">
        <f>[2]Julho!$B$22</f>
        <v>13.695833333333335</v>
      </c>
      <c r="T6" s="95">
        <f>[2]Julho!$B$23</f>
        <v>15.270833333333334</v>
      </c>
      <c r="U6" s="95">
        <f>[2]Julho!$B$24</f>
        <v>18.795833333333334</v>
      </c>
      <c r="V6" s="95">
        <f>[2]Julho!$B$25</f>
        <v>20.895833333333332</v>
      </c>
      <c r="W6" s="95">
        <f>[2]Julho!$B$26</f>
        <v>20.779166666666669</v>
      </c>
      <c r="X6" s="95">
        <f>[2]Julho!$B$27</f>
        <v>20.216666666666669</v>
      </c>
      <c r="Y6" s="95">
        <f>[2]Julho!$B$28</f>
        <v>20.766666666666662</v>
      </c>
      <c r="Z6" s="95">
        <f>[2]Julho!$B$29</f>
        <v>21.337500000000002</v>
      </c>
      <c r="AA6" s="95">
        <f>[2]Julho!$B$30</f>
        <v>19.583333333333332</v>
      </c>
      <c r="AB6" s="95">
        <f>[2]Julho!$B$31</f>
        <v>19.387499999999999</v>
      </c>
      <c r="AC6" s="95">
        <f>[2]Julho!$B$32</f>
        <v>17.545833333333334</v>
      </c>
      <c r="AD6" s="95">
        <f>[2]Julho!$B$33</f>
        <v>17.283333333333335</v>
      </c>
      <c r="AE6" s="95">
        <f>[2]Julho!$B$34</f>
        <v>18.012499999999999</v>
      </c>
      <c r="AF6" s="95">
        <f>[2]Julho!$B$35</f>
        <v>20.437499999999996</v>
      </c>
      <c r="AG6" s="94">
        <f t="shared" ref="AG6:AG49" si="1">AVERAGE(B6:AF6)</f>
        <v>18.491935483870968</v>
      </c>
    </row>
    <row r="7" spans="1:37" x14ac:dyDescent="0.2">
      <c r="A7" s="51" t="s">
        <v>88</v>
      </c>
      <c r="B7" s="95" t="str">
        <f>[3]Julho!$B$5</f>
        <v>*</v>
      </c>
      <c r="C7" s="95" t="str">
        <f>[3]Julho!$B$6</f>
        <v>*</v>
      </c>
      <c r="D7" s="95" t="str">
        <f>[3]Julho!$B$7</f>
        <v>*</v>
      </c>
      <c r="E7" s="95" t="str">
        <f>[3]Julho!$B$8</f>
        <v>*</v>
      </c>
      <c r="F7" s="95" t="str">
        <f>[3]Julho!$B$9</f>
        <v>*</v>
      </c>
      <c r="G7" s="95" t="str">
        <f>[3]Julho!$B$10</f>
        <v>*</v>
      </c>
      <c r="H7" s="95" t="str">
        <f>[3]Julho!$B$11</f>
        <v>*</v>
      </c>
      <c r="I7" s="95" t="str">
        <f>[3]Julho!$B$12</f>
        <v>*</v>
      </c>
      <c r="J7" s="95" t="str">
        <f>[3]Julho!$B$13</f>
        <v>*</v>
      </c>
      <c r="K7" s="95" t="str">
        <f>[3]Julho!$B$14</f>
        <v>*</v>
      </c>
      <c r="L7" s="95" t="str">
        <f>[3]Julho!$B$15</f>
        <v>*</v>
      </c>
      <c r="M7" s="95" t="str">
        <f>[3]Julho!$B$16</f>
        <v>*</v>
      </c>
      <c r="N7" s="95" t="str">
        <f>[3]Julho!$B$17</f>
        <v>*</v>
      </c>
      <c r="O7" s="95" t="str">
        <f>[3]Julho!$B$18</f>
        <v>*</v>
      </c>
      <c r="P7" s="95" t="str">
        <f>[3]Julho!$B$19</f>
        <v>*</v>
      </c>
      <c r="Q7" s="95" t="str">
        <f>[3]Julho!$B$20</f>
        <v>*</v>
      </c>
      <c r="R7" s="95" t="str">
        <f>[3]Julho!$B$21</f>
        <v>*</v>
      </c>
      <c r="S7" s="95" t="str">
        <f>[3]Julho!$B$22</f>
        <v>*</v>
      </c>
      <c r="T7" s="95" t="str">
        <f>[3]Julho!$B$23</f>
        <v>*</v>
      </c>
      <c r="U7" s="95" t="str">
        <f>[3]Julho!$B$24</f>
        <v>*</v>
      </c>
      <c r="V7" s="95">
        <f>[3]Julho!$B$25</f>
        <v>23.150000000000002</v>
      </c>
      <c r="W7" s="95">
        <f>[3]Julho!$B$26</f>
        <v>23.162500000000005</v>
      </c>
      <c r="X7" s="95">
        <f>[3]Julho!$B$27</f>
        <v>23.366666666666664</v>
      </c>
      <c r="Y7" s="95">
        <f>[3]Julho!$B$28</f>
        <v>23.966666666666669</v>
      </c>
      <c r="Z7" s="95">
        <f>[3]Julho!$B$29</f>
        <v>24.895833333333332</v>
      </c>
      <c r="AA7" s="95">
        <f>[3]Julho!$B$30</f>
        <v>24.758333333333336</v>
      </c>
      <c r="AB7" s="95">
        <f>[3]Julho!$B$31</f>
        <v>24.112500000000001</v>
      </c>
      <c r="AC7" s="95">
        <f>[3]Julho!$B$32</f>
        <v>21.025000000000006</v>
      </c>
      <c r="AD7" s="95">
        <f>[3]Julho!$B$33</f>
        <v>19.887499999999996</v>
      </c>
      <c r="AE7" s="95">
        <f>[3]Julho!$B$34</f>
        <v>20.941666666666666</v>
      </c>
      <c r="AF7" s="95">
        <f>[3]Julho!$B$35</f>
        <v>22.5625</v>
      </c>
      <c r="AG7" s="94">
        <f t="shared" si="1"/>
        <v>22.893560606060607</v>
      </c>
    </row>
    <row r="8" spans="1:37" x14ac:dyDescent="0.2">
      <c r="A8" s="51" t="s">
        <v>1</v>
      </c>
      <c r="B8" s="95">
        <f>[4]Julho!$B$5</f>
        <v>21.408333333333331</v>
      </c>
      <c r="C8" s="95">
        <f>[4]Julho!$B$6</f>
        <v>21.708333333333332</v>
      </c>
      <c r="D8" s="95">
        <f>[4]Julho!$B$7</f>
        <v>21.662499999999998</v>
      </c>
      <c r="E8" s="95">
        <f>[4]Julho!$B$8</f>
        <v>21.875</v>
      </c>
      <c r="F8" s="95">
        <f>[4]Julho!$B$9</f>
        <v>21.820833333333336</v>
      </c>
      <c r="G8" s="95">
        <f>[4]Julho!$B$10</f>
        <v>21.841666666666665</v>
      </c>
      <c r="H8" s="95">
        <f>[4]Julho!$B$11</f>
        <v>22.825000000000003</v>
      </c>
      <c r="I8" s="95">
        <f>[4]Julho!$B$12</f>
        <v>23.158333333333335</v>
      </c>
      <c r="J8" s="95">
        <f>[4]Julho!$B$13</f>
        <v>24.425000000000001</v>
      </c>
      <c r="K8" s="95">
        <f>[4]Julho!$B$14</f>
        <v>23.900000000000002</v>
      </c>
      <c r="L8" s="95">
        <f>[4]Julho!$B$15</f>
        <v>25.554166666666671</v>
      </c>
      <c r="M8" s="95">
        <f>[4]Julho!$B$16</f>
        <v>24.516666666666666</v>
      </c>
      <c r="N8" s="95">
        <f>[4]Julho!$B$17</f>
        <v>19.400000000000002</v>
      </c>
      <c r="O8" s="95">
        <f>[4]Julho!$B$18</f>
        <v>14.687499999999998</v>
      </c>
      <c r="P8" s="95">
        <f>[4]Julho!$B$19</f>
        <v>16.141666666666666</v>
      </c>
      <c r="Q8" s="95">
        <f>[4]Julho!$B$20</f>
        <v>20.5625</v>
      </c>
      <c r="R8" s="95">
        <f>[4]Julho!$B$21</f>
        <v>22.712499999999995</v>
      </c>
      <c r="S8" s="95">
        <f>[4]Julho!$B$22</f>
        <v>18.591666666666665</v>
      </c>
      <c r="T8" s="95">
        <f>[4]Julho!$B$23</f>
        <v>19.133333333333336</v>
      </c>
      <c r="U8" s="95">
        <f>[4]Julho!$B$24</f>
        <v>24.491666666666664</v>
      </c>
      <c r="V8" s="95">
        <f>[4]Julho!$B$25</f>
        <v>25.637500000000014</v>
      </c>
      <c r="W8" s="95">
        <f>[4]Julho!$B$26</f>
        <v>25.8125</v>
      </c>
      <c r="X8" s="95">
        <f>[4]Julho!$B$27</f>
        <v>23.712499999999995</v>
      </c>
      <c r="Y8" s="95">
        <f>[4]Julho!$B$28</f>
        <v>23.266666666666669</v>
      </c>
      <c r="Z8" s="95">
        <f>[4]Julho!$B$29</f>
        <v>23.537499999999998</v>
      </c>
      <c r="AA8" s="95">
        <f>[4]Julho!$B$30</f>
        <v>23.650000000000006</v>
      </c>
      <c r="AB8" s="95">
        <f>[4]Julho!$B$31</f>
        <v>24.958333333333332</v>
      </c>
      <c r="AC8" s="95">
        <f>[4]Julho!$B$32</f>
        <v>23.554166666666664</v>
      </c>
      <c r="AD8" s="95">
        <f>[4]Julho!$B$33</f>
        <v>22.504166666666663</v>
      </c>
      <c r="AE8" s="95">
        <f>[4]Julho!$B$34</f>
        <v>23.404166666666665</v>
      </c>
      <c r="AF8" s="95">
        <f>[4]Julho!$B$35</f>
        <v>24.92916666666666</v>
      </c>
      <c r="AG8" s="94">
        <f t="shared" si="1"/>
        <v>22.431720430107525</v>
      </c>
    </row>
    <row r="9" spans="1:37" x14ac:dyDescent="0.2">
      <c r="A9" s="51" t="s">
        <v>151</v>
      </c>
      <c r="B9" s="95" t="str">
        <f>[5]Julho!$B$5</f>
        <v>*</v>
      </c>
      <c r="C9" s="95" t="str">
        <f>[5]Julho!$B$6</f>
        <v>*</v>
      </c>
      <c r="D9" s="95" t="str">
        <f>[5]Julho!$B$7</f>
        <v>*</v>
      </c>
      <c r="E9" s="95" t="str">
        <f>[5]Julho!$B$8</f>
        <v>*</v>
      </c>
      <c r="F9" s="95" t="str">
        <f>[5]Julho!$B$9</f>
        <v>*</v>
      </c>
      <c r="G9" s="95" t="str">
        <f>[5]Julho!$B$10</f>
        <v>*</v>
      </c>
      <c r="H9" s="95" t="str">
        <f>[5]Julho!$B$11</f>
        <v>*</v>
      </c>
      <c r="I9" s="95" t="str">
        <f>[5]Julho!$B$12</f>
        <v>*</v>
      </c>
      <c r="J9" s="95" t="str">
        <f>[5]Julho!$B$13</f>
        <v>*</v>
      </c>
      <c r="K9" s="95" t="str">
        <f>[5]Julho!$B$14</f>
        <v>*</v>
      </c>
      <c r="L9" s="95" t="str">
        <f>[5]Julho!$B$15</f>
        <v>*</v>
      </c>
      <c r="M9" s="95" t="str">
        <f>[5]Julho!$B$16</f>
        <v>*</v>
      </c>
      <c r="N9" s="95" t="str">
        <f>[5]Julho!$B$17</f>
        <v>*</v>
      </c>
      <c r="O9" s="95" t="str">
        <f>[5]Julho!$B$18</f>
        <v>*</v>
      </c>
      <c r="P9" s="95" t="str">
        <f>[5]Julho!$B$19</f>
        <v>*</v>
      </c>
      <c r="Q9" s="95" t="str">
        <f>[5]Julho!$B$20</f>
        <v>*</v>
      </c>
      <c r="R9" s="95" t="str">
        <f>[5]Julho!$B$21</f>
        <v>*</v>
      </c>
      <c r="S9" s="95" t="str">
        <f>[5]Julho!$B$22</f>
        <v>*</v>
      </c>
      <c r="T9" s="95">
        <f>[5]Julho!$B$23</f>
        <v>17.754166666666666</v>
      </c>
      <c r="U9" s="95">
        <f>[5]Julho!$B$24</f>
        <v>18.958333333333332</v>
      </c>
      <c r="V9" s="95">
        <f>[5]Julho!$B$25</f>
        <v>21.033333333333331</v>
      </c>
      <c r="W9" s="95">
        <f>[5]Julho!$B$26</f>
        <v>21.8</v>
      </c>
      <c r="X9" s="95">
        <f>[5]Julho!$B$27</f>
        <v>22.258333333333336</v>
      </c>
      <c r="Y9" s="95">
        <f>[5]Julho!$B$28</f>
        <v>23.500000000000004</v>
      </c>
      <c r="Z9" s="95">
        <f>[5]Julho!$B$29</f>
        <v>23.524999999999995</v>
      </c>
      <c r="AA9" s="95">
        <f>[5]Julho!$B$30</f>
        <v>22.333333333333332</v>
      </c>
      <c r="AB9" s="95">
        <f>[5]Julho!$B$31</f>
        <v>19.245833333333334</v>
      </c>
      <c r="AC9" s="95">
        <f>[5]Julho!$B$32</f>
        <v>17.895833333333332</v>
      </c>
      <c r="AD9" s="95">
        <f>[5]Julho!$B$33</f>
        <v>16.775000000000002</v>
      </c>
      <c r="AE9" s="95">
        <f>[5]Julho!$B$34</f>
        <v>18.862500000000001</v>
      </c>
      <c r="AF9" s="95">
        <f>[5]Julho!$B$35</f>
        <v>21.849999999999998</v>
      </c>
      <c r="AG9" s="94">
        <f t="shared" si="1"/>
        <v>20.445512820512825</v>
      </c>
    </row>
    <row r="10" spans="1:37" x14ac:dyDescent="0.2">
      <c r="A10" s="51" t="s">
        <v>95</v>
      </c>
      <c r="B10" s="95">
        <f>[6]Julho!$B$5</f>
        <v>18.612500000000004</v>
      </c>
      <c r="C10" s="95">
        <f>[6]Julho!$B$6</f>
        <v>18.454166666666669</v>
      </c>
      <c r="D10" s="95">
        <f>[6]Julho!$B$7</f>
        <v>17.899999999999999</v>
      </c>
      <c r="E10" s="95">
        <f>[6]Julho!$B$8</f>
        <v>17.6875</v>
      </c>
      <c r="F10" s="95">
        <f>[6]Julho!$B$9</f>
        <v>18.554166666666671</v>
      </c>
      <c r="G10" s="95">
        <f>[6]Julho!$B$10</f>
        <v>19.554166666666664</v>
      </c>
      <c r="H10" s="95">
        <f>[6]Julho!$B$11</f>
        <v>21.650000000000002</v>
      </c>
      <c r="I10" s="95">
        <f>[6]Julho!$B$12</f>
        <v>22.287499999999998</v>
      </c>
      <c r="J10" s="95">
        <f>[6]Julho!$B$13</f>
        <v>23.029166666666665</v>
      </c>
      <c r="K10" s="95">
        <f>[6]Julho!$B$14</f>
        <v>23.616666666666671</v>
      </c>
      <c r="L10" s="95">
        <f>[6]Julho!$B$15</f>
        <v>23.645833333333332</v>
      </c>
      <c r="M10" s="95">
        <f>[6]Julho!$B$16</f>
        <v>23.779166666666669</v>
      </c>
      <c r="N10" s="95">
        <f>[6]Julho!$B$17</f>
        <v>17.570833333333336</v>
      </c>
      <c r="O10" s="95">
        <f>[6]Julho!$B$18</f>
        <v>11.195833333333335</v>
      </c>
      <c r="P10" s="95">
        <f>[6]Julho!$B$19</f>
        <v>13.966666666666669</v>
      </c>
      <c r="Q10" s="95">
        <f>[6]Julho!$B$20</f>
        <v>19.362500000000001</v>
      </c>
      <c r="R10" s="95">
        <f>[6]Julho!$B$21</f>
        <v>21.945833333333336</v>
      </c>
      <c r="S10" s="95">
        <f>[6]Julho!$B$22</f>
        <v>19.720833333333335</v>
      </c>
      <c r="T10" s="95">
        <f>[6]Julho!$B$23</f>
        <v>18.766666666666666</v>
      </c>
      <c r="U10" s="95">
        <f>[6]Julho!$B$24</f>
        <v>20.954166666666662</v>
      </c>
      <c r="V10" s="95">
        <f>[6]Julho!$B$25</f>
        <v>21.629166666666663</v>
      </c>
      <c r="W10" s="95">
        <f>[6]Julho!$B$26</f>
        <v>21.029166666666665</v>
      </c>
      <c r="X10" s="95">
        <f>[6]Julho!$B$27</f>
        <v>22.395833333333339</v>
      </c>
      <c r="Y10" s="95">
        <f>[6]Julho!$B$28</f>
        <v>21.341666666666665</v>
      </c>
      <c r="Z10" s="95">
        <f>[6]Julho!$B$29</f>
        <v>20.662499999999998</v>
      </c>
      <c r="AA10" s="95">
        <f>[6]Julho!$B$30</f>
        <v>22.158333333333342</v>
      </c>
      <c r="AB10" s="95">
        <f>[6]Julho!$B$31</f>
        <v>22.237500000000001</v>
      </c>
      <c r="AC10" s="95">
        <f>[6]Julho!$B$32</f>
        <v>22.387499999999999</v>
      </c>
      <c r="AD10" s="95">
        <f>[6]Julho!$B$33</f>
        <v>19.841666666666665</v>
      </c>
      <c r="AE10" s="95">
        <f>[6]Julho!$B$34</f>
        <v>20.345833333333328</v>
      </c>
      <c r="AF10" s="95">
        <f>[6]Julho!$B$35</f>
        <v>20.725000000000001</v>
      </c>
      <c r="AG10" s="94">
        <f t="shared" si="1"/>
        <v>20.226075268817205</v>
      </c>
    </row>
    <row r="11" spans="1:37" x14ac:dyDescent="0.2">
      <c r="A11" s="51" t="s">
        <v>52</v>
      </c>
      <c r="B11" s="95">
        <f>[7]Julho!$B$5</f>
        <v>20.724999999999998</v>
      </c>
      <c r="C11" s="95">
        <f>[7]Julho!$B$6</f>
        <v>20.65</v>
      </c>
      <c r="D11" s="95">
        <f>[7]Julho!$B$7</f>
        <v>19.649999999999999</v>
      </c>
      <c r="E11" s="95">
        <f>[7]Julho!$B$8</f>
        <v>19.083333333333336</v>
      </c>
      <c r="F11" s="95">
        <f>[7]Julho!$B$9</f>
        <v>20.3</v>
      </c>
      <c r="G11" s="95">
        <f>[7]Julho!$B$10</f>
        <v>21.662499999999998</v>
      </c>
      <c r="H11" s="95">
        <f>[7]Julho!$B$11</f>
        <v>22.275000000000002</v>
      </c>
      <c r="I11" s="95">
        <f>[7]Julho!$B$12</f>
        <v>23.745833333333334</v>
      </c>
      <c r="J11" s="95">
        <f>[7]Julho!$B$13</f>
        <v>22.191666666666663</v>
      </c>
      <c r="K11" s="95">
        <f>[7]Julho!$B$14</f>
        <v>23.237499999999997</v>
      </c>
      <c r="L11" s="95">
        <f>[7]Julho!$B$15</f>
        <v>25.195833333333336</v>
      </c>
      <c r="M11" s="95">
        <f>[7]Julho!$B$16</f>
        <v>25.150000000000002</v>
      </c>
      <c r="N11" s="95">
        <f>[7]Julho!$B$17</f>
        <v>17.737500000000001</v>
      </c>
      <c r="O11" s="95">
        <f>[7]Julho!$B$18</f>
        <v>12.691666666666668</v>
      </c>
      <c r="P11" s="95">
        <f>[7]Julho!$B$19</f>
        <v>15.408333333333337</v>
      </c>
      <c r="Q11" s="95">
        <f>[7]Julho!$B$20</f>
        <v>19.316666666666666</v>
      </c>
      <c r="R11" s="95">
        <f>[7]Julho!$B$21</f>
        <v>21.616666666666671</v>
      </c>
      <c r="S11" s="95">
        <f>[7]Julho!$B$22</f>
        <v>19.549999999999994</v>
      </c>
      <c r="T11" s="95">
        <f>[7]Julho!$B$23</f>
        <v>19.737500000000001</v>
      </c>
      <c r="U11" s="95">
        <f>[7]Julho!$B$24</f>
        <v>20.954166666666662</v>
      </c>
      <c r="V11" s="95">
        <f>[7]Julho!$B$25</f>
        <v>22.512499999999992</v>
      </c>
      <c r="W11" s="95">
        <f>[7]Julho!$B$26</f>
        <v>23.083333333333332</v>
      </c>
      <c r="X11" s="95">
        <f>[7]Julho!$B$27</f>
        <v>23.458333333333332</v>
      </c>
      <c r="Y11" s="95">
        <f>[7]Julho!$B$28</f>
        <v>24.366666666666664</v>
      </c>
      <c r="Z11" s="95">
        <f>[7]Julho!$B$29</f>
        <v>23.924999999999997</v>
      </c>
      <c r="AA11" s="95">
        <f>[7]Julho!$B$30</f>
        <v>24.416666666666668</v>
      </c>
      <c r="AB11" s="95">
        <f>[7]Julho!$B$31</f>
        <v>24.879166666666666</v>
      </c>
      <c r="AC11" s="95">
        <f>[7]Julho!$B$32</f>
        <v>22.350000000000005</v>
      </c>
      <c r="AD11" s="95">
        <f>[7]Julho!$B$33</f>
        <v>20.562499999999996</v>
      </c>
      <c r="AE11" s="95">
        <f>[7]Julho!$B$34</f>
        <v>19.975000000000001</v>
      </c>
      <c r="AF11" s="95">
        <f>[7]Julho!$B$35</f>
        <v>21.779166666666665</v>
      </c>
      <c r="AG11" s="94">
        <f t="shared" si="1"/>
        <v>21.360887096774192</v>
      </c>
    </row>
    <row r="12" spans="1:37" hidden="1" x14ac:dyDescent="0.2">
      <c r="A12" s="51" t="s">
        <v>31</v>
      </c>
      <c r="B12" s="95" t="str">
        <f>[8]Julho!$B$5</f>
        <v>*</v>
      </c>
      <c r="C12" s="95" t="str">
        <f>[8]Julho!$B$6</f>
        <v>*</v>
      </c>
      <c r="D12" s="95" t="str">
        <f>[8]Julho!$B$7</f>
        <v>*</v>
      </c>
      <c r="E12" s="95" t="str">
        <f>[8]Julho!$B$8</f>
        <v>*</v>
      </c>
      <c r="F12" s="95" t="str">
        <f>[8]Julho!$B$9</f>
        <v>*</v>
      </c>
      <c r="G12" s="95" t="str">
        <f>[8]Julho!$B$10</f>
        <v>*</v>
      </c>
      <c r="H12" s="95" t="str">
        <f>[8]Julho!$B$11</f>
        <v>*</v>
      </c>
      <c r="I12" s="95" t="str">
        <f>[8]Julho!$B$12</f>
        <v>*</v>
      </c>
      <c r="J12" s="95" t="str">
        <f>[8]Julho!$B$13</f>
        <v>*</v>
      </c>
      <c r="K12" s="95" t="str">
        <f>[8]Julho!$B$14</f>
        <v>*</v>
      </c>
      <c r="L12" s="95" t="str">
        <f>[8]Julho!$B$15</f>
        <v>*</v>
      </c>
      <c r="M12" s="95" t="str">
        <f>[8]Julho!$B$16</f>
        <v>*</v>
      </c>
      <c r="N12" s="95" t="str">
        <f>[8]Julho!$B$17</f>
        <v>*</v>
      </c>
      <c r="O12" s="95" t="str">
        <f>[8]Julho!$B$18</f>
        <v>*</v>
      </c>
      <c r="P12" s="95" t="str">
        <f>[8]Julho!$B$19</f>
        <v>*</v>
      </c>
      <c r="Q12" s="95" t="str">
        <f>[8]Julho!$B$20</f>
        <v>*</v>
      </c>
      <c r="R12" s="95" t="str">
        <f>[8]Julho!$B$21</f>
        <v>*</v>
      </c>
      <c r="S12" s="95" t="str">
        <f>[8]Julho!$B$22</f>
        <v>*</v>
      </c>
      <c r="T12" s="95" t="str">
        <f>[8]Julho!$B$23</f>
        <v>*</v>
      </c>
      <c r="U12" s="95" t="str">
        <f>[8]Julho!$B$24</f>
        <v>*</v>
      </c>
      <c r="V12" s="95" t="str">
        <f>[8]Julho!$B$25</f>
        <v>*</v>
      </c>
      <c r="W12" s="95" t="str">
        <f>[8]Julho!$B$26</f>
        <v>*</v>
      </c>
      <c r="X12" s="95" t="str">
        <f>[8]Julho!$B$27</f>
        <v>*</v>
      </c>
      <c r="Y12" s="95" t="str">
        <f>[8]Julho!$B$28</f>
        <v>*</v>
      </c>
      <c r="Z12" s="95" t="str">
        <f>[8]Julho!$B$29</f>
        <v>*</v>
      </c>
      <c r="AA12" s="95" t="str">
        <f>[8]Julho!$B$30</f>
        <v>*</v>
      </c>
      <c r="AB12" s="95" t="str">
        <f>[8]Julho!$B$31</f>
        <v>*</v>
      </c>
      <c r="AC12" s="95" t="str">
        <f>[8]Julho!$B$32</f>
        <v>*</v>
      </c>
      <c r="AD12" s="95" t="str">
        <f>[8]Julho!$B$33</f>
        <v>*</v>
      </c>
      <c r="AE12" s="95" t="str">
        <f>[8]Julho!$B$34</f>
        <v>*</v>
      </c>
      <c r="AF12" s="95" t="str">
        <f>[8]Julho!$B$35</f>
        <v>*</v>
      </c>
      <c r="AG12" s="94" t="s">
        <v>207</v>
      </c>
      <c r="AJ12" t="s">
        <v>35</v>
      </c>
    </row>
    <row r="13" spans="1:37" x14ac:dyDescent="0.2">
      <c r="A13" s="51" t="s">
        <v>98</v>
      </c>
      <c r="B13" s="95">
        <f>[9]Julho!$B$5</f>
        <v>19.641666666666666</v>
      </c>
      <c r="C13" s="95">
        <f>[9]Julho!$B$6</f>
        <v>19.429166666666664</v>
      </c>
      <c r="D13" s="95">
        <f>[9]Julho!$B$7</f>
        <v>19.716666666666665</v>
      </c>
      <c r="E13" s="95">
        <f>[9]Julho!$B$8</f>
        <v>19.458333333333332</v>
      </c>
      <c r="F13" s="95">
        <f>[9]Julho!$B$9</f>
        <v>19.412500000000001</v>
      </c>
      <c r="G13" s="95">
        <f>[9]Julho!$B$10</f>
        <v>20.954166666666662</v>
      </c>
      <c r="H13" s="95">
        <f>[9]Julho!$B$11</f>
        <v>22.804166666666664</v>
      </c>
      <c r="I13" s="95">
        <f>[9]Julho!$B$12</f>
        <v>23.937500000000004</v>
      </c>
      <c r="J13" s="95">
        <f>[9]Julho!$B$13</f>
        <v>23.795833333333334</v>
      </c>
      <c r="K13" s="95">
        <f>[9]Julho!$B$14</f>
        <v>24.433333333333337</v>
      </c>
      <c r="L13" s="95">
        <f>[9]Julho!$B$15</f>
        <v>25.229166666666668</v>
      </c>
      <c r="M13" s="95">
        <f>[9]Julho!$B$16</f>
        <v>24.824999999999999</v>
      </c>
      <c r="N13" s="95">
        <f>[9]Julho!$B$17</f>
        <v>16.454166666666673</v>
      </c>
      <c r="O13" s="95">
        <f>[9]Julho!$B$18</f>
        <v>13.204166666666666</v>
      </c>
      <c r="P13" s="95">
        <f>[9]Julho!$B$19</f>
        <v>14.4125</v>
      </c>
      <c r="Q13" s="95">
        <f>[9]Julho!$B$20</f>
        <v>20.029166666666669</v>
      </c>
      <c r="R13" s="95">
        <f>[9]Julho!$B$21</f>
        <v>19.462500000000002</v>
      </c>
      <c r="S13" s="95">
        <f>[9]Julho!$B$22</f>
        <v>14.783333333333337</v>
      </c>
      <c r="T13" s="95">
        <f>[9]Julho!$B$23</f>
        <v>17.020833333333336</v>
      </c>
      <c r="U13" s="95">
        <f>[9]Julho!$B$24</f>
        <v>20.966666666666665</v>
      </c>
      <c r="V13" s="95">
        <f>[9]Julho!$B$25</f>
        <v>23.358333333333334</v>
      </c>
      <c r="W13" s="95">
        <f>[9]Julho!$B$26</f>
        <v>23.750000000000004</v>
      </c>
      <c r="X13" s="95">
        <f>[9]Julho!$B$27</f>
        <v>23.291666666666668</v>
      </c>
      <c r="Y13" s="95">
        <f>[9]Julho!$B$28</f>
        <v>22.687500000000004</v>
      </c>
      <c r="Z13" s="95">
        <f>[9]Julho!$B$29</f>
        <v>22.308333333333334</v>
      </c>
      <c r="AA13" s="95">
        <f>[9]Julho!$B$30</f>
        <v>21.724999999999998</v>
      </c>
      <c r="AB13" s="95">
        <f>[9]Julho!$B$31</f>
        <v>21.733333333333334</v>
      </c>
      <c r="AC13" s="95">
        <f>[9]Julho!$B$32</f>
        <v>20.441666666666674</v>
      </c>
      <c r="AD13" s="95">
        <f>[9]Julho!$B$33</f>
        <v>19.758333333333336</v>
      </c>
      <c r="AE13" s="95">
        <f>[9]Julho!$B$34</f>
        <v>20.691666666666666</v>
      </c>
      <c r="AF13" s="95">
        <f>[9]Julho!$B$35</f>
        <v>22.491666666666664</v>
      </c>
      <c r="AG13" s="94">
        <f t="shared" si="1"/>
        <v>20.716397849462368</v>
      </c>
    </row>
    <row r="14" spans="1:37" hidden="1" x14ac:dyDescent="0.2">
      <c r="A14" s="51" t="s">
        <v>102</v>
      </c>
      <c r="B14" s="95" t="str">
        <f>[10]Julho!$B$5</f>
        <v>*</v>
      </c>
      <c r="C14" s="95" t="str">
        <f>[10]Julho!$B$6</f>
        <v>*</v>
      </c>
      <c r="D14" s="95" t="str">
        <f>[10]Julho!$B$7</f>
        <v>*</v>
      </c>
      <c r="E14" s="95" t="str">
        <f>[10]Julho!$B$8</f>
        <v>*</v>
      </c>
      <c r="F14" s="95" t="str">
        <f>[10]Julho!$B$9</f>
        <v>*</v>
      </c>
      <c r="G14" s="95" t="str">
        <f>[10]Julho!$B$10</f>
        <v>*</v>
      </c>
      <c r="H14" s="95" t="str">
        <f>[10]Julho!$B$11</f>
        <v>*</v>
      </c>
      <c r="I14" s="95" t="str">
        <f>[10]Julho!$B$12</f>
        <v>*</v>
      </c>
      <c r="J14" s="95" t="str">
        <f>[10]Julho!$B$13</f>
        <v>*</v>
      </c>
      <c r="K14" s="95" t="str">
        <f>[10]Julho!$B$14</f>
        <v>*</v>
      </c>
      <c r="L14" s="95" t="str">
        <f>[10]Julho!$B$15</f>
        <v>*</v>
      </c>
      <c r="M14" s="95" t="str">
        <f>[10]Julho!$B$16</f>
        <v>*</v>
      </c>
      <c r="N14" s="95" t="str">
        <f>[10]Julho!$B$17</f>
        <v>*</v>
      </c>
      <c r="O14" s="95" t="str">
        <f>[10]Julho!$B$18</f>
        <v>*</v>
      </c>
      <c r="P14" s="95" t="str">
        <f>[10]Julho!$B$19</f>
        <v>*</v>
      </c>
      <c r="Q14" s="95" t="str">
        <f>[10]Julho!$B$20</f>
        <v>*</v>
      </c>
      <c r="R14" s="95" t="str">
        <f>[10]Julho!$B$21</f>
        <v>*</v>
      </c>
      <c r="S14" s="95" t="str">
        <f>[10]Julho!$B$22</f>
        <v>*</v>
      </c>
      <c r="T14" s="95" t="str">
        <f>[10]Julho!$B$23</f>
        <v>*</v>
      </c>
      <c r="U14" s="95" t="str">
        <f>[10]Julho!$B$24</f>
        <v>*</v>
      </c>
      <c r="V14" s="95" t="str">
        <f>[10]Julho!$B$25</f>
        <v>*</v>
      </c>
      <c r="W14" s="95" t="str">
        <f>[10]Julho!$B$26</f>
        <v>*</v>
      </c>
      <c r="X14" s="95" t="str">
        <f>[10]Julho!$B$27</f>
        <v>*</v>
      </c>
      <c r="Y14" s="95" t="str">
        <f>[10]Julho!$B$28</f>
        <v>*</v>
      </c>
      <c r="Z14" s="95" t="str">
        <f>[10]Julho!$B$29</f>
        <v>*</v>
      </c>
      <c r="AA14" s="95" t="str">
        <f>[10]Julho!$B$30</f>
        <v>*</v>
      </c>
      <c r="AB14" s="95" t="str">
        <f>[10]Julho!$B$31</f>
        <v>*</v>
      </c>
      <c r="AC14" s="95" t="str">
        <f>[10]Julho!$B$32</f>
        <v>*</v>
      </c>
      <c r="AD14" s="95" t="str">
        <f>[10]Julho!$B$33</f>
        <v>*</v>
      </c>
      <c r="AE14" s="95" t="str">
        <f>[10]Julho!$B$34</f>
        <v>*</v>
      </c>
      <c r="AF14" s="95" t="str">
        <f>[10]Julho!$B$35</f>
        <v>*</v>
      </c>
      <c r="AG14" s="94" t="s">
        <v>207</v>
      </c>
    </row>
    <row r="15" spans="1:37" x14ac:dyDescent="0.2">
      <c r="A15" s="51" t="s">
        <v>105</v>
      </c>
      <c r="B15" s="95">
        <f>[11]Julho!$B$5</f>
        <v>19.645833333333332</v>
      </c>
      <c r="C15" s="95">
        <f>[11]Julho!$B$6</f>
        <v>19.504166666666666</v>
      </c>
      <c r="D15" s="95">
        <f>[11]Julho!$B$7</f>
        <v>20.06666666666667</v>
      </c>
      <c r="E15" s="95">
        <f>[11]Julho!$B$8</f>
        <v>19.191666666666666</v>
      </c>
      <c r="F15" s="95">
        <f>[11]Julho!$B$9</f>
        <v>19.378260869565217</v>
      </c>
      <c r="G15" s="95">
        <f>[11]Julho!$B$10</f>
        <v>21.795833333333334</v>
      </c>
      <c r="H15" s="95">
        <f>[11]Julho!$B$11</f>
        <v>23.220833333333331</v>
      </c>
      <c r="I15" s="95">
        <f>[11]Julho!$B$12</f>
        <v>24.720833333333331</v>
      </c>
      <c r="J15" s="95">
        <f>[11]Julho!$B$13</f>
        <v>24.554166666666664</v>
      </c>
      <c r="K15" s="95">
        <f>[11]Julho!$B$14</f>
        <v>24.745833333333323</v>
      </c>
      <c r="L15" s="95">
        <f>[11]Julho!$B$15</f>
        <v>26.358333333333334</v>
      </c>
      <c r="M15" s="95">
        <f>[11]Julho!$B$16</f>
        <v>25.045833333333338</v>
      </c>
      <c r="N15" s="95">
        <f>[11]Julho!$B$17</f>
        <v>14.449999999999996</v>
      </c>
      <c r="O15" s="95">
        <f>[11]Julho!$B$18</f>
        <v>12.009090909090908</v>
      </c>
      <c r="P15" s="95">
        <f>[11]Julho!$B$19</f>
        <v>16.899999999999999</v>
      </c>
      <c r="Q15" s="95">
        <f>[11]Julho!$B$20</f>
        <v>17.862500000000001</v>
      </c>
      <c r="R15" s="95">
        <f>[11]Julho!$B$21</f>
        <v>18.233333333333338</v>
      </c>
      <c r="S15" s="95">
        <f>[11]Julho!$B$22</f>
        <v>14.9</v>
      </c>
      <c r="T15" s="95">
        <f>[11]Julho!$B$23</f>
        <v>16.383333333333336</v>
      </c>
      <c r="U15" s="95">
        <f>[11]Julho!$B$24</f>
        <v>20.825000000000006</v>
      </c>
      <c r="V15" s="95">
        <f>[11]Julho!$B$25</f>
        <v>23.091666666666679</v>
      </c>
      <c r="W15" s="95">
        <f>[11]Julho!$B$26</f>
        <v>23.162499999999998</v>
      </c>
      <c r="X15" s="95">
        <f>[11]Julho!$B$27</f>
        <v>22.508333333333336</v>
      </c>
      <c r="Y15" s="95">
        <f>[11]Julho!$B$28</f>
        <v>23.995833333333334</v>
      </c>
      <c r="Z15" s="95">
        <f>[11]Julho!$B$29</f>
        <v>24.137499999999999</v>
      </c>
      <c r="AA15" s="95">
        <f>[11]Julho!$B$30</f>
        <v>23.733333333333334</v>
      </c>
      <c r="AB15" s="95">
        <f>[11]Julho!$B$31</f>
        <v>20.966666666666665</v>
      </c>
      <c r="AC15" s="95">
        <f>[11]Julho!$B$32</f>
        <v>18.670833333333338</v>
      </c>
      <c r="AD15" s="95">
        <f>[11]Julho!$B$33</f>
        <v>17.404166666666665</v>
      </c>
      <c r="AE15" s="95">
        <f>[11]Julho!$B$34</f>
        <v>19.758333333333333</v>
      </c>
      <c r="AF15" s="95">
        <f>[11]Julho!$B$35</f>
        <v>22.129166666666666</v>
      </c>
      <c r="AG15" s="94">
        <f t="shared" si="1"/>
        <v>20.624188767053429</v>
      </c>
      <c r="AK15" t="s">
        <v>35</v>
      </c>
    </row>
    <row r="16" spans="1:37" x14ac:dyDescent="0.2">
      <c r="A16" s="51" t="s">
        <v>152</v>
      </c>
      <c r="B16" s="95">
        <f>[12]Julho!$B$5</f>
        <v>20.720833333333335</v>
      </c>
      <c r="C16" s="95">
        <f>[12]Julho!$B$6</f>
        <v>19.995833333333337</v>
      </c>
      <c r="D16" s="95">
        <f>[12]Julho!$B$7</f>
        <v>21.266666666666669</v>
      </c>
      <c r="E16" s="95">
        <f>[12]Julho!$B$8</f>
        <v>21.491666666666664</v>
      </c>
      <c r="F16" s="95">
        <f>[12]Julho!$B$9</f>
        <v>21.166666666666668</v>
      </c>
      <c r="G16" s="95">
        <f>[12]Julho!$B$10</f>
        <v>19.220833333333331</v>
      </c>
      <c r="H16" s="95">
        <f>[12]Julho!$B$11</f>
        <v>19.891666666666669</v>
      </c>
      <c r="I16" s="95">
        <f>[12]Julho!$B$12</f>
        <v>19.833333333333332</v>
      </c>
      <c r="J16" s="95">
        <f>[12]Julho!$B$13</f>
        <v>22.595833333333331</v>
      </c>
      <c r="K16" s="95">
        <f>[12]Julho!$B$14</f>
        <v>21.866666666666664</v>
      </c>
      <c r="L16" s="95">
        <f>[12]Julho!$B$15</f>
        <v>22.087499999999995</v>
      </c>
      <c r="M16" s="95">
        <f>[12]Julho!$B$16</f>
        <v>20.891666666666662</v>
      </c>
      <c r="N16" s="95">
        <f>[12]Julho!$B$17</f>
        <v>17.466666666666665</v>
      </c>
      <c r="O16" s="95">
        <f>[12]Julho!$B$18</f>
        <v>12.250000000000002</v>
      </c>
      <c r="P16" s="95">
        <f>[12]Julho!$B$19</f>
        <v>15.679166666666667</v>
      </c>
      <c r="Q16" s="95">
        <f>[12]Julho!$B$20</f>
        <v>20.479166666666668</v>
      </c>
      <c r="R16" s="95">
        <f>[12]Julho!$B$21</f>
        <v>21.925000000000001</v>
      </c>
      <c r="S16" s="95">
        <f>[12]Julho!$B$22</f>
        <v>21.058333333333326</v>
      </c>
      <c r="T16" s="95">
        <f>[12]Julho!$B$23</f>
        <v>20.283333333333335</v>
      </c>
      <c r="U16" s="95">
        <f>[12]Julho!$B$24</f>
        <v>23.141666666666669</v>
      </c>
      <c r="V16" s="95">
        <f>[12]Julho!$B$25</f>
        <v>24.512499999999999</v>
      </c>
      <c r="W16" s="95">
        <f>[12]Julho!$B$26</f>
        <v>24.074999999999999</v>
      </c>
      <c r="X16" s="95">
        <f>[12]Julho!$B$27</f>
        <v>21.633333333333329</v>
      </c>
      <c r="Y16" s="95">
        <f>[12]Julho!$B$28</f>
        <v>22.358333333333334</v>
      </c>
      <c r="Z16" s="95">
        <f>[12]Julho!$B$29</f>
        <v>21.012499999999999</v>
      </c>
      <c r="AA16" s="95">
        <f>[12]Julho!$B$30</f>
        <v>20.808333333333334</v>
      </c>
      <c r="AB16" s="95">
        <f>[12]Julho!$B$31</f>
        <v>22.220833333333331</v>
      </c>
      <c r="AC16" s="95">
        <f>[12]Julho!$B$32</f>
        <v>23.204166666666666</v>
      </c>
      <c r="AD16" s="95">
        <f>[12]Julho!$B$33</f>
        <v>20.841666666666665</v>
      </c>
      <c r="AE16" s="95">
        <f>[12]Julho!$B$34</f>
        <v>21.991666666666664</v>
      </c>
      <c r="AF16" s="95">
        <f>[12]Julho!$B$35</f>
        <v>23.833333333333325</v>
      </c>
      <c r="AG16" s="94">
        <f t="shared" si="1"/>
        <v>20.961424731182795</v>
      </c>
      <c r="AK16" t="s">
        <v>35</v>
      </c>
    </row>
    <row r="17" spans="1:38" x14ac:dyDescent="0.2">
      <c r="A17" s="51" t="s">
        <v>2</v>
      </c>
      <c r="B17" s="95">
        <f>[13]Julho!$B$5</f>
        <v>21.291666666666668</v>
      </c>
      <c r="C17" s="95">
        <f>[13]Julho!$B$6</f>
        <v>21.470833333333335</v>
      </c>
      <c r="D17" s="95">
        <f>[13]Julho!$B$7</f>
        <v>21.591666666666669</v>
      </c>
      <c r="E17" s="95">
        <f>[13]Julho!$B$8</f>
        <v>21.0625</v>
      </c>
      <c r="F17" s="95">
        <f>[13]Julho!$B$9</f>
        <v>22.308333333333334</v>
      </c>
      <c r="G17" s="95">
        <f>[13]Julho!$B$10</f>
        <v>22.875</v>
      </c>
      <c r="H17" s="95">
        <f>[13]Julho!$B$11</f>
        <v>23.279166666666658</v>
      </c>
      <c r="I17" s="95">
        <f>[13]Julho!$B$12</f>
        <v>23.137500000000003</v>
      </c>
      <c r="J17" s="95">
        <f>[13]Julho!$B$13</f>
        <v>24.508333333333336</v>
      </c>
      <c r="K17" s="95">
        <f>[13]Julho!$B$14</f>
        <v>24.620833333333326</v>
      </c>
      <c r="L17" s="95">
        <f>[13]Julho!$B$15</f>
        <v>24.900000000000002</v>
      </c>
      <c r="M17" s="95">
        <f>[13]Julho!$B$16</f>
        <v>24.6875</v>
      </c>
      <c r="N17" s="95">
        <f>[13]Julho!$B$17</f>
        <v>17.562500000000004</v>
      </c>
      <c r="O17" s="95">
        <f>[13]Julho!$B$18</f>
        <v>11.829166666666666</v>
      </c>
      <c r="P17" s="95">
        <f>[13]Julho!$B$19</f>
        <v>16.633333333333333</v>
      </c>
      <c r="Q17" s="95">
        <f>[13]Julho!$B$20</f>
        <v>20.908333333333335</v>
      </c>
      <c r="R17" s="95">
        <f>[13]Julho!$B$21</f>
        <v>21.754166666666666</v>
      </c>
      <c r="S17" s="95">
        <f>[13]Julho!$B$22</f>
        <v>19.366666666666667</v>
      </c>
      <c r="T17" s="95">
        <f>[13]Julho!$B$23</f>
        <v>20.208333333333332</v>
      </c>
      <c r="U17" s="95">
        <f>[13]Julho!$B$24</f>
        <v>23.529166666666658</v>
      </c>
      <c r="V17" s="95">
        <f>[13]Julho!$B$25</f>
        <v>24.795833333333334</v>
      </c>
      <c r="W17" s="95">
        <f>[13]Julho!$B$26</f>
        <v>24.175000000000008</v>
      </c>
      <c r="X17" s="95">
        <f>[13]Julho!$B$27</f>
        <v>23.504166666666663</v>
      </c>
      <c r="Y17" s="95">
        <f>[13]Julho!$B$28</f>
        <v>23.958333333333332</v>
      </c>
      <c r="Z17" s="95">
        <f>[13]Julho!$B$29</f>
        <v>24.062500000000004</v>
      </c>
      <c r="AA17" s="95">
        <f>[13]Julho!$B$30</f>
        <v>24.233333333333334</v>
      </c>
      <c r="AB17" s="95">
        <f>[13]Julho!$B$31</f>
        <v>24.454166666666669</v>
      </c>
      <c r="AC17" s="95">
        <f>[13]Julho!$B$32</f>
        <v>23.841666666666669</v>
      </c>
      <c r="AD17" s="95">
        <f>[13]Julho!$B$33</f>
        <v>21.429166666666664</v>
      </c>
      <c r="AE17" s="95">
        <f>[13]Julho!$B$34</f>
        <v>22.595833333333331</v>
      </c>
      <c r="AF17" s="95">
        <f>[13]Julho!$B$35</f>
        <v>24.974999999999998</v>
      </c>
      <c r="AG17" s="94">
        <f t="shared" si="1"/>
        <v>22.243548387096777</v>
      </c>
      <c r="AI17" s="12" t="s">
        <v>35</v>
      </c>
    </row>
    <row r="18" spans="1:38" hidden="1" x14ac:dyDescent="0.2">
      <c r="A18" s="51" t="s">
        <v>3</v>
      </c>
      <c r="B18" s="95" t="str">
        <f>[14]Julho!$B$5</f>
        <v>*</v>
      </c>
      <c r="C18" s="95" t="str">
        <f>[14]Julho!$B$6</f>
        <v>*</v>
      </c>
      <c r="D18" s="95" t="str">
        <f>[14]Julho!$B$7</f>
        <v>*</v>
      </c>
      <c r="E18" s="95" t="str">
        <f>[14]Julho!$B$8</f>
        <v>*</v>
      </c>
      <c r="F18" s="95" t="str">
        <f>[14]Julho!$B$9</f>
        <v>*</v>
      </c>
      <c r="G18" s="95" t="str">
        <f>[14]Julho!$B$10</f>
        <v>*</v>
      </c>
      <c r="H18" s="95" t="str">
        <f>[14]Julho!$B$11</f>
        <v>*</v>
      </c>
      <c r="I18" s="95" t="str">
        <f>[14]Julho!$B$12</f>
        <v>*</v>
      </c>
      <c r="J18" s="95" t="str">
        <f>[14]Julho!$B$13</f>
        <v>*</v>
      </c>
      <c r="K18" s="95" t="str">
        <f>[14]Julho!$B$14</f>
        <v>*</v>
      </c>
      <c r="L18" s="95" t="str">
        <f>[14]Julho!$B$15</f>
        <v>*</v>
      </c>
      <c r="M18" s="95" t="str">
        <f>[14]Julho!$B$16</f>
        <v>*</v>
      </c>
      <c r="N18" s="95" t="str">
        <f>[14]Julho!$B$17</f>
        <v>*</v>
      </c>
      <c r="O18" s="95" t="str">
        <f>[14]Julho!$B$18</f>
        <v>*</v>
      </c>
      <c r="P18" s="95" t="str">
        <f>[14]Julho!$B$19</f>
        <v>*</v>
      </c>
      <c r="Q18" s="95" t="str">
        <f>[14]Julho!$B$20</f>
        <v>*</v>
      </c>
      <c r="R18" s="95" t="str">
        <f>[14]Julho!$B$21</f>
        <v>*</v>
      </c>
      <c r="S18" s="95" t="str">
        <f>[14]Julho!$B$22</f>
        <v>*</v>
      </c>
      <c r="T18" s="95" t="str">
        <f>[14]Julho!$B$23</f>
        <v>*</v>
      </c>
      <c r="U18" s="95" t="str">
        <f>[14]Julho!$B$24</f>
        <v>*</v>
      </c>
      <c r="V18" s="95" t="str">
        <f>[14]Julho!$B$25</f>
        <v>*</v>
      </c>
      <c r="W18" s="95" t="str">
        <f>[14]Julho!$B$26</f>
        <v>*</v>
      </c>
      <c r="X18" s="95" t="str">
        <f>[14]Julho!$B$27</f>
        <v>*</v>
      </c>
      <c r="Y18" s="95" t="str">
        <f>[14]Julho!$B$28</f>
        <v>*</v>
      </c>
      <c r="Z18" s="95" t="str">
        <f>[14]Julho!$B$29</f>
        <v>*</v>
      </c>
      <c r="AA18" s="95" t="str">
        <f>[14]Julho!$B$30</f>
        <v>*</v>
      </c>
      <c r="AB18" s="95" t="str">
        <f>[14]Julho!$B$31</f>
        <v>*</v>
      </c>
      <c r="AC18" s="95" t="str">
        <f>[14]Julho!$B$32</f>
        <v>*</v>
      </c>
      <c r="AD18" s="95" t="str">
        <f>[14]Julho!$B$33</f>
        <v>*</v>
      </c>
      <c r="AE18" s="95" t="str">
        <f>[14]Julho!$B$34</f>
        <v>*</v>
      </c>
      <c r="AF18" s="95" t="str">
        <f>[14]Julho!$B$35</f>
        <v>*</v>
      </c>
      <c r="AG18" s="94" t="s">
        <v>207</v>
      </c>
      <c r="AH18" s="12" t="s">
        <v>35</v>
      </c>
      <c r="AI18" s="12" t="s">
        <v>35</v>
      </c>
      <c r="AL18" t="s">
        <v>35</v>
      </c>
    </row>
    <row r="19" spans="1:38" x14ac:dyDescent="0.2">
      <c r="A19" s="51" t="s">
        <v>4</v>
      </c>
      <c r="B19" s="95">
        <f>[15]Julho!$B$5</f>
        <v>20.295833333333338</v>
      </c>
      <c r="C19" s="95">
        <f>[15]Julho!$B$6</f>
        <v>20.279166666666665</v>
      </c>
      <c r="D19" s="95">
        <f>[15]Julho!$B$7</f>
        <v>20.233333333333331</v>
      </c>
      <c r="E19" s="95">
        <f>[15]Julho!$B$8</f>
        <v>20.170833333333338</v>
      </c>
      <c r="F19" s="95">
        <f>[15]Julho!$B$9</f>
        <v>21.083333333333332</v>
      </c>
      <c r="G19" s="95">
        <f>[15]Julho!$B$10</f>
        <v>20.324999999999999</v>
      </c>
      <c r="H19" s="95">
        <f>[15]Julho!$B$11</f>
        <v>21.150000000000002</v>
      </c>
      <c r="I19" s="95">
        <f>[15]Julho!$B$12</f>
        <v>22.024999999999995</v>
      </c>
      <c r="J19" s="95">
        <f>[15]Julho!$B$13</f>
        <v>23.354166666666668</v>
      </c>
      <c r="K19" s="95">
        <f>[15]Julho!$B$14</f>
        <v>23.579166666666666</v>
      </c>
      <c r="L19" s="95">
        <f>[15]Julho!$B$15</f>
        <v>23.558333333333337</v>
      </c>
      <c r="M19" s="95">
        <f>[15]Julho!$B$16</f>
        <v>23.224999999999998</v>
      </c>
      <c r="N19" s="95">
        <f>[15]Julho!$B$17</f>
        <v>19.099999999999998</v>
      </c>
      <c r="O19" s="95">
        <f>[15]Julho!$B$18</f>
        <v>11.645833333333334</v>
      </c>
      <c r="P19" s="95">
        <f>[15]Julho!$B$19</f>
        <v>15.574999999999998</v>
      </c>
      <c r="Q19" s="95">
        <f>[15]Julho!$B$20</f>
        <v>20.879166666666666</v>
      </c>
      <c r="R19" s="95">
        <f>[15]Julho!$B$21</f>
        <v>22.254166666666674</v>
      </c>
      <c r="S19" s="95">
        <f>[15]Julho!$B$22</f>
        <v>22.416666666666671</v>
      </c>
      <c r="T19" s="95">
        <f>[15]Julho!$B$23</f>
        <v>20.954166666666666</v>
      </c>
      <c r="U19" s="95">
        <f>[15]Julho!$B$24</f>
        <v>22.504166666666666</v>
      </c>
      <c r="V19" s="95">
        <f>[15]Julho!$B$25</f>
        <v>22.204166666666666</v>
      </c>
      <c r="W19" s="95">
        <f>[15]Julho!$B$26</f>
        <v>21.120833333333334</v>
      </c>
      <c r="X19" s="95">
        <f>[15]Julho!$B$27</f>
        <v>21.854166666666668</v>
      </c>
      <c r="Y19" s="95">
        <f>[15]Julho!$B$28</f>
        <v>22.625</v>
      </c>
      <c r="Z19" s="95">
        <f>[15]Julho!$B$29</f>
        <v>23.029166666666658</v>
      </c>
      <c r="AA19" s="95">
        <f>[15]Julho!$B$30</f>
        <v>22.945833333333336</v>
      </c>
      <c r="AB19" s="95">
        <f>[15]Julho!$B$31</f>
        <v>23.691666666666674</v>
      </c>
      <c r="AC19" s="95">
        <f>[15]Julho!$B$32</f>
        <v>24.162500000000005</v>
      </c>
      <c r="AD19" s="95">
        <f>[15]Julho!$B$33</f>
        <v>21.145833333333336</v>
      </c>
      <c r="AE19" s="95">
        <f>[15]Julho!$B$34</f>
        <v>22.104166666666668</v>
      </c>
      <c r="AF19" s="95">
        <f>[15]Julho!$B$35</f>
        <v>22.649999999999995</v>
      </c>
      <c r="AG19" s="94">
        <f t="shared" si="1"/>
        <v>21.359408602150541</v>
      </c>
      <c r="AH19" t="s">
        <v>35</v>
      </c>
      <c r="AI19" s="12" t="s">
        <v>35</v>
      </c>
      <c r="AK19" t="s">
        <v>35</v>
      </c>
    </row>
    <row r="20" spans="1:38" x14ac:dyDescent="0.2">
      <c r="A20" s="51" t="s">
        <v>5</v>
      </c>
      <c r="B20" s="95">
        <f>[16]Julho!$B$5</f>
        <v>24.525000000000002</v>
      </c>
      <c r="C20" s="95">
        <f>[16]Julho!$B$6</f>
        <v>24.279166666666669</v>
      </c>
      <c r="D20" s="95">
        <f>[16]Julho!$B$7</f>
        <v>24.808333333333334</v>
      </c>
      <c r="E20" s="95">
        <f>[16]Julho!$B$8</f>
        <v>24.900000000000002</v>
      </c>
      <c r="F20" s="95">
        <f>[16]Julho!$B$9</f>
        <v>25.337500000000006</v>
      </c>
      <c r="G20" s="95">
        <f>[16]Julho!$B$10</f>
        <v>25.283333333333331</v>
      </c>
      <c r="H20" s="95">
        <f>[16]Julho!$B$11</f>
        <v>26.883333333333336</v>
      </c>
      <c r="I20" s="95">
        <f>[16]Julho!$B$12</f>
        <v>26.987499999999997</v>
      </c>
      <c r="J20" s="95">
        <f>[16]Julho!$B$13</f>
        <v>27.316666666666674</v>
      </c>
      <c r="K20" s="95">
        <f>[16]Julho!$B$14</f>
        <v>27.595833333333335</v>
      </c>
      <c r="L20" s="95">
        <f>[16]Julho!$B$15</f>
        <v>27.970833333333331</v>
      </c>
      <c r="M20" s="95">
        <f>[16]Julho!$B$16</f>
        <v>28.237499999999997</v>
      </c>
      <c r="N20" s="95">
        <f>[16]Julho!$B$17</f>
        <v>20.845833333333335</v>
      </c>
      <c r="O20" s="95">
        <f>[16]Julho!$B$18</f>
        <v>15.673913043478263</v>
      </c>
      <c r="P20" s="95">
        <f>[16]Julho!$B$19</f>
        <v>19.033333333333335</v>
      </c>
      <c r="Q20" s="95">
        <f>[16]Julho!$B$20</f>
        <v>23.458333333333332</v>
      </c>
      <c r="R20" s="95">
        <f>[16]Julho!$B$21</f>
        <v>23.537499999999994</v>
      </c>
      <c r="S20" s="95">
        <f>[16]Julho!$B$22</f>
        <v>18.824999999999999</v>
      </c>
      <c r="T20" s="95">
        <f>[16]Julho!$B$23</f>
        <v>18.383333333333329</v>
      </c>
      <c r="U20" s="95">
        <f>[16]Julho!$B$24</f>
        <v>22.541666666666668</v>
      </c>
      <c r="V20" s="95">
        <f>[16]Julho!$B$25</f>
        <v>26.491666666666664</v>
      </c>
      <c r="W20" s="95">
        <f>[16]Julho!$B$26</f>
        <v>26.700000000000003</v>
      </c>
      <c r="X20" s="95">
        <f>[16]Julho!$B$27</f>
        <v>26.099999999999998</v>
      </c>
      <c r="Y20" s="95">
        <f>[16]Julho!$B$28</f>
        <v>26.558333333333337</v>
      </c>
      <c r="Z20" s="95">
        <f>[16]Julho!$B$29</f>
        <v>25.079166666666669</v>
      </c>
      <c r="AA20" s="95">
        <f>[16]Julho!$B$30</f>
        <v>27.362499999999997</v>
      </c>
      <c r="AB20" s="95">
        <f>[16]Julho!$B$31</f>
        <v>24.983333333333334</v>
      </c>
      <c r="AC20" s="95">
        <f>[16]Julho!$B$32</f>
        <v>21.891666666666662</v>
      </c>
      <c r="AD20" s="95">
        <f>[16]Julho!$B$33</f>
        <v>22.737500000000001</v>
      </c>
      <c r="AE20" s="95">
        <f>[16]Julho!$B$34</f>
        <v>24.583333333333332</v>
      </c>
      <c r="AF20" s="95">
        <f>[16]Julho!$B$35</f>
        <v>27.720833333333335</v>
      </c>
      <c r="AG20" s="94">
        <f t="shared" si="1"/>
        <v>24.407491818606825</v>
      </c>
      <c r="AH20" s="12" t="s">
        <v>35</v>
      </c>
      <c r="AI20" s="12" t="s">
        <v>35</v>
      </c>
    </row>
    <row r="21" spans="1:38" x14ac:dyDescent="0.2">
      <c r="A21" s="51" t="s">
        <v>33</v>
      </c>
      <c r="B21" s="95">
        <f>[17]Julho!$B$5</f>
        <v>20.829166666666662</v>
      </c>
      <c r="C21" s="95">
        <f>[17]Julho!$B$6</f>
        <v>20.750000000000004</v>
      </c>
      <c r="D21" s="95">
        <f>[17]Julho!$B$7</f>
        <v>20.091666666666665</v>
      </c>
      <c r="E21" s="95">
        <f>[17]Julho!$B$8</f>
        <v>20.425000000000001</v>
      </c>
      <c r="F21" s="95">
        <f>[17]Julho!$B$9</f>
        <v>20.583333333333332</v>
      </c>
      <c r="G21" s="95">
        <f>[17]Julho!$B$10</f>
        <v>21.158333333333335</v>
      </c>
      <c r="H21" s="95">
        <f>[17]Julho!$B$11</f>
        <v>20.983333333333334</v>
      </c>
      <c r="I21" s="95">
        <f>[17]Julho!$B$12</f>
        <v>21.720833333333335</v>
      </c>
      <c r="J21" s="95">
        <f>[17]Julho!$B$13</f>
        <v>22.958333333333329</v>
      </c>
      <c r="K21" s="95">
        <f>[17]Julho!$B$14</f>
        <v>23.345833333333331</v>
      </c>
      <c r="L21" s="95">
        <f>[17]Julho!$B$15</f>
        <v>23.233333333333334</v>
      </c>
      <c r="M21" s="95">
        <f>[17]Julho!$B$16</f>
        <v>23.204166666666669</v>
      </c>
      <c r="N21" s="95">
        <f>[17]Julho!$B$17</f>
        <v>19.7</v>
      </c>
      <c r="O21" s="95">
        <f>[17]Julho!$B$18</f>
        <v>12.95833333333333</v>
      </c>
      <c r="P21" s="95">
        <f>[17]Julho!$B$19</f>
        <v>17.016666666666669</v>
      </c>
      <c r="Q21" s="95">
        <f>[17]Julho!$B$20</f>
        <v>21.404166666666669</v>
      </c>
      <c r="R21" s="95">
        <f>[17]Julho!$B$21</f>
        <v>22.650000000000006</v>
      </c>
      <c r="S21" s="95">
        <f>[17]Julho!$B$22</f>
        <v>23.383333333333336</v>
      </c>
      <c r="T21" s="95">
        <f>[17]Julho!$B$23</f>
        <v>23.008333333333336</v>
      </c>
      <c r="U21" s="95">
        <f>[17]Julho!$B$24</f>
        <v>23.816666666666666</v>
      </c>
      <c r="V21" s="95">
        <f>[17]Julho!$B$25</f>
        <v>22.854166666666668</v>
      </c>
      <c r="W21" s="95">
        <f>[17]Julho!$B$26</f>
        <v>21.466666666666665</v>
      </c>
      <c r="X21" s="95">
        <f>[17]Julho!$B$27</f>
        <v>21.683333333333334</v>
      </c>
      <c r="Y21" s="95">
        <f>[17]Julho!$B$28</f>
        <v>22.404166666666665</v>
      </c>
      <c r="Z21" s="95">
        <f>[17]Julho!$B$29</f>
        <v>22.412499999999998</v>
      </c>
      <c r="AA21" s="95">
        <f>[17]Julho!$B$30</f>
        <v>22.579166666666666</v>
      </c>
      <c r="AB21" s="95">
        <f>[17]Julho!$B$31</f>
        <v>23.345833333333331</v>
      </c>
      <c r="AC21" s="95">
        <f>[17]Julho!$B$32</f>
        <v>24.804166666666671</v>
      </c>
      <c r="AD21" s="95">
        <f>[17]Julho!$B$33</f>
        <v>22.754166666666666</v>
      </c>
      <c r="AE21" s="95">
        <f>[17]Julho!$B$34</f>
        <v>22.808333333333334</v>
      </c>
      <c r="AF21" s="95">
        <f>[17]Julho!$B$35</f>
        <v>23.366666666666664</v>
      </c>
      <c r="AG21" s="94">
        <f t="shared" si="1"/>
        <v>21.732258064516124</v>
      </c>
      <c r="AI21" s="12" t="s">
        <v>35</v>
      </c>
      <c r="AJ21" t="s">
        <v>35</v>
      </c>
      <c r="AK21" t="s">
        <v>35</v>
      </c>
    </row>
    <row r="22" spans="1:38" x14ac:dyDescent="0.2">
      <c r="A22" s="51" t="s">
        <v>6</v>
      </c>
      <c r="B22" s="95">
        <f>[18]Julho!$B$5</f>
        <v>19.887499999999999</v>
      </c>
      <c r="C22" s="95">
        <f>[18]Julho!$B$6</f>
        <v>19.8</v>
      </c>
      <c r="D22" s="95">
        <f>[18]Julho!$B$7</f>
        <v>19.929166666666667</v>
      </c>
      <c r="E22" s="95">
        <f>[18]Julho!$B$8</f>
        <v>19.350000000000005</v>
      </c>
      <c r="F22" s="95">
        <f>[18]Julho!$B$9</f>
        <v>19.020833333333332</v>
      </c>
      <c r="G22" s="95">
        <f>[18]Julho!$B$10</f>
        <v>19.787500000000001</v>
      </c>
      <c r="H22" s="95">
        <f>[18]Julho!$B$11</f>
        <v>20.641666666666666</v>
      </c>
      <c r="I22" s="95">
        <f>[18]Julho!$B$12</f>
        <v>20.9</v>
      </c>
      <c r="J22" s="95">
        <f>[18]Julho!$B$13</f>
        <v>22.545833333333338</v>
      </c>
      <c r="K22" s="95">
        <f>[18]Julho!$B$14</f>
        <v>22.558333333333334</v>
      </c>
      <c r="L22" s="95">
        <f>[18]Julho!$B$15</f>
        <v>22.683333333333337</v>
      </c>
      <c r="M22" s="95">
        <f>[18]Julho!$B$16</f>
        <v>22.208333333333332</v>
      </c>
      <c r="N22" s="95">
        <f>[18]Julho!$B$17</f>
        <v>19.099999999999998</v>
      </c>
      <c r="O22" s="95">
        <f>[18]Julho!$B$18</f>
        <v>14.9625</v>
      </c>
      <c r="P22" s="95">
        <f>[18]Julho!$B$19</f>
        <v>15.88695652173913</v>
      </c>
      <c r="Q22" s="95">
        <f>[18]Julho!$B$20</f>
        <v>20.175000000000001</v>
      </c>
      <c r="R22" s="95">
        <f>[18]Julho!$B$21</f>
        <v>22.116666666666671</v>
      </c>
      <c r="S22" s="95">
        <f>[18]Julho!$B$22</f>
        <v>22.7</v>
      </c>
      <c r="T22" s="95">
        <f>[18]Julho!$B$23</f>
        <v>22.450000000000003</v>
      </c>
      <c r="U22" s="95">
        <f>[18]Julho!$B$24</f>
        <v>24.120833333333326</v>
      </c>
      <c r="V22" s="95">
        <f>[18]Julho!$B$25</f>
        <v>23.204166666666666</v>
      </c>
      <c r="W22" s="95">
        <f>[18]Julho!$B$26</f>
        <v>22.033333333333331</v>
      </c>
      <c r="X22" s="95">
        <f>[18]Julho!$B$27</f>
        <v>21.554166666666664</v>
      </c>
      <c r="Y22" s="95">
        <f>[18]Julho!$B$28</f>
        <v>21.891666666666666</v>
      </c>
      <c r="Z22" s="95">
        <f>[18]Julho!$B$29</f>
        <v>21.458333333333339</v>
      </c>
      <c r="AA22" s="95">
        <f>[18]Julho!$B$30</f>
        <v>21.349999999999998</v>
      </c>
      <c r="AB22" s="95">
        <f>[18]Julho!$B$31</f>
        <v>22.266666666666666</v>
      </c>
      <c r="AC22" s="95">
        <f>[18]Julho!$B$32</f>
        <v>23.979166666666668</v>
      </c>
      <c r="AD22" s="95">
        <f>[18]Julho!$B$33</f>
        <v>24.104166666666671</v>
      </c>
      <c r="AE22" s="95">
        <f>[18]Julho!$B$34</f>
        <v>23</v>
      </c>
      <c r="AF22" s="95">
        <f>[18]Julho!$B$35</f>
        <v>23.8</v>
      </c>
      <c r="AG22" s="94">
        <f t="shared" si="1"/>
        <v>21.273100748013089</v>
      </c>
      <c r="AH22" t="s">
        <v>35</v>
      </c>
      <c r="AK22" t="s">
        <v>35</v>
      </c>
    </row>
    <row r="23" spans="1:38" x14ac:dyDescent="0.2">
      <c r="A23" s="51" t="s">
        <v>7</v>
      </c>
      <c r="B23" s="95">
        <f>[19]Julho!$B$5</f>
        <v>20.383333333333333</v>
      </c>
      <c r="C23" s="95">
        <f>[19]Julho!$B$6</f>
        <v>20.791666666666668</v>
      </c>
      <c r="D23" s="95">
        <f>[19]Julho!$B$7</f>
        <v>20.362500000000001</v>
      </c>
      <c r="E23" s="95">
        <f>[19]Julho!$B$8</f>
        <v>19.241666666666671</v>
      </c>
      <c r="F23" s="95">
        <f>[19]Julho!$B$9</f>
        <v>19.783333333333328</v>
      </c>
      <c r="G23" s="95">
        <f>[19]Julho!$B$10</f>
        <v>22.275000000000002</v>
      </c>
      <c r="H23" s="95">
        <f>[19]Julho!$B$11</f>
        <v>23.066666666666666</v>
      </c>
      <c r="I23" s="95">
        <f>[19]Julho!$B$12</f>
        <v>22.891666666666666</v>
      </c>
      <c r="J23" s="95">
        <f>[19]Julho!$B$13</f>
        <v>23.570833333333336</v>
      </c>
      <c r="K23" s="95">
        <f>[19]Julho!$B$14</f>
        <v>23.712499999999995</v>
      </c>
      <c r="L23" s="95">
        <f>[19]Julho!$B$15</f>
        <v>25.308333333333334</v>
      </c>
      <c r="M23" s="95">
        <f>[19]Julho!$B$16</f>
        <v>24.079166666666666</v>
      </c>
      <c r="N23" s="95">
        <f>[19]Julho!$B$17</f>
        <v>14.858333333333333</v>
      </c>
      <c r="O23" s="95">
        <f>[19]Julho!$B$18</f>
        <v>11.9</v>
      </c>
      <c r="P23" s="95">
        <f>[19]Julho!$B$19</f>
        <v>14.512499999999998</v>
      </c>
      <c r="Q23" s="95">
        <f>[19]Julho!$B$20</f>
        <v>19.283333333333335</v>
      </c>
      <c r="R23" s="95">
        <f>[19]Julho!$B$21</f>
        <v>19.454166666666662</v>
      </c>
      <c r="S23" s="95">
        <f>[19]Julho!$B$22</f>
        <v>15.229166666666664</v>
      </c>
      <c r="T23" s="95">
        <f>[19]Julho!$B$23</f>
        <v>17.008333333333333</v>
      </c>
      <c r="U23" s="95">
        <f>[19]Julho!$B$24</f>
        <v>20.562499999999996</v>
      </c>
      <c r="V23" s="95">
        <f>[19]Julho!$B$25</f>
        <v>23.191666666666666</v>
      </c>
      <c r="W23" s="95">
        <f>[19]Julho!$B$26</f>
        <v>23.100000000000005</v>
      </c>
      <c r="X23" s="95">
        <f>[19]Julho!$B$27</f>
        <v>22.829166666666666</v>
      </c>
      <c r="Y23" s="95">
        <f>[19]Julho!$B$28</f>
        <v>23.720833333333331</v>
      </c>
      <c r="Z23" s="95">
        <f>[19]Julho!$B$29</f>
        <v>23.900000000000002</v>
      </c>
      <c r="AA23" s="95">
        <f>[19]Julho!$B$30</f>
        <v>22.854166666666671</v>
      </c>
      <c r="AB23" s="95">
        <f>[19]Julho!$B$31</f>
        <v>21.491666666666664</v>
      </c>
      <c r="AC23" s="95">
        <f>[19]Julho!$B$32</f>
        <v>19.629166666666666</v>
      </c>
      <c r="AD23" s="95">
        <f>[19]Julho!$B$33</f>
        <v>17.233333333333331</v>
      </c>
      <c r="AE23" s="95">
        <f>[19]Julho!$B$34</f>
        <v>20.120833333333334</v>
      </c>
      <c r="AF23" s="95">
        <f>[19]Julho!$B$35</f>
        <v>22.741666666666664</v>
      </c>
      <c r="AG23" s="94">
        <f t="shared" si="1"/>
        <v>20.615725806451611</v>
      </c>
      <c r="AI23" t="s">
        <v>35</v>
      </c>
      <c r="AK23" t="s">
        <v>35</v>
      </c>
      <c r="AL23" t="s">
        <v>35</v>
      </c>
    </row>
    <row r="24" spans="1:38" x14ac:dyDescent="0.2">
      <c r="A24" s="51" t="s">
        <v>153</v>
      </c>
      <c r="B24" s="95" t="str">
        <f>[20]Julho!$B$5</f>
        <v>*</v>
      </c>
      <c r="C24" s="95" t="str">
        <f>[20]Julho!$B$6</f>
        <v>*</v>
      </c>
      <c r="D24" s="95" t="str">
        <f>[20]Julho!$B$7</f>
        <v>*</v>
      </c>
      <c r="E24" s="95" t="str">
        <f>[20]Julho!$B$8</f>
        <v>*</v>
      </c>
      <c r="F24" s="95" t="str">
        <f>[20]Julho!$B$9</f>
        <v>*</v>
      </c>
      <c r="G24" s="95" t="str">
        <f>[20]Julho!$B$10</f>
        <v>*</v>
      </c>
      <c r="H24" s="95" t="str">
        <f>[20]Julho!$B$11</f>
        <v>*</v>
      </c>
      <c r="I24" s="95" t="str">
        <f>[20]Julho!$B$12</f>
        <v>*</v>
      </c>
      <c r="J24" s="95" t="str">
        <f>[20]Julho!$B$13</f>
        <v>*</v>
      </c>
      <c r="K24" s="95" t="str">
        <f>[20]Julho!$B$14</f>
        <v>*</v>
      </c>
      <c r="L24" s="95" t="str">
        <f>[20]Julho!$B$15</f>
        <v>*</v>
      </c>
      <c r="M24" s="95" t="str">
        <f>[20]Julho!$B$16</f>
        <v>*</v>
      </c>
      <c r="N24" s="95" t="str">
        <f>[20]Julho!$B$17</f>
        <v>*</v>
      </c>
      <c r="O24" s="95" t="str">
        <f>[20]Julho!$B$18</f>
        <v>*</v>
      </c>
      <c r="P24" s="95" t="str">
        <f>[20]Julho!$B$19</f>
        <v>*</v>
      </c>
      <c r="Q24" s="95" t="str">
        <f>[20]Julho!$B$20</f>
        <v>*</v>
      </c>
      <c r="R24" s="95" t="str">
        <f>[20]Julho!$B$21</f>
        <v>*</v>
      </c>
      <c r="S24" s="95" t="str">
        <f>[20]Julho!$B$22</f>
        <v>*</v>
      </c>
      <c r="T24" s="95" t="str">
        <f>[20]Julho!$B$23</f>
        <v>*</v>
      </c>
      <c r="U24" s="95">
        <f>[20]Julho!$B$24</f>
        <v>21.741666666666664</v>
      </c>
      <c r="V24" s="95">
        <f>[20]Julho!$B$25</f>
        <v>23.566666666666666</v>
      </c>
      <c r="W24" s="95">
        <f>[20]Julho!$B$26</f>
        <v>24.020833333333332</v>
      </c>
      <c r="X24" s="95">
        <f>[20]Julho!$B$27</f>
        <v>22.854166666666668</v>
      </c>
      <c r="Y24" s="95">
        <f>[20]Julho!$B$28</f>
        <v>23.791666666666668</v>
      </c>
      <c r="Z24" s="95">
        <f>[20]Julho!$B$29</f>
        <v>24.195833333333336</v>
      </c>
      <c r="AA24" s="95">
        <f>[20]Julho!$B$30</f>
        <v>23.762499999999992</v>
      </c>
      <c r="AB24" s="95">
        <f>[20]Julho!$B$31</f>
        <v>23.429166666666664</v>
      </c>
      <c r="AC24" s="95">
        <f>[20]Julho!$B$32</f>
        <v>20.554166666666667</v>
      </c>
      <c r="AD24" s="95">
        <f>[20]Julho!$B$33</f>
        <v>19.245833333333334</v>
      </c>
      <c r="AE24" s="95">
        <f>[20]Julho!$B$34</f>
        <v>20.466666666666665</v>
      </c>
      <c r="AF24" s="95">
        <f>[20]Julho!$B$35</f>
        <v>22.470833333333331</v>
      </c>
      <c r="AG24" s="94">
        <f t="shared" si="1"/>
        <v>22.508333333333336</v>
      </c>
      <c r="AI24" s="12" t="s">
        <v>35</v>
      </c>
      <c r="AJ24" t="s">
        <v>35</v>
      </c>
      <c r="AK24" t="s">
        <v>35</v>
      </c>
    </row>
    <row r="25" spans="1:38" x14ac:dyDescent="0.2">
      <c r="A25" s="51" t="s">
        <v>154</v>
      </c>
      <c r="B25" s="95">
        <f>[21]Julho!$B$5</f>
        <v>18.241666666666664</v>
      </c>
      <c r="C25" s="95">
        <f>[21]Julho!$B$6</f>
        <v>17.591666666666665</v>
      </c>
      <c r="D25" s="95">
        <f>[21]Julho!$B$7</f>
        <v>18.591666666666672</v>
      </c>
      <c r="E25" s="95">
        <f>[21]Julho!$B$8</f>
        <v>19.095833333333335</v>
      </c>
      <c r="F25" s="95">
        <f>[21]Julho!$B$9</f>
        <v>18.487500000000001</v>
      </c>
      <c r="G25" s="95">
        <f>[21]Julho!$B$10</f>
        <v>19.662499999999998</v>
      </c>
      <c r="H25" s="95">
        <f>[21]Julho!$B$11</f>
        <v>20.891666666666662</v>
      </c>
      <c r="I25" s="95">
        <f>[21]Julho!$B$12</f>
        <v>22.641666666666669</v>
      </c>
      <c r="J25" s="95">
        <f>[21]Julho!$B$13</f>
        <v>22.6875</v>
      </c>
      <c r="K25" s="95">
        <f>[21]Julho!$B$14</f>
        <v>22.554166666666664</v>
      </c>
      <c r="L25" s="95">
        <f>[21]Julho!$B$15</f>
        <v>24.441666666666674</v>
      </c>
      <c r="M25" s="95">
        <f>[21]Julho!$B$16</f>
        <v>24.787499999999998</v>
      </c>
      <c r="N25" s="95">
        <f>[21]Julho!$B$17</f>
        <v>14.237499999999999</v>
      </c>
      <c r="O25" s="95">
        <f>[21]Julho!$B$18</f>
        <v>11.741666666666669</v>
      </c>
      <c r="P25" s="95">
        <f>[21]Julho!$B$19</f>
        <v>11.266666666666666</v>
      </c>
      <c r="Q25" s="95">
        <f>[21]Julho!$B$20</f>
        <v>17.045833333333331</v>
      </c>
      <c r="R25" s="95">
        <f>[21]Julho!$B$21</f>
        <v>16.729166666666661</v>
      </c>
      <c r="S25" s="95">
        <f>[21]Julho!$B$22</f>
        <v>14.454166666666671</v>
      </c>
      <c r="T25" s="95">
        <f>[21]Julho!$B$23</f>
        <v>16.37083333333333</v>
      </c>
      <c r="U25" s="95">
        <f>[21]Julho!$B$24</f>
        <v>20.516666666666669</v>
      </c>
      <c r="V25" s="95">
        <f>[21]Julho!$B$25</f>
        <v>22.766666666666666</v>
      </c>
      <c r="W25" s="95">
        <f>[21]Julho!$B$26</f>
        <v>22.745833333333334</v>
      </c>
      <c r="X25" s="95">
        <f>[21]Julho!$B$27</f>
        <v>21.966666666666669</v>
      </c>
      <c r="Y25" s="95">
        <f>[21]Julho!$B$28</f>
        <v>23.404166666666669</v>
      </c>
      <c r="Z25" s="95">
        <f>[21]Julho!$B$29</f>
        <v>23.533333333333335</v>
      </c>
      <c r="AA25" s="95">
        <f>[21]Julho!$B$30</f>
        <v>23.787500000000005</v>
      </c>
      <c r="AB25" s="95">
        <f>[21]Julho!$B$31</f>
        <v>19.295833333333331</v>
      </c>
      <c r="AC25" s="95">
        <f>[21]Julho!$B$32</f>
        <v>18.250000000000004</v>
      </c>
      <c r="AD25" s="95">
        <f>[21]Julho!$B$33</f>
        <v>17.820833333333333</v>
      </c>
      <c r="AE25" s="95">
        <f>[21]Julho!$B$34</f>
        <v>18.804166666666664</v>
      </c>
      <c r="AF25" s="95">
        <f>[21]Julho!$B$35</f>
        <v>21.195833333333336</v>
      </c>
      <c r="AG25" s="94">
        <f t="shared" si="1"/>
        <v>19.535752688172042</v>
      </c>
      <c r="AH25" s="12" t="s">
        <v>35</v>
      </c>
      <c r="AI25" s="12" t="s">
        <v>35</v>
      </c>
      <c r="AJ25" t="s">
        <v>35</v>
      </c>
    </row>
    <row r="26" spans="1:38" x14ac:dyDescent="0.2">
      <c r="A26" s="51" t="s">
        <v>155</v>
      </c>
      <c r="B26" s="95">
        <f>[22]Julho!$B$5</f>
        <v>20.175000000000001</v>
      </c>
      <c r="C26" s="95">
        <f>[22]Julho!$B$6</f>
        <v>19.929166666666667</v>
      </c>
      <c r="D26" s="95">
        <f>[22]Julho!$B$7</f>
        <v>20.045833333333331</v>
      </c>
      <c r="E26" s="95">
        <f>[22]Julho!$B$8</f>
        <v>19.037500000000001</v>
      </c>
      <c r="F26" s="95">
        <f>[22]Julho!$B$9</f>
        <v>19.666666666666668</v>
      </c>
      <c r="G26" s="95">
        <f>[22]Julho!$B$10</f>
        <v>22.204166666666666</v>
      </c>
      <c r="H26" s="95">
        <f>[22]Julho!$B$11</f>
        <v>23.666666666666668</v>
      </c>
      <c r="I26" s="95">
        <f>[22]Julho!$B$12</f>
        <v>23.458333333333339</v>
      </c>
      <c r="J26" s="95">
        <f>[22]Julho!$B$13</f>
        <v>23.991666666666664</v>
      </c>
      <c r="K26" s="95">
        <f>[22]Julho!$B$14</f>
        <v>23.670833333333331</v>
      </c>
      <c r="L26" s="95">
        <f>[22]Julho!$B$15</f>
        <v>25.645833333333332</v>
      </c>
      <c r="M26" s="95">
        <f>[22]Julho!$B$16</f>
        <v>24.041666666666671</v>
      </c>
      <c r="N26" s="95">
        <f>[22]Julho!$B$17</f>
        <v>16.187499999999996</v>
      </c>
      <c r="O26" s="95">
        <f>[22]Julho!$B$18</f>
        <v>12.929166666666667</v>
      </c>
      <c r="P26" s="95">
        <f>[22]Julho!$B$19</f>
        <v>13.97916666666667</v>
      </c>
      <c r="Q26" s="95">
        <f>[22]Julho!$B$20</f>
        <v>19.425000000000004</v>
      </c>
      <c r="R26" s="95">
        <f>[22]Julho!$B$21</f>
        <v>20.495833333333334</v>
      </c>
      <c r="S26" s="95">
        <f>[22]Julho!$B$22</f>
        <v>16.670833333333334</v>
      </c>
      <c r="T26" s="95">
        <f>[22]Julho!$B$23</f>
        <v>18.458333333333332</v>
      </c>
      <c r="U26" s="95">
        <f>[22]Julho!$B$24</f>
        <v>20.895833333333332</v>
      </c>
      <c r="V26" s="95">
        <f>[22]Julho!$B$25</f>
        <v>23.349999999999998</v>
      </c>
      <c r="W26" s="95">
        <f>[22]Julho!$B$26</f>
        <v>23.350000000000005</v>
      </c>
      <c r="X26" s="95">
        <f>[22]Julho!$B$27</f>
        <v>23.333333333333332</v>
      </c>
      <c r="Y26" s="95">
        <f>[22]Julho!$B$28</f>
        <v>23.195833333333336</v>
      </c>
      <c r="Z26" s="95">
        <f>[22]Julho!$B$29</f>
        <v>23.537499999999994</v>
      </c>
      <c r="AA26" s="95">
        <f>[22]Julho!$B$30</f>
        <v>23.341666666666669</v>
      </c>
      <c r="AB26" s="95">
        <f>[22]Julho!$B$31</f>
        <v>22.920833333333334</v>
      </c>
      <c r="AC26" s="95">
        <f>[22]Julho!$B$32</f>
        <v>20.849999999999998</v>
      </c>
      <c r="AD26" s="95">
        <f>[22]Julho!$B$33</f>
        <v>18.533333333333335</v>
      </c>
      <c r="AE26" s="95">
        <f>[22]Julho!$B$34</f>
        <v>20.408333333333335</v>
      </c>
      <c r="AF26" s="95">
        <f>[22]Julho!$B$35</f>
        <v>22.608333333333334</v>
      </c>
      <c r="AG26" s="94">
        <f t="shared" si="1"/>
        <v>20.967876344086022</v>
      </c>
      <c r="AI26" s="12" t="s">
        <v>35</v>
      </c>
      <c r="AJ26" t="s">
        <v>35</v>
      </c>
      <c r="AK26" t="s">
        <v>35</v>
      </c>
    </row>
    <row r="27" spans="1:38" x14ac:dyDescent="0.2">
      <c r="A27" s="51" t="s">
        <v>8</v>
      </c>
      <c r="B27" s="95">
        <f>[23]Julho!$B$5</f>
        <v>19.458333333333332</v>
      </c>
      <c r="C27" s="95">
        <f>[23]Julho!$B$6</f>
        <v>18.7</v>
      </c>
      <c r="D27" s="95">
        <f>[23]Julho!$B$7</f>
        <v>19.283333333333335</v>
      </c>
      <c r="E27" s="95">
        <f>[23]Julho!$B$8</f>
        <v>18.345833333333331</v>
      </c>
      <c r="F27" s="95">
        <f>[23]Julho!$B$9</f>
        <v>18.879166666666666</v>
      </c>
      <c r="G27" s="95">
        <f>[23]Julho!$B$10</f>
        <v>19.404166666666665</v>
      </c>
      <c r="H27" s="95">
        <f>[23]Julho!$B$11</f>
        <v>20.933333333333334</v>
      </c>
      <c r="I27" s="95">
        <f>[23]Julho!$B$12</f>
        <v>22.345833333333331</v>
      </c>
      <c r="J27" s="95">
        <f>[23]Julho!$B$13</f>
        <v>21.975000000000005</v>
      </c>
      <c r="K27" s="95">
        <f>[23]Julho!$B$14</f>
        <v>22.608333333333334</v>
      </c>
      <c r="L27" s="95">
        <f>[23]Julho!$B$15</f>
        <v>24.966666666666669</v>
      </c>
      <c r="M27" s="95">
        <f>[23]Julho!$B$16</f>
        <v>24.387499999999999</v>
      </c>
      <c r="N27" s="95">
        <f>[23]Julho!$B$17</f>
        <v>14.299999999999999</v>
      </c>
      <c r="O27" s="95">
        <f>[23]Julho!$B$18</f>
        <v>11.795833333333334</v>
      </c>
      <c r="P27" s="95">
        <f>[23]Julho!$B$19</f>
        <v>13.414285714285715</v>
      </c>
      <c r="Q27" s="95">
        <f>[23]Julho!$B$20</f>
        <v>16.712499999999999</v>
      </c>
      <c r="R27" s="95">
        <f>[23]Julho!$B$21</f>
        <v>17.691666666666666</v>
      </c>
      <c r="S27" s="95">
        <f>[23]Julho!$B$22</f>
        <v>15.229166666666666</v>
      </c>
      <c r="T27" s="95">
        <f>[23]Julho!$B$23</f>
        <v>16.987500000000001</v>
      </c>
      <c r="U27" s="95">
        <f>[23]Julho!$B$24</f>
        <v>19.920833333333334</v>
      </c>
      <c r="V27" s="95">
        <f>[23]Julho!$B$25</f>
        <v>21.479166666666668</v>
      </c>
      <c r="W27" s="95">
        <f>[23]Julho!$B$26</f>
        <v>22.012499999999999</v>
      </c>
      <c r="X27" s="95">
        <f>[23]Julho!$B$27</f>
        <v>22.233333333333338</v>
      </c>
      <c r="Y27" s="95">
        <f>[23]Julho!$B$28</f>
        <v>23.049999999999997</v>
      </c>
      <c r="Z27" s="95">
        <f>[23]Julho!$B$29</f>
        <v>24.233333333333334</v>
      </c>
      <c r="AA27" s="95">
        <f>[23]Julho!$B$30</f>
        <v>24.287499999999998</v>
      </c>
      <c r="AB27" s="95">
        <f>[23]Julho!$B$31</f>
        <v>20.108333333333331</v>
      </c>
      <c r="AC27" s="95">
        <f>[23]Julho!$B$32</f>
        <v>18.229166666666664</v>
      </c>
      <c r="AD27" s="95">
        <f>[23]Julho!$B$33</f>
        <v>18.237499999999997</v>
      </c>
      <c r="AE27" s="95">
        <f>[23]Julho!$B$34</f>
        <v>18.795833333333334</v>
      </c>
      <c r="AF27" s="95">
        <f>[23]Julho!$B$35</f>
        <v>20.725000000000001</v>
      </c>
      <c r="AG27" s="94">
        <f t="shared" si="1"/>
        <v>19.700998463901691</v>
      </c>
      <c r="AJ27" t="s">
        <v>35</v>
      </c>
      <c r="AK27" t="s">
        <v>35</v>
      </c>
    </row>
    <row r="28" spans="1:38" x14ac:dyDescent="0.2">
      <c r="A28" s="51" t="s">
        <v>9</v>
      </c>
      <c r="B28" s="95">
        <f>[24]Julho!$B$5</f>
        <v>20.995833333333334</v>
      </c>
      <c r="C28" s="95">
        <f>[24]Julho!$B$6</f>
        <v>21.487500000000001</v>
      </c>
      <c r="D28" s="95">
        <f>[24]Julho!$B$7</f>
        <v>20.658333333333335</v>
      </c>
      <c r="E28" s="95">
        <f>[24]Julho!$B$8</f>
        <v>19.524999999999995</v>
      </c>
      <c r="F28" s="95">
        <f>[24]Julho!$B$9</f>
        <v>20.554166666666667</v>
      </c>
      <c r="G28" s="95">
        <f>[24]Julho!$B$10</f>
        <v>21.979166666666668</v>
      </c>
      <c r="H28" s="95">
        <f>[24]Julho!$B$11</f>
        <v>23.970833333333335</v>
      </c>
      <c r="I28" s="95">
        <f>[24]Julho!$B$12</f>
        <v>24.224999999999998</v>
      </c>
      <c r="J28" s="95">
        <f>[24]Julho!$B$13</f>
        <v>23.579166666666666</v>
      </c>
      <c r="K28" s="95">
        <f>[24]Julho!$B$14</f>
        <v>23.954166666666666</v>
      </c>
      <c r="L28" s="95">
        <f>[24]Julho!$B$15</f>
        <v>25.983333333333334</v>
      </c>
      <c r="M28" s="95">
        <f>[24]Julho!$B$16</f>
        <v>24.966666666666665</v>
      </c>
      <c r="N28" s="95">
        <f>[24]Julho!$B$17</f>
        <v>16.679166666666671</v>
      </c>
      <c r="O28" s="95">
        <f>[24]Julho!$B$18</f>
        <v>12.795833333333333</v>
      </c>
      <c r="P28" s="95">
        <f>[24]Julho!$B$19</f>
        <v>15.199999999999998</v>
      </c>
      <c r="Q28" s="95">
        <f>[24]Julho!$B$20</f>
        <v>18.895833333333332</v>
      </c>
      <c r="R28" s="95">
        <f>[24]Julho!$B$21</f>
        <v>20.783333333333335</v>
      </c>
      <c r="S28" s="95">
        <f>[24]Julho!$B$22</f>
        <v>17.195833333333336</v>
      </c>
      <c r="T28" s="95">
        <f>[24]Julho!$B$23</f>
        <v>18.791666666666664</v>
      </c>
      <c r="U28" s="95">
        <f>[24]Julho!$B$24</f>
        <v>21.141666666666662</v>
      </c>
      <c r="V28" s="95">
        <f>[24]Julho!$B$25</f>
        <v>23.162499999999998</v>
      </c>
      <c r="W28" s="95">
        <f>[24]Julho!$B$26</f>
        <v>23.4375</v>
      </c>
      <c r="X28" s="95">
        <f>[24]Julho!$B$27</f>
        <v>23.258333333333329</v>
      </c>
      <c r="Y28" s="95">
        <f>[24]Julho!$B$28</f>
        <v>24.087499999999995</v>
      </c>
      <c r="Z28" s="95">
        <f>[24]Julho!$B$29</f>
        <v>25.208333333333332</v>
      </c>
      <c r="AA28" s="95">
        <f>[24]Julho!$B$30</f>
        <v>24.708333333333329</v>
      </c>
      <c r="AB28" s="95">
        <f>[24]Julho!$B$31</f>
        <v>23.912499999999994</v>
      </c>
      <c r="AC28" s="95">
        <f>[24]Julho!$B$32</f>
        <v>20.720833333333331</v>
      </c>
      <c r="AD28" s="95">
        <f>[24]Julho!$B$33</f>
        <v>19.575000000000006</v>
      </c>
      <c r="AE28" s="95">
        <f>[24]Julho!$B$34</f>
        <v>20.662500000000001</v>
      </c>
      <c r="AF28" s="95">
        <f>[24]Julho!$B$35</f>
        <v>22.637500000000003</v>
      </c>
      <c r="AG28" s="94">
        <f t="shared" si="1"/>
        <v>21.443010752688178</v>
      </c>
      <c r="AH28" t="s">
        <v>35</v>
      </c>
      <c r="AJ28" t="s">
        <v>35</v>
      </c>
      <c r="AK28" t="s">
        <v>35</v>
      </c>
    </row>
    <row r="29" spans="1:38" hidden="1" x14ac:dyDescent="0.2">
      <c r="A29" s="51" t="s">
        <v>32</v>
      </c>
      <c r="B29" s="95" t="str">
        <f>[25]Julho!$B$5</f>
        <v>*</v>
      </c>
      <c r="C29" s="95" t="str">
        <f>[25]Julho!$B$6</f>
        <v>*</v>
      </c>
      <c r="D29" s="95" t="str">
        <f>[25]Julho!$B$7</f>
        <v>*</v>
      </c>
      <c r="E29" s="95" t="str">
        <f>[25]Julho!$B$8</f>
        <v>*</v>
      </c>
      <c r="F29" s="95" t="str">
        <f>[25]Julho!$B$9</f>
        <v>*</v>
      </c>
      <c r="G29" s="95" t="str">
        <f>[25]Julho!$B$10</f>
        <v>*</v>
      </c>
      <c r="H29" s="95" t="str">
        <f>[25]Julho!$B$11</f>
        <v>*</v>
      </c>
      <c r="I29" s="95" t="str">
        <f>[25]Julho!$B$12</f>
        <v>*</v>
      </c>
      <c r="J29" s="95" t="str">
        <f>[25]Julho!$B$13</f>
        <v>*</v>
      </c>
      <c r="K29" s="95" t="str">
        <f>[25]Julho!$B$14</f>
        <v>*</v>
      </c>
      <c r="L29" s="95" t="str">
        <f>[25]Julho!$B$15</f>
        <v>*</v>
      </c>
      <c r="M29" s="95" t="str">
        <f>[25]Julho!$B$16</f>
        <v>*</v>
      </c>
      <c r="N29" s="95" t="str">
        <f>[25]Julho!$B$17</f>
        <v>*</v>
      </c>
      <c r="O29" s="95" t="str">
        <f>[25]Julho!$B$18</f>
        <v>*</v>
      </c>
      <c r="P29" s="95" t="str">
        <f>[25]Julho!$B$19</f>
        <v>*</v>
      </c>
      <c r="Q29" s="95" t="str">
        <f>[25]Julho!$B$20</f>
        <v>*</v>
      </c>
      <c r="R29" s="95" t="str">
        <f>[25]Julho!$B$21</f>
        <v>*</v>
      </c>
      <c r="S29" s="95" t="str">
        <f>[25]Julho!$B$22</f>
        <v>*</v>
      </c>
      <c r="T29" s="95" t="str">
        <f>[25]Julho!$B$23</f>
        <v>*</v>
      </c>
      <c r="U29" s="95" t="str">
        <f>[25]Julho!$B$24</f>
        <v>*</v>
      </c>
      <c r="V29" s="95" t="str">
        <f>[25]Julho!$B$25</f>
        <v>*</v>
      </c>
      <c r="W29" s="95" t="str">
        <f>[25]Julho!$B$26</f>
        <v>*</v>
      </c>
      <c r="X29" s="95" t="str">
        <f>[25]Julho!$B$27</f>
        <v>*</v>
      </c>
      <c r="Y29" s="95" t="str">
        <f>[25]Julho!$B$28</f>
        <v>*</v>
      </c>
      <c r="Z29" s="95" t="str">
        <f>[25]Julho!$B$29</f>
        <v>*</v>
      </c>
      <c r="AA29" s="95" t="str">
        <f>[25]Julho!$B$30</f>
        <v>*</v>
      </c>
      <c r="AB29" s="95" t="str">
        <f>[25]Julho!$B$31</f>
        <v>*</v>
      </c>
      <c r="AC29" s="95" t="str">
        <f>[25]Julho!$B$32</f>
        <v>*</v>
      </c>
      <c r="AD29" s="95" t="str">
        <f>[25]Julho!$B$33</f>
        <v>*</v>
      </c>
      <c r="AE29" s="95" t="str">
        <f>[25]Julho!$B$34</f>
        <v>*</v>
      </c>
      <c r="AF29" s="95" t="str">
        <f>[25]Julho!$B$35</f>
        <v>*</v>
      </c>
      <c r="AG29" s="94" t="s">
        <v>207</v>
      </c>
      <c r="AI29" s="12" t="s">
        <v>35</v>
      </c>
    </row>
    <row r="30" spans="1:38" x14ac:dyDescent="0.2">
      <c r="A30" s="51" t="s">
        <v>10</v>
      </c>
      <c r="B30" s="95">
        <f>[26]Julho!$B$5</f>
        <v>19.633333333333336</v>
      </c>
      <c r="C30" s="95">
        <f>[26]Julho!$B$6</f>
        <v>19.458333333333332</v>
      </c>
      <c r="D30" s="95">
        <f>[26]Julho!$B$7</f>
        <v>20.637499999999999</v>
      </c>
      <c r="E30" s="95">
        <f>[26]Julho!$B$8</f>
        <v>19.737500000000001</v>
      </c>
      <c r="F30" s="95">
        <f>[26]Julho!$B$9</f>
        <v>19.837499999999995</v>
      </c>
      <c r="G30" s="95">
        <f>[26]Julho!$B$10</f>
        <v>21.629166666666666</v>
      </c>
      <c r="H30" s="95">
        <f>[26]Julho!$B$11</f>
        <v>23.833333333333332</v>
      </c>
      <c r="I30" s="95">
        <f>[26]Julho!$B$12</f>
        <v>24.816666666666666</v>
      </c>
      <c r="J30" s="95">
        <f>[26]Julho!$B$13</f>
        <v>24.216666666666669</v>
      </c>
      <c r="K30" s="95">
        <f>[26]Julho!$B$14</f>
        <v>24.475000000000005</v>
      </c>
      <c r="L30" s="95">
        <f>[26]Julho!$B$15</f>
        <v>26.549999999999997</v>
      </c>
      <c r="M30" s="95">
        <f>[26]Julho!$B$16</f>
        <v>25.995833333333334</v>
      </c>
      <c r="N30" s="95">
        <f>[26]Julho!$B$17</f>
        <v>15.24583333333333</v>
      </c>
      <c r="O30" s="95">
        <f>[26]Julho!$B$18</f>
        <v>12.512500000000001</v>
      </c>
      <c r="P30" s="95">
        <f>[26]Julho!$B$19</f>
        <v>13.354166666666664</v>
      </c>
      <c r="Q30" s="95">
        <f>[26]Julho!$B$20</f>
        <v>17.825000000000003</v>
      </c>
      <c r="R30" s="95">
        <f>[26]Julho!$B$21</f>
        <v>18.7</v>
      </c>
      <c r="S30" s="95">
        <f>[26]Julho!$B$22</f>
        <v>15.7125</v>
      </c>
      <c r="T30" s="95">
        <f>[26]Julho!$B$23</f>
        <v>16.912499999999998</v>
      </c>
      <c r="U30" s="95">
        <f>[26]Julho!$B$24</f>
        <v>21.166666666666668</v>
      </c>
      <c r="V30" s="95">
        <f>[26]Julho!$B$25</f>
        <v>23.304166666666664</v>
      </c>
      <c r="W30" s="95">
        <f>[26]Julho!$B$26</f>
        <v>23.612499999999997</v>
      </c>
      <c r="X30" s="95">
        <f>[26]Julho!$B$27</f>
        <v>23.541666666666661</v>
      </c>
      <c r="Y30" s="95">
        <f>[26]Julho!$B$28</f>
        <v>24.875000000000004</v>
      </c>
      <c r="Z30" s="95">
        <f>[26]Julho!$B$29</f>
        <v>24.408333333333331</v>
      </c>
      <c r="AA30" s="95">
        <f>[26]Julho!$B$30</f>
        <v>24.112500000000008</v>
      </c>
      <c r="AB30" s="95">
        <f>[26]Julho!$B$31</f>
        <v>21.708333333333329</v>
      </c>
      <c r="AC30" s="95">
        <f>[26]Julho!$B$32</f>
        <v>18.654166666666669</v>
      </c>
      <c r="AD30" s="95">
        <f>[26]Julho!$B$33</f>
        <v>18.016666666666666</v>
      </c>
      <c r="AE30" s="95">
        <f>[26]Julho!$B$34</f>
        <v>19.825000000000003</v>
      </c>
      <c r="AF30" s="95">
        <f>[26]Julho!$B$35</f>
        <v>22.250000000000004</v>
      </c>
      <c r="AG30" s="94">
        <f t="shared" si="1"/>
        <v>20.856720430107529</v>
      </c>
      <c r="AK30" t="s">
        <v>35</v>
      </c>
      <c r="AL30" t="s">
        <v>35</v>
      </c>
    </row>
    <row r="31" spans="1:38" x14ac:dyDescent="0.2">
      <c r="A31" s="51" t="s">
        <v>156</v>
      </c>
      <c r="B31" s="95" t="str">
        <f>[27]Julho!$B$5</f>
        <v>*</v>
      </c>
      <c r="C31" s="95" t="str">
        <f>[27]Julho!$B$6</f>
        <v>*</v>
      </c>
      <c r="D31" s="95" t="str">
        <f>[27]Julho!$B$7</f>
        <v>*</v>
      </c>
      <c r="E31" s="95" t="str">
        <f>[27]Julho!$B$8</f>
        <v>*</v>
      </c>
      <c r="F31" s="95" t="str">
        <f>[27]Julho!$B$9</f>
        <v>*</v>
      </c>
      <c r="G31" s="95" t="str">
        <f>[27]Julho!$B$10</f>
        <v>*</v>
      </c>
      <c r="H31" s="95" t="str">
        <f>[27]Julho!$B$11</f>
        <v>*</v>
      </c>
      <c r="I31" s="95" t="str">
        <f>[27]Julho!$B$12</f>
        <v>*</v>
      </c>
      <c r="J31" s="95" t="str">
        <f>[27]Julho!$B$13</f>
        <v>*</v>
      </c>
      <c r="K31" s="95" t="str">
        <f>[27]Julho!$B$14</f>
        <v>*</v>
      </c>
      <c r="L31" s="95" t="str">
        <f>[27]Julho!$B$15</f>
        <v>*</v>
      </c>
      <c r="M31" s="95" t="str">
        <f>[27]Julho!$B$16</f>
        <v>*</v>
      </c>
      <c r="N31" s="95" t="str">
        <f>[27]Julho!$B$17</f>
        <v>*</v>
      </c>
      <c r="O31" s="95" t="str">
        <f>[27]Julho!$B$18</f>
        <v>*</v>
      </c>
      <c r="P31" s="95" t="str">
        <f>[27]Julho!$B$19</f>
        <v>*</v>
      </c>
      <c r="Q31" s="95" t="str">
        <f>[27]Julho!$B$20</f>
        <v>*</v>
      </c>
      <c r="R31" s="95" t="str">
        <f>[27]Julho!$B$21</f>
        <v>*</v>
      </c>
      <c r="S31" s="95" t="str">
        <f>[27]Julho!$B$22</f>
        <v>*</v>
      </c>
      <c r="T31" s="95">
        <f>[27]Julho!$B$23</f>
        <v>15.870833333333335</v>
      </c>
      <c r="U31" s="95">
        <f>[27]Julho!$B$24</f>
        <v>19.441666666666666</v>
      </c>
      <c r="V31" s="95">
        <f>[27]Julho!$B$25</f>
        <v>21.616666666666664</v>
      </c>
      <c r="W31" s="95">
        <f>[27]Julho!$B$26</f>
        <v>21.724999999999998</v>
      </c>
      <c r="X31" s="95">
        <f>[27]Julho!$B$27</f>
        <v>21.520833333333332</v>
      </c>
      <c r="Y31" s="95">
        <f>[27]Julho!$B$28</f>
        <v>21.420833333333334</v>
      </c>
      <c r="Z31" s="95">
        <f>[27]Julho!$B$29</f>
        <v>21.537500000000005</v>
      </c>
      <c r="AA31" s="95">
        <f>[27]Julho!$B$30</f>
        <v>20.262500000000003</v>
      </c>
      <c r="AB31" s="95">
        <f>[27]Julho!$B$31</f>
        <v>20.037499999999998</v>
      </c>
      <c r="AC31" s="95">
        <f>[27]Julho!$B$32</f>
        <v>18.491666666666664</v>
      </c>
      <c r="AD31" s="95">
        <f>[27]Julho!$B$33</f>
        <v>17.066666666666666</v>
      </c>
      <c r="AE31" s="95">
        <f>[27]Julho!$B$34</f>
        <v>19.179166666666671</v>
      </c>
      <c r="AF31" s="95">
        <f>[27]Julho!$B$35</f>
        <v>20.766666666666669</v>
      </c>
      <c r="AG31" s="94">
        <f t="shared" si="1"/>
        <v>19.91826923076923</v>
      </c>
      <c r="AH31" s="12" t="s">
        <v>35</v>
      </c>
    </row>
    <row r="32" spans="1:38" x14ac:dyDescent="0.2">
      <c r="A32" s="51" t="s">
        <v>11</v>
      </c>
      <c r="B32" s="95">
        <f>[28]Julho!$B$5</f>
        <v>17.649999999999999</v>
      </c>
      <c r="C32" s="95">
        <f>[28]Julho!$B$6</f>
        <v>17.770833333333339</v>
      </c>
      <c r="D32" s="95">
        <f>[28]Julho!$B$7</f>
        <v>17.395833333333332</v>
      </c>
      <c r="E32" s="95">
        <f>[28]Julho!$B$8</f>
        <v>17.037499999999998</v>
      </c>
      <c r="F32" s="95">
        <f>[28]Julho!$B$9</f>
        <v>17.179166666666671</v>
      </c>
      <c r="G32" s="95">
        <f>[28]Julho!$B$10</f>
        <v>19.229166666666668</v>
      </c>
      <c r="H32" s="95">
        <f>[28]Julho!$B$11</f>
        <v>21.995833333333334</v>
      </c>
      <c r="I32" s="95">
        <f>[28]Julho!$B$12</f>
        <v>21.887499999999999</v>
      </c>
      <c r="J32" s="95">
        <f>[28]Julho!$B$13</f>
        <v>21.395833333333339</v>
      </c>
      <c r="K32" s="95">
        <f>[28]Julho!$B$14</f>
        <v>22.783333333333335</v>
      </c>
      <c r="L32" s="95">
        <f>[28]Julho!$B$15</f>
        <v>24.095833333333335</v>
      </c>
      <c r="M32" s="95">
        <f>[28]Julho!$B$16</f>
        <v>22.545833333333334</v>
      </c>
      <c r="N32" s="95">
        <f>[28]Julho!$B$17</f>
        <v>16.729166666666668</v>
      </c>
      <c r="O32" s="95">
        <f>[28]Julho!$B$18</f>
        <v>12.758333333333333</v>
      </c>
      <c r="P32" s="95">
        <f>[28]Julho!$B$19</f>
        <v>13.171428571428569</v>
      </c>
      <c r="Q32" s="95">
        <f>[28]Julho!$B$20</f>
        <v>18.837499999999999</v>
      </c>
      <c r="R32" s="95">
        <f>[28]Julho!$B$21</f>
        <v>20.491666666666667</v>
      </c>
      <c r="S32" s="95">
        <f>[28]Julho!$B$22</f>
        <v>16.541666666666668</v>
      </c>
      <c r="T32" s="95">
        <f>[28]Julho!$B$23</f>
        <v>17.95</v>
      </c>
      <c r="U32" s="95">
        <f>[28]Julho!$B$24</f>
        <v>21.020833333333332</v>
      </c>
      <c r="V32" s="95">
        <f>[28]Julho!$B$25</f>
        <v>22.229166666666661</v>
      </c>
      <c r="W32" s="95">
        <f>[28]Julho!$B$26</f>
        <v>21.870833333333334</v>
      </c>
      <c r="X32" s="95">
        <f>[28]Julho!$B$27</f>
        <v>20.687499999999996</v>
      </c>
      <c r="Y32" s="95">
        <f>[28]Julho!$B$28</f>
        <v>20.558333333333337</v>
      </c>
      <c r="Z32" s="95">
        <f>[28]Julho!$B$29</f>
        <v>21.116666666666664</v>
      </c>
      <c r="AA32" s="95">
        <f>[28]Julho!$B$30</f>
        <v>20.091666666666665</v>
      </c>
      <c r="AB32" s="95">
        <f>[28]Julho!$B$31</f>
        <v>21.083333333333336</v>
      </c>
      <c r="AC32" s="95">
        <f>[28]Julho!$B$32</f>
        <v>20.991666666666664</v>
      </c>
      <c r="AD32" s="95">
        <f>[28]Julho!$B$33</f>
        <v>18.033333333333335</v>
      </c>
      <c r="AE32" s="95">
        <f>[28]Julho!$B$34</f>
        <v>19.204166666666666</v>
      </c>
      <c r="AF32" s="95">
        <f>[28]Julho!$B$35</f>
        <v>21.070833333333333</v>
      </c>
      <c r="AG32" s="94">
        <f t="shared" si="1"/>
        <v>19.529185867895542</v>
      </c>
      <c r="AI32" s="12" t="s">
        <v>35</v>
      </c>
      <c r="AK32" t="s">
        <v>35</v>
      </c>
      <c r="AL32" t="s">
        <v>35</v>
      </c>
    </row>
    <row r="33" spans="1:38" s="5" customFormat="1" x14ac:dyDescent="0.2">
      <c r="A33" s="51" t="s">
        <v>12</v>
      </c>
      <c r="B33" s="95">
        <f>[29]Julho!$B$5</f>
        <v>21.212500000000002</v>
      </c>
      <c r="C33" s="95">
        <f>[29]Julho!$B$6</f>
        <v>20.941666666666666</v>
      </c>
      <c r="D33" s="95">
        <f>[29]Julho!$B$7</f>
        <v>21.320833333333336</v>
      </c>
      <c r="E33" s="95">
        <f>[29]Julho!$B$8</f>
        <v>21.149999999999995</v>
      </c>
      <c r="F33" s="95">
        <f>[29]Julho!$B$9</f>
        <v>20.816666666666666</v>
      </c>
      <c r="G33" s="95">
        <f>[29]Julho!$B$10</f>
        <v>21.454166666666666</v>
      </c>
      <c r="H33" s="95">
        <f>[29]Julho!$B$11</f>
        <v>21.895833333333332</v>
      </c>
      <c r="I33" s="95">
        <f>[29]Julho!$B$12</f>
        <v>23.129166666666666</v>
      </c>
      <c r="J33" s="95">
        <f>[29]Julho!$B$13</f>
        <v>24.108333333333334</v>
      </c>
      <c r="K33" s="95">
        <f>[29]Julho!$B$14</f>
        <v>23.616666666666664</v>
      </c>
      <c r="L33" s="95">
        <f>[29]Julho!$B$15</f>
        <v>25.125</v>
      </c>
      <c r="M33" s="95">
        <f>[29]Julho!$B$16</f>
        <v>23.566666666666674</v>
      </c>
      <c r="N33" s="95">
        <f>[29]Julho!$B$17</f>
        <v>18.750000000000004</v>
      </c>
      <c r="O33" s="95">
        <f>[29]Julho!$B$18</f>
        <v>14.5875</v>
      </c>
      <c r="P33" s="95">
        <f>[29]Julho!$B$19</f>
        <v>15.670833333333333</v>
      </c>
      <c r="Q33" s="95">
        <f>[29]Julho!$B$20</f>
        <v>20.058333333333334</v>
      </c>
      <c r="R33" s="95">
        <f>[29]Julho!$B$21</f>
        <v>22.704166666666666</v>
      </c>
      <c r="S33" s="95">
        <f>[29]Julho!$B$22</f>
        <v>18.162499999999998</v>
      </c>
      <c r="T33" s="95">
        <f>[29]Julho!$B$23</f>
        <v>18.041666666666668</v>
      </c>
      <c r="U33" s="95">
        <f>[29]Julho!$B$24</f>
        <v>22.641666666666666</v>
      </c>
      <c r="V33" s="95">
        <f>[29]Julho!$B$25</f>
        <v>24.645833333333329</v>
      </c>
      <c r="W33" s="95">
        <f>[29]Julho!$B$26</f>
        <v>23.604166666666668</v>
      </c>
      <c r="X33" s="95">
        <f>[29]Julho!$B$27</f>
        <v>22.150000000000002</v>
      </c>
      <c r="Y33" s="95">
        <f>[29]Julho!$B$28</f>
        <v>22.870833333333334</v>
      </c>
      <c r="Z33" s="95">
        <f>[29]Julho!$B$29</f>
        <v>22.954166666666666</v>
      </c>
      <c r="AA33" s="95">
        <f>[29]Julho!$B$30</f>
        <v>22.908333333333335</v>
      </c>
      <c r="AB33" s="95">
        <f>[29]Julho!$B$31</f>
        <v>24.333333333333332</v>
      </c>
      <c r="AC33" s="95">
        <f>[29]Julho!$B$32</f>
        <v>23.645833333333339</v>
      </c>
      <c r="AD33" s="95">
        <f>[29]Julho!$B$33</f>
        <v>21.920833333333331</v>
      </c>
      <c r="AE33" s="95">
        <f>[29]Julho!$B$34</f>
        <v>22.474999999999994</v>
      </c>
      <c r="AF33" s="95">
        <f>[29]Julho!$B$35</f>
        <v>23.958333333333332</v>
      </c>
      <c r="AG33" s="94">
        <f t="shared" si="1"/>
        <v>21.755510752688174</v>
      </c>
      <c r="AJ33" s="5" t="s">
        <v>35</v>
      </c>
      <c r="AK33" s="5" t="s">
        <v>35</v>
      </c>
    </row>
    <row r="34" spans="1:38" x14ac:dyDescent="0.2">
      <c r="A34" s="51" t="s">
        <v>13</v>
      </c>
      <c r="B34" s="95">
        <f>[30]Julho!$B$5</f>
        <v>21.541666666666668</v>
      </c>
      <c r="C34" s="95">
        <f>[30]Julho!$B$6</f>
        <v>21.349999999999998</v>
      </c>
      <c r="D34" s="95">
        <f>[30]Julho!$B$7</f>
        <v>21.275000000000002</v>
      </c>
      <c r="E34" s="95">
        <f>[30]Julho!$B$8</f>
        <v>21.008333333333333</v>
      </c>
      <c r="F34" s="95">
        <f>[30]Julho!$B$9</f>
        <v>21.441666666666666</v>
      </c>
      <c r="G34" s="95">
        <f>[30]Julho!$B$10</f>
        <v>22.241666666666671</v>
      </c>
      <c r="H34" s="95">
        <f>[30]Julho!$B$11</f>
        <v>23.245833333333334</v>
      </c>
      <c r="I34" s="95">
        <f>[30]Julho!$B$12</f>
        <v>24.033333333333335</v>
      </c>
      <c r="J34" s="95">
        <f>[30]Julho!$B$13</f>
        <v>25.420833333333334</v>
      </c>
      <c r="K34" s="95">
        <f>[30]Julho!$B$14</f>
        <v>25.541666666666661</v>
      </c>
      <c r="L34" s="95">
        <f>[30]Julho!$B$15</f>
        <v>26.104166666666668</v>
      </c>
      <c r="M34" s="95">
        <f>[30]Julho!$B$16</f>
        <v>26.05416666666666</v>
      </c>
      <c r="N34" s="95">
        <f>[30]Julho!$B$17</f>
        <v>20.262499999999999</v>
      </c>
      <c r="O34" s="95">
        <f>[30]Julho!$B$18</f>
        <v>14.399999999999999</v>
      </c>
      <c r="P34" s="95">
        <f>[30]Julho!$B$19</f>
        <v>16.516666666666669</v>
      </c>
      <c r="Q34" s="95">
        <f>[30]Julho!$B$20</f>
        <v>21.079166666666669</v>
      </c>
      <c r="R34" s="95">
        <f>[30]Julho!$B$21</f>
        <v>22.004166666666666</v>
      </c>
      <c r="S34" s="95">
        <f>[30]Julho!$B$22</f>
        <v>19.450000000000003</v>
      </c>
      <c r="T34" s="95">
        <f>[30]Julho!$B$23</f>
        <v>18.554166666666667</v>
      </c>
      <c r="U34" s="95">
        <f>[30]Julho!$B$24</f>
        <v>22.137499999999999</v>
      </c>
      <c r="V34" s="95">
        <f>[30]Julho!$B$25</f>
        <v>24.037500000000005</v>
      </c>
      <c r="W34" s="95">
        <f>[30]Julho!$B$26</f>
        <v>23.008333333333329</v>
      </c>
      <c r="X34" s="95">
        <f>[30]Julho!$B$27</f>
        <v>22.920833333333331</v>
      </c>
      <c r="Y34" s="95">
        <f>[30]Julho!$B$28</f>
        <v>23.108333333333331</v>
      </c>
      <c r="Z34" s="95">
        <f>[30]Julho!$B$29</f>
        <v>22.549999999999997</v>
      </c>
      <c r="AA34" s="95">
        <f>[30]Julho!$B$30</f>
        <v>23.491666666666664</v>
      </c>
      <c r="AB34" s="95">
        <f>[30]Julho!$B$31</f>
        <v>23.920833333333334</v>
      </c>
      <c r="AC34" s="95">
        <f>[30]Julho!$B$32</f>
        <v>22.962500000000002</v>
      </c>
      <c r="AD34" s="95">
        <f>[30]Julho!$B$33</f>
        <v>21.816666666666663</v>
      </c>
      <c r="AE34" s="95">
        <f>[30]Julho!$B$34</f>
        <v>23.583333333333332</v>
      </c>
      <c r="AF34" s="95">
        <f>[30]Julho!$B$35</f>
        <v>24.395833333333332</v>
      </c>
      <c r="AG34" s="94">
        <f t="shared" si="1"/>
        <v>22.24059139784946</v>
      </c>
      <c r="AJ34" t="s">
        <v>35</v>
      </c>
      <c r="AL34" t="s">
        <v>35</v>
      </c>
    </row>
    <row r="35" spans="1:38" x14ac:dyDescent="0.2">
      <c r="A35" s="51" t="s">
        <v>157</v>
      </c>
      <c r="B35" s="95">
        <f>[31]Julho!$B$5</f>
        <v>20.220833333333335</v>
      </c>
      <c r="C35" s="95">
        <f>[31]Julho!$B$6</f>
        <v>19.208333333333332</v>
      </c>
      <c r="D35" s="95">
        <f>[31]Julho!$B$7</f>
        <v>20.070833333333329</v>
      </c>
      <c r="E35" s="95">
        <f>[31]Julho!$B$8</f>
        <v>19.508333333333336</v>
      </c>
      <c r="F35" s="95">
        <f>[31]Julho!$B$9</f>
        <v>20.337500000000002</v>
      </c>
      <c r="G35" s="95">
        <f>[31]Julho!$B$10</f>
        <v>21.204166666666669</v>
      </c>
      <c r="H35" s="95">
        <f>[31]Julho!$B$11</f>
        <v>24.095833333333328</v>
      </c>
      <c r="I35" s="95">
        <f>[31]Julho!$B$12</f>
        <v>23.404166666666665</v>
      </c>
      <c r="J35" s="95">
        <f>[31]Julho!$B$13</f>
        <v>23.683333333333334</v>
      </c>
      <c r="K35" s="95">
        <f>[31]Julho!$B$14</f>
        <v>23.974999999999998</v>
      </c>
      <c r="L35" s="95">
        <f>[31]Julho!$B$15</f>
        <v>24.862500000000001</v>
      </c>
      <c r="M35" s="95">
        <f>[31]Julho!$B$16</f>
        <v>24.354166666666671</v>
      </c>
      <c r="N35" s="95">
        <f>[31]Julho!$B$17</f>
        <v>16.854166666666668</v>
      </c>
      <c r="O35" s="95">
        <f>[31]Julho!$B$18</f>
        <v>12.141666666666666</v>
      </c>
      <c r="P35" s="95">
        <f>[31]Julho!$B$19</f>
        <v>13.96666666666667</v>
      </c>
      <c r="Q35" s="95">
        <f>[31]Julho!$B$20</f>
        <v>20.066666666666666</v>
      </c>
      <c r="R35" s="95">
        <f>[31]Julho!$B$21</f>
        <v>21.349999999999998</v>
      </c>
      <c r="S35" s="95">
        <f>[31]Julho!$B$22</f>
        <v>17.316666666666666</v>
      </c>
      <c r="T35" s="95">
        <f>[31]Julho!$B$23</f>
        <v>18.687500000000004</v>
      </c>
      <c r="U35" s="95">
        <f>[31]Julho!$B$24</f>
        <v>21.241666666666667</v>
      </c>
      <c r="V35" s="95">
        <f>[31]Julho!$B$25</f>
        <v>23.183333333333334</v>
      </c>
      <c r="W35" s="95">
        <f>[31]Julho!$B$26</f>
        <v>22.245833333333334</v>
      </c>
      <c r="X35" s="95">
        <f>[31]Julho!$B$27</f>
        <v>22.845833333333328</v>
      </c>
      <c r="Y35" s="95">
        <f>[31]Julho!$B$28</f>
        <v>23.245833333333334</v>
      </c>
      <c r="Z35" s="95">
        <f>[31]Julho!$B$29</f>
        <v>23.895833333333339</v>
      </c>
      <c r="AA35" s="95">
        <f>[31]Julho!$B$30</f>
        <v>23.991666666666671</v>
      </c>
      <c r="AB35" s="95">
        <f>[31]Julho!$B$31</f>
        <v>23.283333333333331</v>
      </c>
      <c r="AC35" s="95">
        <f>[31]Julho!$B$32</f>
        <v>20.933333333333334</v>
      </c>
      <c r="AD35" s="95">
        <f>[31]Julho!$B$33</f>
        <v>18.954166666666666</v>
      </c>
      <c r="AE35" s="95">
        <f>[31]Julho!$B$34</f>
        <v>20.19166666666667</v>
      </c>
      <c r="AF35" s="95">
        <f>[31]Julho!$B$35</f>
        <v>22.541666666666671</v>
      </c>
      <c r="AG35" s="94">
        <f t="shared" si="1"/>
        <v>21.027822580645161</v>
      </c>
      <c r="AK35" t="s">
        <v>35</v>
      </c>
    </row>
    <row r="36" spans="1:38" x14ac:dyDescent="0.2">
      <c r="A36" s="51" t="s">
        <v>128</v>
      </c>
      <c r="B36" s="95" t="str">
        <f>[32]Julho!$B$5</f>
        <v>*</v>
      </c>
      <c r="C36" s="95" t="str">
        <f>[32]Julho!$B$6</f>
        <v>*</v>
      </c>
      <c r="D36" s="95" t="str">
        <f>[32]Julho!$B$7</f>
        <v>*</v>
      </c>
      <c r="E36" s="95" t="str">
        <f>[32]Julho!$B$8</f>
        <v>*</v>
      </c>
      <c r="F36" s="95" t="str">
        <f>[32]Julho!$B$9</f>
        <v>*</v>
      </c>
      <c r="G36" s="95" t="str">
        <f>[32]Julho!$B$10</f>
        <v>*</v>
      </c>
      <c r="H36" s="95" t="str">
        <f>[32]Julho!$B$11</f>
        <v>*</v>
      </c>
      <c r="I36" s="95" t="str">
        <f>[32]Julho!$B$12</f>
        <v>*</v>
      </c>
      <c r="J36" s="95" t="str">
        <f>[32]Julho!$B$13</f>
        <v>*</v>
      </c>
      <c r="K36" s="95" t="str">
        <f>[32]Julho!$B$14</f>
        <v>*</v>
      </c>
      <c r="L36" s="95" t="str">
        <f>[32]Julho!$B$15</f>
        <v>*</v>
      </c>
      <c r="M36" s="95" t="str">
        <f>[32]Julho!$B$16</f>
        <v>*</v>
      </c>
      <c r="N36" s="95" t="str">
        <f>[32]Julho!$B$17</f>
        <v>*</v>
      </c>
      <c r="O36" s="95" t="str">
        <f>[32]Julho!$B$18</f>
        <v>*</v>
      </c>
      <c r="P36" s="95" t="str">
        <f>[32]Julho!$B$19</f>
        <v>*</v>
      </c>
      <c r="Q36" s="95" t="str">
        <f>[32]Julho!$B$20</f>
        <v>*</v>
      </c>
      <c r="R36" s="95" t="str">
        <f>[32]Julho!$B$21</f>
        <v>*</v>
      </c>
      <c r="S36" s="95" t="str">
        <f>[32]Julho!$B$22</f>
        <v>*</v>
      </c>
      <c r="T36" s="95" t="str">
        <f>[32]Julho!$B$23</f>
        <v>*</v>
      </c>
      <c r="U36" s="95" t="str">
        <f>[32]Julho!$B$24</f>
        <v>*</v>
      </c>
      <c r="V36" s="95">
        <f>[32]Julho!$B$25</f>
        <v>23.166666666666661</v>
      </c>
      <c r="W36" s="95">
        <f>[32]Julho!$B$26</f>
        <v>23.504166666666666</v>
      </c>
      <c r="X36" s="95">
        <f>[32]Julho!$B$27</f>
        <v>23.745833333333337</v>
      </c>
      <c r="Y36" s="95">
        <f>[32]Julho!$B$28</f>
        <v>24.512500000000003</v>
      </c>
      <c r="Z36" s="95">
        <f>[32]Julho!$B$29</f>
        <v>25.187499999999996</v>
      </c>
      <c r="AA36" s="95">
        <f>[32]Julho!$B$30</f>
        <v>24.274999999999995</v>
      </c>
      <c r="AB36" s="95">
        <f>[32]Julho!$B$31</f>
        <v>23.520833333333329</v>
      </c>
      <c r="AC36" s="95">
        <f>[32]Julho!$B$32</f>
        <v>20.933333333333326</v>
      </c>
      <c r="AD36" s="95">
        <f>[32]Julho!$B$33</f>
        <v>19.787500000000001</v>
      </c>
      <c r="AE36" s="95">
        <f>[32]Julho!$B$34</f>
        <v>20.308333333333334</v>
      </c>
      <c r="AF36" s="95">
        <f>[32]Julho!$B$35</f>
        <v>22.441666666666666</v>
      </c>
      <c r="AG36" s="94">
        <f t="shared" si="1"/>
        <v>22.853030303030298</v>
      </c>
      <c r="AK36" t="s">
        <v>35</v>
      </c>
    </row>
    <row r="37" spans="1:38" x14ac:dyDescent="0.2">
      <c r="A37" s="51" t="s">
        <v>14</v>
      </c>
      <c r="B37" s="95">
        <f>[33]Julho!$B$5</f>
        <v>21.104166666666668</v>
      </c>
      <c r="C37" s="95">
        <f>[33]Julho!$B$6</f>
        <v>19.862499999999997</v>
      </c>
      <c r="D37" s="95">
        <f>[33]Julho!$B$7</f>
        <v>20.05</v>
      </c>
      <c r="E37" s="95">
        <f>[33]Julho!$B$8</f>
        <v>19.387500000000003</v>
      </c>
      <c r="F37" s="95">
        <f>[33]Julho!$B$9</f>
        <v>19.483333333333331</v>
      </c>
      <c r="G37" s="95">
        <f>[33]Julho!$B$10</f>
        <v>20.329166666666669</v>
      </c>
      <c r="H37" s="95">
        <f>[33]Julho!$B$11</f>
        <v>20.879166666666666</v>
      </c>
      <c r="I37" s="95">
        <f>[33]Julho!$B$12</f>
        <v>21.636363636363637</v>
      </c>
      <c r="J37" s="95">
        <f>[33]Julho!$B$13</f>
        <v>23.056521739130442</v>
      </c>
      <c r="K37" s="95">
        <f>[33]Julho!$B$14</f>
        <v>23.045833333333334</v>
      </c>
      <c r="L37" s="95">
        <f>[33]Julho!$B$15</f>
        <v>22.470833333333335</v>
      </c>
      <c r="M37" s="95">
        <f>[33]Julho!$B$16</f>
        <v>22.995833333333334</v>
      </c>
      <c r="N37" s="95">
        <f>[33]Julho!$B$17</f>
        <v>19.858333333333331</v>
      </c>
      <c r="O37" s="95">
        <f>[33]Julho!$B$18</f>
        <v>14.724999999999996</v>
      </c>
      <c r="P37" s="95">
        <f>[33]Julho!$B$19</f>
        <v>15.029166666666669</v>
      </c>
      <c r="Q37" s="95">
        <f>[33]Julho!$B$20</f>
        <v>21.633333333333329</v>
      </c>
      <c r="R37" s="95">
        <f>[33]Julho!$B$21</f>
        <v>22.700000000000003</v>
      </c>
      <c r="S37" s="95">
        <f>[33]Julho!$B$22</f>
        <v>23.249999999999996</v>
      </c>
      <c r="T37" s="95">
        <f>[33]Julho!$B$23</f>
        <v>22.354166666666668</v>
      </c>
      <c r="U37" s="95">
        <f>[33]Julho!$B$24</f>
        <v>24.016666666666662</v>
      </c>
      <c r="V37" s="95">
        <f>[33]Julho!$B$25</f>
        <v>24.366666666666671</v>
      </c>
      <c r="W37" s="95">
        <f>[33]Julho!$B$26</f>
        <v>22.88695652173913</v>
      </c>
      <c r="X37" s="95">
        <f>[33]Julho!$B$27</f>
        <v>23.033333333333335</v>
      </c>
      <c r="Y37" s="95">
        <f>[33]Julho!$B$28</f>
        <v>23.195833333333329</v>
      </c>
      <c r="Z37" s="95">
        <f>[33]Julho!$B$29</f>
        <v>21.991666666666664</v>
      </c>
      <c r="AA37" s="95">
        <f>[33]Julho!$B$30</f>
        <v>23.570833333333329</v>
      </c>
      <c r="AB37" s="95">
        <f>[33]Julho!$B$31</f>
        <v>23.708695652173905</v>
      </c>
      <c r="AC37" s="95">
        <f>[33]Julho!$B$32</f>
        <v>23.737500000000008</v>
      </c>
      <c r="AD37" s="95">
        <f>[33]Julho!$B$33</f>
        <v>22.658333333333342</v>
      </c>
      <c r="AE37" s="95">
        <f>[33]Julho!$B$34</f>
        <v>22.058333333333337</v>
      </c>
      <c r="AF37" s="95">
        <f>[33]Julho!$B$35</f>
        <v>22.845833333333331</v>
      </c>
      <c r="AG37" s="94">
        <f t="shared" si="1"/>
        <v>21.674899060733562</v>
      </c>
      <c r="AJ37" t="s">
        <v>35</v>
      </c>
      <c r="AK37" t="s">
        <v>35</v>
      </c>
    </row>
    <row r="38" spans="1:38" hidden="1" x14ac:dyDescent="0.2">
      <c r="A38" s="51" t="s">
        <v>158</v>
      </c>
      <c r="B38" s="95" t="str">
        <f>[34]Julho!$B$5</f>
        <v xml:space="preserve"> </v>
      </c>
      <c r="C38" s="95" t="str">
        <f>[34]Julho!$B$6</f>
        <v>*</v>
      </c>
      <c r="D38" s="95" t="str">
        <f>[34]Julho!$B$7</f>
        <v>*</v>
      </c>
      <c r="E38" s="95" t="str">
        <f>[34]Julho!$B$8</f>
        <v>*</v>
      </c>
      <c r="F38" s="95" t="str">
        <f>[34]Julho!$B$9</f>
        <v>*</v>
      </c>
      <c r="G38" s="95" t="str">
        <f>[34]Julho!$B$10</f>
        <v>*</v>
      </c>
      <c r="H38" s="95" t="str">
        <f>[34]Julho!$B$11</f>
        <v>*</v>
      </c>
      <c r="I38" s="95" t="str">
        <f>[34]Julho!$B$12</f>
        <v>*</v>
      </c>
      <c r="J38" s="95" t="str">
        <f>[34]Julho!$B$13</f>
        <v>*</v>
      </c>
      <c r="K38" s="95" t="str">
        <f>[34]Julho!$B$14</f>
        <v>*</v>
      </c>
      <c r="L38" s="95" t="str">
        <f>[34]Julho!$B$15</f>
        <v>*</v>
      </c>
      <c r="M38" s="95" t="str">
        <f>[34]Julho!$B$16</f>
        <v>*</v>
      </c>
      <c r="N38" s="95" t="str">
        <f>[34]Julho!$B$17</f>
        <v>*</v>
      </c>
      <c r="O38" s="95" t="str">
        <f>[34]Julho!$B$18</f>
        <v>*</v>
      </c>
      <c r="P38" s="95" t="str">
        <f>[34]Julho!$B$19</f>
        <v>*</v>
      </c>
      <c r="Q38" s="95" t="str">
        <f>[34]Julho!$B$20</f>
        <v>*</v>
      </c>
      <c r="R38" s="95" t="str">
        <f>[34]Julho!$B$21</f>
        <v>*</v>
      </c>
      <c r="S38" s="95" t="str">
        <f>[34]Julho!$B$22</f>
        <v>*</v>
      </c>
      <c r="T38" s="95" t="str">
        <f>[34]Julho!$B$23</f>
        <v>*</v>
      </c>
      <c r="U38" s="95" t="str">
        <f>[34]Julho!$B$24</f>
        <v>*</v>
      </c>
      <c r="V38" s="95" t="str">
        <f>[34]Julho!$B$25</f>
        <v>*</v>
      </c>
      <c r="W38" s="95" t="str">
        <f>[34]Julho!$B$26</f>
        <v>*</v>
      </c>
      <c r="X38" s="95" t="str">
        <f>[34]Julho!$B$27</f>
        <v>*</v>
      </c>
      <c r="Y38" s="95" t="str">
        <f>[34]Julho!$B$28</f>
        <v>*</v>
      </c>
      <c r="Z38" s="95" t="str">
        <f>[34]Julho!$B$29</f>
        <v>*</v>
      </c>
      <c r="AA38" s="95" t="str">
        <f>[34]Julho!$B$30</f>
        <v>*</v>
      </c>
      <c r="AB38" s="95" t="str">
        <f>[34]Julho!$B$31</f>
        <v>*</v>
      </c>
      <c r="AC38" s="95" t="str">
        <f>[34]Julho!$B$32</f>
        <v>*</v>
      </c>
      <c r="AD38" s="95" t="str">
        <f>[34]Julho!$B$33</f>
        <v>*</v>
      </c>
      <c r="AE38" s="95" t="str">
        <f>[34]Julho!$B$34</f>
        <v>*</v>
      </c>
      <c r="AF38" s="95" t="str">
        <f>[34]Julho!$B$35</f>
        <v>*</v>
      </c>
      <c r="AG38" s="94" t="s">
        <v>207</v>
      </c>
      <c r="AI38" s="85" t="s">
        <v>35</v>
      </c>
      <c r="AJ38" s="85" t="s">
        <v>35</v>
      </c>
    </row>
    <row r="39" spans="1:38" x14ac:dyDescent="0.2">
      <c r="A39" s="51" t="s">
        <v>15</v>
      </c>
      <c r="B39" s="95">
        <f>[35]Julho!$B$5</f>
        <v>18.504166666666666</v>
      </c>
      <c r="C39" s="95">
        <f>[35]Julho!$B$6</f>
        <v>18.687500000000004</v>
      </c>
      <c r="D39" s="95">
        <f>[35]Julho!$B$7</f>
        <v>18.033333333333331</v>
      </c>
      <c r="E39" s="95">
        <f>[35]Julho!$B$8</f>
        <v>16.620833333333334</v>
      </c>
      <c r="F39" s="95">
        <f>[35]Julho!$B$9</f>
        <v>17.999999999999996</v>
      </c>
      <c r="G39" s="95">
        <f>[35]Julho!$B$10</f>
        <v>19.820833333333329</v>
      </c>
      <c r="H39" s="95">
        <f>[35]Julho!$B$11</f>
        <v>21.283333333333335</v>
      </c>
      <c r="I39" s="95">
        <f>[35]Julho!$B$12</f>
        <v>23.749999999999996</v>
      </c>
      <c r="J39" s="95">
        <f>[35]Julho!$B$13</f>
        <v>22.262499999999999</v>
      </c>
      <c r="K39" s="95">
        <f>[35]Julho!$B$14</f>
        <v>22.612499999999994</v>
      </c>
      <c r="L39" s="95">
        <f>[35]Julho!$B$15</f>
        <v>25.245833333333326</v>
      </c>
      <c r="M39" s="95">
        <f>[35]Julho!$B$16</f>
        <v>25.029166666666665</v>
      </c>
      <c r="N39" s="95">
        <f>[35]Julho!$B$17</f>
        <v>12.0375</v>
      </c>
      <c r="O39" s="95">
        <f>[35]Julho!$B$18</f>
        <v>10.454166666666667</v>
      </c>
      <c r="P39" s="95">
        <f>[35]Julho!$B$19</f>
        <v>11.779166666666667</v>
      </c>
      <c r="Q39" s="95">
        <f>[35]Julho!$B$20</f>
        <v>16.937500000000004</v>
      </c>
      <c r="R39" s="95">
        <f>[35]Julho!$B$21</f>
        <v>16.220833333333335</v>
      </c>
      <c r="S39" s="95">
        <f>[35]Julho!$B$22</f>
        <v>11.6</v>
      </c>
      <c r="T39" s="95">
        <f>[35]Julho!$B$23</f>
        <v>14.595833333333331</v>
      </c>
      <c r="U39" s="95">
        <f>[35]Julho!$B$24</f>
        <v>18.512499999999999</v>
      </c>
      <c r="V39" s="95">
        <f>[35]Julho!$B$25</f>
        <v>20.608333333333331</v>
      </c>
      <c r="W39" s="95">
        <f>[35]Julho!$B$26</f>
        <v>20.695833333333336</v>
      </c>
      <c r="X39" s="95">
        <f>[35]Julho!$B$27</f>
        <v>22.337500000000002</v>
      </c>
      <c r="Y39" s="95">
        <f>[35]Julho!$B$28</f>
        <v>22.525000000000002</v>
      </c>
      <c r="Z39" s="95">
        <f>[35]Julho!$B$29</f>
        <v>22.583333333333332</v>
      </c>
      <c r="AA39" s="95">
        <f>[35]Julho!$B$30</f>
        <v>21.141666666666669</v>
      </c>
      <c r="AB39" s="95">
        <f>[35]Julho!$B$31</f>
        <v>19.462499999999999</v>
      </c>
      <c r="AC39" s="95">
        <f>[35]Julho!$B$32</f>
        <v>18.45</v>
      </c>
      <c r="AD39" s="95">
        <f>[35]Julho!$B$33</f>
        <v>16.904166666666669</v>
      </c>
      <c r="AE39" s="95">
        <f>[35]Julho!$B$34</f>
        <v>18.433333333333334</v>
      </c>
      <c r="AF39" s="95">
        <f>[35]Julho!$B$35</f>
        <v>21.233333333333334</v>
      </c>
      <c r="AG39" s="94">
        <f t="shared" si="1"/>
        <v>18.914919354838709</v>
      </c>
      <c r="AH39" s="12" t="s">
        <v>35</v>
      </c>
      <c r="AI39" s="12" t="s">
        <v>35</v>
      </c>
      <c r="AJ39" t="s">
        <v>35</v>
      </c>
      <c r="AK39" t="s">
        <v>35</v>
      </c>
    </row>
    <row r="40" spans="1:38" x14ac:dyDescent="0.2">
      <c r="A40" s="51" t="s">
        <v>16</v>
      </c>
      <c r="B40" s="95">
        <f>[36]Julho!$B$5</f>
        <v>22.333333333333332</v>
      </c>
      <c r="C40" s="95">
        <f>[36]Julho!$B$6</f>
        <v>21.637499999999999</v>
      </c>
      <c r="D40" s="95">
        <f>[36]Julho!$B$7</f>
        <v>22.566666666666666</v>
      </c>
      <c r="E40" s="95">
        <f>[36]Julho!$B$8</f>
        <v>23.0625</v>
      </c>
      <c r="F40" s="95">
        <f>[36]Julho!$B$9</f>
        <v>23.604166666666668</v>
      </c>
      <c r="G40" s="95">
        <f>[36]Julho!$B$10</f>
        <v>25.720833333333335</v>
      </c>
      <c r="H40" s="95">
        <f>[36]Julho!$B$11</f>
        <v>26.629166666666659</v>
      </c>
      <c r="I40" s="95">
        <f>[36]Julho!$B$12</f>
        <v>27.191666666666674</v>
      </c>
      <c r="J40" s="95">
        <f>[36]Julho!$B$13</f>
        <v>26.591666666666665</v>
      </c>
      <c r="K40" s="95">
        <f>[36]Julho!$B$14</f>
        <v>27.154166666666672</v>
      </c>
      <c r="L40" s="95">
        <f>[36]Julho!$B$15</f>
        <v>27.891666666666669</v>
      </c>
      <c r="M40" s="95">
        <f>[36]Julho!$B$16</f>
        <v>28.129166666666663</v>
      </c>
      <c r="N40" s="95">
        <f>[36]Julho!$B$17</f>
        <v>17.50416666666667</v>
      </c>
      <c r="O40" s="95">
        <f>[36]Julho!$B$18</f>
        <v>14.557894736842103</v>
      </c>
      <c r="P40" s="95">
        <f>[36]Julho!$B$19</f>
        <v>16.558333333333334</v>
      </c>
      <c r="Q40" s="95">
        <f>[36]Julho!$B$20</f>
        <v>19.158333333333331</v>
      </c>
      <c r="R40" s="95">
        <f>[36]Julho!$B$21</f>
        <v>17.645833333333332</v>
      </c>
      <c r="S40" s="95">
        <f>[36]Julho!$B$22</f>
        <v>14.299999999999999</v>
      </c>
      <c r="T40" s="95">
        <f>[36]Julho!$B$23</f>
        <v>15.766666666666667</v>
      </c>
      <c r="U40" s="95">
        <f>[36]Julho!$B$24</f>
        <v>21.970833333333335</v>
      </c>
      <c r="V40" s="95">
        <f>[36]Julho!$B$25</f>
        <v>26.033333333333328</v>
      </c>
      <c r="W40" s="95">
        <f>[36]Julho!$B$26</f>
        <v>26.100000000000009</v>
      </c>
      <c r="X40" s="95">
        <f>[36]Julho!$B$27</f>
        <v>26.416666666666661</v>
      </c>
      <c r="Y40" s="95">
        <f>[36]Julho!$B$28</f>
        <v>25.679166666666671</v>
      </c>
      <c r="Z40" s="95">
        <f>[36]Julho!$B$29</f>
        <v>22.9375</v>
      </c>
      <c r="AA40" s="95">
        <f>[36]Julho!$B$30</f>
        <v>22.883333333333326</v>
      </c>
      <c r="AB40" s="95">
        <f>[36]Julho!$B$31</f>
        <v>20.616666666666667</v>
      </c>
      <c r="AC40" s="95">
        <f>[36]Julho!$B$32</f>
        <v>18.850000000000001</v>
      </c>
      <c r="AD40" s="95">
        <f>[36]Julho!$B$33</f>
        <v>20.879166666666666</v>
      </c>
      <c r="AE40" s="95">
        <f>[36]Julho!$B$34</f>
        <v>22.620833333333337</v>
      </c>
      <c r="AF40" s="95">
        <f>[36]Julho!$B$35</f>
        <v>25.454166666666669</v>
      </c>
      <c r="AG40" s="94">
        <f t="shared" si="1"/>
        <v>22.530496604414264</v>
      </c>
      <c r="AI40" s="12" t="s">
        <v>35</v>
      </c>
      <c r="AK40" t="s">
        <v>35</v>
      </c>
    </row>
    <row r="41" spans="1:38" x14ac:dyDescent="0.2">
      <c r="A41" s="51" t="s">
        <v>159</v>
      </c>
      <c r="B41" s="95">
        <f>[37]Julho!$B$5</f>
        <v>19.733333333333331</v>
      </c>
      <c r="C41" s="95">
        <f>[37]Julho!$B$6</f>
        <v>19.375</v>
      </c>
      <c r="D41" s="95">
        <f>[37]Julho!$B$7</f>
        <v>19.2</v>
      </c>
      <c r="E41" s="95">
        <f>[37]Julho!$B$8</f>
        <v>19.3125</v>
      </c>
      <c r="F41" s="95">
        <f>[37]Julho!$B$9</f>
        <v>19.316666666666666</v>
      </c>
      <c r="G41" s="95">
        <f>[37]Julho!$B$10</f>
        <v>20.304166666666667</v>
      </c>
      <c r="H41" s="95">
        <f>[37]Julho!$B$11</f>
        <v>22.333333333333339</v>
      </c>
      <c r="I41" s="95">
        <f>[37]Julho!$B$12</f>
        <v>21.954166666666669</v>
      </c>
      <c r="J41" s="95">
        <f>[37]Julho!$B$13</f>
        <v>22.229166666666668</v>
      </c>
      <c r="K41" s="95">
        <f>[37]Julho!$B$14</f>
        <v>23.791666666666668</v>
      </c>
      <c r="L41" s="95">
        <f>[37]Julho!$B$15</f>
        <v>23.879166666666666</v>
      </c>
      <c r="M41" s="95">
        <f>[37]Julho!$B$16</f>
        <v>23.087500000000002</v>
      </c>
      <c r="N41" s="95">
        <f>[37]Julho!$B$17</f>
        <v>18.608333333333334</v>
      </c>
      <c r="O41" s="95">
        <f>[37]Julho!$B$18</f>
        <v>12.170833333333334</v>
      </c>
      <c r="P41" s="95">
        <f>[37]Julho!$B$19</f>
        <v>13.554166666666667</v>
      </c>
      <c r="Q41" s="95">
        <f>[37]Julho!$B$20</f>
        <v>20.837500000000002</v>
      </c>
      <c r="R41" s="95">
        <f>[37]Julho!$B$21</f>
        <v>22.5</v>
      </c>
      <c r="S41" s="95">
        <f>[37]Julho!$B$22</f>
        <v>20.616666666666671</v>
      </c>
      <c r="T41" s="95">
        <f>[37]Julho!$B$23</f>
        <v>20.066666666666666</v>
      </c>
      <c r="U41" s="95">
        <f>[37]Julho!$B$24</f>
        <v>21.741666666666671</v>
      </c>
      <c r="V41" s="95">
        <f>[37]Julho!$B$25</f>
        <v>23.683333333333334</v>
      </c>
      <c r="W41" s="95">
        <f>[37]Julho!$B$26</f>
        <v>23.683333333333334</v>
      </c>
      <c r="X41" s="95">
        <f>[37]Julho!$B$27</f>
        <v>22.908333333333331</v>
      </c>
      <c r="Y41" s="95">
        <f>[37]Julho!$B$28</f>
        <v>22.758333333333329</v>
      </c>
      <c r="Z41" s="95">
        <f>[37]Julho!$B$29</f>
        <v>21.700000000000003</v>
      </c>
      <c r="AA41" s="95">
        <f>[37]Julho!$B$30</f>
        <v>22.433333333333334</v>
      </c>
      <c r="AB41" s="95">
        <f>[37]Julho!$B$31</f>
        <v>24.220833333333331</v>
      </c>
      <c r="AC41" s="95">
        <f>[37]Julho!$B$32</f>
        <v>22.629166666666666</v>
      </c>
      <c r="AD41" s="95">
        <f>[37]Julho!$B$33</f>
        <v>20.591666666666665</v>
      </c>
      <c r="AE41" s="95">
        <f>[37]Julho!$B$34</f>
        <v>21.941666666666666</v>
      </c>
      <c r="AF41" s="95">
        <f>[37]Julho!$B$35</f>
        <v>22.470833333333331</v>
      </c>
      <c r="AG41" s="94">
        <f t="shared" si="1"/>
        <v>21.084946236559144</v>
      </c>
      <c r="AI41" s="12" t="s">
        <v>35</v>
      </c>
      <c r="AK41" t="s">
        <v>35</v>
      </c>
    </row>
    <row r="42" spans="1:38" x14ac:dyDescent="0.2">
      <c r="A42" s="51" t="s">
        <v>17</v>
      </c>
      <c r="B42" s="95">
        <f>[38]Julho!$B$5</f>
        <v>18.104166666666668</v>
      </c>
      <c r="C42" s="95">
        <f>[38]Julho!$B$6</f>
        <v>18.12916666666667</v>
      </c>
      <c r="D42" s="95">
        <f>[38]Julho!$B$7</f>
        <v>18.558333333333334</v>
      </c>
      <c r="E42" s="95">
        <f>[38]Julho!$B$8</f>
        <v>19.616666666666671</v>
      </c>
      <c r="F42" s="95">
        <f>[38]Julho!$B$9</f>
        <v>19.083333333333336</v>
      </c>
      <c r="G42" s="95">
        <f>[38]Julho!$B$10</f>
        <v>20.954166666666669</v>
      </c>
      <c r="H42" s="95">
        <f>[38]Julho!$B$11</f>
        <v>24.020833333333332</v>
      </c>
      <c r="I42" s="95">
        <f>[38]Julho!$B$12</f>
        <v>22.325000000000003</v>
      </c>
      <c r="J42" s="95">
        <f>[38]Julho!$B$13</f>
        <v>22.941666666666666</v>
      </c>
      <c r="K42" s="95">
        <f>[38]Julho!$B$14</f>
        <v>23.104166666666671</v>
      </c>
      <c r="L42" s="95">
        <f>[38]Julho!$B$15</f>
        <v>24.566666666666663</v>
      </c>
      <c r="M42" s="95">
        <f>[38]Julho!$B$16</f>
        <v>22.870833333333334</v>
      </c>
      <c r="N42" s="95">
        <f>[38]Julho!$B$17</f>
        <v>16.987499999999997</v>
      </c>
      <c r="O42" s="95">
        <f>[38]Julho!$B$18</f>
        <v>12.27916666666667</v>
      </c>
      <c r="P42" s="95">
        <f>[38]Julho!$B$19</f>
        <v>12.483333333333336</v>
      </c>
      <c r="Q42" s="95">
        <f>[38]Julho!$B$20</f>
        <v>18.712500000000002</v>
      </c>
      <c r="R42" s="95">
        <f>[38]Julho!$B$21</f>
        <v>20.508333333333333</v>
      </c>
      <c r="S42" s="95">
        <f>[38]Julho!$B$22</f>
        <v>17.216666666666665</v>
      </c>
      <c r="T42" s="95">
        <f>[38]Julho!$B$23</f>
        <v>18.741666666666664</v>
      </c>
      <c r="U42" s="95">
        <f>[38]Julho!$B$24</f>
        <v>21.262499999999999</v>
      </c>
      <c r="V42" s="95">
        <f>[38]Julho!$B$25</f>
        <v>23.391666666666662</v>
      </c>
      <c r="W42" s="95">
        <f>[38]Julho!$B$26</f>
        <v>23.258333333333329</v>
      </c>
      <c r="X42" s="95">
        <f>[38]Julho!$B$27</f>
        <v>22.779166666666665</v>
      </c>
      <c r="Y42" s="95">
        <f>[38]Julho!$B$28</f>
        <v>22.412500000000005</v>
      </c>
      <c r="Z42" s="95">
        <f>[38]Julho!$B$29</f>
        <v>22.929166666666664</v>
      </c>
      <c r="AA42" s="95">
        <f>[38]Julho!$B$30</f>
        <v>22.599999999999998</v>
      </c>
      <c r="AB42" s="95">
        <f>[38]Julho!$B$31</f>
        <v>22.933333333333334</v>
      </c>
      <c r="AC42" s="95">
        <f>[38]Julho!$B$32</f>
        <v>20.770833333333332</v>
      </c>
      <c r="AD42" s="95">
        <f>[38]Julho!$B$33</f>
        <v>18.958333333333332</v>
      </c>
      <c r="AE42" s="95">
        <f>[38]Julho!$B$34</f>
        <v>19.966666666666669</v>
      </c>
      <c r="AF42" s="95">
        <f>[38]Julho!$B$35</f>
        <v>21.754166666666663</v>
      </c>
      <c r="AG42" s="94">
        <f t="shared" si="1"/>
        <v>20.458736559139783</v>
      </c>
      <c r="AI42" s="12" t="s">
        <v>35</v>
      </c>
      <c r="AK42" t="s">
        <v>35</v>
      </c>
    </row>
    <row r="43" spans="1:38" x14ac:dyDescent="0.2">
      <c r="A43" s="51" t="s">
        <v>141</v>
      </c>
      <c r="B43" s="95">
        <f>[39]Julho!$B$5</f>
        <v>19.212500000000002</v>
      </c>
      <c r="C43" s="95">
        <f>[39]Julho!$B$6</f>
        <v>19.545833333333331</v>
      </c>
      <c r="D43" s="95">
        <f>[39]Julho!$B$7</f>
        <v>19.025000000000002</v>
      </c>
      <c r="E43" s="95">
        <f>[39]Julho!$B$8</f>
        <v>18.000000000000004</v>
      </c>
      <c r="F43" s="95">
        <f>[39]Julho!$B$9</f>
        <v>19.625</v>
      </c>
      <c r="G43" s="95">
        <f>[39]Julho!$B$10</f>
        <v>21.454166666666669</v>
      </c>
      <c r="H43" s="95">
        <f>[39]Julho!$B$11</f>
        <v>23.108333333333334</v>
      </c>
      <c r="I43" s="95">
        <f>[39]Julho!$B$12</f>
        <v>22.400000000000002</v>
      </c>
      <c r="J43" s="95">
        <f>[39]Julho!$B$13</f>
        <v>20.491666666666664</v>
      </c>
      <c r="K43" s="95">
        <f>[39]Julho!$B$14</f>
        <v>23.512499999999999</v>
      </c>
      <c r="L43" s="95">
        <f>[39]Julho!$B$15</f>
        <v>22.987500000000001</v>
      </c>
      <c r="M43" s="95">
        <f>[39]Julho!$B$16</f>
        <v>22.704166666666662</v>
      </c>
      <c r="N43" s="95">
        <f>[39]Julho!$B$17</f>
        <v>17.991666666666664</v>
      </c>
      <c r="O43" s="95">
        <f>[39]Julho!$B$18</f>
        <v>12.554166666666665</v>
      </c>
      <c r="P43" s="95">
        <f>[39]Julho!$B$19</f>
        <v>12.729166666666664</v>
      </c>
      <c r="Q43" s="95">
        <f>[39]Julho!$B$20</f>
        <v>20.520833333333332</v>
      </c>
      <c r="R43" s="95">
        <f>[39]Julho!$B$21</f>
        <v>21.754166666666666</v>
      </c>
      <c r="S43" s="95">
        <f>[39]Julho!$B$22</f>
        <v>19.258333333333333</v>
      </c>
      <c r="T43" s="95">
        <f>[39]Julho!$B$23</f>
        <v>19.012499999999999</v>
      </c>
      <c r="U43" s="95">
        <f>[39]Julho!$B$24</f>
        <v>21.154166666666661</v>
      </c>
      <c r="V43" s="95">
        <f>[39]Julho!$B$25</f>
        <v>23.054166666666664</v>
      </c>
      <c r="W43" s="95">
        <f>[39]Julho!$B$26</f>
        <v>23.179166666666671</v>
      </c>
      <c r="X43" s="95">
        <f>[39]Julho!$B$27</f>
        <v>23.487500000000001</v>
      </c>
      <c r="Y43" s="95">
        <f>[39]Julho!$B$28</f>
        <v>23.279166666666669</v>
      </c>
      <c r="Z43" s="95">
        <f>[39]Julho!$B$29</f>
        <v>22.033333333333335</v>
      </c>
      <c r="AA43" s="95">
        <f>[39]Julho!$B$30</f>
        <v>23.904166666666665</v>
      </c>
      <c r="AB43" s="95">
        <f>[39]Julho!$B$31</f>
        <v>23.995833333333334</v>
      </c>
      <c r="AC43" s="95">
        <f>[39]Julho!$B$32</f>
        <v>22.05</v>
      </c>
      <c r="AD43" s="95">
        <f>[39]Julho!$B$33</f>
        <v>20.595833333333335</v>
      </c>
      <c r="AE43" s="95">
        <f>[39]Julho!$B$34</f>
        <v>20.537499999999998</v>
      </c>
      <c r="AF43" s="95">
        <f>[39]Julho!$B$35</f>
        <v>21.533333333333335</v>
      </c>
      <c r="AG43" s="94">
        <f t="shared" si="1"/>
        <v>20.796505376344079</v>
      </c>
      <c r="AI43" s="12" t="s">
        <v>35</v>
      </c>
      <c r="AJ43" t="s">
        <v>35</v>
      </c>
    </row>
    <row r="44" spans="1:38" x14ac:dyDescent="0.2">
      <c r="A44" s="51" t="s">
        <v>18</v>
      </c>
      <c r="B44" s="95">
        <f>[40]Julho!$B$5</f>
        <v>20.154166666666665</v>
      </c>
      <c r="C44" s="95">
        <f>[40]Julho!$B$6</f>
        <v>19.824999999999999</v>
      </c>
      <c r="D44" s="95">
        <f>[40]Julho!$B$7</f>
        <v>19.974999999999998</v>
      </c>
      <c r="E44" s="95">
        <f>[40]Julho!$B$8</f>
        <v>19.429166666666667</v>
      </c>
      <c r="F44" s="95">
        <f>[40]Julho!$B$9</f>
        <v>20.366666666666667</v>
      </c>
      <c r="G44" s="95">
        <f>[40]Julho!$B$10</f>
        <v>20.329166666666662</v>
      </c>
      <c r="H44" s="95">
        <f>[40]Julho!$B$11</f>
        <v>20.904166666666665</v>
      </c>
      <c r="I44" s="95">
        <f>[40]Julho!$B$12</f>
        <v>21.016666666666662</v>
      </c>
      <c r="J44" s="95">
        <f>[40]Julho!$B$13</f>
        <v>23.100000000000005</v>
      </c>
      <c r="K44" s="95">
        <f>[40]Julho!$B$14</f>
        <v>22.545833333333334</v>
      </c>
      <c r="L44" s="95">
        <f>[40]Julho!$B$15</f>
        <v>22.554166666666674</v>
      </c>
      <c r="M44" s="95">
        <f>[40]Julho!$B$16</f>
        <v>22.237499999999997</v>
      </c>
      <c r="N44" s="95">
        <f>[40]Julho!$B$17</f>
        <v>17.133333333333333</v>
      </c>
      <c r="O44" s="95">
        <f>[40]Julho!$B$18</f>
        <v>11.866666666666667</v>
      </c>
      <c r="P44" s="95">
        <f>[40]Julho!$B$19</f>
        <v>15.433333333333332</v>
      </c>
      <c r="Q44" s="95">
        <f>[40]Julho!$B$20</f>
        <v>20.695833333333329</v>
      </c>
      <c r="R44" s="95">
        <f>[40]Julho!$B$21</f>
        <v>21.441666666666663</v>
      </c>
      <c r="S44" s="95">
        <f>[40]Julho!$B$22</f>
        <v>20.458333333333336</v>
      </c>
      <c r="T44" s="95">
        <f>[40]Julho!$B$23</f>
        <v>20.670833333333338</v>
      </c>
      <c r="U44" s="95">
        <f>[40]Julho!$B$24</f>
        <v>22.30416666666666</v>
      </c>
      <c r="V44" s="95">
        <f>[40]Julho!$B$25</f>
        <v>22.866666666666671</v>
      </c>
      <c r="W44" s="95">
        <f>[40]Julho!$B$26</f>
        <v>21.991666666666671</v>
      </c>
      <c r="X44" s="95">
        <f>[40]Julho!$B$27</f>
        <v>22.087499999999995</v>
      </c>
      <c r="Y44" s="95">
        <f>[40]Julho!$B$28</f>
        <v>21.82083333333334</v>
      </c>
      <c r="Z44" s="95">
        <f>[40]Julho!$B$29</f>
        <v>22.770833333333339</v>
      </c>
      <c r="AA44" s="95">
        <f>[40]Julho!$B$30</f>
        <v>21.933333333333334</v>
      </c>
      <c r="AB44" s="95">
        <f>[40]Julho!$B$31</f>
        <v>22.679166666666671</v>
      </c>
      <c r="AC44" s="95">
        <f>[40]Julho!$B$32</f>
        <v>23.575000000000003</v>
      </c>
      <c r="AD44" s="95">
        <f>[40]Julho!$B$33</f>
        <v>21.316666666666666</v>
      </c>
      <c r="AE44" s="95">
        <f>[40]Julho!$B$34</f>
        <v>22.412500000000009</v>
      </c>
      <c r="AF44" s="95">
        <f>[40]Julho!$B$35</f>
        <v>23.191666666666674</v>
      </c>
      <c r="AG44" s="94">
        <f t="shared" si="1"/>
        <v>20.938306451612906</v>
      </c>
      <c r="AK44" t="s">
        <v>35</v>
      </c>
    </row>
    <row r="45" spans="1:38" hidden="1" x14ac:dyDescent="0.2">
      <c r="A45" s="51" t="s">
        <v>146</v>
      </c>
      <c r="B45" s="95" t="str">
        <f>[41]Julho!$B$5</f>
        <v>*</v>
      </c>
      <c r="C45" s="95" t="str">
        <f>[41]Julho!$B$6</f>
        <v>*</v>
      </c>
      <c r="D45" s="95" t="str">
        <f>[41]Julho!$B$7</f>
        <v>*</v>
      </c>
      <c r="E45" s="95" t="str">
        <f>[41]Julho!$B$8</f>
        <v>*</v>
      </c>
      <c r="F45" s="95" t="str">
        <f>[41]Julho!$B$9</f>
        <v>*</v>
      </c>
      <c r="G45" s="95" t="str">
        <f>[41]Julho!$B$10</f>
        <v>*</v>
      </c>
      <c r="H45" s="95" t="str">
        <f>[41]Julho!$B$11</f>
        <v>*</v>
      </c>
      <c r="I45" s="95" t="str">
        <f>[41]Julho!$B$12</f>
        <v>*</v>
      </c>
      <c r="J45" s="95" t="str">
        <f>[41]Julho!$B$13</f>
        <v>*</v>
      </c>
      <c r="K45" s="95" t="str">
        <f>[41]Julho!$B$14</f>
        <v>*</v>
      </c>
      <c r="L45" s="95" t="str">
        <f>[41]Julho!$B$15</f>
        <v>*</v>
      </c>
      <c r="M45" s="95" t="str">
        <f>[41]Julho!$B$16</f>
        <v>*</v>
      </c>
      <c r="N45" s="95" t="str">
        <f>[41]Julho!$B$17</f>
        <v>*</v>
      </c>
      <c r="O45" s="95" t="str">
        <f>[41]Julho!$B$18</f>
        <v>*</v>
      </c>
      <c r="P45" s="95" t="str">
        <f>[41]Julho!$B$19</f>
        <v>*</v>
      </c>
      <c r="Q45" s="95" t="str">
        <f>[41]Julho!$B$20</f>
        <v>*</v>
      </c>
      <c r="R45" s="95" t="str">
        <f>[41]Julho!$B$21</f>
        <v>*</v>
      </c>
      <c r="S45" s="95" t="str">
        <f>[41]Julho!$B$22</f>
        <v>*</v>
      </c>
      <c r="T45" s="95" t="str">
        <f>[41]Julho!$B$23</f>
        <v>*</v>
      </c>
      <c r="U45" s="95" t="str">
        <f>[41]Julho!$B$24</f>
        <v>*</v>
      </c>
      <c r="V45" s="95" t="str">
        <f>[41]Julho!$B$25</f>
        <v>*</v>
      </c>
      <c r="W45" s="95" t="str">
        <f>[41]Julho!$B$26</f>
        <v>*</v>
      </c>
      <c r="X45" s="95" t="str">
        <f>[41]Julho!$B$27</f>
        <v>*</v>
      </c>
      <c r="Y45" s="95" t="str">
        <f>[41]Julho!$B$28</f>
        <v>*</v>
      </c>
      <c r="Z45" s="95" t="str">
        <f>[41]Julho!$B$29</f>
        <v>*</v>
      </c>
      <c r="AA45" s="95" t="str">
        <f>[41]Julho!$B$30</f>
        <v>*</v>
      </c>
      <c r="AB45" s="95" t="str">
        <f>[41]Julho!$B$31</f>
        <v>*</v>
      </c>
      <c r="AC45" s="95" t="str">
        <f>[41]Julho!$B$32</f>
        <v>*</v>
      </c>
      <c r="AD45" s="95" t="str">
        <f>[41]Julho!$B$33</f>
        <v>*</v>
      </c>
      <c r="AE45" s="95" t="str">
        <f>[41]Julho!$B$34</f>
        <v>*</v>
      </c>
      <c r="AF45" s="95" t="str">
        <f>[41]Julho!$B$35</f>
        <v>*</v>
      </c>
      <c r="AG45" s="94" t="s">
        <v>207</v>
      </c>
    </row>
    <row r="46" spans="1:38" x14ac:dyDescent="0.2">
      <c r="A46" s="51" t="s">
        <v>19</v>
      </c>
      <c r="B46" s="95">
        <f>[42]Julho!$B$5</f>
        <v>19.300000000000004</v>
      </c>
      <c r="C46" s="95">
        <f>[42]Julho!$B$6</f>
        <v>19.283333333333335</v>
      </c>
      <c r="D46" s="95">
        <f>[42]Julho!$B$7</f>
        <v>18.924999999999997</v>
      </c>
      <c r="E46" s="95">
        <f>[42]Julho!$B$8</f>
        <v>18.295833333333334</v>
      </c>
      <c r="F46" s="95">
        <f>[42]Julho!$B$9</f>
        <v>18.416666666666668</v>
      </c>
      <c r="G46" s="95">
        <f>[42]Julho!$B$10</f>
        <v>19.104166666666664</v>
      </c>
      <c r="H46" s="95">
        <f>[42]Julho!$B$11</f>
        <v>19.683333333333334</v>
      </c>
      <c r="I46" s="95">
        <f>[42]Julho!$B$12</f>
        <v>21.529166666666665</v>
      </c>
      <c r="J46" s="95">
        <f>[42]Julho!$B$13</f>
        <v>22</v>
      </c>
      <c r="K46" s="95">
        <f>[42]Julho!$B$14</f>
        <v>21.254166666666666</v>
      </c>
      <c r="L46" s="95">
        <f>[42]Julho!$B$15</f>
        <v>23.366666666666671</v>
      </c>
      <c r="M46" s="95">
        <f>[42]Julho!$B$16</f>
        <v>23.408333333333335</v>
      </c>
      <c r="N46" s="95">
        <f>[42]Julho!$B$17</f>
        <v>12.733333333333333</v>
      </c>
      <c r="O46" s="95">
        <f>[42]Julho!$B$18</f>
        <v>10.5875</v>
      </c>
      <c r="P46" s="95">
        <f>[42]Julho!$B$19</f>
        <v>12.220833333333337</v>
      </c>
      <c r="Q46" s="95">
        <f>[42]Julho!$B$20</f>
        <v>16.791666666666668</v>
      </c>
      <c r="R46" s="95">
        <f>[42]Julho!$B$21</f>
        <v>15.512500000000001</v>
      </c>
      <c r="S46" s="95">
        <f>[42]Julho!$B$22</f>
        <v>12.375</v>
      </c>
      <c r="T46" s="95">
        <f>[42]Julho!$B$23</f>
        <v>15.320833333333335</v>
      </c>
      <c r="U46" s="95">
        <f>[42]Julho!$B$24</f>
        <v>19.395833333333339</v>
      </c>
      <c r="V46" s="95">
        <f>[42]Julho!$B$25</f>
        <v>21.416666666666668</v>
      </c>
      <c r="W46" s="95">
        <f>[42]Julho!$B$26</f>
        <v>22.066666666666663</v>
      </c>
      <c r="X46" s="95">
        <f>[42]Julho!$B$27</f>
        <v>21.554166666666664</v>
      </c>
      <c r="Y46" s="95">
        <f>[42]Julho!$B$28</f>
        <v>22.645833333333332</v>
      </c>
      <c r="Z46" s="95">
        <f>[42]Julho!$B$29</f>
        <v>22.987499999999997</v>
      </c>
      <c r="AA46" s="95">
        <f>[42]Julho!$B$30</f>
        <v>21.604166666666668</v>
      </c>
      <c r="AB46" s="95">
        <f>[42]Julho!$B$31</f>
        <v>17.424999999999997</v>
      </c>
      <c r="AC46" s="95">
        <f>[42]Julho!$B$32</f>
        <v>17.595833333333335</v>
      </c>
      <c r="AD46" s="95">
        <f>[42]Julho!$B$33</f>
        <v>17.245833333333334</v>
      </c>
      <c r="AE46" s="95">
        <f>[42]Julho!$B$34</f>
        <v>18.087500000000002</v>
      </c>
      <c r="AF46" s="95">
        <f>[42]Julho!$B$35</f>
        <v>20.670833333333334</v>
      </c>
      <c r="AG46" s="94">
        <f t="shared" si="1"/>
        <v>18.800134408602151</v>
      </c>
      <c r="AH46" s="12" t="s">
        <v>35</v>
      </c>
      <c r="AI46" s="12" t="s">
        <v>35</v>
      </c>
      <c r="AK46" t="s">
        <v>35</v>
      </c>
    </row>
    <row r="47" spans="1:38" x14ac:dyDescent="0.2">
      <c r="A47" s="51" t="s">
        <v>23</v>
      </c>
      <c r="B47" s="95">
        <f>[43]Julho!$B$5</f>
        <v>20.083333333333332</v>
      </c>
      <c r="C47" s="95">
        <f>[43]Julho!$B$6</f>
        <v>20.458333333333332</v>
      </c>
      <c r="D47" s="95">
        <f>[43]Julho!$B$7</f>
        <v>21.145833333333336</v>
      </c>
      <c r="E47" s="95">
        <f>[43]Julho!$B$8</f>
        <v>20.925000000000001</v>
      </c>
      <c r="F47" s="95">
        <f>[43]Julho!$B$9</f>
        <v>21.283333333333328</v>
      </c>
      <c r="G47" s="95">
        <f>[43]Julho!$B$10</f>
        <v>22.954166666666666</v>
      </c>
      <c r="H47" s="95">
        <f>[43]Julho!$B$11</f>
        <v>23.937500000000004</v>
      </c>
      <c r="I47" s="95">
        <f>[43]Julho!$B$12</f>
        <v>23.558333333333334</v>
      </c>
      <c r="J47" s="95">
        <f>[43]Julho!$B$13</f>
        <v>23.637500000000003</v>
      </c>
      <c r="K47" s="95">
        <f>[43]Julho!$B$14</f>
        <v>24.129166666666674</v>
      </c>
      <c r="L47" s="95">
        <f>[43]Julho!$B$15</f>
        <v>25.220833333333335</v>
      </c>
      <c r="M47" s="95">
        <f>[43]Julho!$B$16</f>
        <v>25.108333333333334</v>
      </c>
      <c r="N47" s="95">
        <f>[43]Julho!$B$17</f>
        <v>17.004166666666666</v>
      </c>
      <c r="O47" s="95">
        <f>[43]Julho!$B$18</f>
        <v>12.233333333333333</v>
      </c>
      <c r="P47" s="95">
        <f>[43]Julho!$B$19</f>
        <v>14.12916666666667</v>
      </c>
      <c r="Q47" s="95">
        <f>[43]Julho!$B$20</f>
        <v>20.750000000000004</v>
      </c>
      <c r="R47" s="95">
        <f>[43]Julho!$B$21</f>
        <v>21.854166666666668</v>
      </c>
      <c r="S47" s="95">
        <f>[43]Julho!$B$22</f>
        <v>17.266666666666669</v>
      </c>
      <c r="T47" s="95">
        <f>[43]Julho!$B$23</f>
        <v>18.479166666666668</v>
      </c>
      <c r="U47" s="95">
        <f>[43]Julho!$B$24</f>
        <v>21.954166666666669</v>
      </c>
      <c r="V47" s="95">
        <f>[43]Julho!$B$25</f>
        <v>24.737500000000008</v>
      </c>
      <c r="W47" s="95">
        <f>[43]Julho!$B$26</f>
        <v>24.654166666666669</v>
      </c>
      <c r="X47" s="95">
        <f>[43]Julho!$B$27</f>
        <v>23.462500000000006</v>
      </c>
      <c r="Y47" s="95">
        <f>[43]Julho!$B$28</f>
        <v>23.645833333333329</v>
      </c>
      <c r="Z47" s="95">
        <f>[43]Julho!$B$29</f>
        <v>23.820833333333329</v>
      </c>
      <c r="AA47" s="95">
        <f>[43]Julho!$B$30</f>
        <v>24.141666666666669</v>
      </c>
      <c r="AB47" s="95">
        <f>[43]Julho!$B$31</f>
        <v>22.904166666666669</v>
      </c>
      <c r="AC47" s="95">
        <f>[43]Julho!$B$32</f>
        <v>21.158333333333331</v>
      </c>
      <c r="AD47" s="95">
        <f>[43]Julho!$B$33</f>
        <v>19.316666666666666</v>
      </c>
      <c r="AE47" s="95">
        <f>[43]Julho!$B$34</f>
        <v>20.375000000000004</v>
      </c>
      <c r="AF47" s="95">
        <f>[43]Julho!$B$35</f>
        <v>23.487500000000001</v>
      </c>
      <c r="AG47" s="94">
        <f t="shared" si="1"/>
        <v>21.54247311827957</v>
      </c>
      <c r="AK47" t="s">
        <v>35</v>
      </c>
    </row>
    <row r="48" spans="1:38" x14ac:dyDescent="0.2">
      <c r="A48" s="51" t="s">
        <v>34</v>
      </c>
      <c r="B48" s="95">
        <f>[44]Julho!$B$5</f>
        <v>22.462499999999995</v>
      </c>
      <c r="C48" s="95">
        <f>[44]Julho!$B$6</f>
        <v>22.175000000000001</v>
      </c>
      <c r="D48" s="95">
        <f>[44]Julho!$B$7</f>
        <v>23.150000000000002</v>
      </c>
      <c r="E48" s="95">
        <f>[44]Julho!$B$8</f>
        <v>23.191666666666666</v>
      </c>
      <c r="F48" s="95">
        <f>[44]Julho!$B$9</f>
        <v>23.204166666666666</v>
      </c>
      <c r="G48" s="95">
        <f>[44]Julho!$B$10</f>
        <v>23.05</v>
      </c>
      <c r="H48" s="95">
        <f>[44]Julho!$B$11</f>
        <v>23.129166666666674</v>
      </c>
      <c r="I48" s="95">
        <f>[44]Julho!$B$12</f>
        <v>23.537499999999998</v>
      </c>
      <c r="J48" s="95">
        <f>[44]Julho!$B$13</f>
        <v>24.479166666666661</v>
      </c>
      <c r="K48" s="95">
        <f>[44]Julho!$B$14</f>
        <v>24.600000000000005</v>
      </c>
      <c r="L48" s="95">
        <f>[44]Julho!$B$15</f>
        <v>24.783333333333335</v>
      </c>
      <c r="M48" s="95">
        <f>[44]Julho!$B$16</f>
        <v>24.558333333333334</v>
      </c>
      <c r="N48" s="95">
        <f>[44]Julho!$B$17</f>
        <v>21.400000000000002</v>
      </c>
      <c r="O48" s="95">
        <f>[44]Julho!$B$18</f>
        <v>14.691666666666668</v>
      </c>
      <c r="P48" s="95">
        <f>[44]Julho!$B$19</f>
        <v>18.799999999999997</v>
      </c>
      <c r="Q48" s="95">
        <f>[44]Julho!$B$20</f>
        <v>23.216666666666665</v>
      </c>
      <c r="R48" s="95">
        <f>[44]Julho!$B$21</f>
        <v>25.150000000000002</v>
      </c>
      <c r="S48" s="95">
        <f>[44]Julho!$B$22</f>
        <v>23.150000000000002</v>
      </c>
      <c r="T48" s="95">
        <f>[44]Julho!$B$23</f>
        <v>21.487499999999997</v>
      </c>
      <c r="U48" s="95">
        <f>[44]Julho!$B$24</f>
        <v>24.787499999999998</v>
      </c>
      <c r="V48" s="95">
        <f>[44]Julho!$B$25</f>
        <v>24.854166666666668</v>
      </c>
      <c r="W48" s="95">
        <f>[44]Julho!$B$26</f>
        <v>23.458333333333332</v>
      </c>
      <c r="X48" s="95">
        <f>[44]Julho!$B$27</f>
        <v>23.879166666666674</v>
      </c>
      <c r="Y48" s="95">
        <f>[44]Julho!$B$28</f>
        <v>25.295833333333334</v>
      </c>
      <c r="Z48" s="95">
        <f>[44]Julho!$B$29</f>
        <v>24.616666666666664</v>
      </c>
      <c r="AA48" s="95">
        <f>[44]Julho!$B$30</f>
        <v>24.191666666666674</v>
      </c>
      <c r="AB48" s="95">
        <f>[44]Julho!$B$31</f>
        <v>25.6875</v>
      </c>
      <c r="AC48" s="95">
        <f>[44]Julho!$B$32</f>
        <v>26.070833333333336</v>
      </c>
      <c r="AD48" s="95">
        <f>[44]Julho!$B$33</f>
        <v>23.691666666666666</v>
      </c>
      <c r="AE48" s="95">
        <f>[44]Julho!$B$34</f>
        <v>25.137500000000003</v>
      </c>
      <c r="AF48" s="95">
        <f>[44]Julho!$B$35</f>
        <v>25.295833333333334</v>
      </c>
      <c r="AG48" s="94">
        <f t="shared" si="1"/>
        <v>23.457526881720437</v>
      </c>
      <c r="AH48" s="12" t="s">
        <v>35</v>
      </c>
      <c r="AI48" s="12" t="s">
        <v>35</v>
      </c>
    </row>
    <row r="49" spans="1:37" x14ac:dyDescent="0.2">
      <c r="A49" s="51" t="s">
        <v>20</v>
      </c>
      <c r="B49" s="95">
        <f>[45]Julho!$B$5</f>
        <v>21.437499999999996</v>
      </c>
      <c r="C49" s="95">
        <f>[45]Julho!$B$6</f>
        <v>21.116666666666664</v>
      </c>
      <c r="D49" s="95">
        <f>[45]Julho!$B$7</f>
        <v>20.245833333333334</v>
      </c>
      <c r="E49" s="95">
        <f>[45]Julho!$B$8</f>
        <v>20.191666666666666</v>
      </c>
      <c r="F49" s="95">
        <f>[45]Julho!$B$9</f>
        <v>20.412500000000005</v>
      </c>
      <c r="G49" s="95">
        <f>[45]Julho!$B$10</f>
        <v>21.154166666666665</v>
      </c>
      <c r="H49" s="95">
        <f>[45]Julho!$B$11</f>
        <v>21.862500000000001</v>
      </c>
      <c r="I49" s="95">
        <f>[45]Julho!$B$12</f>
        <v>23.349999999999998</v>
      </c>
      <c r="J49" s="95">
        <f>[45]Julho!$B$13</f>
        <v>25.25</v>
      </c>
      <c r="K49" s="95">
        <f>[45]Julho!$B$14</f>
        <v>23.824999999999999</v>
      </c>
      <c r="L49" s="95">
        <f>[45]Julho!$B$15</f>
        <v>24.816666666666666</v>
      </c>
      <c r="M49" s="95">
        <f>[45]Julho!$B$16</f>
        <v>25.104166666666671</v>
      </c>
      <c r="N49" s="95">
        <f>[45]Julho!$B$17</f>
        <v>20.854166666666664</v>
      </c>
      <c r="O49" s="95">
        <f>[45]Julho!$B$18</f>
        <v>14.99583333333333</v>
      </c>
      <c r="P49" s="95">
        <f>[45]Julho!$B$19</f>
        <v>15.587499999999997</v>
      </c>
      <c r="Q49" s="95">
        <f>[45]Julho!$B$20</f>
        <v>21.562500000000004</v>
      </c>
      <c r="R49" s="95">
        <f>[45]Julho!$B$21</f>
        <v>22.695833333333329</v>
      </c>
      <c r="S49" s="95">
        <f>[45]Julho!$B$22</f>
        <v>22.783333333333331</v>
      </c>
      <c r="T49" s="95">
        <f>[45]Julho!$B$23</f>
        <v>22.420833333333338</v>
      </c>
      <c r="U49" s="95">
        <f>[45]Julho!$B$24</f>
        <v>22.80416666666666</v>
      </c>
      <c r="V49" s="95">
        <f>[45]Julho!$B$25</f>
        <v>24.104166666666661</v>
      </c>
      <c r="W49" s="95">
        <f>[45]Julho!$B$26</f>
        <v>23.595833333333331</v>
      </c>
      <c r="X49" s="95">
        <f>[45]Julho!$B$27</f>
        <v>23.670833333333338</v>
      </c>
      <c r="Y49" s="95">
        <f>[45]Julho!$B$28</f>
        <v>24.354166666666668</v>
      </c>
      <c r="Z49" s="95">
        <f>[45]Julho!$B$29</f>
        <v>23.216666666666669</v>
      </c>
      <c r="AA49" s="95">
        <f>[45]Julho!$B$30</f>
        <v>24.833333333333329</v>
      </c>
      <c r="AB49" s="95">
        <f>[45]Julho!$B$31</f>
        <v>24.241666666666664</v>
      </c>
      <c r="AC49" s="95">
        <f>[45]Julho!$B$32</f>
        <v>23.412499999999998</v>
      </c>
      <c r="AD49" s="95">
        <f>[45]Julho!$B$33</f>
        <v>23.237500000000001</v>
      </c>
      <c r="AE49" s="95">
        <f>[45]Julho!$B$34</f>
        <v>22.291666666666668</v>
      </c>
      <c r="AF49" s="95">
        <f>[45]Julho!$B$35</f>
        <v>23.266666666666669</v>
      </c>
      <c r="AG49" s="94">
        <f t="shared" si="1"/>
        <v>22.345026881720429</v>
      </c>
      <c r="AI49" s="12" t="s">
        <v>35</v>
      </c>
    </row>
    <row r="50" spans="1:37" s="5" customFormat="1" ht="17.100000000000001" customHeight="1" x14ac:dyDescent="0.2">
      <c r="A50" s="96" t="s">
        <v>208</v>
      </c>
      <c r="B50" s="97">
        <f t="shared" ref="B50:AE50" si="2">AVERAGE(B5:B49)</f>
        <v>20.190140374331548</v>
      </c>
      <c r="C50" s="97">
        <f t="shared" si="2"/>
        <v>20.005397485080991</v>
      </c>
      <c r="D50" s="97">
        <f t="shared" si="2"/>
        <v>20.097549019607843</v>
      </c>
      <c r="E50" s="97">
        <f t="shared" si="2"/>
        <v>19.753186274509812</v>
      </c>
      <c r="F50" s="97">
        <f t="shared" si="2"/>
        <v>20.148057137874915</v>
      </c>
      <c r="G50" s="97">
        <f t="shared" si="2"/>
        <v>21.182411551577147</v>
      </c>
      <c r="H50" s="97">
        <f t="shared" si="2"/>
        <v>22.442524509803921</v>
      </c>
      <c r="I50" s="97">
        <f t="shared" si="2"/>
        <v>22.985383244206776</v>
      </c>
      <c r="J50" s="97">
        <f t="shared" si="2"/>
        <v>23.432411551577154</v>
      </c>
      <c r="K50" s="97">
        <f t="shared" si="2"/>
        <v>23.708511586452772</v>
      </c>
      <c r="L50" s="97">
        <f t="shared" si="2"/>
        <v>24.690563725490193</v>
      </c>
      <c r="M50" s="97">
        <f t="shared" si="2"/>
        <v>24.189705882352929</v>
      </c>
      <c r="N50" s="97">
        <f t="shared" si="2"/>
        <v>17.312377450980392</v>
      </c>
      <c r="O50" s="97">
        <f t="shared" si="2"/>
        <v>12.857122553098627</v>
      </c>
      <c r="P50" s="97">
        <f t="shared" si="2"/>
        <v>14.724686396297653</v>
      </c>
      <c r="Q50" s="97">
        <f t="shared" si="2"/>
        <v>19.76440826330532</v>
      </c>
      <c r="R50" s="97">
        <f t="shared" si="2"/>
        <v>20.784264705882354</v>
      </c>
      <c r="S50" s="97">
        <f t="shared" si="2"/>
        <v>18.204289215686273</v>
      </c>
      <c r="T50" s="97">
        <f t="shared" si="2"/>
        <v>18.704584339774559</v>
      </c>
      <c r="U50" s="97">
        <f t="shared" si="2"/>
        <v>21.621171171171177</v>
      </c>
      <c r="V50" s="97">
        <f t="shared" si="2"/>
        <v>23.285576923076917</v>
      </c>
      <c r="W50" s="97">
        <f t="shared" si="2"/>
        <v>23.048973429951687</v>
      </c>
      <c r="X50" s="97">
        <f t="shared" si="2"/>
        <v>22.841346153846153</v>
      </c>
      <c r="Y50" s="97">
        <f t="shared" si="2"/>
        <v>23.21282051282051</v>
      </c>
      <c r="Z50" s="97">
        <f t="shared" si="2"/>
        <v>23.101913364413367</v>
      </c>
      <c r="AA50" s="97">
        <f t="shared" si="2"/>
        <v>23.074414715719065</v>
      </c>
      <c r="AB50" s="97">
        <f t="shared" si="2"/>
        <v>22.521520810107766</v>
      </c>
      <c r="AC50" s="97">
        <f t="shared" si="2"/>
        <v>21.327350427350432</v>
      </c>
      <c r="AD50" s="97">
        <f t="shared" si="2"/>
        <v>20.012500000000006</v>
      </c>
      <c r="AE50" s="97">
        <f t="shared" si="2"/>
        <v>20.997031772575252</v>
      </c>
      <c r="AF50" s="97">
        <f t="shared" ref="AF50" si="3">AVERAGE(AF5:AF49)</f>
        <v>22.715059516771476</v>
      </c>
      <c r="AG50" s="98">
        <f>AVERAGE(AG5:AG49)</f>
        <v>21.176153918112561</v>
      </c>
      <c r="AI50" s="5" t="s">
        <v>35</v>
      </c>
      <c r="AJ50" s="5" t="s">
        <v>35</v>
      </c>
    </row>
    <row r="51" spans="1:37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52" t="s">
        <v>35</v>
      </c>
      <c r="AF51" s="52"/>
      <c r="AG51" s="72"/>
      <c r="AK51" t="s">
        <v>35</v>
      </c>
    </row>
    <row r="52" spans="1:37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74"/>
      <c r="AF52" s="82"/>
      <c r="AG52" s="72"/>
      <c r="AI52" s="12" t="s">
        <v>35</v>
      </c>
    </row>
    <row r="53" spans="1:37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72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72"/>
    </row>
    <row r="55" spans="1:37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49"/>
      <c r="AF55" s="49"/>
      <c r="AG55" s="72"/>
    </row>
    <row r="56" spans="1:37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50"/>
      <c r="AF56" s="50"/>
      <c r="AG56" s="72"/>
      <c r="AI56" t="s">
        <v>35</v>
      </c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3"/>
    </row>
    <row r="59" spans="1:37" x14ac:dyDescent="0.2">
      <c r="AI59" s="12" t="s">
        <v>35</v>
      </c>
    </row>
    <row r="60" spans="1:37" x14ac:dyDescent="0.2">
      <c r="N60" s="2" t="s">
        <v>35</v>
      </c>
      <c r="AD60" s="2" t="s">
        <v>35</v>
      </c>
    </row>
    <row r="61" spans="1:37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90"/>
      <c r="U61" s="90"/>
      <c r="AK61" t="s">
        <v>35</v>
      </c>
    </row>
    <row r="62" spans="1:37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90"/>
      <c r="U62" s="90"/>
      <c r="W62" s="2" t="s">
        <v>35</v>
      </c>
    </row>
    <row r="63" spans="1:37" x14ac:dyDescent="0.2">
      <c r="Z63" s="2" t="s">
        <v>35</v>
      </c>
    </row>
    <row r="64" spans="1:37" x14ac:dyDescent="0.2">
      <c r="AB64" s="2" t="s">
        <v>35</v>
      </c>
    </row>
    <row r="65" spans="9:33" x14ac:dyDescent="0.2">
      <c r="AG65" s="7" t="s">
        <v>35</v>
      </c>
    </row>
    <row r="67" spans="9:33" x14ac:dyDescent="0.2">
      <c r="I67" s="2" t="s">
        <v>35</v>
      </c>
    </row>
    <row r="70" spans="9:33" x14ac:dyDescent="0.2">
      <c r="AE70" s="2" t="s">
        <v>35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"/>
  <sheetViews>
    <sheetView showGridLines="0" tabSelected="1" topLeftCell="A37" zoomScale="90" zoomScaleNormal="90" workbookViewId="0">
      <selection activeCell="A10" sqref="A10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36" t="s">
        <v>214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8"/>
    </row>
    <row r="2" spans="1:35" s="4" customFormat="1" ht="20.100000000000001" customHeight="1" x14ac:dyDescent="0.2">
      <c r="A2" s="150" t="s">
        <v>21</v>
      </c>
      <c r="B2" s="143" t="s">
        <v>213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5"/>
    </row>
    <row r="3" spans="1:35" s="5" customFormat="1" ht="20.100000000000001" customHeight="1" x14ac:dyDescent="0.2">
      <c r="A3" s="150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46">
        <f t="shared" si="0"/>
        <v>29</v>
      </c>
      <c r="AE3" s="147">
        <v>30</v>
      </c>
      <c r="AF3" s="147">
        <v>31</v>
      </c>
      <c r="AG3" s="99" t="s">
        <v>29</v>
      </c>
      <c r="AH3" s="111" t="s">
        <v>27</v>
      </c>
      <c r="AI3" s="148" t="s">
        <v>212</v>
      </c>
    </row>
    <row r="4" spans="1:35" s="5" customFormat="1" ht="20.100000000000001" customHeight="1" x14ac:dyDescent="0.2">
      <c r="A4" s="150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99" t="s">
        <v>25</v>
      </c>
      <c r="AH4" s="111" t="s">
        <v>25</v>
      </c>
      <c r="AI4" s="149" t="s">
        <v>25</v>
      </c>
    </row>
    <row r="5" spans="1:35" s="5" customFormat="1" x14ac:dyDescent="0.2">
      <c r="A5" s="51" t="s">
        <v>30</v>
      </c>
      <c r="B5" s="93">
        <f>[1]Julho!$K$5</f>
        <v>0</v>
      </c>
      <c r="C5" s="93">
        <f>[1]Julho!$K$6</f>
        <v>0</v>
      </c>
      <c r="D5" s="93">
        <f>[1]Julho!$K$7</f>
        <v>0</v>
      </c>
      <c r="E5" s="93">
        <f>[1]Julho!$K$8</f>
        <v>0</v>
      </c>
      <c r="F5" s="93">
        <f>[1]Julho!$K$9</f>
        <v>0</v>
      </c>
      <c r="G5" s="93">
        <f>[1]Julho!$K$10</f>
        <v>0</v>
      </c>
      <c r="H5" s="93">
        <f>[1]Julho!$K$11</f>
        <v>0</v>
      </c>
      <c r="I5" s="93">
        <f>[1]Julho!$K$12</f>
        <v>0</v>
      </c>
      <c r="J5" s="93">
        <f>[1]Julho!$K$13</f>
        <v>0</v>
      </c>
      <c r="K5" s="93">
        <f>[1]Julho!$K$14</f>
        <v>0</v>
      </c>
      <c r="L5" s="93">
        <f>[1]Julho!$K$15</f>
        <v>0</v>
      </c>
      <c r="M5" s="93">
        <f>[1]Julho!$K$16</f>
        <v>0</v>
      </c>
      <c r="N5" s="93">
        <f>[1]Julho!$K$17</f>
        <v>2.2000000000000002</v>
      </c>
      <c r="O5" s="93">
        <f>[1]Julho!$K$18</f>
        <v>0.2</v>
      </c>
      <c r="P5" s="93">
        <f>[1]Julho!$K$19</f>
        <v>0</v>
      </c>
      <c r="Q5" s="93">
        <f>[1]Julho!$K$20</f>
        <v>0</v>
      </c>
      <c r="R5" s="93">
        <f>[1]Julho!$K$21</f>
        <v>0</v>
      </c>
      <c r="S5" s="93">
        <f>[1]Julho!$K$22</f>
        <v>0</v>
      </c>
      <c r="T5" s="93">
        <f>[1]Julho!$K$23</f>
        <v>0</v>
      </c>
      <c r="U5" s="93">
        <f>[1]Julho!$K$24</f>
        <v>0</v>
      </c>
      <c r="V5" s="93">
        <f>[1]Julho!$K$25</f>
        <v>0</v>
      </c>
      <c r="W5" s="93">
        <f>[1]Julho!$K$26</f>
        <v>0</v>
      </c>
      <c r="X5" s="93">
        <f>[1]Julho!$K$27</f>
        <v>0</v>
      </c>
      <c r="Y5" s="93">
        <f>[1]Julho!$K$28</f>
        <v>0</v>
      </c>
      <c r="Z5" s="93">
        <f>[1]Julho!$K$29</f>
        <v>0</v>
      </c>
      <c r="AA5" s="93">
        <f>[1]Julho!$K$30</f>
        <v>0</v>
      </c>
      <c r="AB5" s="93">
        <f>[1]Julho!$K$31</f>
        <v>0</v>
      </c>
      <c r="AC5" s="93">
        <f>[1]Julho!$K$32</f>
        <v>0</v>
      </c>
      <c r="AD5" s="93">
        <f>[1]Julho!$K$33</f>
        <v>0</v>
      </c>
      <c r="AE5" s="93">
        <f>[1]Julho!$K$34</f>
        <v>0</v>
      </c>
      <c r="AF5" s="93">
        <f>[1]Julho!$K$35</f>
        <v>0</v>
      </c>
      <c r="AG5" s="103">
        <f t="shared" ref="AG5" si="1">SUM(B5:AF5)</f>
        <v>2.4000000000000004</v>
      </c>
      <c r="AH5" s="112">
        <f t="shared" ref="AH5" si="2">MAX(B5:AF5)</f>
        <v>2.2000000000000002</v>
      </c>
      <c r="AI5" s="113">
        <f t="shared" ref="AI5" si="3">COUNTIF(B5:AF5,"=0,0")</f>
        <v>29</v>
      </c>
    </row>
    <row r="6" spans="1:35" x14ac:dyDescent="0.2">
      <c r="A6" s="51" t="s">
        <v>0</v>
      </c>
      <c r="B6" s="95">
        <f>[2]Julho!$K$5</f>
        <v>0</v>
      </c>
      <c r="C6" s="95">
        <f>[2]Julho!$K$6</f>
        <v>0</v>
      </c>
      <c r="D6" s="95">
        <f>[2]Julho!$K$7</f>
        <v>0</v>
      </c>
      <c r="E6" s="95">
        <f>[2]Julho!$K$8</f>
        <v>0</v>
      </c>
      <c r="F6" s="95">
        <f>[2]Julho!$K$9</f>
        <v>0</v>
      </c>
      <c r="G6" s="95">
        <f>[2]Julho!$K$10</f>
        <v>0</v>
      </c>
      <c r="H6" s="95">
        <f>[2]Julho!$K$11</f>
        <v>0</v>
      </c>
      <c r="I6" s="95">
        <f>[2]Julho!$K$12</f>
        <v>0</v>
      </c>
      <c r="J6" s="95">
        <f>[2]Julho!$K$13</f>
        <v>0</v>
      </c>
      <c r="K6" s="95">
        <f>[2]Julho!$K$14</f>
        <v>0</v>
      </c>
      <c r="L6" s="95">
        <f>[2]Julho!$K$15</f>
        <v>0</v>
      </c>
      <c r="M6" s="95">
        <f>[2]Julho!$K$16</f>
        <v>16.600000000000001</v>
      </c>
      <c r="N6" s="95">
        <f>[2]Julho!$K$17</f>
        <v>0.4</v>
      </c>
      <c r="O6" s="95">
        <f>[2]Julho!$K$18</f>
        <v>0</v>
      </c>
      <c r="P6" s="95">
        <f>[2]Julho!$K$19</f>
        <v>0.2</v>
      </c>
      <c r="Q6" s="95">
        <f>[2]Julho!$K$20</f>
        <v>0</v>
      </c>
      <c r="R6" s="95">
        <f>[2]Julho!$K$21</f>
        <v>0</v>
      </c>
      <c r="S6" s="95">
        <f>[2]Julho!$K$22</f>
        <v>0</v>
      </c>
      <c r="T6" s="95">
        <f>[2]Julho!$K$23</f>
        <v>0</v>
      </c>
      <c r="U6" s="95">
        <f>[2]Julho!$K$24</f>
        <v>0</v>
      </c>
      <c r="V6" s="95">
        <f>[2]Julho!$K$25</f>
        <v>0</v>
      </c>
      <c r="W6" s="95">
        <f>[2]Julho!$K$26</f>
        <v>0</v>
      </c>
      <c r="X6" s="95">
        <f>[2]Julho!$K$27</f>
        <v>0</v>
      </c>
      <c r="Y6" s="95">
        <f>[2]Julho!$K$28</f>
        <v>0</v>
      </c>
      <c r="Z6" s="95">
        <f>[2]Julho!$K$29</f>
        <v>0</v>
      </c>
      <c r="AA6" s="95">
        <f>[2]Julho!$K$30</f>
        <v>0</v>
      </c>
      <c r="AB6" s="95">
        <f>[2]Julho!$K$31</f>
        <v>2.2000000000000002</v>
      </c>
      <c r="AC6" s="95">
        <f>[2]Julho!$K$32</f>
        <v>16.399999999999999</v>
      </c>
      <c r="AD6" s="95">
        <f>[2]Julho!$K$33</f>
        <v>0</v>
      </c>
      <c r="AE6" s="95">
        <f>[2]Julho!$K$34</f>
        <v>0.4</v>
      </c>
      <c r="AF6" s="95">
        <f>[2]Julho!$K$35</f>
        <v>0</v>
      </c>
      <c r="AG6" s="103">
        <f t="shared" ref="AG6:AG49" si="4">SUM(B6:AF6)</f>
        <v>36.199999999999996</v>
      </c>
      <c r="AH6" s="112">
        <f t="shared" ref="AH6:AH49" si="5">MAX(B6:AF6)</f>
        <v>16.600000000000001</v>
      </c>
      <c r="AI6" s="113">
        <f t="shared" ref="AI6:AI49" si="6">COUNTIF(B6:AF6,"=0,0")</f>
        <v>25</v>
      </c>
    </row>
    <row r="7" spans="1:35" x14ac:dyDescent="0.2">
      <c r="A7" s="51" t="s">
        <v>88</v>
      </c>
      <c r="B7" s="95" t="str">
        <f>[3]Julho!$K$5</f>
        <v>*</v>
      </c>
      <c r="C7" s="95" t="str">
        <f>[3]Julho!$K$6</f>
        <v>*</v>
      </c>
      <c r="D7" s="95" t="str">
        <f>[3]Julho!$K$7</f>
        <v>*</v>
      </c>
      <c r="E7" s="95" t="str">
        <f>[3]Julho!$K$8</f>
        <v>*</v>
      </c>
      <c r="F7" s="95" t="str">
        <f>[3]Julho!$K$9</f>
        <v>*</v>
      </c>
      <c r="G7" s="95" t="str">
        <f>[3]Julho!$K$10</f>
        <v>*</v>
      </c>
      <c r="H7" s="95" t="str">
        <f>[3]Julho!$K$11</f>
        <v>*</v>
      </c>
      <c r="I7" s="95" t="str">
        <f>[3]Julho!$K$12</f>
        <v>*</v>
      </c>
      <c r="J7" s="95" t="str">
        <f>[3]Julho!$K$13</f>
        <v>*</v>
      </c>
      <c r="K7" s="95" t="str">
        <f>[3]Julho!$K$14</f>
        <v>*</v>
      </c>
      <c r="L7" s="95" t="str">
        <f>[3]Julho!$K$15</f>
        <v>*</v>
      </c>
      <c r="M7" s="95" t="str">
        <f>[3]Julho!$K$16</f>
        <v>*</v>
      </c>
      <c r="N7" s="95" t="str">
        <f>[3]Julho!$K$17</f>
        <v>*</v>
      </c>
      <c r="O7" s="95" t="str">
        <f>[3]Julho!$K$18</f>
        <v>*</v>
      </c>
      <c r="P7" s="95" t="str">
        <f>[3]Julho!$K$19</f>
        <v>*</v>
      </c>
      <c r="Q7" s="95" t="str">
        <f>[3]Julho!$K$20</f>
        <v>*</v>
      </c>
      <c r="R7" s="95" t="str">
        <f>[3]Julho!$K$21</f>
        <v>*</v>
      </c>
      <c r="S7" s="95" t="str">
        <f>[3]Julho!$K$22</f>
        <v>*</v>
      </c>
      <c r="T7" s="95" t="str">
        <f>[3]Julho!$K$23</f>
        <v>*</v>
      </c>
      <c r="U7" s="95" t="str">
        <f>[3]Julho!$K$24</f>
        <v>*</v>
      </c>
      <c r="V7" s="95">
        <f>[3]Julho!$K$25</f>
        <v>0</v>
      </c>
      <c r="W7" s="95">
        <f>[3]Julho!$K$26</f>
        <v>0</v>
      </c>
      <c r="X7" s="95">
        <f>[3]Julho!$K$27</f>
        <v>0</v>
      </c>
      <c r="Y7" s="95">
        <f>[3]Julho!$K$28</f>
        <v>0</v>
      </c>
      <c r="Z7" s="95">
        <f>[3]Julho!$K$29</f>
        <v>0</v>
      </c>
      <c r="AA7" s="95">
        <f>[3]Julho!$K$30</f>
        <v>0</v>
      </c>
      <c r="AB7" s="95">
        <f>[3]Julho!$K$31</f>
        <v>0</v>
      </c>
      <c r="AC7" s="95">
        <f>[3]Julho!$K$32</f>
        <v>0.60000000000000009</v>
      </c>
      <c r="AD7" s="95">
        <f>[3]Julho!$K$33</f>
        <v>0</v>
      </c>
      <c r="AE7" s="95">
        <f>[3]Julho!$K$34</f>
        <v>0</v>
      </c>
      <c r="AF7" s="95">
        <f>[3]Julho!$K$35</f>
        <v>0</v>
      </c>
      <c r="AG7" s="103">
        <f t="shared" si="4"/>
        <v>0.60000000000000009</v>
      </c>
      <c r="AH7" s="112">
        <f t="shared" si="5"/>
        <v>0.60000000000000009</v>
      </c>
      <c r="AI7" s="113">
        <f t="shared" si="6"/>
        <v>10</v>
      </c>
    </row>
    <row r="8" spans="1:35" x14ac:dyDescent="0.2">
      <c r="A8" s="51" t="s">
        <v>1</v>
      </c>
      <c r="B8" s="95">
        <f>[4]Julho!$K$5</f>
        <v>0</v>
      </c>
      <c r="C8" s="95">
        <f>[4]Julho!$K$6</f>
        <v>0</v>
      </c>
      <c r="D8" s="95">
        <f>[4]Julho!$K$7</f>
        <v>0</v>
      </c>
      <c r="E8" s="95">
        <f>[4]Julho!$K$8</f>
        <v>0</v>
      </c>
      <c r="F8" s="95">
        <f>[4]Julho!$K$9</f>
        <v>0</v>
      </c>
      <c r="G8" s="95">
        <f>[4]Julho!$K$10</f>
        <v>0</v>
      </c>
      <c r="H8" s="95">
        <f>[4]Julho!$K$11</f>
        <v>0</v>
      </c>
      <c r="I8" s="95">
        <f>[4]Julho!$K$12</f>
        <v>0</v>
      </c>
      <c r="J8" s="95">
        <f>[4]Julho!$K$13</f>
        <v>0</v>
      </c>
      <c r="K8" s="95">
        <f>[4]Julho!$K$14</f>
        <v>0</v>
      </c>
      <c r="L8" s="95">
        <f>[4]Julho!$K$15</f>
        <v>0</v>
      </c>
      <c r="M8" s="95">
        <f>[4]Julho!$K$16</f>
        <v>0</v>
      </c>
      <c r="N8" s="95">
        <f>[4]Julho!$K$17</f>
        <v>0</v>
      </c>
      <c r="O8" s="95">
        <f>[4]Julho!$K$18</f>
        <v>0</v>
      </c>
      <c r="P8" s="95">
        <f>[4]Julho!$K$19</f>
        <v>0</v>
      </c>
      <c r="Q8" s="95">
        <f>[4]Julho!$K$20</f>
        <v>0</v>
      </c>
      <c r="R8" s="95">
        <f>[4]Julho!$K$21</f>
        <v>0</v>
      </c>
      <c r="S8" s="95">
        <f>[4]Julho!$K$22</f>
        <v>0</v>
      </c>
      <c r="T8" s="95">
        <f>[4]Julho!$K$23</f>
        <v>0</v>
      </c>
      <c r="U8" s="95">
        <f>[4]Julho!$K$24</f>
        <v>0</v>
      </c>
      <c r="V8" s="95">
        <f>[4]Julho!$K$25</f>
        <v>0</v>
      </c>
      <c r="W8" s="95">
        <f>[4]Julho!$K$26</f>
        <v>0</v>
      </c>
      <c r="X8" s="95">
        <f>[4]Julho!$K$27</f>
        <v>0</v>
      </c>
      <c r="Y8" s="95">
        <f>[4]Julho!$K$28</f>
        <v>0</v>
      </c>
      <c r="Z8" s="95">
        <f>[4]Julho!$K$29</f>
        <v>0</v>
      </c>
      <c r="AA8" s="95">
        <f>[4]Julho!$K$30</f>
        <v>0</v>
      </c>
      <c r="AB8" s="95">
        <f>[4]Julho!$K$31</f>
        <v>0</v>
      </c>
      <c r="AC8" s="95">
        <f>[4]Julho!$K$32</f>
        <v>0</v>
      </c>
      <c r="AD8" s="95">
        <f>[4]Julho!$K$33</f>
        <v>0</v>
      </c>
      <c r="AE8" s="95">
        <f>[4]Julho!$K$34</f>
        <v>0</v>
      </c>
      <c r="AF8" s="95">
        <f>[4]Julho!$K$35</f>
        <v>0</v>
      </c>
      <c r="AG8" s="103">
        <f t="shared" si="4"/>
        <v>0</v>
      </c>
      <c r="AH8" s="112">
        <f t="shared" si="5"/>
        <v>0</v>
      </c>
      <c r="AI8" s="113">
        <f t="shared" si="6"/>
        <v>31</v>
      </c>
    </row>
    <row r="9" spans="1:35" x14ac:dyDescent="0.2">
      <c r="A9" s="51" t="s">
        <v>151</v>
      </c>
      <c r="B9" s="95" t="str">
        <f>[5]Julho!$K$5</f>
        <v>*</v>
      </c>
      <c r="C9" s="95" t="str">
        <f>[5]Julho!$K$6</f>
        <v>*</v>
      </c>
      <c r="D9" s="95" t="str">
        <f>[5]Julho!$K$7</f>
        <v>*</v>
      </c>
      <c r="E9" s="95" t="str">
        <f>[5]Julho!$K$8</f>
        <v>*</v>
      </c>
      <c r="F9" s="95" t="str">
        <f>[5]Julho!$K$9</f>
        <v>*</v>
      </c>
      <c r="G9" s="95" t="str">
        <f>[5]Julho!$K$10</f>
        <v>*</v>
      </c>
      <c r="H9" s="95" t="str">
        <f>[5]Julho!$K$11</f>
        <v>*</v>
      </c>
      <c r="I9" s="95" t="str">
        <f>[5]Julho!$K$12</f>
        <v>*</v>
      </c>
      <c r="J9" s="95" t="str">
        <f>[5]Julho!$K$13</f>
        <v>*</v>
      </c>
      <c r="K9" s="95" t="str">
        <f>[5]Julho!$K$14</f>
        <v>*</v>
      </c>
      <c r="L9" s="95" t="str">
        <f>[5]Julho!$K$15</f>
        <v>*</v>
      </c>
      <c r="M9" s="95" t="str">
        <f>[5]Julho!$K$16</f>
        <v>*</v>
      </c>
      <c r="N9" s="95" t="str">
        <f>[5]Julho!$K$17</f>
        <v>*</v>
      </c>
      <c r="O9" s="95" t="str">
        <f>[5]Julho!$K$18</f>
        <v>*</v>
      </c>
      <c r="P9" s="95" t="str">
        <f>[5]Julho!$K$19</f>
        <v>*</v>
      </c>
      <c r="Q9" s="95" t="str">
        <f>[5]Julho!$K$20</f>
        <v>*</v>
      </c>
      <c r="R9" s="95" t="str">
        <f>[5]Julho!$K$21</f>
        <v>*</v>
      </c>
      <c r="S9" s="95" t="str">
        <f>[5]Julho!$K$22</f>
        <v>*</v>
      </c>
      <c r="T9" s="95">
        <f>[5]Julho!$K$23</f>
        <v>0</v>
      </c>
      <c r="U9" s="95">
        <f>[5]Julho!$K$24</f>
        <v>0</v>
      </c>
      <c r="V9" s="95">
        <f>[5]Julho!$K$25</f>
        <v>0</v>
      </c>
      <c r="W9" s="95">
        <f>[5]Julho!$K$26</f>
        <v>0</v>
      </c>
      <c r="X9" s="95">
        <f>[5]Julho!$K$27</f>
        <v>0</v>
      </c>
      <c r="Y9" s="95">
        <f>[5]Julho!$K$28</f>
        <v>0</v>
      </c>
      <c r="Z9" s="95">
        <f>[5]Julho!$K$29</f>
        <v>0</v>
      </c>
      <c r="AA9" s="95">
        <f>[5]Julho!$K$30</f>
        <v>0</v>
      </c>
      <c r="AB9" s="95">
        <f>[5]Julho!$K$31</f>
        <v>0.60000000000000009</v>
      </c>
      <c r="AC9" s="95">
        <f>[5]Julho!$K$32</f>
        <v>7.0000000000000009</v>
      </c>
      <c r="AD9" s="95">
        <f>[5]Julho!$K$33</f>
        <v>0.2</v>
      </c>
      <c r="AE9" s="95">
        <f>[5]Julho!$K$34</f>
        <v>0.4</v>
      </c>
      <c r="AF9" s="95">
        <f>[5]Julho!$K$35</f>
        <v>0</v>
      </c>
      <c r="AG9" s="103">
        <f t="shared" si="4"/>
        <v>8.2000000000000011</v>
      </c>
      <c r="AH9" s="112">
        <f t="shared" si="5"/>
        <v>7.0000000000000009</v>
      </c>
      <c r="AI9" s="113">
        <f t="shared" si="6"/>
        <v>9</v>
      </c>
    </row>
    <row r="10" spans="1:35" x14ac:dyDescent="0.2">
      <c r="A10" s="51" t="s">
        <v>95</v>
      </c>
      <c r="B10" s="95">
        <f>[6]Julho!$K$5</f>
        <v>0</v>
      </c>
      <c r="C10" s="95">
        <f>[6]Julho!$K$6</f>
        <v>0</v>
      </c>
      <c r="D10" s="95">
        <f>[6]Julho!$K$7</f>
        <v>0</v>
      </c>
      <c r="E10" s="95">
        <f>[6]Julho!$K$8</f>
        <v>0</v>
      </c>
      <c r="F10" s="95">
        <f>[6]Julho!$K$9</f>
        <v>0</v>
      </c>
      <c r="G10" s="95">
        <f>[6]Julho!$K$10</f>
        <v>0</v>
      </c>
      <c r="H10" s="95">
        <f>[6]Julho!$K$11</f>
        <v>0</v>
      </c>
      <c r="I10" s="95">
        <f>[6]Julho!$K$12</f>
        <v>0</v>
      </c>
      <c r="J10" s="95">
        <f>[6]Julho!$K$13</f>
        <v>0</v>
      </c>
      <c r="K10" s="95">
        <f>[6]Julho!$K$14</f>
        <v>0</v>
      </c>
      <c r="L10" s="95">
        <f>[6]Julho!$K$15</f>
        <v>0</v>
      </c>
      <c r="M10" s="95">
        <f>[6]Julho!$K$16</f>
        <v>0</v>
      </c>
      <c r="N10" s="95">
        <f>[6]Julho!$K$17</f>
        <v>8.6</v>
      </c>
      <c r="O10" s="95">
        <f>[6]Julho!$K$18</f>
        <v>0.2</v>
      </c>
      <c r="P10" s="95">
        <f>[6]Julho!$K$19</f>
        <v>0.2</v>
      </c>
      <c r="Q10" s="95">
        <f>[6]Julho!$K$20</f>
        <v>0</v>
      </c>
      <c r="R10" s="95">
        <f>[6]Julho!$K$21</f>
        <v>0</v>
      </c>
      <c r="S10" s="95">
        <f>[6]Julho!$K$22</f>
        <v>0</v>
      </c>
      <c r="T10" s="95">
        <f>[6]Julho!$K$23</f>
        <v>0</v>
      </c>
      <c r="U10" s="95">
        <f>[6]Julho!$K$24</f>
        <v>0</v>
      </c>
      <c r="V10" s="95">
        <f>[6]Julho!$K$25</f>
        <v>0</v>
      </c>
      <c r="W10" s="95">
        <f>[6]Julho!$K$26</f>
        <v>0</v>
      </c>
      <c r="X10" s="95">
        <f>[6]Julho!$K$27</f>
        <v>0</v>
      </c>
      <c r="Y10" s="95">
        <f>[6]Julho!$K$28</f>
        <v>0</v>
      </c>
      <c r="Z10" s="95">
        <f>[6]Julho!$K$29</f>
        <v>0</v>
      </c>
      <c r="AA10" s="95">
        <f>[6]Julho!$K$30</f>
        <v>0</v>
      </c>
      <c r="AB10" s="95">
        <f>[6]Julho!$K$31</f>
        <v>0</v>
      </c>
      <c r="AC10" s="95">
        <f>[6]Julho!$K$32</f>
        <v>0</v>
      </c>
      <c r="AD10" s="95">
        <f>[6]Julho!$K$33</f>
        <v>0</v>
      </c>
      <c r="AE10" s="95">
        <f>[6]Julho!$K$34</f>
        <v>0.2</v>
      </c>
      <c r="AF10" s="95">
        <f>[6]Julho!$K$35</f>
        <v>0</v>
      </c>
      <c r="AG10" s="103">
        <f t="shared" si="4"/>
        <v>9.1999999999999975</v>
      </c>
      <c r="AH10" s="112">
        <f t="shared" si="5"/>
        <v>8.6</v>
      </c>
      <c r="AI10" s="113">
        <f t="shared" si="6"/>
        <v>27</v>
      </c>
    </row>
    <row r="11" spans="1:35" x14ac:dyDescent="0.2">
      <c r="A11" s="51" t="s">
        <v>52</v>
      </c>
      <c r="B11" s="95">
        <f>[7]Julho!$K$5</f>
        <v>0</v>
      </c>
      <c r="C11" s="95">
        <f>[7]Julho!$K$6</f>
        <v>0</v>
      </c>
      <c r="D11" s="95">
        <f>[7]Julho!$K$7</f>
        <v>0</v>
      </c>
      <c r="E11" s="95">
        <f>[7]Julho!$K$8</f>
        <v>0</v>
      </c>
      <c r="F11" s="95">
        <f>[7]Julho!$K$9</f>
        <v>0</v>
      </c>
      <c r="G11" s="95">
        <f>[7]Julho!$K$10</f>
        <v>0</v>
      </c>
      <c r="H11" s="95">
        <f>[7]Julho!$K$11</f>
        <v>0</v>
      </c>
      <c r="I11" s="95">
        <f>[7]Julho!$K$12</f>
        <v>0</v>
      </c>
      <c r="J11" s="95">
        <f>[7]Julho!$K$13</f>
        <v>1.6</v>
      </c>
      <c r="K11" s="95">
        <f>[7]Julho!$K$14</f>
        <v>0</v>
      </c>
      <c r="L11" s="95">
        <f>[7]Julho!$K$15</f>
        <v>0</v>
      </c>
      <c r="M11" s="95">
        <f>[7]Julho!$K$16</f>
        <v>0</v>
      </c>
      <c r="N11" s="95">
        <f>[7]Julho!$K$17</f>
        <v>0.4</v>
      </c>
      <c r="O11" s="95">
        <f>[7]Julho!$K$18</f>
        <v>0</v>
      </c>
      <c r="P11" s="95">
        <f>[7]Julho!$K$19</f>
        <v>0</v>
      </c>
      <c r="Q11" s="95">
        <f>[7]Julho!$K$20</f>
        <v>0</v>
      </c>
      <c r="R11" s="95">
        <f>[7]Julho!$K$21</f>
        <v>0</v>
      </c>
      <c r="S11" s="95">
        <f>[7]Julho!$K$22</f>
        <v>0</v>
      </c>
      <c r="T11" s="95">
        <f>[7]Julho!$K$23</f>
        <v>0</v>
      </c>
      <c r="U11" s="95">
        <f>[7]Julho!$K$24</f>
        <v>0</v>
      </c>
      <c r="V11" s="95">
        <f>[7]Julho!$K$25</f>
        <v>0</v>
      </c>
      <c r="W11" s="95">
        <f>[7]Julho!$K$26</f>
        <v>0</v>
      </c>
      <c r="X11" s="95">
        <f>[7]Julho!$K$27</f>
        <v>0</v>
      </c>
      <c r="Y11" s="95">
        <f>[7]Julho!$K$28</f>
        <v>0</v>
      </c>
      <c r="Z11" s="95">
        <f>[7]Julho!$K$29</f>
        <v>0</v>
      </c>
      <c r="AA11" s="95">
        <f>[7]Julho!$K$30</f>
        <v>0</v>
      </c>
      <c r="AB11" s="95">
        <f>[7]Julho!$K$31</f>
        <v>0</v>
      </c>
      <c r="AC11" s="95">
        <f>[7]Julho!$K$32</f>
        <v>0</v>
      </c>
      <c r="AD11" s="95">
        <f>[7]Julho!$K$33</f>
        <v>0</v>
      </c>
      <c r="AE11" s="95">
        <f>[7]Julho!$K$34</f>
        <v>0</v>
      </c>
      <c r="AF11" s="95">
        <f>[7]Julho!$K$35</f>
        <v>0</v>
      </c>
      <c r="AG11" s="103">
        <f t="shared" si="4"/>
        <v>2</v>
      </c>
      <c r="AH11" s="112">
        <f t="shared" si="5"/>
        <v>1.6</v>
      </c>
      <c r="AI11" s="113">
        <f t="shared" si="6"/>
        <v>29</v>
      </c>
    </row>
    <row r="12" spans="1:35" hidden="1" x14ac:dyDescent="0.2">
      <c r="A12" s="51" t="s">
        <v>31</v>
      </c>
      <c r="B12" s="95" t="str">
        <f>[8]Julho!$K$5</f>
        <v>*</v>
      </c>
      <c r="C12" s="95" t="str">
        <f>[8]Julho!$K$6</f>
        <v>*</v>
      </c>
      <c r="D12" s="95" t="str">
        <f>[8]Julho!$K$7</f>
        <v>*</v>
      </c>
      <c r="E12" s="95" t="str">
        <f>[8]Julho!$K$8</f>
        <v>*</v>
      </c>
      <c r="F12" s="95" t="str">
        <f>[8]Julho!$K$9</f>
        <v>*</v>
      </c>
      <c r="G12" s="95" t="str">
        <f>[8]Julho!$K$10</f>
        <v>*</v>
      </c>
      <c r="H12" s="95" t="str">
        <f>[8]Julho!$K$11</f>
        <v>*</v>
      </c>
      <c r="I12" s="95" t="str">
        <f>[8]Julho!$K$12</f>
        <v>*</v>
      </c>
      <c r="J12" s="95" t="str">
        <f>[8]Julho!$K$13</f>
        <v>*</v>
      </c>
      <c r="K12" s="95" t="str">
        <f>[8]Julho!$K$14</f>
        <v>*</v>
      </c>
      <c r="L12" s="95" t="str">
        <f>[8]Julho!$K$15</f>
        <v>*</v>
      </c>
      <c r="M12" s="95" t="str">
        <f>[8]Julho!$K$16</f>
        <v>*</v>
      </c>
      <c r="N12" s="95" t="str">
        <f>[8]Julho!$K$17</f>
        <v>*</v>
      </c>
      <c r="O12" s="95" t="str">
        <f>[8]Julho!$K$18</f>
        <v>*</v>
      </c>
      <c r="P12" s="95" t="str">
        <f>[8]Julho!$K$19</f>
        <v>*</v>
      </c>
      <c r="Q12" s="95" t="str">
        <f>[8]Julho!$K$20</f>
        <v>*</v>
      </c>
      <c r="R12" s="95" t="str">
        <f>[8]Julho!$K$21</f>
        <v>*</v>
      </c>
      <c r="S12" s="95" t="str">
        <f>[8]Julho!$K$22</f>
        <v>*</v>
      </c>
      <c r="T12" s="95" t="str">
        <f>[8]Julho!$K$23</f>
        <v>*</v>
      </c>
      <c r="U12" s="95" t="str">
        <f>[8]Julho!$K$24</f>
        <v>*</v>
      </c>
      <c r="V12" s="95" t="str">
        <f>[8]Julho!$K$25</f>
        <v>*</v>
      </c>
      <c r="W12" s="95" t="str">
        <f>[8]Julho!$K$26</f>
        <v>*</v>
      </c>
      <c r="X12" s="95" t="str">
        <f>[8]Julho!$K$27</f>
        <v>*</v>
      </c>
      <c r="Y12" s="95" t="str">
        <f>[8]Julho!$K$28</f>
        <v>*</v>
      </c>
      <c r="Z12" s="95" t="str">
        <f>[8]Julho!$K$29</f>
        <v>*</v>
      </c>
      <c r="AA12" s="95" t="str">
        <f>[8]Julho!$K$30</f>
        <v>*</v>
      </c>
      <c r="AB12" s="95" t="str">
        <f>[8]Julho!$K$31</f>
        <v>*</v>
      </c>
      <c r="AC12" s="95" t="str">
        <f>[8]Julho!$K$32</f>
        <v>*</v>
      </c>
      <c r="AD12" s="95" t="str">
        <f>[8]Julho!$K$33</f>
        <v>*</v>
      </c>
      <c r="AE12" s="95" t="str">
        <f>[8]Julho!$K$34</f>
        <v>*</v>
      </c>
      <c r="AF12" s="95" t="str">
        <f>[8]Julho!$K$35</f>
        <v>*</v>
      </c>
      <c r="AG12" s="103" t="s">
        <v>207</v>
      </c>
      <c r="AH12" s="112" t="s">
        <v>207</v>
      </c>
      <c r="AI12" s="113" t="s">
        <v>207</v>
      </c>
    </row>
    <row r="13" spans="1:35" x14ac:dyDescent="0.2">
      <c r="A13" s="51" t="s">
        <v>98</v>
      </c>
      <c r="B13" s="95">
        <f>[9]Julho!$K$5</f>
        <v>0</v>
      </c>
      <c r="C13" s="95">
        <f>[9]Julho!$K$6</f>
        <v>0.2</v>
      </c>
      <c r="D13" s="95">
        <f>[9]Julho!$K$7</f>
        <v>0.2</v>
      </c>
      <c r="E13" s="95">
        <f>[9]Julho!$K$8</f>
        <v>0</v>
      </c>
      <c r="F13" s="95">
        <f>[9]Julho!$K$9</f>
        <v>0</v>
      </c>
      <c r="G13" s="95">
        <f>[9]Julho!$K$10</f>
        <v>0</v>
      </c>
      <c r="H13" s="95">
        <f>[9]Julho!$K$11</f>
        <v>0</v>
      </c>
      <c r="I13" s="95">
        <f>[9]Julho!$K$12</f>
        <v>0</v>
      </c>
      <c r="J13" s="95">
        <f>[9]Julho!$K$13</f>
        <v>0</v>
      </c>
      <c r="K13" s="95">
        <f>[9]Julho!$K$14</f>
        <v>0</v>
      </c>
      <c r="L13" s="95">
        <f>[9]Julho!$K$15</f>
        <v>0</v>
      </c>
      <c r="M13" s="95">
        <f>[9]Julho!$K$16</f>
        <v>0</v>
      </c>
      <c r="N13" s="95">
        <f>[9]Julho!$K$17</f>
        <v>1</v>
      </c>
      <c r="O13" s="95">
        <f>[9]Julho!$K$18</f>
        <v>0</v>
      </c>
      <c r="P13" s="95">
        <f>[9]Julho!$K$19</f>
        <v>0</v>
      </c>
      <c r="Q13" s="95">
        <f>[9]Julho!$K$20</f>
        <v>0</v>
      </c>
      <c r="R13" s="95">
        <f>[9]Julho!$K$21</f>
        <v>0</v>
      </c>
      <c r="S13" s="95">
        <f>[9]Julho!$K$22</f>
        <v>0</v>
      </c>
      <c r="T13" s="95">
        <f>[9]Julho!$K$23</f>
        <v>0</v>
      </c>
      <c r="U13" s="95">
        <f>[9]Julho!$K$24</f>
        <v>0</v>
      </c>
      <c r="V13" s="95">
        <f>[9]Julho!$K$25</f>
        <v>0</v>
      </c>
      <c r="W13" s="95">
        <f>[9]Julho!$K$26</f>
        <v>0</v>
      </c>
      <c r="X13" s="95">
        <f>[9]Julho!$K$27</f>
        <v>0</v>
      </c>
      <c r="Y13" s="95">
        <f>[9]Julho!$K$28</f>
        <v>0</v>
      </c>
      <c r="Z13" s="95">
        <f>[9]Julho!$K$29</f>
        <v>0</v>
      </c>
      <c r="AA13" s="95">
        <f>[9]Julho!$K$30</f>
        <v>0.8</v>
      </c>
      <c r="AB13" s="95">
        <f>[9]Julho!$K$31</f>
        <v>0.60000000000000009</v>
      </c>
      <c r="AC13" s="95">
        <f>[9]Julho!$K$32</f>
        <v>2.6</v>
      </c>
      <c r="AD13" s="95">
        <f>[9]Julho!$K$33</f>
        <v>0.8</v>
      </c>
      <c r="AE13" s="95">
        <f>[9]Julho!$K$34</f>
        <v>0</v>
      </c>
      <c r="AF13" s="95">
        <f>[9]Julho!$K$35</f>
        <v>0</v>
      </c>
      <c r="AG13" s="103">
        <f t="shared" si="4"/>
        <v>6.2</v>
      </c>
      <c r="AH13" s="112">
        <f t="shared" si="5"/>
        <v>2.6</v>
      </c>
      <c r="AI13" s="113">
        <f t="shared" si="6"/>
        <v>24</v>
      </c>
    </row>
    <row r="14" spans="1:35" hidden="1" x14ac:dyDescent="0.2">
      <c r="A14" s="51" t="s">
        <v>102</v>
      </c>
      <c r="B14" s="95" t="str">
        <f>[10]Julho!$K$5</f>
        <v>*</v>
      </c>
      <c r="C14" s="95" t="str">
        <f>[10]Julho!$K$6</f>
        <v>*</v>
      </c>
      <c r="D14" s="95" t="str">
        <f>[10]Julho!$K$7</f>
        <v>*</v>
      </c>
      <c r="E14" s="95" t="str">
        <f>[10]Julho!$K$8</f>
        <v>*</v>
      </c>
      <c r="F14" s="95" t="str">
        <f>[10]Julho!$K$9</f>
        <v>*</v>
      </c>
      <c r="G14" s="95" t="str">
        <f>[10]Julho!$K$10</f>
        <v>*</v>
      </c>
      <c r="H14" s="95" t="str">
        <f>[10]Julho!$K$11</f>
        <v>*</v>
      </c>
      <c r="I14" s="95" t="str">
        <f>[10]Julho!$K$12</f>
        <v>*</v>
      </c>
      <c r="J14" s="95" t="str">
        <f>[10]Julho!$K$13</f>
        <v>*</v>
      </c>
      <c r="K14" s="95" t="str">
        <f>[10]Julho!$K$14</f>
        <v>*</v>
      </c>
      <c r="L14" s="95" t="str">
        <f>[10]Julho!$K$15</f>
        <v>*</v>
      </c>
      <c r="M14" s="95" t="str">
        <f>[10]Julho!$K$16</f>
        <v>*</v>
      </c>
      <c r="N14" s="95" t="str">
        <f>[10]Julho!$K$17</f>
        <v>*</v>
      </c>
      <c r="O14" s="95" t="str">
        <f>[10]Julho!$K$18</f>
        <v>*</v>
      </c>
      <c r="P14" s="95" t="str">
        <f>[10]Julho!$K$19</f>
        <v>*</v>
      </c>
      <c r="Q14" s="95" t="str">
        <f>[10]Julho!$K$20</f>
        <v>*</v>
      </c>
      <c r="R14" s="95" t="str">
        <f>[10]Julho!$K$21</f>
        <v>*</v>
      </c>
      <c r="S14" s="95" t="str">
        <f>[10]Julho!$K$22</f>
        <v>*</v>
      </c>
      <c r="T14" s="95" t="str">
        <f>[10]Julho!$K$23</f>
        <v>*</v>
      </c>
      <c r="U14" s="95" t="str">
        <f>[10]Julho!$K$24</f>
        <v>*</v>
      </c>
      <c r="V14" s="95" t="str">
        <f>[10]Julho!$K$25</f>
        <v>*</v>
      </c>
      <c r="W14" s="95" t="str">
        <f>[10]Julho!$K$26</f>
        <v>*</v>
      </c>
      <c r="X14" s="95" t="str">
        <f>[10]Julho!$K$27</f>
        <v>*</v>
      </c>
      <c r="Y14" s="95" t="str">
        <f>[10]Julho!$K$28</f>
        <v>*</v>
      </c>
      <c r="Z14" s="95" t="str">
        <f>[10]Julho!$K$29</f>
        <v>*</v>
      </c>
      <c r="AA14" s="95" t="str">
        <f>[10]Julho!$K$30</f>
        <v>*</v>
      </c>
      <c r="AB14" s="95" t="str">
        <f>[10]Julho!$K$31</f>
        <v>*</v>
      </c>
      <c r="AC14" s="95" t="str">
        <f>[10]Julho!$K$32</f>
        <v>*</v>
      </c>
      <c r="AD14" s="95" t="str">
        <f>[10]Julho!$K$33</f>
        <v>*</v>
      </c>
      <c r="AE14" s="95" t="str">
        <f>[10]Julho!$K$34</f>
        <v>*</v>
      </c>
      <c r="AF14" s="95" t="str">
        <f>[10]Julho!$K$35</f>
        <v>*</v>
      </c>
      <c r="AG14" s="103" t="s">
        <v>207</v>
      </c>
      <c r="AH14" s="112" t="s">
        <v>207</v>
      </c>
      <c r="AI14" s="113" t="s">
        <v>207</v>
      </c>
    </row>
    <row r="15" spans="1:35" x14ac:dyDescent="0.2">
      <c r="A15" s="51" t="s">
        <v>105</v>
      </c>
      <c r="B15" s="95">
        <f>[11]Julho!$K$5</f>
        <v>0</v>
      </c>
      <c r="C15" s="95">
        <f>[11]Julho!$K$6</f>
        <v>0</v>
      </c>
      <c r="D15" s="95">
        <f>[11]Julho!$K$7</f>
        <v>0</v>
      </c>
      <c r="E15" s="95">
        <f>[11]Julho!$K$8</f>
        <v>0</v>
      </c>
      <c r="F15" s="95">
        <f>[11]Julho!$K$9</f>
        <v>0</v>
      </c>
      <c r="G15" s="95">
        <f>[11]Julho!$K$10</f>
        <v>0</v>
      </c>
      <c r="H15" s="95">
        <f>[11]Julho!$K$11</f>
        <v>0</v>
      </c>
      <c r="I15" s="95">
        <f>[11]Julho!$K$12</f>
        <v>0</v>
      </c>
      <c r="J15" s="95">
        <f>[11]Julho!$K$13</f>
        <v>0</v>
      </c>
      <c r="K15" s="95">
        <f>[11]Julho!$K$14</f>
        <v>0</v>
      </c>
      <c r="L15" s="95">
        <f>[11]Julho!$K$15</f>
        <v>0</v>
      </c>
      <c r="M15" s="95">
        <f>[11]Julho!$K$16</f>
        <v>0</v>
      </c>
      <c r="N15" s="95">
        <f>[11]Julho!$K$17</f>
        <v>12.999999999999998</v>
      </c>
      <c r="O15" s="95">
        <f>[11]Julho!$K$18</f>
        <v>0</v>
      </c>
      <c r="P15" s="95">
        <f>[11]Julho!$K$19</f>
        <v>0</v>
      </c>
      <c r="Q15" s="95">
        <f>[11]Julho!$K$20</f>
        <v>0</v>
      </c>
      <c r="R15" s="95">
        <f>[11]Julho!$K$21</f>
        <v>0</v>
      </c>
      <c r="S15" s="95">
        <f>[11]Julho!$K$22</f>
        <v>0</v>
      </c>
      <c r="T15" s="95">
        <f>[11]Julho!$K$23</f>
        <v>1.2</v>
      </c>
      <c r="U15" s="95">
        <f>[11]Julho!$K$24</f>
        <v>0</v>
      </c>
      <c r="V15" s="95">
        <f>[11]Julho!$K$25</f>
        <v>0</v>
      </c>
      <c r="W15" s="95">
        <f>[11]Julho!$K$26</f>
        <v>0</v>
      </c>
      <c r="X15" s="95">
        <f>[11]Julho!$K$27</f>
        <v>0</v>
      </c>
      <c r="Y15" s="95">
        <f>[11]Julho!$K$28</f>
        <v>0</v>
      </c>
      <c r="Z15" s="95">
        <f>[11]Julho!$K$29</f>
        <v>0</v>
      </c>
      <c r="AA15" s="95">
        <f>[11]Julho!$K$30</f>
        <v>0</v>
      </c>
      <c r="AB15" s="95">
        <f>[11]Julho!$K$31</f>
        <v>1</v>
      </c>
      <c r="AC15" s="95">
        <f>[11]Julho!$K$32</f>
        <v>5.3999999999999995</v>
      </c>
      <c r="AD15" s="95">
        <f>[11]Julho!$K$33</f>
        <v>0.2</v>
      </c>
      <c r="AE15" s="95">
        <f>[11]Julho!$K$34</f>
        <v>0.2</v>
      </c>
      <c r="AF15" s="95">
        <f>[11]Julho!$K$35</f>
        <v>0</v>
      </c>
      <c r="AG15" s="103">
        <f t="shared" si="4"/>
        <v>20.999999999999996</v>
      </c>
      <c r="AH15" s="112">
        <f t="shared" si="5"/>
        <v>12.999999999999998</v>
      </c>
      <c r="AI15" s="113">
        <f t="shared" si="6"/>
        <v>25</v>
      </c>
    </row>
    <row r="16" spans="1:35" x14ac:dyDescent="0.2">
      <c r="A16" s="51" t="s">
        <v>152</v>
      </c>
      <c r="B16" s="95">
        <f>[12]Julho!$K$5</f>
        <v>0</v>
      </c>
      <c r="C16" s="95">
        <f>[12]Julho!$K$6</f>
        <v>0</v>
      </c>
      <c r="D16" s="95">
        <f>[12]Julho!$K$7</f>
        <v>0</v>
      </c>
      <c r="E16" s="95">
        <f>[12]Julho!$K$8</f>
        <v>0</v>
      </c>
      <c r="F16" s="95">
        <f>[12]Julho!$K$9</f>
        <v>0</v>
      </c>
      <c r="G16" s="95">
        <f>[12]Julho!$K$10</f>
        <v>0</v>
      </c>
      <c r="H16" s="95">
        <f>[12]Julho!$K$11</f>
        <v>0</v>
      </c>
      <c r="I16" s="95">
        <f>[12]Julho!$K$12</f>
        <v>0</v>
      </c>
      <c r="J16" s="95">
        <f>[12]Julho!$K$13</f>
        <v>0</v>
      </c>
      <c r="K16" s="95">
        <f>[12]Julho!$K$14</f>
        <v>0</v>
      </c>
      <c r="L16" s="95">
        <f>[12]Julho!$K$15</f>
        <v>0</v>
      </c>
      <c r="M16" s="95">
        <f>[12]Julho!$K$16</f>
        <v>0</v>
      </c>
      <c r="N16" s="95">
        <f>[12]Julho!$K$17</f>
        <v>22.799999999999997</v>
      </c>
      <c r="O16" s="95">
        <f>[12]Julho!$K$18</f>
        <v>0.2</v>
      </c>
      <c r="P16" s="95">
        <f>[12]Julho!$K$19</f>
        <v>0</v>
      </c>
      <c r="Q16" s="95">
        <f>[12]Julho!$K$20</f>
        <v>0</v>
      </c>
      <c r="R16" s="95">
        <f>[12]Julho!$K$21</f>
        <v>0</v>
      </c>
      <c r="S16" s="95">
        <f>[12]Julho!$K$22</f>
        <v>0</v>
      </c>
      <c r="T16" s="95">
        <f>[12]Julho!$K$23</f>
        <v>0</v>
      </c>
      <c r="U16" s="95">
        <f>[12]Julho!$K$24</f>
        <v>0</v>
      </c>
      <c r="V16" s="95">
        <f>[12]Julho!$K$25</f>
        <v>0</v>
      </c>
      <c r="W16" s="95">
        <f>[12]Julho!$K$26</f>
        <v>0</v>
      </c>
      <c r="X16" s="95">
        <f>[12]Julho!$K$27</f>
        <v>0</v>
      </c>
      <c r="Y16" s="95">
        <f>[12]Julho!$K$28</f>
        <v>0</v>
      </c>
      <c r="Z16" s="95">
        <f>[12]Julho!$K$29</f>
        <v>0</v>
      </c>
      <c r="AA16" s="95">
        <f>[12]Julho!$K$30</f>
        <v>0</v>
      </c>
      <c r="AB16" s="95">
        <f>[12]Julho!$K$31</f>
        <v>0</v>
      </c>
      <c r="AC16" s="95">
        <f>[12]Julho!$K$32</f>
        <v>0</v>
      </c>
      <c r="AD16" s="95">
        <f>[12]Julho!$K$33</f>
        <v>0</v>
      </c>
      <c r="AE16" s="95">
        <f>[12]Julho!$K$34</f>
        <v>0</v>
      </c>
      <c r="AF16" s="95">
        <f>[12]Julho!$K$35</f>
        <v>0</v>
      </c>
      <c r="AG16" s="103">
        <f t="shared" si="4"/>
        <v>22.999999999999996</v>
      </c>
      <c r="AH16" s="112">
        <f t="shared" si="5"/>
        <v>22.799999999999997</v>
      </c>
      <c r="AI16" s="113">
        <f t="shared" si="6"/>
        <v>29</v>
      </c>
    </row>
    <row r="17" spans="1:37" x14ac:dyDescent="0.2">
      <c r="A17" s="51" t="s">
        <v>2</v>
      </c>
      <c r="B17" s="95">
        <f>[13]Julho!$K$5</f>
        <v>0</v>
      </c>
      <c r="C17" s="95">
        <f>[13]Julho!$K$6</f>
        <v>0</v>
      </c>
      <c r="D17" s="95">
        <f>[13]Julho!$K$7</f>
        <v>0</v>
      </c>
      <c r="E17" s="95">
        <f>[13]Julho!$K$8</f>
        <v>0</v>
      </c>
      <c r="F17" s="95">
        <f>[13]Julho!$K$9</f>
        <v>0</v>
      </c>
      <c r="G17" s="95">
        <f>[13]Julho!$K$10</f>
        <v>0</v>
      </c>
      <c r="H17" s="95">
        <f>[13]Julho!$K$11</f>
        <v>0</v>
      </c>
      <c r="I17" s="95">
        <f>[13]Julho!$K$12</f>
        <v>0</v>
      </c>
      <c r="J17" s="95">
        <f>[13]Julho!$K$13</f>
        <v>0</v>
      </c>
      <c r="K17" s="95">
        <f>[13]Julho!$K$14</f>
        <v>0</v>
      </c>
      <c r="L17" s="95">
        <f>[13]Julho!$K$15</f>
        <v>0</v>
      </c>
      <c r="M17" s="95">
        <f>[13]Julho!$K$16</f>
        <v>0</v>
      </c>
      <c r="N17" s="95">
        <f>[13]Julho!$K$17</f>
        <v>4.6000000000000005</v>
      </c>
      <c r="O17" s="95">
        <f>[13]Julho!$K$18</f>
        <v>0</v>
      </c>
      <c r="P17" s="95">
        <f>[13]Julho!$K$19</f>
        <v>0</v>
      </c>
      <c r="Q17" s="95">
        <f>[13]Julho!$K$20</f>
        <v>0</v>
      </c>
      <c r="R17" s="95">
        <f>[13]Julho!$K$21</f>
        <v>0</v>
      </c>
      <c r="S17" s="95">
        <f>[13]Julho!$K$22</f>
        <v>0</v>
      </c>
      <c r="T17" s="95">
        <f>[13]Julho!$K$23</f>
        <v>0</v>
      </c>
      <c r="U17" s="95">
        <f>[13]Julho!$K$24</f>
        <v>0</v>
      </c>
      <c r="V17" s="95">
        <f>[13]Julho!$K$25</f>
        <v>0</v>
      </c>
      <c r="W17" s="95">
        <f>[13]Julho!$K$26</f>
        <v>0</v>
      </c>
      <c r="X17" s="95">
        <f>[13]Julho!$K$27</f>
        <v>0</v>
      </c>
      <c r="Y17" s="95">
        <f>[13]Julho!$K$28</f>
        <v>0</v>
      </c>
      <c r="Z17" s="95">
        <f>[13]Julho!$K$29</f>
        <v>0</v>
      </c>
      <c r="AA17" s="95">
        <f>[13]Julho!$K$30</f>
        <v>0</v>
      </c>
      <c r="AB17" s="95">
        <f>[13]Julho!$K$31</f>
        <v>0</v>
      </c>
      <c r="AC17" s="95">
        <f>[13]Julho!$K$32</f>
        <v>0</v>
      </c>
      <c r="AD17" s="95">
        <f>[13]Julho!$K$33</f>
        <v>0</v>
      </c>
      <c r="AE17" s="95">
        <f>[13]Julho!$K$34</f>
        <v>0</v>
      </c>
      <c r="AF17" s="95">
        <f>[13]Julho!$K$35</f>
        <v>0</v>
      </c>
      <c r="AG17" s="103">
        <f t="shared" si="4"/>
        <v>4.6000000000000005</v>
      </c>
      <c r="AH17" s="112">
        <f t="shared" si="5"/>
        <v>4.6000000000000005</v>
      </c>
      <c r="AI17" s="113">
        <f t="shared" si="6"/>
        <v>30</v>
      </c>
      <c r="AK17" s="12" t="s">
        <v>35</v>
      </c>
    </row>
    <row r="18" spans="1:37" hidden="1" x14ac:dyDescent="0.2">
      <c r="A18" s="51" t="s">
        <v>3</v>
      </c>
      <c r="B18" s="95" t="str">
        <f>[14]Julho!$K$5</f>
        <v>*</v>
      </c>
      <c r="C18" s="95" t="str">
        <f>[14]Julho!$K$6</f>
        <v>*</v>
      </c>
      <c r="D18" s="95" t="str">
        <f>[14]Julho!$K$7</f>
        <v>*</v>
      </c>
      <c r="E18" s="95" t="str">
        <f>[14]Julho!$K$8</f>
        <v>*</v>
      </c>
      <c r="F18" s="95" t="str">
        <f>[14]Julho!$K$9</f>
        <v>*</v>
      </c>
      <c r="G18" s="95" t="str">
        <f>[14]Julho!$K$10</f>
        <v>*</v>
      </c>
      <c r="H18" s="95" t="str">
        <f>[14]Julho!$K$11</f>
        <v>*</v>
      </c>
      <c r="I18" s="95" t="str">
        <f>[14]Julho!$K$12</f>
        <v>*</v>
      </c>
      <c r="J18" s="95" t="str">
        <f>[14]Julho!$K$13</f>
        <v>*</v>
      </c>
      <c r="K18" s="95" t="str">
        <f>[14]Julho!$K$14</f>
        <v>*</v>
      </c>
      <c r="L18" s="95" t="str">
        <f>[14]Julho!$K$15</f>
        <v>*</v>
      </c>
      <c r="M18" s="95" t="str">
        <f>[14]Julho!$K$16</f>
        <v>*</v>
      </c>
      <c r="N18" s="95" t="str">
        <f>[14]Julho!$K$17</f>
        <v>*</v>
      </c>
      <c r="O18" s="95" t="str">
        <f>[14]Julho!$K$18</f>
        <v>*</v>
      </c>
      <c r="P18" s="95" t="str">
        <f>[14]Julho!$K$19</f>
        <v>*</v>
      </c>
      <c r="Q18" s="95" t="str">
        <f>[14]Julho!$K$20</f>
        <v>*</v>
      </c>
      <c r="R18" s="95" t="str">
        <f>[14]Julho!$K$21</f>
        <v>*</v>
      </c>
      <c r="S18" s="95" t="str">
        <f>[14]Julho!$K$22</f>
        <v>*</v>
      </c>
      <c r="T18" s="95" t="str">
        <f>[14]Julho!$K$23</f>
        <v>*</v>
      </c>
      <c r="U18" s="95" t="str">
        <f>[14]Julho!$K$24</f>
        <v>*</v>
      </c>
      <c r="V18" s="95" t="str">
        <f>[14]Julho!$K$25</f>
        <v>*</v>
      </c>
      <c r="W18" s="95" t="str">
        <f>[14]Julho!$K$26</f>
        <v>*</v>
      </c>
      <c r="X18" s="95" t="str">
        <f>[14]Julho!$K$27</f>
        <v>*</v>
      </c>
      <c r="Y18" s="95" t="str">
        <f>[14]Julho!$K$28</f>
        <v>*</v>
      </c>
      <c r="Z18" s="95" t="str">
        <f>[14]Julho!$K$29</f>
        <v>*</v>
      </c>
      <c r="AA18" s="95" t="str">
        <f>[14]Julho!$K$30</f>
        <v>*</v>
      </c>
      <c r="AB18" s="95" t="str">
        <f>[14]Julho!$K$31</f>
        <v>*</v>
      </c>
      <c r="AC18" s="95" t="str">
        <f>[14]Julho!$K$32</f>
        <v>*</v>
      </c>
      <c r="AD18" s="95" t="str">
        <f>[14]Julho!$K$33</f>
        <v>*</v>
      </c>
      <c r="AE18" s="95" t="str">
        <f>[14]Julho!$K$34</f>
        <v>*</v>
      </c>
      <c r="AF18" s="95" t="str">
        <f>[14]Julho!$K$35</f>
        <v>*</v>
      </c>
      <c r="AG18" s="103" t="s">
        <v>207</v>
      </c>
      <c r="AH18" s="112" t="s">
        <v>207</v>
      </c>
      <c r="AI18" s="113" t="s">
        <v>207</v>
      </c>
      <c r="AJ18" s="12" t="s">
        <v>35</v>
      </c>
      <c r="AK18" s="12" t="s">
        <v>35</v>
      </c>
    </row>
    <row r="19" spans="1:37" x14ac:dyDescent="0.2">
      <c r="A19" s="51" t="s">
        <v>4</v>
      </c>
      <c r="B19" s="95">
        <f>[15]Julho!$K$5</f>
        <v>0</v>
      </c>
      <c r="C19" s="95">
        <f>[15]Julho!$K$6</f>
        <v>0</v>
      </c>
      <c r="D19" s="95">
        <f>[15]Julho!$K$7</f>
        <v>0</v>
      </c>
      <c r="E19" s="95">
        <f>[15]Julho!$K$8</f>
        <v>0</v>
      </c>
      <c r="F19" s="95">
        <f>[15]Julho!$K$9</f>
        <v>0</v>
      </c>
      <c r="G19" s="95">
        <f>[15]Julho!$K$10</f>
        <v>0</v>
      </c>
      <c r="H19" s="95">
        <f>[15]Julho!$K$11</f>
        <v>0</v>
      </c>
      <c r="I19" s="95">
        <f>[15]Julho!$K$12</f>
        <v>0</v>
      </c>
      <c r="J19" s="95">
        <f>[15]Julho!$K$13</f>
        <v>0</v>
      </c>
      <c r="K19" s="95">
        <f>[15]Julho!$K$14</f>
        <v>0</v>
      </c>
      <c r="L19" s="95">
        <f>[15]Julho!$K$15</f>
        <v>0</v>
      </c>
      <c r="M19" s="95">
        <f>[15]Julho!$K$16</f>
        <v>0</v>
      </c>
      <c r="N19" s="95">
        <f>[15]Julho!$K$17</f>
        <v>0.2</v>
      </c>
      <c r="O19" s="95">
        <f>[15]Julho!$K$18</f>
        <v>12.200000000000001</v>
      </c>
      <c r="P19" s="95">
        <f>[15]Julho!$K$19</f>
        <v>0</v>
      </c>
      <c r="Q19" s="95">
        <f>[15]Julho!$K$20</f>
        <v>0</v>
      </c>
      <c r="R19" s="95">
        <f>[15]Julho!$K$21</f>
        <v>0</v>
      </c>
      <c r="S19" s="95">
        <f>[15]Julho!$K$22</f>
        <v>0</v>
      </c>
      <c r="T19" s="95">
        <f>[15]Julho!$K$23</f>
        <v>0</v>
      </c>
      <c r="U19" s="95">
        <f>[15]Julho!$K$24</f>
        <v>0</v>
      </c>
      <c r="V19" s="95">
        <f>[15]Julho!$K$25</f>
        <v>0</v>
      </c>
      <c r="W19" s="95">
        <f>[15]Julho!$K$26</f>
        <v>0</v>
      </c>
      <c r="X19" s="95">
        <f>[15]Julho!$K$27</f>
        <v>0</v>
      </c>
      <c r="Y19" s="95">
        <f>[15]Julho!$K$28</f>
        <v>0</v>
      </c>
      <c r="Z19" s="95">
        <f>[15]Julho!$K$29</f>
        <v>0</v>
      </c>
      <c r="AA19" s="95">
        <f>[15]Julho!$K$30</f>
        <v>0</v>
      </c>
      <c r="AB19" s="95">
        <f>[15]Julho!$K$31</f>
        <v>0</v>
      </c>
      <c r="AC19" s="95">
        <f>[15]Julho!$K$32</f>
        <v>0</v>
      </c>
      <c r="AD19" s="95">
        <f>[15]Julho!$K$33</f>
        <v>0</v>
      </c>
      <c r="AE19" s="95">
        <f>[15]Julho!$K$34</f>
        <v>0</v>
      </c>
      <c r="AF19" s="95">
        <f>[15]Julho!$K$35</f>
        <v>0</v>
      </c>
      <c r="AG19" s="103">
        <f t="shared" si="4"/>
        <v>12.4</v>
      </c>
      <c r="AH19" s="112">
        <f t="shared" si="5"/>
        <v>12.200000000000001</v>
      </c>
      <c r="AI19" s="113">
        <f t="shared" si="6"/>
        <v>29</v>
      </c>
    </row>
    <row r="20" spans="1:37" x14ac:dyDescent="0.2">
      <c r="A20" s="51" t="s">
        <v>5</v>
      </c>
      <c r="B20" s="95">
        <f>[16]Julho!$K$5</f>
        <v>0</v>
      </c>
      <c r="C20" s="95">
        <f>[16]Julho!$K$6</f>
        <v>0</v>
      </c>
      <c r="D20" s="95">
        <f>[16]Julho!$K$7</f>
        <v>0</v>
      </c>
      <c r="E20" s="95">
        <f>[16]Julho!$K$8</f>
        <v>0</v>
      </c>
      <c r="F20" s="95">
        <f>[16]Julho!$K$9</f>
        <v>0</v>
      </c>
      <c r="G20" s="95">
        <f>[16]Julho!$K$10</f>
        <v>0</v>
      </c>
      <c r="H20" s="95">
        <f>[16]Julho!$K$11</f>
        <v>0</v>
      </c>
      <c r="I20" s="95">
        <f>[16]Julho!$K$12</f>
        <v>0</v>
      </c>
      <c r="J20" s="95">
        <f>[16]Julho!$K$13</f>
        <v>0</v>
      </c>
      <c r="K20" s="95">
        <f>[16]Julho!$K$14</f>
        <v>0</v>
      </c>
      <c r="L20" s="95">
        <f>[16]Julho!$K$15</f>
        <v>0</v>
      </c>
      <c r="M20" s="95">
        <f>[16]Julho!$K$16</f>
        <v>0</v>
      </c>
      <c r="N20" s="95">
        <f>[16]Julho!$K$17</f>
        <v>12.2</v>
      </c>
      <c r="O20" s="95">
        <f>[16]Julho!$K$18</f>
        <v>0</v>
      </c>
      <c r="P20" s="95">
        <f>[16]Julho!$K$19</f>
        <v>0</v>
      </c>
      <c r="Q20" s="95">
        <f>[16]Julho!$K$20</f>
        <v>0</v>
      </c>
      <c r="R20" s="95">
        <f>[16]Julho!$K$21</f>
        <v>0</v>
      </c>
      <c r="S20" s="95">
        <f>[16]Julho!$K$22</f>
        <v>0</v>
      </c>
      <c r="T20" s="95">
        <f>[16]Julho!$K$23</f>
        <v>0</v>
      </c>
      <c r="U20" s="95">
        <f>[16]Julho!$K$24</f>
        <v>0</v>
      </c>
      <c r="V20" s="95">
        <f>[16]Julho!$K$25</f>
        <v>0</v>
      </c>
      <c r="W20" s="95">
        <f>[16]Julho!$K$26</f>
        <v>0</v>
      </c>
      <c r="X20" s="95">
        <f>[16]Julho!$K$27</f>
        <v>0</v>
      </c>
      <c r="Y20" s="95">
        <f>[16]Julho!$K$28</f>
        <v>0</v>
      </c>
      <c r="Z20" s="95">
        <f>[16]Julho!$K$29</f>
        <v>0</v>
      </c>
      <c r="AA20" s="95">
        <f>[16]Julho!$K$30</f>
        <v>0</v>
      </c>
      <c r="AB20" s="95">
        <f>[16]Julho!$K$31</f>
        <v>0</v>
      </c>
      <c r="AC20" s="95">
        <f>[16]Julho!$K$32</f>
        <v>0</v>
      </c>
      <c r="AD20" s="95">
        <f>[16]Julho!$K$33</f>
        <v>0</v>
      </c>
      <c r="AE20" s="95">
        <f>[16]Julho!$K$34</f>
        <v>0</v>
      </c>
      <c r="AF20" s="95">
        <f>[16]Julho!$K$35</f>
        <v>0</v>
      </c>
      <c r="AG20" s="103">
        <f t="shared" si="4"/>
        <v>12.2</v>
      </c>
      <c r="AH20" s="112">
        <f t="shared" si="5"/>
        <v>12.2</v>
      </c>
      <c r="AI20" s="113">
        <f t="shared" si="6"/>
        <v>30</v>
      </c>
      <c r="AJ20" s="12" t="s">
        <v>35</v>
      </c>
    </row>
    <row r="21" spans="1:37" x14ac:dyDescent="0.2">
      <c r="A21" s="51" t="s">
        <v>33</v>
      </c>
      <c r="B21" s="95">
        <f>[17]Julho!$K$5</f>
        <v>0</v>
      </c>
      <c r="C21" s="95">
        <f>[17]Julho!$K$6</f>
        <v>0</v>
      </c>
      <c r="D21" s="95">
        <f>[17]Julho!$K$7</f>
        <v>0</v>
      </c>
      <c r="E21" s="95">
        <f>[17]Julho!$K$8</f>
        <v>0</v>
      </c>
      <c r="F21" s="95">
        <f>[17]Julho!$K$9</f>
        <v>0</v>
      </c>
      <c r="G21" s="95">
        <f>[17]Julho!$K$10</f>
        <v>0</v>
      </c>
      <c r="H21" s="95">
        <f>[17]Julho!$K$11</f>
        <v>0</v>
      </c>
      <c r="I21" s="95">
        <f>[17]Julho!$K$12</f>
        <v>0</v>
      </c>
      <c r="J21" s="95">
        <f>[17]Julho!$K$13</f>
        <v>0</v>
      </c>
      <c r="K21" s="95">
        <f>[17]Julho!$K$14</f>
        <v>0</v>
      </c>
      <c r="L21" s="95">
        <f>[17]Julho!$K$15</f>
        <v>0</v>
      </c>
      <c r="M21" s="95">
        <f>[17]Julho!$K$16</f>
        <v>0</v>
      </c>
      <c r="N21" s="95">
        <f>[17]Julho!$K$17</f>
        <v>0</v>
      </c>
      <c r="O21" s="95">
        <f>[17]Julho!$K$18</f>
        <v>2.2000000000000002</v>
      </c>
      <c r="P21" s="95">
        <f>[17]Julho!$K$19</f>
        <v>0</v>
      </c>
      <c r="Q21" s="95">
        <f>[17]Julho!$K$20</f>
        <v>0</v>
      </c>
      <c r="R21" s="95">
        <f>[17]Julho!$K$21</f>
        <v>0</v>
      </c>
      <c r="S21" s="95">
        <f>[17]Julho!$K$22</f>
        <v>0</v>
      </c>
      <c r="T21" s="95">
        <f>[17]Julho!$K$23</f>
        <v>0</v>
      </c>
      <c r="U21" s="95">
        <f>[17]Julho!$K$24</f>
        <v>0</v>
      </c>
      <c r="V21" s="95">
        <f>[17]Julho!$K$25</f>
        <v>0</v>
      </c>
      <c r="W21" s="95">
        <f>[17]Julho!$K$26</f>
        <v>0</v>
      </c>
      <c r="X21" s="95">
        <f>[17]Julho!$K$27</f>
        <v>0</v>
      </c>
      <c r="Y21" s="95">
        <f>[17]Julho!$K$28</f>
        <v>0</v>
      </c>
      <c r="Z21" s="95">
        <f>[17]Julho!$K$29</f>
        <v>0</v>
      </c>
      <c r="AA21" s="95">
        <f>[17]Julho!$K$30</f>
        <v>0</v>
      </c>
      <c r="AB21" s="95">
        <f>[17]Julho!$K$31</f>
        <v>0</v>
      </c>
      <c r="AC21" s="95">
        <f>[17]Julho!$K$32</f>
        <v>0</v>
      </c>
      <c r="AD21" s="95">
        <f>[17]Julho!$K$33</f>
        <v>0</v>
      </c>
      <c r="AE21" s="95">
        <f>[17]Julho!$K$34</f>
        <v>0</v>
      </c>
      <c r="AF21" s="95">
        <f>[17]Julho!$K$35</f>
        <v>0</v>
      </c>
      <c r="AG21" s="103">
        <f t="shared" si="4"/>
        <v>2.2000000000000002</v>
      </c>
      <c r="AH21" s="112">
        <f t="shared" si="5"/>
        <v>2.2000000000000002</v>
      </c>
      <c r="AI21" s="113">
        <f t="shared" si="6"/>
        <v>30</v>
      </c>
    </row>
    <row r="22" spans="1:37" x14ac:dyDescent="0.2">
      <c r="A22" s="51" t="s">
        <v>6</v>
      </c>
      <c r="B22" s="95">
        <f>[18]Julho!$K$5</f>
        <v>0</v>
      </c>
      <c r="C22" s="95">
        <f>[18]Julho!$K$6</f>
        <v>0</v>
      </c>
      <c r="D22" s="95">
        <f>[18]Julho!$K$7</f>
        <v>0</v>
      </c>
      <c r="E22" s="95">
        <f>[18]Julho!$K$8</f>
        <v>0</v>
      </c>
      <c r="F22" s="95">
        <f>[18]Julho!$K$9</f>
        <v>0</v>
      </c>
      <c r="G22" s="95">
        <f>[18]Julho!$K$10</f>
        <v>0</v>
      </c>
      <c r="H22" s="95">
        <f>[18]Julho!$K$11</f>
        <v>0</v>
      </c>
      <c r="I22" s="95">
        <f>[18]Julho!$K$12</f>
        <v>0</v>
      </c>
      <c r="J22" s="95">
        <f>[18]Julho!$K$13</f>
        <v>0</v>
      </c>
      <c r="K22" s="95">
        <f>[18]Julho!$K$14</f>
        <v>0</v>
      </c>
      <c r="L22" s="95">
        <f>[18]Julho!$K$15</f>
        <v>0</v>
      </c>
      <c r="M22" s="95">
        <f>[18]Julho!$K$16</f>
        <v>0</v>
      </c>
      <c r="N22" s="95">
        <f>[18]Julho!$K$17</f>
        <v>5.0000000000000009</v>
      </c>
      <c r="O22" s="95">
        <f>[18]Julho!$K$18</f>
        <v>1.9999999999999998</v>
      </c>
      <c r="P22" s="95">
        <f>[18]Julho!$K$19</f>
        <v>0</v>
      </c>
      <c r="Q22" s="95">
        <f>[18]Julho!$K$20</f>
        <v>0</v>
      </c>
      <c r="R22" s="95">
        <f>[18]Julho!$K$21</f>
        <v>0</v>
      </c>
      <c r="S22" s="95">
        <f>[18]Julho!$K$22</f>
        <v>0</v>
      </c>
      <c r="T22" s="95">
        <f>[18]Julho!$K$23</f>
        <v>0</v>
      </c>
      <c r="U22" s="95">
        <f>[18]Julho!$K$24</f>
        <v>0</v>
      </c>
      <c r="V22" s="95">
        <f>[18]Julho!$K$25</f>
        <v>0</v>
      </c>
      <c r="W22" s="95">
        <f>[18]Julho!$K$26</f>
        <v>0</v>
      </c>
      <c r="X22" s="95">
        <f>[18]Julho!$K$27</f>
        <v>0</v>
      </c>
      <c r="Y22" s="95">
        <f>[18]Julho!$K$28</f>
        <v>0</v>
      </c>
      <c r="Z22" s="95">
        <f>[18]Julho!$K$29</f>
        <v>0</v>
      </c>
      <c r="AA22" s="95">
        <f>[18]Julho!$K$30</f>
        <v>0</v>
      </c>
      <c r="AB22" s="95">
        <f>[18]Julho!$K$31</f>
        <v>0</v>
      </c>
      <c r="AC22" s="95">
        <f>[18]Julho!$K$32</f>
        <v>0</v>
      </c>
      <c r="AD22" s="95">
        <f>[18]Julho!$K$33</f>
        <v>0</v>
      </c>
      <c r="AE22" s="95">
        <f>[18]Julho!$K$34</f>
        <v>0</v>
      </c>
      <c r="AF22" s="95">
        <f>[18]Julho!$K$35</f>
        <v>0</v>
      </c>
      <c r="AG22" s="103">
        <f t="shared" si="4"/>
        <v>7.0000000000000009</v>
      </c>
      <c r="AH22" s="112">
        <f t="shared" si="5"/>
        <v>5.0000000000000009</v>
      </c>
      <c r="AI22" s="113">
        <f t="shared" si="6"/>
        <v>29</v>
      </c>
    </row>
    <row r="23" spans="1:37" x14ac:dyDescent="0.2">
      <c r="A23" s="51" t="s">
        <v>7</v>
      </c>
      <c r="B23" s="95">
        <f>[19]Julho!$K$5</f>
        <v>0</v>
      </c>
      <c r="C23" s="95">
        <f>[19]Julho!$K$6</f>
        <v>0</v>
      </c>
      <c r="D23" s="95">
        <f>[19]Julho!$K$7</f>
        <v>0</v>
      </c>
      <c r="E23" s="95">
        <f>[19]Julho!$K$8</f>
        <v>0</v>
      </c>
      <c r="F23" s="95">
        <f>[19]Julho!$K$9</f>
        <v>0</v>
      </c>
      <c r="G23" s="95">
        <f>[19]Julho!$K$10</f>
        <v>0</v>
      </c>
      <c r="H23" s="95">
        <f>[19]Julho!$K$11</f>
        <v>0</v>
      </c>
      <c r="I23" s="95">
        <f>[19]Julho!$K$12</f>
        <v>0</v>
      </c>
      <c r="J23" s="95">
        <f>[19]Julho!$K$13</f>
        <v>0</v>
      </c>
      <c r="K23" s="95">
        <f>[19]Julho!$K$14</f>
        <v>0</v>
      </c>
      <c r="L23" s="95">
        <f>[19]Julho!$K$15</f>
        <v>0</v>
      </c>
      <c r="M23" s="95">
        <f>[19]Julho!$K$16</f>
        <v>0</v>
      </c>
      <c r="N23" s="95">
        <f>[19]Julho!$K$17</f>
        <v>8</v>
      </c>
      <c r="O23" s="95">
        <f>[19]Julho!$K$18</f>
        <v>0</v>
      </c>
      <c r="P23" s="95">
        <f>[19]Julho!$K$19</f>
        <v>0</v>
      </c>
      <c r="Q23" s="95">
        <f>[19]Julho!$K$20</f>
        <v>0</v>
      </c>
      <c r="R23" s="95">
        <f>[19]Julho!$K$21</f>
        <v>0</v>
      </c>
      <c r="S23" s="95">
        <f>[19]Julho!$K$22</f>
        <v>0</v>
      </c>
      <c r="T23" s="95">
        <f>[19]Julho!$K$23</f>
        <v>0</v>
      </c>
      <c r="U23" s="95">
        <f>[19]Julho!$K$24</f>
        <v>0</v>
      </c>
      <c r="V23" s="95">
        <f>[19]Julho!$K$25</f>
        <v>0</v>
      </c>
      <c r="W23" s="95">
        <f>[19]Julho!$K$26</f>
        <v>0</v>
      </c>
      <c r="X23" s="95">
        <f>[19]Julho!$K$27</f>
        <v>0</v>
      </c>
      <c r="Y23" s="95">
        <f>[19]Julho!$K$28</f>
        <v>0</v>
      </c>
      <c r="Z23" s="95">
        <f>[19]Julho!$K$29</f>
        <v>0</v>
      </c>
      <c r="AA23" s="95">
        <f>[19]Julho!$K$30</f>
        <v>0</v>
      </c>
      <c r="AB23" s="95">
        <f>[19]Julho!$K$31</f>
        <v>0.2</v>
      </c>
      <c r="AC23" s="95">
        <f>[19]Julho!$K$32</f>
        <v>1.7999999999999998</v>
      </c>
      <c r="AD23" s="95">
        <f>[19]Julho!$K$33</f>
        <v>0</v>
      </c>
      <c r="AE23" s="95">
        <f>[19]Julho!$K$34</f>
        <v>0.2</v>
      </c>
      <c r="AF23" s="95">
        <f>[19]Julho!$K$35</f>
        <v>0</v>
      </c>
      <c r="AG23" s="103">
        <f t="shared" si="4"/>
        <v>10.199999999999999</v>
      </c>
      <c r="AH23" s="112">
        <f t="shared" si="5"/>
        <v>8</v>
      </c>
      <c r="AI23" s="113">
        <f t="shared" si="6"/>
        <v>27</v>
      </c>
    </row>
    <row r="24" spans="1:37" x14ac:dyDescent="0.2">
      <c r="A24" s="51" t="s">
        <v>153</v>
      </c>
      <c r="B24" s="95" t="str">
        <f>[20]Julho!$K$5</f>
        <v>*</v>
      </c>
      <c r="C24" s="95" t="str">
        <f>[20]Julho!$K$6</f>
        <v>*</v>
      </c>
      <c r="D24" s="95" t="str">
        <f>[20]Julho!$K$7</f>
        <v>*</v>
      </c>
      <c r="E24" s="95" t="str">
        <f>[20]Julho!$K$8</f>
        <v>*</v>
      </c>
      <c r="F24" s="95" t="str">
        <f>[20]Julho!$K$9</f>
        <v>*</v>
      </c>
      <c r="G24" s="95" t="str">
        <f>[20]Julho!$K$10</f>
        <v>*</v>
      </c>
      <c r="H24" s="95" t="str">
        <f>[20]Julho!$K$11</f>
        <v>*</v>
      </c>
      <c r="I24" s="95" t="str">
        <f>[20]Julho!$K$12</f>
        <v>*</v>
      </c>
      <c r="J24" s="95" t="str">
        <f>[20]Julho!$K$13</f>
        <v>*</v>
      </c>
      <c r="K24" s="95" t="str">
        <f>[20]Julho!$K$14</f>
        <v>*</v>
      </c>
      <c r="L24" s="95" t="str">
        <f>[20]Julho!$K$15</f>
        <v>*</v>
      </c>
      <c r="M24" s="95" t="str">
        <f>[20]Julho!$K$16</f>
        <v>*</v>
      </c>
      <c r="N24" s="95" t="str">
        <f>[20]Julho!$K$17</f>
        <v>*</v>
      </c>
      <c r="O24" s="95" t="str">
        <f>[20]Julho!$K$18</f>
        <v>*</v>
      </c>
      <c r="P24" s="95" t="str">
        <f>[20]Julho!$K$19</f>
        <v>*</v>
      </c>
      <c r="Q24" s="95" t="str">
        <f>[20]Julho!$K$20</f>
        <v>*</v>
      </c>
      <c r="R24" s="95" t="str">
        <f>[20]Julho!$K$21</f>
        <v>*</v>
      </c>
      <c r="S24" s="95" t="str">
        <f>[20]Julho!$K$22</f>
        <v>*</v>
      </c>
      <c r="T24" s="95" t="str">
        <f>[20]Julho!$K$23</f>
        <v>*</v>
      </c>
      <c r="U24" s="95">
        <f>[20]Julho!$K$24</f>
        <v>0</v>
      </c>
      <c r="V24" s="95">
        <f>[20]Julho!$K$25</f>
        <v>0</v>
      </c>
      <c r="W24" s="95">
        <f>[20]Julho!$K$26</f>
        <v>0</v>
      </c>
      <c r="X24" s="95">
        <f>[20]Julho!$K$27</f>
        <v>0</v>
      </c>
      <c r="Y24" s="95">
        <f>[20]Julho!$K$28</f>
        <v>0</v>
      </c>
      <c r="Z24" s="95">
        <f>[20]Julho!$K$29</f>
        <v>0</v>
      </c>
      <c r="AA24" s="95">
        <f>[20]Julho!$K$30</f>
        <v>0</v>
      </c>
      <c r="AB24" s="95">
        <f>[20]Julho!$K$31</f>
        <v>0.8</v>
      </c>
      <c r="AC24" s="95">
        <f>[20]Julho!$K$32</f>
        <v>0.2</v>
      </c>
      <c r="AD24" s="95">
        <f>[20]Julho!$K$33</f>
        <v>0.2</v>
      </c>
      <c r="AE24" s="95">
        <f>[20]Julho!$K$34</f>
        <v>0</v>
      </c>
      <c r="AF24" s="95">
        <f>[20]Julho!$K$35</f>
        <v>0</v>
      </c>
      <c r="AG24" s="103">
        <f t="shared" si="4"/>
        <v>1.2</v>
      </c>
      <c r="AH24" s="112">
        <f t="shared" si="5"/>
        <v>0.8</v>
      </c>
      <c r="AI24" s="113">
        <f t="shared" si="6"/>
        <v>9</v>
      </c>
    </row>
    <row r="25" spans="1:37" x14ac:dyDescent="0.2">
      <c r="A25" s="51" t="s">
        <v>154</v>
      </c>
      <c r="B25" s="95">
        <f>[21]Julho!$K$5</f>
        <v>0</v>
      </c>
      <c r="C25" s="95">
        <f>[21]Julho!$K$6</f>
        <v>0</v>
      </c>
      <c r="D25" s="95">
        <f>[21]Julho!$K$7</f>
        <v>0</v>
      </c>
      <c r="E25" s="95">
        <f>[21]Julho!$K$8</f>
        <v>0</v>
      </c>
      <c r="F25" s="95">
        <f>[21]Julho!$K$9</f>
        <v>0</v>
      </c>
      <c r="G25" s="95">
        <f>[21]Julho!$K$10</f>
        <v>0</v>
      </c>
      <c r="H25" s="95">
        <f>[21]Julho!$K$11</f>
        <v>0</v>
      </c>
      <c r="I25" s="95">
        <f>[21]Julho!$K$12</f>
        <v>4</v>
      </c>
      <c r="J25" s="95">
        <f>[21]Julho!$K$13</f>
        <v>4.4000000000000004</v>
      </c>
      <c r="K25" s="95">
        <f>[21]Julho!$K$14</f>
        <v>3.8</v>
      </c>
      <c r="L25" s="95">
        <f>[21]Julho!$K$15</f>
        <v>0</v>
      </c>
      <c r="M25" s="95">
        <f>[21]Julho!$K$16</f>
        <v>7.4</v>
      </c>
      <c r="N25" s="95">
        <f>[21]Julho!$K$17</f>
        <v>1.4</v>
      </c>
      <c r="O25" s="95">
        <f>[21]Julho!$K$18</f>
        <v>0</v>
      </c>
      <c r="P25" s="95">
        <f>[21]Julho!$K$19</f>
        <v>0.2</v>
      </c>
      <c r="Q25" s="95">
        <f>[21]Julho!$K$20</f>
        <v>0</v>
      </c>
      <c r="R25" s="95">
        <f>[21]Julho!$K$21</f>
        <v>0.4</v>
      </c>
      <c r="S25" s="95">
        <f>[21]Julho!$K$22</f>
        <v>0</v>
      </c>
      <c r="T25" s="95">
        <f>[21]Julho!$K$23</f>
        <v>0</v>
      </c>
      <c r="U25" s="95">
        <f>[21]Julho!$K$24</f>
        <v>0</v>
      </c>
      <c r="V25" s="95">
        <f>[21]Julho!$K$25</f>
        <v>0</v>
      </c>
      <c r="W25" s="95">
        <f>[21]Julho!$K$26</f>
        <v>0</v>
      </c>
      <c r="X25" s="95">
        <f>[21]Julho!$K$27</f>
        <v>0</v>
      </c>
      <c r="Y25" s="95">
        <f>[21]Julho!$K$28</f>
        <v>0</v>
      </c>
      <c r="Z25" s="95">
        <f>[21]Julho!$K$29</f>
        <v>0</v>
      </c>
      <c r="AA25" s="95">
        <f>[21]Julho!$K$30</f>
        <v>0</v>
      </c>
      <c r="AB25" s="95">
        <f>[21]Julho!$K$31</f>
        <v>3.0000000000000004</v>
      </c>
      <c r="AC25" s="95">
        <f>[21]Julho!$K$32</f>
        <v>10.200000000000001</v>
      </c>
      <c r="AD25" s="95">
        <f>[21]Julho!$K$33</f>
        <v>0.2</v>
      </c>
      <c r="AE25" s="95">
        <f>[21]Julho!$K$34</f>
        <v>0.2</v>
      </c>
      <c r="AF25" s="95">
        <f>[21]Julho!$K$35</f>
        <v>0</v>
      </c>
      <c r="AG25" s="103">
        <f t="shared" si="4"/>
        <v>35.200000000000003</v>
      </c>
      <c r="AH25" s="112">
        <f t="shared" si="5"/>
        <v>10.200000000000001</v>
      </c>
      <c r="AI25" s="113">
        <f t="shared" si="6"/>
        <v>20</v>
      </c>
      <c r="AJ25" s="12" t="s">
        <v>35</v>
      </c>
    </row>
    <row r="26" spans="1:37" x14ac:dyDescent="0.2">
      <c r="A26" s="51" t="s">
        <v>155</v>
      </c>
      <c r="B26" s="95">
        <f>[22]Julho!$K$5</f>
        <v>0</v>
      </c>
      <c r="C26" s="95">
        <f>[22]Julho!$K$6</f>
        <v>0</v>
      </c>
      <c r="D26" s="95">
        <f>[22]Julho!$K$7</f>
        <v>0</v>
      </c>
      <c r="E26" s="95">
        <f>[22]Julho!$K$8</f>
        <v>0</v>
      </c>
      <c r="F26" s="95">
        <f>[22]Julho!$K$9</f>
        <v>0</v>
      </c>
      <c r="G26" s="95">
        <f>[22]Julho!$K$10</f>
        <v>0</v>
      </c>
      <c r="H26" s="95">
        <f>[22]Julho!$K$11</f>
        <v>0</v>
      </c>
      <c r="I26" s="95">
        <f>[22]Julho!$K$12</f>
        <v>0</v>
      </c>
      <c r="J26" s="95">
        <f>[22]Julho!$K$13</f>
        <v>0</v>
      </c>
      <c r="K26" s="95">
        <f>[22]Julho!$K$14</f>
        <v>0</v>
      </c>
      <c r="L26" s="95">
        <f>[22]Julho!$K$15</f>
        <v>0</v>
      </c>
      <c r="M26" s="95">
        <f>[22]Julho!$K$16</f>
        <v>0</v>
      </c>
      <c r="N26" s="95">
        <f>[22]Julho!$K$17</f>
        <v>11.200000000000001</v>
      </c>
      <c r="O26" s="95">
        <f>[22]Julho!$K$18</f>
        <v>0</v>
      </c>
      <c r="P26" s="95">
        <f>[22]Julho!$K$19</f>
        <v>0</v>
      </c>
      <c r="Q26" s="95">
        <f>[22]Julho!$K$20</f>
        <v>0</v>
      </c>
      <c r="R26" s="95">
        <f>[22]Julho!$K$21</f>
        <v>0</v>
      </c>
      <c r="S26" s="95">
        <f>[22]Julho!$K$22</f>
        <v>0</v>
      </c>
      <c r="T26" s="95">
        <f>[22]Julho!$K$23</f>
        <v>0</v>
      </c>
      <c r="U26" s="95">
        <f>[22]Julho!$K$24</f>
        <v>0</v>
      </c>
      <c r="V26" s="95">
        <f>[22]Julho!$K$25</f>
        <v>0</v>
      </c>
      <c r="W26" s="95">
        <f>[22]Julho!$K$26</f>
        <v>0</v>
      </c>
      <c r="X26" s="95">
        <f>[22]Julho!$K$27</f>
        <v>0</v>
      </c>
      <c r="Y26" s="95">
        <f>[22]Julho!$K$28</f>
        <v>0</v>
      </c>
      <c r="Z26" s="95">
        <f>[22]Julho!$K$29</f>
        <v>0</v>
      </c>
      <c r="AA26" s="95">
        <f>[22]Julho!$K$30</f>
        <v>0</v>
      </c>
      <c r="AB26" s="95">
        <f>[22]Julho!$K$31</f>
        <v>0</v>
      </c>
      <c r="AC26" s="95">
        <f>[22]Julho!$K$32</f>
        <v>2.8000000000000003</v>
      </c>
      <c r="AD26" s="95">
        <f>[22]Julho!$K$33</f>
        <v>0</v>
      </c>
      <c r="AE26" s="95">
        <f>[22]Julho!$K$34</f>
        <v>0.2</v>
      </c>
      <c r="AF26" s="95">
        <f>[22]Julho!$K$35</f>
        <v>0</v>
      </c>
      <c r="AG26" s="103">
        <f t="shared" si="4"/>
        <v>14.200000000000001</v>
      </c>
      <c r="AH26" s="112">
        <f t="shared" si="5"/>
        <v>11.200000000000001</v>
      </c>
      <c r="AI26" s="113">
        <f t="shared" si="6"/>
        <v>28</v>
      </c>
    </row>
    <row r="27" spans="1:37" x14ac:dyDescent="0.2">
      <c r="A27" s="51" t="s">
        <v>8</v>
      </c>
      <c r="B27" s="95">
        <f>[23]Julho!$K$5</f>
        <v>0</v>
      </c>
      <c r="C27" s="95">
        <f>[23]Julho!$K$6</f>
        <v>0</v>
      </c>
      <c r="D27" s="95">
        <f>[23]Julho!$K$7</f>
        <v>0</v>
      </c>
      <c r="E27" s="95">
        <f>[23]Julho!$K$8</f>
        <v>0</v>
      </c>
      <c r="F27" s="95">
        <f>[23]Julho!$K$9</f>
        <v>0</v>
      </c>
      <c r="G27" s="95">
        <f>[23]Julho!$K$10</f>
        <v>0</v>
      </c>
      <c r="H27" s="95">
        <f>[23]Julho!$K$11</f>
        <v>0</v>
      </c>
      <c r="I27" s="95">
        <f>[23]Julho!$K$12</f>
        <v>2.6</v>
      </c>
      <c r="J27" s="95">
        <f>[23]Julho!$K$13</f>
        <v>2.4000000000000004</v>
      </c>
      <c r="K27" s="95">
        <f>[23]Julho!$K$14</f>
        <v>0</v>
      </c>
      <c r="L27" s="95">
        <f>[23]Julho!$K$15</f>
        <v>0</v>
      </c>
      <c r="M27" s="95">
        <f>[23]Julho!$K$16</f>
        <v>8.4</v>
      </c>
      <c r="N27" s="95">
        <f>[23]Julho!$K$17</f>
        <v>8.1999999999999993</v>
      </c>
      <c r="O27" s="95">
        <f>[23]Julho!$K$18</f>
        <v>0</v>
      </c>
      <c r="P27" s="95">
        <f>[23]Julho!$K$19</f>
        <v>0</v>
      </c>
      <c r="Q27" s="95">
        <f>[23]Julho!$K$20</f>
        <v>0.2</v>
      </c>
      <c r="R27" s="95">
        <f>[23]Julho!$K$21</f>
        <v>0</v>
      </c>
      <c r="S27" s="95">
        <f>[23]Julho!$K$22</f>
        <v>0.2</v>
      </c>
      <c r="T27" s="95">
        <f>[23]Julho!$K$23</f>
        <v>0.2</v>
      </c>
      <c r="U27" s="95">
        <f>[23]Julho!$K$24</f>
        <v>0</v>
      </c>
      <c r="V27" s="95">
        <f>[23]Julho!$K$25</f>
        <v>0</v>
      </c>
      <c r="W27" s="95">
        <f>[23]Julho!$K$26</f>
        <v>0</v>
      </c>
      <c r="X27" s="95">
        <f>[23]Julho!$K$27</f>
        <v>0</v>
      </c>
      <c r="Y27" s="95">
        <f>[23]Julho!$K$28</f>
        <v>0</v>
      </c>
      <c r="Z27" s="95">
        <f>[23]Julho!$K$29</f>
        <v>0</v>
      </c>
      <c r="AA27" s="95">
        <f>[23]Julho!$K$30</f>
        <v>0</v>
      </c>
      <c r="AB27" s="95">
        <f>[23]Julho!$K$31</f>
        <v>0.2</v>
      </c>
      <c r="AC27" s="95">
        <f>[23]Julho!$K$32</f>
        <v>6.8000000000000007</v>
      </c>
      <c r="AD27" s="95">
        <f>[23]Julho!$K$33</f>
        <v>0.4</v>
      </c>
      <c r="AE27" s="95">
        <f>[23]Julho!$K$34</f>
        <v>0</v>
      </c>
      <c r="AF27" s="95">
        <f>[23]Julho!$K$35</f>
        <v>0</v>
      </c>
      <c r="AG27" s="103">
        <f t="shared" si="4"/>
        <v>29.599999999999998</v>
      </c>
      <c r="AH27" s="112">
        <f t="shared" si="5"/>
        <v>8.4</v>
      </c>
      <c r="AI27" s="113">
        <f t="shared" si="6"/>
        <v>21</v>
      </c>
    </row>
    <row r="28" spans="1:37" x14ac:dyDescent="0.2">
      <c r="A28" s="51" t="s">
        <v>9</v>
      </c>
      <c r="B28" s="95">
        <f>[24]Julho!$K$5</f>
        <v>0</v>
      </c>
      <c r="C28" s="95">
        <f>[24]Julho!$K$6</f>
        <v>0</v>
      </c>
      <c r="D28" s="95">
        <f>[24]Julho!$K$7</f>
        <v>0</v>
      </c>
      <c r="E28" s="95">
        <f>[24]Julho!$K$8</f>
        <v>0</v>
      </c>
      <c r="F28" s="95">
        <f>[24]Julho!$K$9</f>
        <v>0</v>
      </c>
      <c r="G28" s="95">
        <f>[24]Julho!$K$10</f>
        <v>0</v>
      </c>
      <c r="H28" s="95">
        <f>[24]Julho!$K$11</f>
        <v>0</v>
      </c>
      <c r="I28" s="95">
        <f>[24]Julho!$K$12</f>
        <v>0</v>
      </c>
      <c r="J28" s="95">
        <f>[24]Julho!$K$13</f>
        <v>0</v>
      </c>
      <c r="K28" s="95">
        <f>[24]Julho!$K$14</f>
        <v>0</v>
      </c>
      <c r="L28" s="95">
        <f>[24]Julho!$K$15</f>
        <v>0</v>
      </c>
      <c r="M28" s="95">
        <f>[24]Julho!$K$16</f>
        <v>0</v>
      </c>
      <c r="N28" s="95">
        <f>[24]Julho!$K$17</f>
        <v>8</v>
      </c>
      <c r="O28" s="95">
        <f>[24]Julho!$K$18</f>
        <v>0</v>
      </c>
      <c r="P28" s="95">
        <f>[24]Julho!$K$19</f>
        <v>0</v>
      </c>
      <c r="Q28" s="95">
        <f>[24]Julho!$K$20</f>
        <v>0</v>
      </c>
      <c r="R28" s="95">
        <f>[24]Julho!$K$21</f>
        <v>0</v>
      </c>
      <c r="S28" s="95">
        <f>[24]Julho!$K$22</f>
        <v>0</v>
      </c>
      <c r="T28" s="95">
        <f>[24]Julho!$K$23</f>
        <v>0</v>
      </c>
      <c r="U28" s="95">
        <f>[24]Julho!$K$24</f>
        <v>0</v>
      </c>
      <c r="V28" s="95">
        <f>[24]Julho!$K$25</f>
        <v>0</v>
      </c>
      <c r="W28" s="95">
        <f>[24]Julho!$K$26</f>
        <v>0</v>
      </c>
      <c r="X28" s="95">
        <f>[24]Julho!$K$27</f>
        <v>0</v>
      </c>
      <c r="Y28" s="95">
        <f>[24]Julho!$K$28</f>
        <v>0</v>
      </c>
      <c r="Z28" s="95">
        <f>[24]Julho!$K$29</f>
        <v>0</v>
      </c>
      <c r="AA28" s="95">
        <f>[24]Julho!$K$30</f>
        <v>0</v>
      </c>
      <c r="AB28" s="95">
        <f>[24]Julho!$K$31</f>
        <v>0</v>
      </c>
      <c r="AC28" s="95">
        <f>[24]Julho!$K$32</f>
        <v>4</v>
      </c>
      <c r="AD28" s="95">
        <f>[24]Julho!$K$33</f>
        <v>0.2</v>
      </c>
      <c r="AE28" s="95">
        <f>[24]Julho!$K$34</f>
        <v>0</v>
      </c>
      <c r="AF28" s="95">
        <f>[24]Julho!$K$35</f>
        <v>0</v>
      </c>
      <c r="AG28" s="103">
        <f t="shared" si="4"/>
        <v>12.2</v>
      </c>
      <c r="AH28" s="112">
        <f t="shared" si="5"/>
        <v>8</v>
      </c>
      <c r="AI28" s="113">
        <f t="shared" si="6"/>
        <v>28</v>
      </c>
    </row>
    <row r="29" spans="1:37" hidden="1" x14ac:dyDescent="0.2">
      <c r="A29" s="51" t="s">
        <v>32</v>
      </c>
      <c r="B29" s="95" t="str">
        <f>[25]Julho!$K$5</f>
        <v>*</v>
      </c>
      <c r="C29" s="95" t="str">
        <f>[25]Julho!$K$6</f>
        <v>*</v>
      </c>
      <c r="D29" s="95" t="str">
        <f>[25]Julho!$K$7</f>
        <v>*</v>
      </c>
      <c r="E29" s="95" t="str">
        <f>[25]Julho!$K$8</f>
        <v>*</v>
      </c>
      <c r="F29" s="95" t="str">
        <f>[25]Julho!$K$9</f>
        <v>*</v>
      </c>
      <c r="G29" s="95" t="str">
        <f>[25]Julho!$K$10</f>
        <v>*</v>
      </c>
      <c r="H29" s="95" t="str">
        <f>[25]Julho!$K$11</f>
        <v>*</v>
      </c>
      <c r="I29" s="95" t="str">
        <f>[25]Julho!$K$12</f>
        <v>*</v>
      </c>
      <c r="J29" s="95" t="str">
        <f>[25]Julho!$K$13</f>
        <v>*</v>
      </c>
      <c r="K29" s="95" t="str">
        <f>[25]Julho!$K$14</f>
        <v>*</v>
      </c>
      <c r="L29" s="95" t="str">
        <f>[25]Julho!$K$15</f>
        <v>*</v>
      </c>
      <c r="M29" s="95" t="str">
        <f>[25]Julho!$K$16</f>
        <v>*</v>
      </c>
      <c r="N29" s="95" t="str">
        <f>[25]Julho!$K$17</f>
        <v>*</v>
      </c>
      <c r="O29" s="95" t="str">
        <f>[25]Julho!$K$18</f>
        <v>*</v>
      </c>
      <c r="P29" s="95" t="str">
        <f>[25]Julho!$K$19</f>
        <v>*</v>
      </c>
      <c r="Q29" s="95" t="str">
        <f>[25]Julho!$K$20</f>
        <v>*</v>
      </c>
      <c r="R29" s="95" t="str">
        <f>[25]Julho!$K$21</f>
        <v>*</v>
      </c>
      <c r="S29" s="95" t="str">
        <f>[25]Julho!$K$22</f>
        <v>*</v>
      </c>
      <c r="T29" s="95" t="str">
        <f>[25]Julho!$K$23</f>
        <v>*</v>
      </c>
      <c r="U29" s="95" t="str">
        <f>[25]Julho!$K$24</f>
        <v>*</v>
      </c>
      <c r="V29" s="95" t="str">
        <f>[25]Julho!$K$25</f>
        <v>*</v>
      </c>
      <c r="W29" s="95" t="str">
        <f>[25]Julho!$K$26</f>
        <v>*</v>
      </c>
      <c r="X29" s="95" t="str">
        <f>[25]Julho!$K$27</f>
        <v>*</v>
      </c>
      <c r="Y29" s="95" t="str">
        <f>[25]Julho!$K$28</f>
        <v>*</v>
      </c>
      <c r="Z29" s="95" t="str">
        <f>[25]Julho!$K$29</f>
        <v>*</v>
      </c>
      <c r="AA29" s="95" t="str">
        <f>[25]Julho!$K$30</f>
        <v>*</v>
      </c>
      <c r="AB29" s="95" t="str">
        <f>[25]Julho!$K$31</f>
        <v>*</v>
      </c>
      <c r="AC29" s="95" t="str">
        <f>[25]Julho!$K$32</f>
        <v>*</v>
      </c>
      <c r="AD29" s="95" t="str">
        <f>[25]Julho!$K$33</f>
        <v>*</v>
      </c>
      <c r="AE29" s="95" t="str">
        <f>[25]Julho!$K$34</f>
        <v>*</v>
      </c>
      <c r="AF29" s="95" t="str">
        <f>[25]Julho!$K$35</f>
        <v>*</v>
      </c>
      <c r="AG29" s="103" t="s">
        <v>207</v>
      </c>
      <c r="AH29" s="112" t="s">
        <v>207</v>
      </c>
      <c r="AI29" s="113" t="s">
        <v>207</v>
      </c>
    </row>
    <row r="30" spans="1:37" x14ac:dyDescent="0.2">
      <c r="A30" s="51" t="s">
        <v>10</v>
      </c>
      <c r="B30" s="95">
        <f>[26]Julho!$K$5</f>
        <v>0</v>
      </c>
      <c r="C30" s="95">
        <f>[26]Julho!$K$6</f>
        <v>0</v>
      </c>
      <c r="D30" s="95">
        <f>[26]Julho!$K$7</f>
        <v>0</v>
      </c>
      <c r="E30" s="95">
        <f>[26]Julho!$K$8</f>
        <v>0</v>
      </c>
      <c r="F30" s="95">
        <f>[26]Julho!$K$9</f>
        <v>0</v>
      </c>
      <c r="G30" s="95">
        <f>[26]Julho!$K$10</f>
        <v>0</v>
      </c>
      <c r="H30" s="95">
        <f>[26]Julho!$K$11</f>
        <v>0</v>
      </c>
      <c r="I30" s="95">
        <f>[26]Julho!$K$12</f>
        <v>0</v>
      </c>
      <c r="J30" s="95">
        <f>[26]Julho!$K$13</f>
        <v>0</v>
      </c>
      <c r="K30" s="95">
        <f>[26]Julho!$K$14</f>
        <v>0</v>
      </c>
      <c r="L30" s="95">
        <f>[26]Julho!$K$15</f>
        <v>0</v>
      </c>
      <c r="M30" s="95">
        <f>[26]Julho!$K$16</f>
        <v>0</v>
      </c>
      <c r="N30" s="95">
        <f>[26]Julho!$K$17</f>
        <v>11</v>
      </c>
      <c r="O30" s="95">
        <f>[26]Julho!$K$18</f>
        <v>0</v>
      </c>
      <c r="P30" s="95">
        <f>[26]Julho!$K$19</f>
        <v>0</v>
      </c>
      <c r="Q30" s="95">
        <f>[26]Julho!$K$20</f>
        <v>0</v>
      </c>
      <c r="R30" s="95">
        <f>[26]Julho!$K$21</f>
        <v>0</v>
      </c>
      <c r="S30" s="95">
        <f>[26]Julho!$K$22</f>
        <v>0</v>
      </c>
      <c r="T30" s="95">
        <f>[26]Julho!$K$23</f>
        <v>0</v>
      </c>
      <c r="U30" s="95">
        <f>[26]Julho!$K$24</f>
        <v>0</v>
      </c>
      <c r="V30" s="95">
        <f>[26]Julho!$K$25</f>
        <v>0</v>
      </c>
      <c r="W30" s="95">
        <f>[26]Julho!$K$26</f>
        <v>0</v>
      </c>
      <c r="X30" s="95">
        <f>[26]Julho!$K$27</f>
        <v>0</v>
      </c>
      <c r="Y30" s="95">
        <f>[26]Julho!$K$28</f>
        <v>0</v>
      </c>
      <c r="Z30" s="95">
        <f>[26]Julho!$K$29</f>
        <v>0</v>
      </c>
      <c r="AA30" s="95">
        <f>[26]Julho!$K$30</f>
        <v>0</v>
      </c>
      <c r="AB30" s="95">
        <f>[26]Julho!$K$31</f>
        <v>0.2</v>
      </c>
      <c r="AC30" s="95">
        <f>[26]Julho!$K$32</f>
        <v>6.4</v>
      </c>
      <c r="AD30" s="95">
        <f>[26]Julho!$K$33</f>
        <v>0.4</v>
      </c>
      <c r="AE30" s="95">
        <f>[26]Julho!$K$34</f>
        <v>0</v>
      </c>
      <c r="AF30" s="95">
        <f>[26]Julho!$K$35</f>
        <v>0</v>
      </c>
      <c r="AG30" s="103">
        <f t="shared" si="4"/>
        <v>18</v>
      </c>
      <c r="AH30" s="112">
        <f t="shared" si="5"/>
        <v>11</v>
      </c>
      <c r="AI30" s="113">
        <f t="shared" si="6"/>
        <v>27</v>
      </c>
    </row>
    <row r="31" spans="1:37" x14ac:dyDescent="0.2">
      <c r="A31" s="51" t="s">
        <v>156</v>
      </c>
      <c r="B31" s="95" t="str">
        <f>[27]Julho!$K$5</f>
        <v>*</v>
      </c>
      <c r="C31" s="95" t="str">
        <f>[27]Julho!$K$6</f>
        <v>*</v>
      </c>
      <c r="D31" s="95" t="str">
        <f>[27]Julho!$K$7</f>
        <v>*</v>
      </c>
      <c r="E31" s="95" t="str">
        <f>[27]Julho!$K$8</f>
        <v>*</v>
      </c>
      <c r="F31" s="95" t="str">
        <f>[27]Julho!$K$9</f>
        <v>*</v>
      </c>
      <c r="G31" s="95" t="str">
        <f>[27]Julho!$K$10</f>
        <v>*</v>
      </c>
      <c r="H31" s="95" t="str">
        <f>[27]Julho!$K$11</f>
        <v>*</v>
      </c>
      <c r="I31" s="95" t="str">
        <f>[27]Julho!$K$12</f>
        <v>*</v>
      </c>
      <c r="J31" s="95" t="str">
        <f>[27]Julho!$K$13</f>
        <v>*</v>
      </c>
      <c r="K31" s="95" t="str">
        <f>[27]Julho!$K$14</f>
        <v>*</v>
      </c>
      <c r="L31" s="95" t="str">
        <f>[27]Julho!$K$15</f>
        <v>*</v>
      </c>
      <c r="M31" s="95" t="str">
        <f>[27]Julho!$K$16</f>
        <v>*</v>
      </c>
      <c r="N31" s="95" t="str">
        <f>[27]Julho!$K$17</f>
        <v>*</v>
      </c>
      <c r="O31" s="95" t="str">
        <f>[27]Julho!$K$18</f>
        <v>*</v>
      </c>
      <c r="P31" s="95" t="str">
        <f>[27]Julho!$K$19</f>
        <v>*</v>
      </c>
      <c r="Q31" s="95" t="str">
        <f>[27]Julho!$K$20</f>
        <v>*</v>
      </c>
      <c r="R31" s="95" t="str">
        <f>[27]Julho!$K$21</f>
        <v>*</v>
      </c>
      <c r="S31" s="95" t="str">
        <f>[27]Julho!$K$22</f>
        <v>*</v>
      </c>
      <c r="T31" s="95">
        <f>[27]Julho!$K$23</f>
        <v>0</v>
      </c>
      <c r="U31" s="95">
        <f>[27]Julho!$K$24</f>
        <v>0</v>
      </c>
      <c r="V31" s="95">
        <f>[27]Julho!$K$25</f>
        <v>0</v>
      </c>
      <c r="W31" s="95">
        <f>[27]Julho!$K$26</f>
        <v>0</v>
      </c>
      <c r="X31" s="95">
        <f>[27]Julho!$K$27</f>
        <v>0</v>
      </c>
      <c r="Y31" s="95">
        <f>[27]Julho!$K$28</f>
        <v>0</v>
      </c>
      <c r="Z31" s="95">
        <f>[27]Julho!$K$29</f>
        <v>0</v>
      </c>
      <c r="AA31" s="95">
        <f>[27]Julho!$K$30</f>
        <v>0.6</v>
      </c>
      <c r="AB31" s="95">
        <f>[27]Julho!$K$31</f>
        <v>1.5999999999999999</v>
      </c>
      <c r="AC31" s="95">
        <f>[27]Julho!$K$32</f>
        <v>7.2</v>
      </c>
      <c r="AD31" s="95">
        <f>[27]Julho!$K$33</f>
        <v>0.4</v>
      </c>
      <c r="AE31" s="95">
        <f>[27]Julho!$K$34</f>
        <v>0</v>
      </c>
      <c r="AF31" s="95">
        <f>[27]Julho!$K$35</f>
        <v>0</v>
      </c>
      <c r="AG31" s="103">
        <f t="shared" si="4"/>
        <v>9.8000000000000007</v>
      </c>
      <c r="AH31" s="112">
        <f t="shared" si="5"/>
        <v>7.2</v>
      </c>
      <c r="AI31" s="113">
        <f t="shared" si="6"/>
        <v>9</v>
      </c>
      <c r="AJ31" s="12" t="s">
        <v>35</v>
      </c>
    </row>
    <row r="32" spans="1:37" x14ac:dyDescent="0.2">
      <c r="A32" s="51" t="s">
        <v>11</v>
      </c>
      <c r="B32" s="95">
        <f>[28]Julho!$K$5</f>
        <v>0.2</v>
      </c>
      <c r="C32" s="95">
        <f>[28]Julho!$K$6</f>
        <v>0</v>
      </c>
      <c r="D32" s="95">
        <f>[28]Julho!$K$7</f>
        <v>0</v>
      </c>
      <c r="E32" s="95">
        <f>[28]Julho!$K$8</f>
        <v>0</v>
      </c>
      <c r="F32" s="95">
        <f>[28]Julho!$K$9</f>
        <v>0.2</v>
      </c>
      <c r="G32" s="95">
        <f>[28]Julho!$K$10</f>
        <v>0</v>
      </c>
      <c r="H32" s="95">
        <f>[28]Julho!$K$11</f>
        <v>0</v>
      </c>
      <c r="I32" s="95">
        <f>[28]Julho!$K$12</f>
        <v>0</v>
      </c>
      <c r="J32" s="95">
        <f>[28]Julho!$K$13</f>
        <v>0</v>
      </c>
      <c r="K32" s="95">
        <f>[28]Julho!$K$14</f>
        <v>0</v>
      </c>
      <c r="L32" s="95">
        <f>[28]Julho!$K$15</f>
        <v>0</v>
      </c>
      <c r="M32" s="95">
        <f>[28]Julho!$K$16</f>
        <v>0</v>
      </c>
      <c r="N32" s="95">
        <f>[28]Julho!$K$17</f>
        <v>1.8</v>
      </c>
      <c r="O32" s="95">
        <f>[28]Julho!$K$18</f>
        <v>0</v>
      </c>
      <c r="P32" s="95">
        <f>[28]Julho!$K$19</f>
        <v>0</v>
      </c>
      <c r="Q32" s="95">
        <f>[28]Julho!$K$20</f>
        <v>0</v>
      </c>
      <c r="R32" s="95">
        <f>[28]Julho!$K$21</f>
        <v>0</v>
      </c>
      <c r="S32" s="95">
        <f>[28]Julho!$K$22</f>
        <v>0</v>
      </c>
      <c r="T32" s="95">
        <f>[28]Julho!$K$23</f>
        <v>0</v>
      </c>
      <c r="U32" s="95">
        <f>[28]Julho!$K$24</f>
        <v>0</v>
      </c>
      <c r="V32" s="95">
        <f>[28]Julho!$K$25</f>
        <v>0</v>
      </c>
      <c r="W32" s="95">
        <f>[28]Julho!$K$26</f>
        <v>0</v>
      </c>
      <c r="X32" s="95">
        <f>[28]Julho!$K$27</f>
        <v>0</v>
      </c>
      <c r="Y32" s="95">
        <f>[28]Julho!$K$28</f>
        <v>0</v>
      </c>
      <c r="Z32" s="95">
        <f>[28]Julho!$K$29</f>
        <v>0</v>
      </c>
      <c r="AA32" s="95">
        <f>[28]Julho!$K$30</f>
        <v>0</v>
      </c>
      <c r="AB32" s="95">
        <f>[28]Julho!$K$31</f>
        <v>0</v>
      </c>
      <c r="AC32" s="95">
        <f>[28]Julho!$K$32</f>
        <v>1.2</v>
      </c>
      <c r="AD32" s="95">
        <f>[28]Julho!$K$33</f>
        <v>0.2</v>
      </c>
      <c r="AE32" s="95">
        <f>[28]Julho!$K$34</f>
        <v>0</v>
      </c>
      <c r="AF32" s="95">
        <f>[28]Julho!$K$35</f>
        <v>0</v>
      </c>
      <c r="AG32" s="103">
        <f t="shared" si="4"/>
        <v>3.6000000000000005</v>
      </c>
      <c r="AH32" s="112">
        <f t="shared" si="5"/>
        <v>1.8</v>
      </c>
      <c r="AI32" s="113">
        <f t="shared" si="6"/>
        <v>26</v>
      </c>
    </row>
    <row r="33" spans="1:37" s="5" customFormat="1" x14ac:dyDescent="0.2">
      <c r="A33" s="51" t="s">
        <v>12</v>
      </c>
      <c r="B33" s="95">
        <f>[29]Julho!$K$5</f>
        <v>0</v>
      </c>
      <c r="C33" s="95">
        <f>[29]Julho!$K$6</f>
        <v>0</v>
      </c>
      <c r="D33" s="95">
        <f>[29]Julho!$K$7</f>
        <v>0</v>
      </c>
      <c r="E33" s="95">
        <f>[29]Julho!$K$8</f>
        <v>0</v>
      </c>
      <c r="F33" s="95">
        <f>[29]Julho!$K$9</f>
        <v>0</v>
      </c>
      <c r="G33" s="95">
        <f>[29]Julho!$K$10</f>
        <v>0</v>
      </c>
      <c r="H33" s="95">
        <f>[29]Julho!$K$11</f>
        <v>0</v>
      </c>
      <c r="I33" s="95">
        <f>[29]Julho!$K$12</f>
        <v>0</v>
      </c>
      <c r="J33" s="95">
        <f>[29]Julho!$K$13</f>
        <v>0</v>
      </c>
      <c r="K33" s="95">
        <f>[29]Julho!$K$14</f>
        <v>0</v>
      </c>
      <c r="L33" s="95">
        <f>[29]Julho!$K$15</f>
        <v>0</v>
      </c>
      <c r="M33" s="95">
        <f>[29]Julho!$K$16</f>
        <v>0</v>
      </c>
      <c r="N33" s="95">
        <f>[29]Julho!$K$17</f>
        <v>0</v>
      </c>
      <c r="O33" s="95">
        <f>[29]Julho!$K$18</f>
        <v>0</v>
      </c>
      <c r="P33" s="95">
        <f>[29]Julho!$K$19</f>
        <v>0</v>
      </c>
      <c r="Q33" s="95">
        <f>[29]Julho!$K$20</f>
        <v>0</v>
      </c>
      <c r="R33" s="95">
        <f>[29]Julho!$K$21</f>
        <v>0</v>
      </c>
      <c r="S33" s="95">
        <f>[29]Julho!$K$22</f>
        <v>0</v>
      </c>
      <c r="T33" s="95">
        <f>[29]Julho!$K$23</f>
        <v>0</v>
      </c>
      <c r="U33" s="95">
        <f>[29]Julho!$K$24</f>
        <v>0</v>
      </c>
      <c r="V33" s="95">
        <f>[29]Julho!$K$25</f>
        <v>0</v>
      </c>
      <c r="W33" s="95">
        <f>[29]Julho!$K$26</f>
        <v>0</v>
      </c>
      <c r="X33" s="95">
        <f>[29]Julho!$K$27</f>
        <v>0</v>
      </c>
      <c r="Y33" s="95">
        <f>[29]Julho!$K$28</f>
        <v>0</v>
      </c>
      <c r="Z33" s="95">
        <f>[29]Julho!$K$29</f>
        <v>0</v>
      </c>
      <c r="AA33" s="95">
        <f>[29]Julho!$K$30</f>
        <v>0</v>
      </c>
      <c r="AB33" s="95">
        <f>[29]Julho!$K$31</f>
        <v>0</v>
      </c>
      <c r="AC33" s="95">
        <f>[29]Julho!$K$32</f>
        <v>0</v>
      </c>
      <c r="AD33" s="95">
        <f>[29]Julho!$K$33</f>
        <v>0</v>
      </c>
      <c r="AE33" s="95">
        <f>[29]Julho!$K$34</f>
        <v>0</v>
      </c>
      <c r="AF33" s="95">
        <f>[29]Julho!$K$35</f>
        <v>0</v>
      </c>
      <c r="AG33" s="103">
        <f t="shared" si="4"/>
        <v>0</v>
      </c>
      <c r="AH33" s="112">
        <f t="shared" si="5"/>
        <v>0</v>
      </c>
      <c r="AI33" s="113">
        <f t="shared" si="6"/>
        <v>31</v>
      </c>
    </row>
    <row r="34" spans="1:37" x14ac:dyDescent="0.2">
      <c r="A34" s="51" t="s">
        <v>13</v>
      </c>
      <c r="B34" s="95">
        <f>[30]Julho!$K$5</f>
        <v>0</v>
      </c>
      <c r="C34" s="95">
        <f>[30]Julho!$K$6</f>
        <v>0</v>
      </c>
      <c r="D34" s="95">
        <f>[30]Julho!$K$7</f>
        <v>0</v>
      </c>
      <c r="E34" s="95">
        <f>[30]Julho!$K$8</f>
        <v>0</v>
      </c>
      <c r="F34" s="95">
        <f>[30]Julho!$K$9</f>
        <v>0</v>
      </c>
      <c r="G34" s="95">
        <f>[30]Julho!$K$10</f>
        <v>0</v>
      </c>
      <c r="H34" s="95">
        <f>[30]Julho!$K$11</f>
        <v>0</v>
      </c>
      <c r="I34" s="95">
        <f>[30]Julho!$K$12</f>
        <v>0</v>
      </c>
      <c r="J34" s="95">
        <f>[30]Julho!$K$13</f>
        <v>0</v>
      </c>
      <c r="K34" s="95">
        <f>[30]Julho!$K$14</f>
        <v>0</v>
      </c>
      <c r="L34" s="95">
        <f>[30]Julho!$K$15</f>
        <v>0</v>
      </c>
      <c r="M34" s="95">
        <f>[30]Julho!$K$16</f>
        <v>0</v>
      </c>
      <c r="N34" s="95">
        <f>[30]Julho!$K$17</f>
        <v>20.200000000000003</v>
      </c>
      <c r="O34" s="95">
        <f>[30]Julho!$K$18</f>
        <v>0.2</v>
      </c>
      <c r="P34" s="95">
        <f>[30]Julho!$K$19</f>
        <v>0</v>
      </c>
      <c r="Q34" s="95">
        <f>[30]Julho!$K$20</f>
        <v>0</v>
      </c>
      <c r="R34" s="95">
        <f>[30]Julho!$K$21</f>
        <v>0</v>
      </c>
      <c r="S34" s="95">
        <f>[30]Julho!$K$22</f>
        <v>0</v>
      </c>
      <c r="T34" s="95">
        <f>[30]Julho!$K$23</f>
        <v>0</v>
      </c>
      <c r="U34" s="95">
        <f>[30]Julho!$K$24</f>
        <v>0</v>
      </c>
      <c r="V34" s="95">
        <f>[30]Julho!$K$25</f>
        <v>0</v>
      </c>
      <c r="W34" s="95">
        <f>[30]Julho!$K$26</f>
        <v>0</v>
      </c>
      <c r="X34" s="95">
        <f>[30]Julho!$K$27</f>
        <v>0</v>
      </c>
      <c r="Y34" s="95">
        <f>[30]Julho!$K$28</f>
        <v>0</v>
      </c>
      <c r="Z34" s="95">
        <f>[30]Julho!$K$29</f>
        <v>0</v>
      </c>
      <c r="AA34" s="95">
        <f>[30]Julho!$K$30</f>
        <v>0</v>
      </c>
      <c r="AB34" s="95">
        <f>[30]Julho!$K$31</f>
        <v>0</v>
      </c>
      <c r="AC34" s="95">
        <f>[30]Julho!$K$32</f>
        <v>0</v>
      </c>
      <c r="AD34" s="95">
        <f>[30]Julho!$K$33</f>
        <v>0</v>
      </c>
      <c r="AE34" s="95">
        <f>[30]Julho!$K$34</f>
        <v>0</v>
      </c>
      <c r="AF34" s="95">
        <f>[30]Julho!$K$35</f>
        <v>0</v>
      </c>
      <c r="AG34" s="103">
        <f t="shared" si="4"/>
        <v>20.400000000000002</v>
      </c>
      <c r="AH34" s="112">
        <f t="shared" si="5"/>
        <v>20.200000000000003</v>
      </c>
      <c r="AI34" s="113">
        <f t="shared" si="6"/>
        <v>29</v>
      </c>
    </row>
    <row r="35" spans="1:37" x14ac:dyDescent="0.2">
      <c r="A35" s="51" t="s">
        <v>157</v>
      </c>
      <c r="B35" s="95">
        <f>[31]Julho!$K$5</f>
        <v>0</v>
      </c>
      <c r="C35" s="95">
        <f>[31]Julho!$K$6</f>
        <v>0</v>
      </c>
      <c r="D35" s="95">
        <f>[31]Julho!$K$7</f>
        <v>0</v>
      </c>
      <c r="E35" s="95">
        <f>[31]Julho!$K$8</f>
        <v>0</v>
      </c>
      <c r="F35" s="95">
        <f>[31]Julho!$K$9</f>
        <v>0</v>
      </c>
      <c r="G35" s="95">
        <f>[31]Julho!$K$10</f>
        <v>0</v>
      </c>
      <c r="H35" s="95">
        <f>[31]Julho!$K$11</f>
        <v>0</v>
      </c>
      <c r="I35" s="95">
        <f>[31]Julho!$K$12</f>
        <v>0</v>
      </c>
      <c r="J35" s="95">
        <f>[31]Julho!$K$13</f>
        <v>0</v>
      </c>
      <c r="K35" s="95">
        <f>[31]Julho!$K$14</f>
        <v>0</v>
      </c>
      <c r="L35" s="95">
        <f>[31]Julho!$K$15</f>
        <v>0</v>
      </c>
      <c r="M35" s="95">
        <f>[31]Julho!$K$16</f>
        <v>0</v>
      </c>
      <c r="N35" s="95">
        <f>[31]Julho!$K$17</f>
        <v>1.4</v>
      </c>
      <c r="O35" s="95">
        <f>[31]Julho!$K$18</f>
        <v>0</v>
      </c>
      <c r="P35" s="95">
        <f>[31]Julho!$K$19</f>
        <v>0</v>
      </c>
      <c r="Q35" s="95">
        <f>[31]Julho!$K$20</f>
        <v>0</v>
      </c>
      <c r="R35" s="95">
        <f>[31]Julho!$K$21</f>
        <v>0</v>
      </c>
      <c r="S35" s="95">
        <f>[31]Julho!$K$22</f>
        <v>0</v>
      </c>
      <c r="T35" s="95">
        <f>[31]Julho!$K$23</f>
        <v>0</v>
      </c>
      <c r="U35" s="95">
        <f>[31]Julho!$K$24</f>
        <v>0</v>
      </c>
      <c r="V35" s="95">
        <f>[31]Julho!$K$25</f>
        <v>0</v>
      </c>
      <c r="W35" s="95">
        <f>[31]Julho!$K$26</f>
        <v>0</v>
      </c>
      <c r="X35" s="95">
        <f>[31]Julho!$K$27</f>
        <v>0</v>
      </c>
      <c r="Y35" s="95">
        <f>[31]Julho!$K$28</f>
        <v>0</v>
      </c>
      <c r="Z35" s="95">
        <f>[31]Julho!$K$29</f>
        <v>0</v>
      </c>
      <c r="AA35" s="95">
        <f>[31]Julho!$K$30</f>
        <v>0</v>
      </c>
      <c r="AB35" s="95">
        <f>[31]Julho!$K$31</f>
        <v>0</v>
      </c>
      <c r="AC35" s="95">
        <f>[31]Julho!$K$32</f>
        <v>1.6</v>
      </c>
      <c r="AD35" s="95">
        <f>[31]Julho!$K$33</f>
        <v>1.2</v>
      </c>
      <c r="AE35" s="95">
        <f>[31]Julho!$K$34</f>
        <v>0.2</v>
      </c>
      <c r="AF35" s="95">
        <f>[31]Julho!$K$35</f>
        <v>0</v>
      </c>
      <c r="AG35" s="103">
        <f t="shared" si="4"/>
        <v>4.4000000000000004</v>
      </c>
      <c r="AH35" s="112">
        <f t="shared" si="5"/>
        <v>1.6</v>
      </c>
      <c r="AI35" s="113">
        <f t="shared" si="6"/>
        <v>27</v>
      </c>
    </row>
    <row r="36" spans="1:37" x14ac:dyDescent="0.2">
      <c r="A36" s="51" t="s">
        <v>128</v>
      </c>
      <c r="B36" s="95" t="str">
        <f>[32]Julho!$K$5</f>
        <v>*</v>
      </c>
      <c r="C36" s="95" t="str">
        <f>[32]Julho!$K$6</f>
        <v>*</v>
      </c>
      <c r="D36" s="95" t="str">
        <f>[32]Julho!$K$7</f>
        <v>*</v>
      </c>
      <c r="E36" s="95" t="str">
        <f>[32]Julho!$K$8</f>
        <v>*</v>
      </c>
      <c r="F36" s="95" t="str">
        <f>[32]Julho!$K$9</f>
        <v>*</v>
      </c>
      <c r="G36" s="95" t="str">
        <f>[32]Julho!$K$10</f>
        <v>*</v>
      </c>
      <c r="H36" s="95" t="str">
        <f>[32]Julho!$K$11</f>
        <v>*</v>
      </c>
      <c r="I36" s="95" t="str">
        <f>[32]Julho!$K$12</f>
        <v>*</v>
      </c>
      <c r="J36" s="95" t="str">
        <f>[32]Julho!$K$13</f>
        <v>*</v>
      </c>
      <c r="K36" s="95" t="str">
        <f>[32]Julho!$K$14</f>
        <v>*</v>
      </c>
      <c r="L36" s="95" t="str">
        <f>[32]Julho!$K$15</f>
        <v>*</v>
      </c>
      <c r="M36" s="95" t="str">
        <f>[32]Julho!$K$16</f>
        <v>*</v>
      </c>
      <c r="N36" s="95" t="str">
        <f>[32]Julho!$K$17</f>
        <v>*</v>
      </c>
      <c r="O36" s="95" t="str">
        <f>[32]Julho!$K$18</f>
        <v>*</v>
      </c>
      <c r="P36" s="95" t="str">
        <f>[32]Julho!$K$19</f>
        <v>*</v>
      </c>
      <c r="Q36" s="95" t="str">
        <f>[32]Julho!$K$20</f>
        <v>*</v>
      </c>
      <c r="R36" s="95" t="str">
        <f>[32]Julho!$K$21</f>
        <v>*</v>
      </c>
      <c r="S36" s="95" t="str">
        <f>[32]Julho!$K$22</f>
        <v>*</v>
      </c>
      <c r="T36" s="95" t="str">
        <f>[32]Julho!$K$23</f>
        <v>*</v>
      </c>
      <c r="U36" s="95" t="str">
        <f>[32]Julho!$K$24</f>
        <v>*</v>
      </c>
      <c r="V36" s="95">
        <f>[32]Julho!$K$25</f>
        <v>0</v>
      </c>
      <c r="W36" s="95">
        <f>[32]Julho!$K$26</f>
        <v>0</v>
      </c>
      <c r="X36" s="95">
        <f>[32]Julho!$K$27</f>
        <v>0</v>
      </c>
      <c r="Y36" s="95">
        <f>[32]Julho!$K$28</f>
        <v>0</v>
      </c>
      <c r="Z36" s="95">
        <f>[32]Julho!$K$29</f>
        <v>0</v>
      </c>
      <c r="AA36" s="95">
        <f>[32]Julho!$K$30</f>
        <v>0</v>
      </c>
      <c r="AB36" s="95">
        <f>[32]Julho!$K$31</f>
        <v>15</v>
      </c>
      <c r="AC36" s="95">
        <f>[32]Julho!$K$32</f>
        <v>0.8</v>
      </c>
      <c r="AD36" s="95">
        <f>[32]Julho!$K$33</f>
        <v>0.2</v>
      </c>
      <c r="AE36" s="95">
        <f>[32]Julho!$K$34</f>
        <v>0</v>
      </c>
      <c r="AF36" s="95">
        <f>[32]Julho!$K$35</f>
        <v>0</v>
      </c>
      <c r="AG36" s="103">
        <f t="shared" si="4"/>
        <v>16</v>
      </c>
      <c r="AH36" s="112">
        <f t="shared" si="5"/>
        <v>15</v>
      </c>
      <c r="AI36" s="113">
        <f t="shared" si="6"/>
        <v>8</v>
      </c>
    </row>
    <row r="37" spans="1:37" x14ac:dyDescent="0.2">
      <c r="A37" s="51" t="s">
        <v>14</v>
      </c>
      <c r="B37" s="95">
        <f>[33]Julho!$K$5</f>
        <v>0</v>
      </c>
      <c r="C37" s="95">
        <f>[33]Julho!$K$6</f>
        <v>0</v>
      </c>
      <c r="D37" s="95">
        <f>[33]Julho!$K$7</f>
        <v>0</v>
      </c>
      <c r="E37" s="95">
        <f>[33]Julho!$K$8</f>
        <v>0</v>
      </c>
      <c r="F37" s="95">
        <f>[33]Julho!$K$9</f>
        <v>0</v>
      </c>
      <c r="G37" s="95">
        <f>[33]Julho!$K$10</f>
        <v>0</v>
      </c>
      <c r="H37" s="95">
        <f>[33]Julho!$K$11</f>
        <v>0</v>
      </c>
      <c r="I37" s="95">
        <f>[33]Julho!$K$12</f>
        <v>0</v>
      </c>
      <c r="J37" s="95">
        <f>[33]Julho!$K$13</f>
        <v>0</v>
      </c>
      <c r="K37" s="95">
        <f>[33]Julho!$K$14</f>
        <v>0</v>
      </c>
      <c r="L37" s="95">
        <f>[33]Julho!$K$15</f>
        <v>0</v>
      </c>
      <c r="M37" s="95">
        <f>[33]Julho!$K$16</f>
        <v>0</v>
      </c>
      <c r="N37" s="95">
        <f>[33]Julho!$K$17</f>
        <v>8</v>
      </c>
      <c r="O37" s="95">
        <f>[33]Julho!$K$18</f>
        <v>2.8000000000000003</v>
      </c>
      <c r="P37" s="95">
        <f>[33]Julho!$K$19</f>
        <v>0</v>
      </c>
      <c r="Q37" s="95">
        <f>[33]Julho!$K$20</f>
        <v>0</v>
      </c>
      <c r="R37" s="95">
        <f>[33]Julho!$K$21</f>
        <v>0</v>
      </c>
      <c r="S37" s="95">
        <f>[33]Julho!$K$22</f>
        <v>0</v>
      </c>
      <c r="T37" s="95">
        <f>[33]Julho!$K$23</f>
        <v>0</v>
      </c>
      <c r="U37" s="95">
        <f>[33]Julho!$K$24</f>
        <v>0</v>
      </c>
      <c r="V37" s="95">
        <f>[33]Julho!$K$25</f>
        <v>0</v>
      </c>
      <c r="W37" s="95">
        <f>[33]Julho!$K$26</f>
        <v>0</v>
      </c>
      <c r="X37" s="95">
        <f>[33]Julho!$K$27</f>
        <v>0</v>
      </c>
      <c r="Y37" s="95">
        <f>[33]Julho!$K$28</f>
        <v>0</v>
      </c>
      <c r="Z37" s="95">
        <f>[33]Julho!$K$29</f>
        <v>0</v>
      </c>
      <c r="AA37" s="95">
        <f>[33]Julho!$K$30</f>
        <v>0</v>
      </c>
      <c r="AB37" s="95">
        <f>[33]Julho!$K$31</f>
        <v>0</v>
      </c>
      <c r="AC37" s="95">
        <f>[33]Julho!$K$32</f>
        <v>0</v>
      </c>
      <c r="AD37" s="95">
        <f>[33]Julho!$K$33</f>
        <v>0</v>
      </c>
      <c r="AE37" s="95">
        <f>[33]Julho!$K$34</f>
        <v>0</v>
      </c>
      <c r="AF37" s="95">
        <f>[33]Julho!$K$35</f>
        <v>0</v>
      </c>
      <c r="AG37" s="103">
        <f t="shared" si="4"/>
        <v>10.8</v>
      </c>
      <c r="AH37" s="112">
        <f t="shared" si="5"/>
        <v>8</v>
      </c>
      <c r="AI37" s="113">
        <f t="shared" si="6"/>
        <v>29</v>
      </c>
    </row>
    <row r="38" spans="1:37" hidden="1" x14ac:dyDescent="0.2">
      <c r="A38" s="51" t="s">
        <v>158</v>
      </c>
      <c r="B38" s="95" t="str">
        <f>[34]Julho!$K$5</f>
        <v>*</v>
      </c>
      <c r="C38" s="95" t="str">
        <f>[34]Julho!$K$6</f>
        <v>*</v>
      </c>
      <c r="D38" s="95" t="str">
        <f>[34]Julho!$K$7</f>
        <v>*</v>
      </c>
      <c r="E38" s="95" t="str">
        <f>[34]Julho!$K$8</f>
        <v>*</v>
      </c>
      <c r="F38" s="95" t="str">
        <f>[34]Julho!$K$9</f>
        <v>*</v>
      </c>
      <c r="G38" s="95" t="str">
        <f>[34]Julho!$K$10</f>
        <v>*</v>
      </c>
      <c r="H38" s="95" t="str">
        <f>[34]Julho!$K$11</f>
        <v>*</v>
      </c>
      <c r="I38" s="95" t="str">
        <f>[34]Julho!$K$12</f>
        <v>*</v>
      </c>
      <c r="J38" s="95" t="str">
        <f>[34]Julho!$K$13</f>
        <v>*</v>
      </c>
      <c r="K38" s="95" t="str">
        <f>[34]Julho!$K$14</f>
        <v>*</v>
      </c>
      <c r="L38" s="95" t="str">
        <f>[34]Julho!$K$15</f>
        <v>*</v>
      </c>
      <c r="M38" s="95" t="str">
        <f>[34]Julho!$K$16</f>
        <v>*</v>
      </c>
      <c r="N38" s="95" t="str">
        <f>[34]Julho!$K$17</f>
        <v>*</v>
      </c>
      <c r="O38" s="95" t="str">
        <f>[34]Julho!$K$18</f>
        <v>*</v>
      </c>
      <c r="P38" s="95" t="str">
        <f>[34]Julho!$K$19</f>
        <v>*</v>
      </c>
      <c r="Q38" s="95" t="str">
        <f>[34]Julho!$K$20</f>
        <v>*</v>
      </c>
      <c r="R38" s="95" t="str">
        <f>[34]Julho!$K$21</f>
        <v>*</v>
      </c>
      <c r="S38" s="95" t="str">
        <f>[34]Julho!$K$22</f>
        <v>*</v>
      </c>
      <c r="T38" s="95" t="str">
        <f>[34]Julho!$K$23</f>
        <v>*</v>
      </c>
      <c r="U38" s="95" t="str">
        <f>[34]Julho!$K$24</f>
        <v>*</v>
      </c>
      <c r="V38" s="95" t="str">
        <f>[34]Julho!$K$25</f>
        <v>*</v>
      </c>
      <c r="W38" s="95" t="str">
        <f>[34]Julho!$K$26</f>
        <v>*</v>
      </c>
      <c r="X38" s="95" t="str">
        <f>[34]Julho!$K$27</f>
        <v>*</v>
      </c>
      <c r="Y38" s="95" t="str">
        <f>[34]Julho!$K$28</f>
        <v>*</v>
      </c>
      <c r="Z38" s="95" t="str">
        <f>[34]Julho!$K$29</f>
        <v>*</v>
      </c>
      <c r="AA38" s="95" t="str">
        <f>[34]Julho!$K$30</f>
        <v>*</v>
      </c>
      <c r="AB38" s="95" t="str">
        <f>[34]Julho!$K$31</f>
        <v>*</v>
      </c>
      <c r="AC38" s="95" t="str">
        <f>[34]Julho!$K$32</f>
        <v>*</v>
      </c>
      <c r="AD38" s="95" t="str">
        <f>[34]Julho!$K$33</f>
        <v>*</v>
      </c>
      <c r="AE38" s="95" t="str">
        <f>[34]Julho!$K$34</f>
        <v>*</v>
      </c>
      <c r="AF38" s="95" t="str">
        <f>[34]Julho!$K$35</f>
        <v>*</v>
      </c>
      <c r="AG38" s="103" t="s">
        <v>207</v>
      </c>
      <c r="AH38" s="112" t="s">
        <v>207</v>
      </c>
      <c r="AI38" s="113" t="s">
        <v>207</v>
      </c>
    </row>
    <row r="39" spans="1:37" x14ac:dyDescent="0.2">
      <c r="A39" s="51" t="s">
        <v>15</v>
      </c>
      <c r="B39" s="95">
        <f>[35]Julho!$K$5</f>
        <v>0</v>
      </c>
      <c r="C39" s="95">
        <f>[35]Julho!$K$6</f>
        <v>0</v>
      </c>
      <c r="D39" s="95">
        <f>[35]Julho!$K$7</f>
        <v>0</v>
      </c>
      <c r="E39" s="95">
        <f>[35]Julho!$K$8</f>
        <v>0</v>
      </c>
      <c r="F39" s="95">
        <f>[35]Julho!$K$9</f>
        <v>0</v>
      </c>
      <c r="G39" s="95">
        <f>[35]Julho!$K$10</f>
        <v>0</v>
      </c>
      <c r="H39" s="95">
        <f>[35]Julho!$K$11</f>
        <v>0</v>
      </c>
      <c r="I39" s="95">
        <f>[35]Julho!$K$12</f>
        <v>0</v>
      </c>
      <c r="J39" s="95">
        <f>[35]Julho!$K$13</f>
        <v>0.2</v>
      </c>
      <c r="K39" s="95">
        <f>[35]Julho!$K$14</f>
        <v>0</v>
      </c>
      <c r="L39" s="95">
        <f>[35]Julho!$K$15</f>
        <v>0</v>
      </c>
      <c r="M39" s="95">
        <f>[35]Julho!$K$16</f>
        <v>0</v>
      </c>
      <c r="N39" s="95">
        <f>[35]Julho!$K$17</f>
        <v>5.6</v>
      </c>
      <c r="O39" s="95">
        <f>[35]Julho!$K$18</f>
        <v>0</v>
      </c>
      <c r="P39" s="95">
        <f>[35]Julho!$K$19</f>
        <v>0</v>
      </c>
      <c r="Q39" s="95">
        <f>[35]Julho!$K$20</f>
        <v>0</v>
      </c>
      <c r="R39" s="95">
        <f>[35]Julho!$K$21</f>
        <v>0</v>
      </c>
      <c r="S39" s="95">
        <f>[35]Julho!$K$22</f>
        <v>0</v>
      </c>
      <c r="T39" s="95">
        <f>[35]Julho!$K$23</f>
        <v>0</v>
      </c>
      <c r="U39" s="95">
        <f>[35]Julho!$K$24</f>
        <v>0</v>
      </c>
      <c r="V39" s="95">
        <f>[35]Julho!$K$25</f>
        <v>0</v>
      </c>
      <c r="W39" s="95">
        <f>[35]Julho!$K$26</f>
        <v>0</v>
      </c>
      <c r="X39" s="95">
        <f>[35]Julho!$K$27</f>
        <v>0</v>
      </c>
      <c r="Y39" s="95">
        <f>[35]Julho!$K$28</f>
        <v>0</v>
      </c>
      <c r="Z39" s="95">
        <f>[35]Julho!$K$29</f>
        <v>0</v>
      </c>
      <c r="AA39" s="95">
        <f>[35]Julho!$K$30</f>
        <v>0</v>
      </c>
      <c r="AB39" s="95">
        <f>[35]Julho!$K$31</f>
        <v>0.4</v>
      </c>
      <c r="AC39" s="95">
        <f>[35]Julho!$K$32</f>
        <v>0.60000000000000009</v>
      </c>
      <c r="AD39" s="95">
        <f>[35]Julho!$K$33</f>
        <v>0.2</v>
      </c>
      <c r="AE39" s="95">
        <f>[35]Julho!$K$34</f>
        <v>0.2</v>
      </c>
      <c r="AF39" s="95">
        <f>[35]Julho!$K$35</f>
        <v>0</v>
      </c>
      <c r="AG39" s="103">
        <f t="shared" si="4"/>
        <v>7.2000000000000011</v>
      </c>
      <c r="AH39" s="112">
        <f t="shared" si="5"/>
        <v>5.6</v>
      </c>
      <c r="AI39" s="113">
        <f t="shared" si="6"/>
        <v>25</v>
      </c>
      <c r="AJ39" s="12" t="s">
        <v>35</v>
      </c>
    </row>
    <row r="40" spans="1:37" x14ac:dyDescent="0.2">
      <c r="A40" s="51" t="s">
        <v>16</v>
      </c>
      <c r="B40" s="95">
        <f>[36]Julho!$K$5</f>
        <v>0</v>
      </c>
      <c r="C40" s="95">
        <f>[36]Julho!$K$6</f>
        <v>0</v>
      </c>
      <c r="D40" s="95">
        <f>[36]Julho!$K$7</f>
        <v>0</v>
      </c>
      <c r="E40" s="95">
        <f>[36]Julho!$K$8</f>
        <v>0</v>
      </c>
      <c r="F40" s="95">
        <f>[36]Julho!$K$9</f>
        <v>0</v>
      </c>
      <c r="G40" s="95">
        <f>[36]Julho!$K$10</f>
        <v>0</v>
      </c>
      <c r="H40" s="95">
        <f>[36]Julho!$K$11</f>
        <v>0</v>
      </c>
      <c r="I40" s="95">
        <f>[36]Julho!$K$12</f>
        <v>0</v>
      </c>
      <c r="J40" s="95">
        <f>[36]Julho!$K$13</f>
        <v>0</v>
      </c>
      <c r="K40" s="95">
        <f>[36]Julho!$K$14</f>
        <v>0</v>
      </c>
      <c r="L40" s="95">
        <f>[36]Julho!$K$15</f>
        <v>0</v>
      </c>
      <c r="M40" s="95">
        <f>[36]Julho!$K$16</f>
        <v>0</v>
      </c>
      <c r="N40" s="95">
        <f>[36]Julho!$K$17</f>
        <v>0</v>
      </c>
      <c r="O40" s="95">
        <f>[36]Julho!$K$18</f>
        <v>0</v>
      </c>
      <c r="P40" s="95">
        <f>[36]Julho!$K$19</f>
        <v>0</v>
      </c>
      <c r="Q40" s="95">
        <f>[36]Julho!$K$20</f>
        <v>0</v>
      </c>
      <c r="R40" s="95">
        <f>[36]Julho!$K$21</f>
        <v>0.60000000000000009</v>
      </c>
      <c r="S40" s="95">
        <f>[36]Julho!$K$22</f>
        <v>0</v>
      </c>
      <c r="T40" s="95">
        <f>[36]Julho!$K$23</f>
        <v>0</v>
      </c>
      <c r="U40" s="95">
        <f>[36]Julho!$K$24</f>
        <v>0</v>
      </c>
      <c r="V40" s="95">
        <f>[36]Julho!$K$25</f>
        <v>0</v>
      </c>
      <c r="W40" s="95">
        <f>[36]Julho!$K$26</f>
        <v>0</v>
      </c>
      <c r="X40" s="95">
        <f>[36]Julho!$K$27</f>
        <v>0</v>
      </c>
      <c r="Y40" s="95">
        <f>[36]Julho!$K$28</f>
        <v>0</v>
      </c>
      <c r="Z40" s="95">
        <f>[36]Julho!$K$29</f>
        <v>0</v>
      </c>
      <c r="AA40" s="95">
        <f>[36]Julho!$K$30</f>
        <v>0</v>
      </c>
      <c r="AB40" s="95">
        <f>[36]Julho!$K$31</f>
        <v>6</v>
      </c>
      <c r="AC40" s="95">
        <f>[36]Julho!$K$32</f>
        <v>0.2</v>
      </c>
      <c r="AD40" s="95">
        <f>[36]Julho!$K$33</f>
        <v>0</v>
      </c>
      <c r="AE40" s="95">
        <f>[36]Julho!$K$34</f>
        <v>0</v>
      </c>
      <c r="AF40" s="95">
        <f>[36]Julho!$K$35</f>
        <v>0</v>
      </c>
      <c r="AG40" s="103">
        <f t="shared" si="4"/>
        <v>6.8</v>
      </c>
      <c r="AH40" s="112">
        <f t="shared" si="5"/>
        <v>6</v>
      </c>
      <c r="AI40" s="113">
        <f t="shared" si="6"/>
        <v>28</v>
      </c>
    </row>
    <row r="41" spans="1:37" x14ac:dyDescent="0.2">
      <c r="A41" s="51" t="s">
        <v>159</v>
      </c>
      <c r="B41" s="95">
        <f>[37]Julho!$K$5</f>
        <v>0.2</v>
      </c>
      <c r="C41" s="95">
        <f>[37]Julho!$K$6</f>
        <v>0</v>
      </c>
      <c r="D41" s="95">
        <f>[37]Julho!$K$7</f>
        <v>0</v>
      </c>
      <c r="E41" s="95">
        <f>[37]Julho!$K$8</f>
        <v>0</v>
      </c>
      <c r="F41" s="95">
        <f>[37]Julho!$K$9</f>
        <v>0</v>
      </c>
      <c r="G41" s="95">
        <f>[37]Julho!$K$10</f>
        <v>0</v>
      </c>
      <c r="H41" s="95">
        <f>[37]Julho!$K$11</f>
        <v>0</v>
      </c>
      <c r="I41" s="95">
        <f>[37]Julho!$K$12</f>
        <v>0</v>
      </c>
      <c r="J41" s="95">
        <f>[37]Julho!$K$13</f>
        <v>0</v>
      </c>
      <c r="K41" s="95">
        <f>[37]Julho!$K$14</f>
        <v>0</v>
      </c>
      <c r="L41" s="95">
        <f>[37]Julho!$K$15</f>
        <v>0</v>
      </c>
      <c r="M41" s="95">
        <f>[37]Julho!$K$16</f>
        <v>0</v>
      </c>
      <c r="N41" s="95">
        <f>[37]Julho!$K$17</f>
        <v>1.7999999999999998</v>
      </c>
      <c r="O41" s="95">
        <f>[37]Julho!$K$18</f>
        <v>0</v>
      </c>
      <c r="P41" s="95">
        <f>[37]Julho!$K$19</f>
        <v>0.2</v>
      </c>
      <c r="Q41" s="95">
        <f>[37]Julho!$K$20</f>
        <v>0</v>
      </c>
      <c r="R41" s="95">
        <f>[37]Julho!$K$21</f>
        <v>0</v>
      </c>
      <c r="S41" s="95">
        <f>[37]Julho!$K$22</f>
        <v>0</v>
      </c>
      <c r="T41" s="95">
        <f>[37]Julho!$K$23</f>
        <v>0</v>
      </c>
      <c r="U41" s="95">
        <f>[37]Julho!$K$24</f>
        <v>0</v>
      </c>
      <c r="V41" s="95">
        <f>[37]Julho!$K$25</f>
        <v>0</v>
      </c>
      <c r="W41" s="95">
        <f>[37]Julho!$K$26</f>
        <v>0</v>
      </c>
      <c r="X41" s="95">
        <f>[37]Julho!$K$27</f>
        <v>0</v>
      </c>
      <c r="Y41" s="95">
        <f>[37]Julho!$K$28</f>
        <v>0</v>
      </c>
      <c r="Z41" s="95">
        <f>[37]Julho!$K$29</f>
        <v>0</v>
      </c>
      <c r="AA41" s="95">
        <f>[37]Julho!$K$30</f>
        <v>0</v>
      </c>
      <c r="AB41" s="95">
        <f>[37]Julho!$K$31</f>
        <v>0</v>
      </c>
      <c r="AC41" s="95">
        <f>[37]Julho!$K$32</f>
        <v>0.2</v>
      </c>
      <c r="AD41" s="95">
        <f>[37]Julho!$K$33</f>
        <v>0</v>
      </c>
      <c r="AE41" s="95">
        <f>[37]Julho!$K$34</f>
        <v>0.2</v>
      </c>
      <c r="AF41" s="95">
        <f>[37]Julho!$K$35</f>
        <v>0</v>
      </c>
      <c r="AG41" s="103">
        <f t="shared" si="4"/>
        <v>2.6</v>
      </c>
      <c r="AH41" s="112">
        <f t="shared" si="5"/>
        <v>1.7999999999999998</v>
      </c>
      <c r="AI41" s="113">
        <f t="shared" si="6"/>
        <v>26</v>
      </c>
    </row>
    <row r="42" spans="1:37" x14ac:dyDescent="0.2">
      <c r="A42" s="51" t="s">
        <v>17</v>
      </c>
      <c r="B42" s="95">
        <f>[38]Julho!$K$5</f>
        <v>0</v>
      </c>
      <c r="C42" s="95">
        <f>[38]Julho!$K$6</f>
        <v>0</v>
      </c>
      <c r="D42" s="95">
        <f>[38]Julho!$K$7</f>
        <v>0</v>
      </c>
      <c r="E42" s="95">
        <f>[38]Julho!$K$8</f>
        <v>0</v>
      </c>
      <c r="F42" s="95">
        <f>[38]Julho!$K$9</f>
        <v>0</v>
      </c>
      <c r="G42" s="95">
        <f>[38]Julho!$K$10</f>
        <v>0</v>
      </c>
      <c r="H42" s="95">
        <f>[38]Julho!$K$11</f>
        <v>0</v>
      </c>
      <c r="I42" s="95">
        <f>[38]Julho!$K$12</f>
        <v>0</v>
      </c>
      <c r="J42" s="95">
        <f>[38]Julho!$K$13</f>
        <v>0</v>
      </c>
      <c r="K42" s="95">
        <f>[38]Julho!$K$14</f>
        <v>0</v>
      </c>
      <c r="L42" s="95">
        <f>[38]Julho!$K$15</f>
        <v>0</v>
      </c>
      <c r="M42" s="95">
        <f>[38]Julho!$K$16</f>
        <v>0</v>
      </c>
      <c r="N42" s="95">
        <f>[38]Julho!$K$17</f>
        <v>1.6</v>
      </c>
      <c r="O42" s="95">
        <f>[38]Julho!$K$18</f>
        <v>0</v>
      </c>
      <c r="P42" s="95">
        <f>[38]Julho!$K$19</f>
        <v>0</v>
      </c>
      <c r="Q42" s="95">
        <f>[38]Julho!$K$20</f>
        <v>0</v>
      </c>
      <c r="R42" s="95">
        <f>[38]Julho!$K$21</f>
        <v>0</v>
      </c>
      <c r="S42" s="95">
        <f>[38]Julho!$K$22</f>
        <v>0</v>
      </c>
      <c r="T42" s="95">
        <f>[38]Julho!$K$23</f>
        <v>0</v>
      </c>
      <c r="U42" s="95">
        <f>[38]Julho!$K$24</f>
        <v>0</v>
      </c>
      <c r="V42" s="95">
        <f>[38]Julho!$K$25</f>
        <v>0</v>
      </c>
      <c r="W42" s="95">
        <f>[38]Julho!$K$26</f>
        <v>0</v>
      </c>
      <c r="X42" s="95">
        <f>[38]Julho!$K$27</f>
        <v>0</v>
      </c>
      <c r="Y42" s="95">
        <f>[38]Julho!$K$28</f>
        <v>0</v>
      </c>
      <c r="Z42" s="95">
        <f>[38]Julho!$K$29</f>
        <v>0</v>
      </c>
      <c r="AA42" s="95">
        <f>[38]Julho!$K$30</f>
        <v>0</v>
      </c>
      <c r="AB42" s="95">
        <f>[38]Julho!$K$31</f>
        <v>0</v>
      </c>
      <c r="AC42" s="95">
        <f>[38]Julho!$K$32</f>
        <v>0.2</v>
      </c>
      <c r="AD42" s="95">
        <f>[38]Julho!$K$33</f>
        <v>0.2</v>
      </c>
      <c r="AE42" s="95">
        <f>[38]Julho!$K$34</f>
        <v>0</v>
      </c>
      <c r="AF42" s="95">
        <f>[38]Julho!$K$35</f>
        <v>0</v>
      </c>
      <c r="AG42" s="103">
        <f t="shared" si="4"/>
        <v>2</v>
      </c>
      <c r="AH42" s="112">
        <f t="shared" si="5"/>
        <v>1.6</v>
      </c>
      <c r="AI42" s="113">
        <f t="shared" si="6"/>
        <v>28</v>
      </c>
    </row>
    <row r="43" spans="1:37" x14ac:dyDescent="0.2">
      <c r="A43" s="51" t="s">
        <v>141</v>
      </c>
      <c r="B43" s="95">
        <f>[39]Julho!$K$5</f>
        <v>0.2</v>
      </c>
      <c r="C43" s="95">
        <f>[39]Julho!$K$6</f>
        <v>0</v>
      </c>
      <c r="D43" s="95">
        <f>[39]Julho!$K$7</f>
        <v>0</v>
      </c>
      <c r="E43" s="95">
        <f>[39]Julho!$K$8</f>
        <v>0</v>
      </c>
      <c r="F43" s="95">
        <f>[39]Julho!$K$9</f>
        <v>0</v>
      </c>
      <c r="G43" s="95">
        <f>[39]Julho!$K$10</f>
        <v>0</v>
      </c>
      <c r="H43" s="95">
        <f>[39]Julho!$K$11</f>
        <v>0</v>
      </c>
      <c r="I43" s="95">
        <f>[39]Julho!$K$12</f>
        <v>0</v>
      </c>
      <c r="J43" s="95">
        <f>[39]Julho!$K$13</f>
        <v>0.8</v>
      </c>
      <c r="K43" s="95">
        <f>[39]Julho!$K$14</f>
        <v>0</v>
      </c>
      <c r="L43" s="95">
        <f>[39]Julho!$K$15</f>
        <v>0</v>
      </c>
      <c r="M43" s="95">
        <f>[39]Julho!$K$16</f>
        <v>0</v>
      </c>
      <c r="N43" s="95">
        <f>[39]Julho!$K$17</f>
        <v>1</v>
      </c>
      <c r="O43" s="95">
        <f>[39]Julho!$K$18</f>
        <v>0.2</v>
      </c>
      <c r="P43" s="95">
        <f>[39]Julho!$K$19</f>
        <v>0</v>
      </c>
      <c r="Q43" s="95">
        <f>[39]Julho!$K$20</f>
        <v>0</v>
      </c>
      <c r="R43" s="95">
        <f>[39]Julho!$K$21</f>
        <v>0</v>
      </c>
      <c r="S43" s="95">
        <f>[39]Julho!$K$22</f>
        <v>0</v>
      </c>
      <c r="T43" s="95">
        <f>[39]Julho!$K$23</f>
        <v>0</v>
      </c>
      <c r="U43" s="95">
        <f>[39]Julho!$K$24</f>
        <v>0</v>
      </c>
      <c r="V43" s="95">
        <f>[39]Julho!$K$25</f>
        <v>0</v>
      </c>
      <c r="W43" s="95">
        <f>[39]Julho!$K$26</f>
        <v>0</v>
      </c>
      <c r="X43" s="95">
        <f>[39]Julho!$K$27</f>
        <v>0</v>
      </c>
      <c r="Y43" s="95">
        <f>[39]Julho!$K$28</f>
        <v>0</v>
      </c>
      <c r="Z43" s="95">
        <f>[39]Julho!$K$29</f>
        <v>0</v>
      </c>
      <c r="AA43" s="95">
        <f>[39]Julho!$K$30</f>
        <v>0</v>
      </c>
      <c r="AB43" s="95">
        <f>[39]Julho!$K$31</f>
        <v>0</v>
      </c>
      <c r="AC43" s="95">
        <f>[39]Julho!$K$32</f>
        <v>0</v>
      </c>
      <c r="AD43" s="95">
        <f>[39]Julho!$K$33</f>
        <v>0</v>
      </c>
      <c r="AE43" s="95">
        <f>[39]Julho!$K$34</f>
        <v>0</v>
      </c>
      <c r="AF43" s="95">
        <f>[39]Julho!$K$35</f>
        <v>0</v>
      </c>
      <c r="AG43" s="103">
        <f t="shared" si="4"/>
        <v>2.2000000000000002</v>
      </c>
      <c r="AH43" s="112">
        <f t="shared" si="5"/>
        <v>1</v>
      </c>
      <c r="AI43" s="113">
        <f t="shared" si="6"/>
        <v>27</v>
      </c>
      <c r="AK43" s="12" t="s">
        <v>35</v>
      </c>
    </row>
    <row r="44" spans="1:37" x14ac:dyDescent="0.2">
      <c r="A44" s="51" t="s">
        <v>18</v>
      </c>
      <c r="B44" s="95">
        <f>[40]Julho!$K$5</f>
        <v>0</v>
      </c>
      <c r="C44" s="95">
        <f>[40]Julho!$K$6</f>
        <v>0</v>
      </c>
      <c r="D44" s="95">
        <f>[40]Julho!$K$7</f>
        <v>0</v>
      </c>
      <c r="E44" s="95">
        <f>[40]Julho!$K$8</f>
        <v>0</v>
      </c>
      <c r="F44" s="95">
        <f>[40]Julho!$K$9</f>
        <v>0</v>
      </c>
      <c r="G44" s="95">
        <f>[40]Julho!$K$10</f>
        <v>0</v>
      </c>
      <c r="H44" s="95">
        <f>[40]Julho!$K$11</f>
        <v>0</v>
      </c>
      <c r="I44" s="95">
        <f>[40]Julho!$K$12</f>
        <v>0</v>
      </c>
      <c r="J44" s="95">
        <f>[40]Julho!$K$13</f>
        <v>0</v>
      </c>
      <c r="K44" s="95">
        <f>[40]Julho!$K$14</f>
        <v>0</v>
      </c>
      <c r="L44" s="95">
        <f>[40]Julho!$K$15</f>
        <v>0</v>
      </c>
      <c r="M44" s="95">
        <f>[40]Julho!$K$16</f>
        <v>0</v>
      </c>
      <c r="N44" s="95">
        <f>[40]Julho!$K$17</f>
        <v>24</v>
      </c>
      <c r="O44" s="95">
        <f>[40]Julho!$K$18</f>
        <v>0.8</v>
      </c>
      <c r="P44" s="95">
        <f>[40]Julho!$K$19</f>
        <v>0</v>
      </c>
      <c r="Q44" s="95">
        <f>[40]Julho!$K$20</f>
        <v>0</v>
      </c>
      <c r="R44" s="95">
        <f>[40]Julho!$K$21</f>
        <v>0</v>
      </c>
      <c r="S44" s="95">
        <f>[40]Julho!$K$22</f>
        <v>0</v>
      </c>
      <c r="T44" s="95">
        <f>[40]Julho!$K$23</f>
        <v>0</v>
      </c>
      <c r="U44" s="95">
        <f>[40]Julho!$K$24</f>
        <v>0</v>
      </c>
      <c r="V44" s="95">
        <f>[40]Julho!$K$25</f>
        <v>0</v>
      </c>
      <c r="W44" s="95">
        <f>[40]Julho!$K$26</f>
        <v>0</v>
      </c>
      <c r="X44" s="95">
        <f>[40]Julho!$K$27</f>
        <v>0</v>
      </c>
      <c r="Y44" s="95">
        <f>[40]Julho!$K$28</f>
        <v>0</v>
      </c>
      <c r="Z44" s="95">
        <f>[40]Julho!$K$29</f>
        <v>0</v>
      </c>
      <c r="AA44" s="95">
        <f>[40]Julho!$K$30</f>
        <v>0</v>
      </c>
      <c r="AB44" s="95">
        <f>[40]Julho!$K$31</f>
        <v>0</v>
      </c>
      <c r="AC44" s="95">
        <f>[40]Julho!$K$32</f>
        <v>0</v>
      </c>
      <c r="AD44" s="95">
        <f>[40]Julho!$K$33</f>
        <v>0</v>
      </c>
      <c r="AE44" s="95">
        <f>[40]Julho!$K$34</f>
        <v>0</v>
      </c>
      <c r="AF44" s="95">
        <f>[40]Julho!$K$35</f>
        <v>0</v>
      </c>
      <c r="AG44" s="103">
        <f t="shared" si="4"/>
        <v>24.8</v>
      </c>
      <c r="AH44" s="112">
        <f t="shared" si="5"/>
        <v>24</v>
      </c>
      <c r="AI44" s="113">
        <f t="shared" si="6"/>
        <v>29</v>
      </c>
    </row>
    <row r="45" spans="1:37" hidden="1" x14ac:dyDescent="0.2">
      <c r="A45" s="51" t="s">
        <v>146</v>
      </c>
      <c r="B45" s="95" t="str">
        <f>[41]Julho!$K$5</f>
        <v>*</v>
      </c>
      <c r="C45" s="95" t="str">
        <f>[41]Julho!$K$6</f>
        <v>*</v>
      </c>
      <c r="D45" s="95" t="str">
        <f>[41]Julho!$K$7</f>
        <v>*</v>
      </c>
      <c r="E45" s="95" t="str">
        <f>[41]Julho!$K$8</f>
        <v>*</v>
      </c>
      <c r="F45" s="95" t="str">
        <f>[41]Julho!$K$9</f>
        <v>*</v>
      </c>
      <c r="G45" s="95" t="str">
        <f>[41]Julho!$K$10</f>
        <v>*</v>
      </c>
      <c r="H45" s="95" t="str">
        <f>[41]Julho!$K$11</f>
        <v>*</v>
      </c>
      <c r="I45" s="95" t="str">
        <f>[41]Julho!$K$12</f>
        <v>*</v>
      </c>
      <c r="J45" s="95" t="str">
        <f>[41]Julho!$K$13</f>
        <v>*</v>
      </c>
      <c r="K45" s="95" t="str">
        <f>[41]Julho!$K$14</f>
        <v>*</v>
      </c>
      <c r="L45" s="95" t="str">
        <f>[41]Julho!$K$15</f>
        <v>*</v>
      </c>
      <c r="M45" s="95" t="str">
        <f>[41]Julho!$K$16</f>
        <v>*</v>
      </c>
      <c r="N45" s="95" t="str">
        <f>[41]Julho!$K$17</f>
        <v>*</v>
      </c>
      <c r="O45" s="95" t="str">
        <f>[41]Julho!$K$18</f>
        <v>*</v>
      </c>
      <c r="P45" s="95" t="str">
        <f>[41]Julho!$K$19</f>
        <v>*</v>
      </c>
      <c r="Q45" s="95" t="str">
        <f>[41]Julho!$K$20</f>
        <v>*</v>
      </c>
      <c r="R45" s="95" t="str">
        <f>[41]Julho!$K$21</f>
        <v>*</v>
      </c>
      <c r="S45" s="95" t="str">
        <f>[41]Julho!$K$22</f>
        <v>*</v>
      </c>
      <c r="T45" s="95" t="str">
        <f>[41]Julho!$K$23</f>
        <v>*</v>
      </c>
      <c r="U45" s="95" t="str">
        <f>[41]Julho!$K$24</f>
        <v>*</v>
      </c>
      <c r="V45" s="95" t="str">
        <f>[41]Julho!$K$25</f>
        <v>*</v>
      </c>
      <c r="W45" s="95" t="str">
        <f>[41]Julho!$K$26</f>
        <v>*</v>
      </c>
      <c r="X45" s="95" t="str">
        <f>[41]Julho!$K$27</f>
        <v>*</v>
      </c>
      <c r="Y45" s="95" t="str">
        <f>[41]Julho!$K$28</f>
        <v>*</v>
      </c>
      <c r="Z45" s="95" t="str">
        <f>[41]Julho!$K$29</f>
        <v>*</v>
      </c>
      <c r="AA45" s="95" t="str">
        <f>[41]Julho!$K$30</f>
        <v>*</v>
      </c>
      <c r="AB45" s="95" t="str">
        <f>[41]Julho!$K$31</f>
        <v>*</v>
      </c>
      <c r="AC45" s="95" t="str">
        <f>[41]Julho!$K$32</f>
        <v>*</v>
      </c>
      <c r="AD45" s="95" t="str">
        <f>[41]Julho!$K$33</f>
        <v>*</v>
      </c>
      <c r="AE45" s="95" t="str">
        <f>[41]Julho!$K$34</f>
        <v>*</v>
      </c>
      <c r="AF45" s="95" t="str">
        <f>[41]Julho!$K$35</f>
        <v>*</v>
      </c>
      <c r="AG45" s="103" t="s">
        <v>207</v>
      </c>
      <c r="AH45" s="112" t="s">
        <v>207</v>
      </c>
      <c r="AI45" s="113" t="s">
        <v>207</v>
      </c>
    </row>
    <row r="46" spans="1:37" x14ac:dyDescent="0.2">
      <c r="A46" s="51" t="s">
        <v>19</v>
      </c>
      <c r="B46" s="95">
        <f>[42]Julho!$K$5</f>
        <v>0</v>
      </c>
      <c r="C46" s="95">
        <f>[42]Julho!$K$6</f>
        <v>0</v>
      </c>
      <c r="D46" s="95">
        <f>[42]Julho!$K$7</f>
        <v>0</v>
      </c>
      <c r="E46" s="95">
        <f>[42]Julho!$K$8</f>
        <v>0</v>
      </c>
      <c r="F46" s="95">
        <f>[42]Julho!$K$9</f>
        <v>0</v>
      </c>
      <c r="G46" s="95">
        <f>[42]Julho!$K$10</f>
        <v>0</v>
      </c>
      <c r="H46" s="95">
        <f>[42]Julho!$K$11</f>
        <v>0</v>
      </c>
      <c r="I46" s="95">
        <f>[42]Julho!$K$12</f>
        <v>0.4</v>
      </c>
      <c r="J46" s="95">
        <f>[42]Julho!$K$13</f>
        <v>21.999999999999996</v>
      </c>
      <c r="K46" s="95">
        <f>[42]Julho!$K$14</f>
        <v>0</v>
      </c>
      <c r="L46" s="95">
        <f>[42]Julho!$K$15</f>
        <v>0</v>
      </c>
      <c r="M46" s="95">
        <f>[42]Julho!$K$16</f>
        <v>14.6</v>
      </c>
      <c r="N46" s="95">
        <f>[42]Julho!$K$17</f>
        <v>0.2</v>
      </c>
      <c r="O46" s="95">
        <f>[42]Julho!$K$18</f>
        <v>0.2</v>
      </c>
      <c r="P46" s="95">
        <f>[42]Julho!$K$19</f>
        <v>0</v>
      </c>
      <c r="Q46" s="95">
        <f>[42]Julho!$K$20</f>
        <v>0</v>
      </c>
      <c r="R46" s="95">
        <f>[42]Julho!$K$21</f>
        <v>4.5999999999999996</v>
      </c>
      <c r="S46" s="95">
        <f>[42]Julho!$K$22</f>
        <v>0</v>
      </c>
      <c r="T46" s="95">
        <f>[42]Julho!$K$23</f>
        <v>0</v>
      </c>
      <c r="U46" s="95">
        <f>[42]Julho!$K$24</f>
        <v>0</v>
      </c>
      <c r="V46" s="95">
        <f>[42]Julho!$K$25</f>
        <v>0</v>
      </c>
      <c r="W46" s="95">
        <f>[42]Julho!$K$26</f>
        <v>0</v>
      </c>
      <c r="X46" s="95">
        <f>[42]Julho!$K$27</f>
        <v>0</v>
      </c>
      <c r="Y46" s="95">
        <f>[42]Julho!$K$28</f>
        <v>0</v>
      </c>
      <c r="Z46" s="95">
        <f>[42]Julho!$K$29</f>
        <v>0</v>
      </c>
      <c r="AA46" s="95">
        <f>[42]Julho!$K$30</f>
        <v>0.4</v>
      </c>
      <c r="AB46" s="95">
        <f>[42]Julho!$K$31</f>
        <v>11</v>
      </c>
      <c r="AC46" s="95">
        <f>[42]Julho!$K$32</f>
        <v>13.4</v>
      </c>
      <c r="AD46" s="95">
        <f>[42]Julho!$K$33</f>
        <v>0.2</v>
      </c>
      <c r="AE46" s="95">
        <f>[42]Julho!$K$34</f>
        <v>0.2</v>
      </c>
      <c r="AF46" s="95">
        <f>[42]Julho!$K$35</f>
        <v>0</v>
      </c>
      <c r="AG46" s="103">
        <f t="shared" si="4"/>
        <v>67.2</v>
      </c>
      <c r="AH46" s="112">
        <f t="shared" si="5"/>
        <v>21.999999999999996</v>
      </c>
      <c r="AI46" s="113">
        <f t="shared" si="6"/>
        <v>20</v>
      </c>
      <c r="AJ46" s="12" t="s">
        <v>35</v>
      </c>
    </row>
    <row r="47" spans="1:37" x14ac:dyDescent="0.2">
      <c r="A47" s="51" t="s">
        <v>23</v>
      </c>
      <c r="B47" s="95">
        <f>[43]Julho!$K$5</f>
        <v>0</v>
      </c>
      <c r="C47" s="95">
        <f>[43]Julho!$K$6</f>
        <v>0</v>
      </c>
      <c r="D47" s="95">
        <f>[43]Julho!$K$7</f>
        <v>0</v>
      </c>
      <c r="E47" s="95">
        <f>[43]Julho!$K$8</f>
        <v>0</v>
      </c>
      <c r="F47" s="95">
        <f>[43]Julho!$K$9</f>
        <v>0</v>
      </c>
      <c r="G47" s="95">
        <f>[43]Julho!$K$10</f>
        <v>0</v>
      </c>
      <c r="H47" s="95">
        <f>[43]Julho!$K$11</f>
        <v>0</v>
      </c>
      <c r="I47" s="95">
        <f>[43]Julho!$K$12</f>
        <v>0</v>
      </c>
      <c r="J47" s="95">
        <f>[43]Julho!$K$13</f>
        <v>0</v>
      </c>
      <c r="K47" s="95">
        <f>[43]Julho!$K$14</f>
        <v>0</v>
      </c>
      <c r="L47" s="95">
        <f>[43]Julho!$K$15</f>
        <v>0</v>
      </c>
      <c r="M47" s="95">
        <f>[43]Julho!$K$16</f>
        <v>0</v>
      </c>
      <c r="N47" s="95">
        <f>[43]Julho!$K$17</f>
        <v>5.8</v>
      </c>
      <c r="O47" s="95">
        <f>[43]Julho!$K$18</f>
        <v>0</v>
      </c>
      <c r="P47" s="95">
        <f>[43]Julho!$K$19</f>
        <v>0</v>
      </c>
      <c r="Q47" s="95">
        <f>[43]Julho!$K$20</f>
        <v>0</v>
      </c>
      <c r="R47" s="95">
        <f>[43]Julho!$K$21</f>
        <v>0</v>
      </c>
      <c r="S47" s="95">
        <f>[43]Julho!$K$22</f>
        <v>0</v>
      </c>
      <c r="T47" s="95">
        <f>[43]Julho!$K$23</f>
        <v>0</v>
      </c>
      <c r="U47" s="95">
        <f>[43]Julho!$K$24</f>
        <v>0</v>
      </c>
      <c r="V47" s="95">
        <f>[43]Julho!$K$25</f>
        <v>0</v>
      </c>
      <c r="W47" s="95">
        <f>[43]Julho!$K$26</f>
        <v>0</v>
      </c>
      <c r="X47" s="95">
        <f>[43]Julho!$K$27</f>
        <v>0</v>
      </c>
      <c r="Y47" s="95">
        <f>[43]Julho!$K$28</f>
        <v>0</v>
      </c>
      <c r="Z47" s="95">
        <f>[43]Julho!$K$29</f>
        <v>0</v>
      </c>
      <c r="AA47" s="95">
        <f>[43]Julho!$K$30</f>
        <v>0</v>
      </c>
      <c r="AB47" s="95">
        <f>[43]Julho!$K$31</f>
        <v>0</v>
      </c>
      <c r="AC47" s="95">
        <f>[43]Julho!$K$32</f>
        <v>0</v>
      </c>
      <c r="AD47" s="95">
        <f>[43]Julho!$K$33</f>
        <v>0</v>
      </c>
      <c r="AE47" s="95">
        <f>[43]Julho!$K$34</f>
        <v>0.2</v>
      </c>
      <c r="AF47" s="95">
        <f>[43]Julho!$K$35</f>
        <v>0</v>
      </c>
      <c r="AG47" s="103">
        <f t="shared" si="4"/>
        <v>6</v>
      </c>
      <c r="AH47" s="112">
        <f t="shared" si="5"/>
        <v>5.8</v>
      </c>
      <c r="AI47" s="113">
        <f t="shared" si="6"/>
        <v>29</v>
      </c>
    </row>
    <row r="48" spans="1:37" x14ac:dyDescent="0.2">
      <c r="A48" s="51" t="s">
        <v>34</v>
      </c>
      <c r="B48" s="95">
        <f>[44]Julho!$K$5</f>
        <v>0</v>
      </c>
      <c r="C48" s="95">
        <f>[44]Julho!$K$6</f>
        <v>0</v>
      </c>
      <c r="D48" s="95">
        <f>[44]Julho!$K$7</f>
        <v>0</v>
      </c>
      <c r="E48" s="95">
        <f>[44]Julho!$K$8</f>
        <v>0</v>
      </c>
      <c r="F48" s="95">
        <f>[44]Julho!$K$9</f>
        <v>0</v>
      </c>
      <c r="G48" s="95">
        <f>[44]Julho!$K$10</f>
        <v>0</v>
      </c>
      <c r="H48" s="95">
        <f>[44]Julho!$K$11</f>
        <v>0</v>
      </c>
      <c r="I48" s="95">
        <f>[44]Julho!$K$12</f>
        <v>0</v>
      </c>
      <c r="J48" s="95">
        <f>[44]Julho!$K$13</f>
        <v>0</v>
      </c>
      <c r="K48" s="95">
        <f>[44]Julho!$K$14</f>
        <v>0</v>
      </c>
      <c r="L48" s="95">
        <f>[44]Julho!$K$15</f>
        <v>0</v>
      </c>
      <c r="M48" s="95">
        <f>[44]Julho!$K$16</f>
        <v>0</v>
      </c>
      <c r="N48" s="95">
        <f>[44]Julho!$K$17</f>
        <v>0.2</v>
      </c>
      <c r="O48" s="95">
        <f>[44]Julho!$K$18</f>
        <v>0</v>
      </c>
      <c r="P48" s="95">
        <f>[44]Julho!$K$19</f>
        <v>0</v>
      </c>
      <c r="Q48" s="95">
        <f>[44]Julho!$K$20</f>
        <v>0</v>
      </c>
      <c r="R48" s="95">
        <f>[44]Julho!$K$21</f>
        <v>0</v>
      </c>
      <c r="S48" s="95">
        <f>[44]Julho!$K$22</f>
        <v>0</v>
      </c>
      <c r="T48" s="95">
        <f>[44]Julho!$K$23</f>
        <v>0</v>
      </c>
      <c r="U48" s="95">
        <f>[44]Julho!$K$24</f>
        <v>0</v>
      </c>
      <c r="V48" s="95">
        <f>[44]Julho!$K$25</f>
        <v>0</v>
      </c>
      <c r="W48" s="95">
        <f>[44]Julho!$K$26</f>
        <v>0</v>
      </c>
      <c r="X48" s="95">
        <f>[44]Julho!$K$27</f>
        <v>0</v>
      </c>
      <c r="Y48" s="95">
        <f>[44]Julho!$K$28</f>
        <v>0</v>
      </c>
      <c r="Z48" s="95">
        <f>[44]Julho!$K$29</f>
        <v>0</v>
      </c>
      <c r="AA48" s="95">
        <f>[44]Julho!$K$30</f>
        <v>0</v>
      </c>
      <c r="AB48" s="95">
        <f>[44]Julho!$K$31</f>
        <v>0</v>
      </c>
      <c r="AC48" s="95">
        <f>[44]Julho!$K$32</f>
        <v>0</v>
      </c>
      <c r="AD48" s="95">
        <f>[44]Julho!$K$33</f>
        <v>0</v>
      </c>
      <c r="AE48" s="95">
        <f>[44]Julho!$K$34</f>
        <v>0</v>
      </c>
      <c r="AF48" s="95">
        <f>[44]Julho!$K$35</f>
        <v>0</v>
      </c>
      <c r="AG48" s="103">
        <f t="shared" si="4"/>
        <v>0.2</v>
      </c>
      <c r="AH48" s="112">
        <f t="shared" si="5"/>
        <v>0.2</v>
      </c>
      <c r="AI48" s="113">
        <f t="shared" si="6"/>
        <v>30</v>
      </c>
      <c r="AJ48" s="12" t="s">
        <v>35</v>
      </c>
    </row>
    <row r="49" spans="1:39" x14ac:dyDescent="0.2">
      <c r="A49" s="91" t="s">
        <v>20</v>
      </c>
      <c r="B49" s="95">
        <f>[45]Julho!$K$5</f>
        <v>0</v>
      </c>
      <c r="C49" s="95">
        <f>[45]Julho!$K$6</f>
        <v>0</v>
      </c>
      <c r="D49" s="95">
        <f>[45]Julho!$K$7</f>
        <v>0</v>
      </c>
      <c r="E49" s="95">
        <f>[45]Julho!$K$8</f>
        <v>0</v>
      </c>
      <c r="F49" s="95">
        <f>[45]Julho!$K$9</f>
        <v>0</v>
      </c>
      <c r="G49" s="95">
        <f>[45]Julho!$K$10</f>
        <v>0</v>
      </c>
      <c r="H49" s="95">
        <f>[45]Julho!$K$11</f>
        <v>0</v>
      </c>
      <c r="I49" s="95">
        <f>[45]Julho!$K$12</f>
        <v>0</v>
      </c>
      <c r="J49" s="95">
        <f>[45]Julho!$K$13</f>
        <v>0</v>
      </c>
      <c r="K49" s="95">
        <f>[45]Julho!$K$14</f>
        <v>0</v>
      </c>
      <c r="L49" s="95">
        <f>[45]Julho!$K$15</f>
        <v>0</v>
      </c>
      <c r="M49" s="95">
        <f>[45]Julho!$K$16</f>
        <v>0</v>
      </c>
      <c r="N49" s="95">
        <f>[45]Julho!$K$17</f>
        <v>3.2</v>
      </c>
      <c r="O49" s="95">
        <f>[45]Julho!$K$18</f>
        <v>0.2</v>
      </c>
      <c r="P49" s="95">
        <f>[45]Julho!$K$19</f>
        <v>0</v>
      </c>
      <c r="Q49" s="95">
        <f>[45]Julho!$K$20</f>
        <v>0</v>
      </c>
      <c r="R49" s="95">
        <f>[45]Julho!$K$21</f>
        <v>0</v>
      </c>
      <c r="S49" s="95">
        <f>[45]Julho!$K$22</f>
        <v>0</v>
      </c>
      <c r="T49" s="95">
        <f>[45]Julho!$K$23</f>
        <v>0</v>
      </c>
      <c r="U49" s="95">
        <f>[45]Julho!$K$24</f>
        <v>0</v>
      </c>
      <c r="V49" s="95">
        <f>[45]Julho!$K$25</f>
        <v>0</v>
      </c>
      <c r="W49" s="95">
        <f>[45]Julho!$K$26</f>
        <v>0</v>
      </c>
      <c r="X49" s="95">
        <f>[45]Julho!$K$27</f>
        <v>0</v>
      </c>
      <c r="Y49" s="95">
        <f>[45]Julho!$K$28</f>
        <v>0</v>
      </c>
      <c r="Z49" s="95">
        <f>[45]Julho!$K$29</f>
        <v>0</v>
      </c>
      <c r="AA49" s="95">
        <f>[45]Julho!$K$30</f>
        <v>0</v>
      </c>
      <c r="AB49" s="95">
        <f>[45]Julho!$K$31</f>
        <v>0</v>
      </c>
      <c r="AC49" s="95">
        <f>[45]Julho!$K$32</f>
        <v>0</v>
      </c>
      <c r="AD49" s="95">
        <f>[45]Julho!$K$33</f>
        <v>0</v>
      </c>
      <c r="AE49" s="95">
        <f>[45]Julho!$K$34</f>
        <v>0</v>
      </c>
      <c r="AF49" s="95">
        <f>[45]Julho!$K$35</f>
        <v>0</v>
      </c>
      <c r="AG49" s="103">
        <f t="shared" si="4"/>
        <v>3.4000000000000004</v>
      </c>
      <c r="AH49" s="112">
        <f t="shared" si="5"/>
        <v>3.2</v>
      </c>
      <c r="AI49" s="113">
        <f t="shared" si="6"/>
        <v>29</v>
      </c>
    </row>
    <row r="50" spans="1:39" s="5" customFormat="1" x14ac:dyDescent="0.2">
      <c r="A50" s="121" t="s">
        <v>1</v>
      </c>
      <c r="B50" s="11" t="s">
        <v>207</v>
      </c>
      <c r="C50" s="11" t="s">
        <v>207</v>
      </c>
      <c r="D50" s="11" t="s">
        <v>207</v>
      </c>
      <c r="E50" s="11" t="s">
        <v>207</v>
      </c>
      <c r="F50" s="11" t="s">
        <v>207</v>
      </c>
      <c r="G50" s="11" t="s">
        <v>207</v>
      </c>
      <c r="H50" s="11" t="s">
        <v>207</v>
      </c>
      <c r="I50" s="11" t="s">
        <v>207</v>
      </c>
      <c r="J50" s="11" t="s">
        <v>207</v>
      </c>
      <c r="K50" s="11" t="s">
        <v>207</v>
      </c>
      <c r="L50" s="11" t="s">
        <v>207</v>
      </c>
      <c r="M50" s="11" t="s">
        <v>207</v>
      </c>
      <c r="N50" s="11" t="s">
        <v>207</v>
      </c>
      <c r="O50" s="11" t="s">
        <v>207</v>
      </c>
      <c r="P50" s="11" t="s">
        <v>207</v>
      </c>
      <c r="Q50" s="11" t="s">
        <v>207</v>
      </c>
      <c r="R50" s="11" t="s">
        <v>207</v>
      </c>
      <c r="S50" s="11" t="s">
        <v>207</v>
      </c>
      <c r="T50" s="11" t="s">
        <v>207</v>
      </c>
      <c r="U50" s="11" t="s">
        <v>207</v>
      </c>
      <c r="V50" s="11" t="s">
        <v>207</v>
      </c>
      <c r="W50" s="11" t="s">
        <v>207</v>
      </c>
      <c r="X50" s="11" t="s">
        <v>207</v>
      </c>
      <c r="Y50" s="11" t="s">
        <v>207</v>
      </c>
      <c r="Z50" s="11" t="s">
        <v>207</v>
      </c>
      <c r="AA50" s="11" t="s">
        <v>207</v>
      </c>
      <c r="AB50" s="11" t="s">
        <v>207</v>
      </c>
      <c r="AC50" s="11" t="s">
        <v>207</v>
      </c>
      <c r="AD50" s="11" t="s">
        <v>207</v>
      </c>
      <c r="AE50" s="11" t="s">
        <v>207</v>
      </c>
      <c r="AF50" s="120" t="s">
        <v>207</v>
      </c>
      <c r="AG50" s="103" t="s">
        <v>207</v>
      </c>
      <c r="AH50" s="112" t="s">
        <v>207</v>
      </c>
      <c r="AI50" s="113" t="s">
        <v>207</v>
      </c>
    </row>
    <row r="51" spans="1:39" x14ac:dyDescent="0.2">
      <c r="A51" s="121" t="s">
        <v>52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0.8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20">
        <v>0</v>
      </c>
      <c r="AG51" s="103">
        <f t="shared" ref="AG51:AG72" si="7">SUM(B51:AF51)</f>
        <v>0.8</v>
      </c>
      <c r="AH51" s="112">
        <f t="shared" ref="AH51:AH72" si="8">MAX(B51:AF51)</f>
        <v>0.8</v>
      </c>
      <c r="AI51" s="113">
        <f t="shared" ref="AI51:AI72" si="9">COUNTIF(B51:AF51,"=0,0")</f>
        <v>30</v>
      </c>
    </row>
    <row r="52" spans="1:39" x14ac:dyDescent="0.2">
      <c r="A52" s="121" t="s">
        <v>31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2.4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3</v>
      </c>
      <c r="AB52" s="11">
        <v>0.2</v>
      </c>
      <c r="AC52" s="11">
        <v>0.2</v>
      </c>
      <c r="AD52" s="11">
        <v>0.2</v>
      </c>
      <c r="AE52" s="11">
        <v>0</v>
      </c>
      <c r="AF52" s="120">
        <v>0</v>
      </c>
      <c r="AG52" s="103">
        <f t="shared" si="7"/>
        <v>6.0000000000000009</v>
      </c>
      <c r="AH52" s="112">
        <f t="shared" si="8"/>
        <v>3</v>
      </c>
      <c r="AI52" s="113">
        <f t="shared" si="9"/>
        <v>26</v>
      </c>
    </row>
    <row r="53" spans="1:39" x14ac:dyDescent="0.2">
      <c r="A53" s="121" t="s">
        <v>228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2.2000000000000002</v>
      </c>
      <c r="O53" s="11">
        <v>0.8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20">
        <v>0</v>
      </c>
      <c r="AG53" s="103" t="s">
        <v>207</v>
      </c>
      <c r="AH53" s="112" t="s">
        <v>207</v>
      </c>
      <c r="AI53" s="113" t="s">
        <v>207</v>
      </c>
    </row>
    <row r="54" spans="1:39" x14ac:dyDescent="0.2">
      <c r="A54" s="121" t="s">
        <v>229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20">
        <v>0</v>
      </c>
      <c r="AG54" s="103">
        <f t="shared" si="7"/>
        <v>4</v>
      </c>
      <c r="AH54" s="112">
        <f t="shared" si="8"/>
        <v>4</v>
      </c>
      <c r="AI54" s="113">
        <f t="shared" si="9"/>
        <v>30</v>
      </c>
    </row>
    <row r="55" spans="1:39" x14ac:dyDescent="0.2">
      <c r="A55" s="121" t="s">
        <v>230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4.4000000000000004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20">
        <v>0</v>
      </c>
      <c r="AG55" s="103">
        <f t="shared" si="7"/>
        <v>4.4000000000000004</v>
      </c>
      <c r="AH55" s="112">
        <f t="shared" si="8"/>
        <v>4.4000000000000004</v>
      </c>
      <c r="AI55" s="113">
        <f t="shared" si="9"/>
        <v>30</v>
      </c>
    </row>
    <row r="56" spans="1:39" x14ac:dyDescent="0.2">
      <c r="A56" s="121" t="s">
        <v>231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5.4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20">
        <v>0</v>
      </c>
      <c r="AG56" s="103">
        <f t="shared" si="7"/>
        <v>5.4</v>
      </c>
      <c r="AH56" s="112">
        <f t="shared" si="8"/>
        <v>5.4</v>
      </c>
      <c r="AI56" s="113">
        <f t="shared" si="9"/>
        <v>30</v>
      </c>
    </row>
    <row r="57" spans="1:39" x14ac:dyDescent="0.2">
      <c r="A57" s="121" t="s">
        <v>232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13.8</v>
      </c>
      <c r="O57" s="11">
        <v>0</v>
      </c>
      <c r="P57" s="11">
        <v>0.2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20">
        <v>0</v>
      </c>
      <c r="AG57" s="103">
        <f t="shared" si="7"/>
        <v>14</v>
      </c>
      <c r="AH57" s="112">
        <f t="shared" si="8"/>
        <v>13.8</v>
      </c>
      <c r="AI57" s="113">
        <f t="shared" si="9"/>
        <v>29</v>
      </c>
    </row>
    <row r="58" spans="1:39" x14ac:dyDescent="0.2">
      <c r="A58" s="121" t="s">
        <v>233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5.4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20">
        <v>0</v>
      </c>
      <c r="AG58" s="103">
        <f t="shared" si="7"/>
        <v>5.4</v>
      </c>
      <c r="AH58" s="112">
        <f t="shared" si="8"/>
        <v>5.4</v>
      </c>
      <c r="AI58" s="113">
        <f t="shared" si="9"/>
        <v>30</v>
      </c>
    </row>
    <row r="59" spans="1:39" x14ac:dyDescent="0.2">
      <c r="A59" s="121" t="s">
        <v>234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11.6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20">
        <v>0</v>
      </c>
      <c r="AG59" s="103">
        <f t="shared" si="7"/>
        <v>11.6</v>
      </c>
      <c r="AH59" s="112">
        <f t="shared" si="8"/>
        <v>11.6</v>
      </c>
      <c r="AI59" s="113">
        <f t="shared" si="9"/>
        <v>30</v>
      </c>
    </row>
    <row r="60" spans="1:39" x14ac:dyDescent="0.2">
      <c r="A60" s="121" t="s">
        <v>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7.6</v>
      </c>
      <c r="O60" s="11">
        <v>1.4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20">
        <v>0</v>
      </c>
      <c r="AG60" s="103">
        <f t="shared" si="7"/>
        <v>9</v>
      </c>
      <c r="AH60" s="112">
        <f t="shared" si="8"/>
        <v>7.6</v>
      </c>
      <c r="AI60" s="113">
        <f t="shared" si="9"/>
        <v>29</v>
      </c>
    </row>
    <row r="61" spans="1:39" x14ac:dyDescent="0.2">
      <c r="A61" s="121" t="s">
        <v>235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0.4</v>
      </c>
      <c r="O61" s="11">
        <v>0.2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20">
        <v>0</v>
      </c>
      <c r="AG61" s="103">
        <f t="shared" si="7"/>
        <v>0.60000000000000009</v>
      </c>
      <c r="AH61" s="112">
        <f t="shared" si="8"/>
        <v>0.4</v>
      </c>
      <c r="AI61" s="113">
        <f t="shared" si="9"/>
        <v>29</v>
      </c>
      <c r="AJ61" t="s">
        <v>35</v>
      </c>
      <c r="AM61" t="s">
        <v>35</v>
      </c>
    </row>
    <row r="62" spans="1:39" x14ac:dyDescent="0.2">
      <c r="A62" s="121" t="s">
        <v>7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2.2000000000000002</v>
      </c>
      <c r="AD62" s="11">
        <v>0</v>
      </c>
      <c r="AE62" s="11">
        <v>0</v>
      </c>
      <c r="AF62" s="120">
        <v>0</v>
      </c>
      <c r="AG62" s="103">
        <f t="shared" si="7"/>
        <v>2.2000000000000002</v>
      </c>
      <c r="AH62" s="112">
        <f t="shared" si="8"/>
        <v>2.2000000000000002</v>
      </c>
      <c r="AI62" s="113">
        <f t="shared" si="9"/>
        <v>30</v>
      </c>
    </row>
    <row r="63" spans="1:39" x14ac:dyDescent="0.2">
      <c r="A63" s="121" t="s">
        <v>236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0.6</v>
      </c>
      <c r="J63" s="11">
        <v>0</v>
      </c>
      <c r="K63" s="11">
        <v>0</v>
      </c>
      <c r="L63" s="11">
        <v>0</v>
      </c>
      <c r="M63" s="11">
        <v>2.2000000000000002</v>
      </c>
      <c r="N63" s="11">
        <v>0.2</v>
      </c>
      <c r="O63" s="11">
        <v>0</v>
      </c>
      <c r="P63" s="11">
        <v>0</v>
      </c>
      <c r="Q63" s="11">
        <v>0.2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0.4</v>
      </c>
      <c r="AD63" s="11">
        <v>0</v>
      </c>
      <c r="AE63" s="11">
        <v>0</v>
      </c>
      <c r="AF63" s="120">
        <v>0</v>
      </c>
      <c r="AG63" s="103">
        <f t="shared" si="7"/>
        <v>3.6000000000000005</v>
      </c>
      <c r="AH63" s="112">
        <f t="shared" si="8"/>
        <v>2.2000000000000002</v>
      </c>
      <c r="AI63" s="113">
        <f t="shared" si="9"/>
        <v>26</v>
      </c>
    </row>
    <row r="64" spans="1:39" x14ac:dyDescent="0.2">
      <c r="A64" s="121" t="s">
        <v>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0.4</v>
      </c>
      <c r="K64" s="11">
        <v>0</v>
      </c>
      <c r="L64" s="11">
        <v>0</v>
      </c>
      <c r="M64" s="11">
        <v>0</v>
      </c>
      <c r="N64" s="11">
        <v>6.8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3.6</v>
      </c>
      <c r="AD64" s="11">
        <v>0.2</v>
      </c>
      <c r="AE64" s="11">
        <v>0</v>
      </c>
      <c r="AF64" s="120">
        <v>0</v>
      </c>
      <c r="AG64" s="103">
        <f t="shared" si="7"/>
        <v>11</v>
      </c>
      <c r="AH64" s="112">
        <f t="shared" si="8"/>
        <v>6.8</v>
      </c>
      <c r="AI64" s="113">
        <f t="shared" si="9"/>
        <v>27</v>
      </c>
    </row>
    <row r="65" spans="1:37" x14ac:dyDescent="0.2">
      <c r="A65" s="121" t="s">
        <v>11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3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0.4</v>
      </c>
      <c r="AD65" s="11">
        <v>0.2</v>
      </c>
      <c r="AE65" s="11">
        <v>0</v>
      </c>
      <c r="AF65" s="120">
        <v>0</v>
      </c>
      <c r="AG65" s="103">
        <f t="shared" si="7"/>
        <v>3.6</v>
      </c>
      <c r="AH65" s="112">
        <f t="shared" si="8"/>
        <v>3</v>
      </c>
      <c r="AI65" s="113">
        <f t="shared" si="9"/>
        <v>28</v>
      </c>
    </row>
    <row r="66" spans="1:37" x14ac:dyDescent="0.2">
      <c r="A66" s="121" t="s">
        <v>237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4.8</v>
      </c>
      <c r="J66" s="11">
        <v>0.4</v>
      </c>
      <c r="K66" s="11">
        <v>0.2</v>
      </c>
      <c r="L66" s="11">
        <v>0</v>
      </c>
      <c r="M66" s="11">
        <v>13</v>
      </c>
      <c r="N66" s="11">
        <v>0.2</v>
      </c>
      <c r="O66" s="11">
        <v>0</v>
      </c>
      <c r="P66" s="11">
        <v>0.2</v>
      </c>
      <c r="Q66" s="11">
        <v>0</v>
      </c>
      <c r="R66" s="11">
        <v>7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4.4000000000000004</v>
      </c>
      <c r="AC66" s="11">
        <v>22.2</v>
      </c>
      <c r="AD66" s="11">
        <v>0.2</v>
      </c>
      <c r="AE66" s="11">
        <v>0</v>
      </c>
      <c r="AF66" s="120">
        <v>0</v>
      </c>
      <c r="AG66" s="103">
        <f t="shared" si="7"/>
        <v>52.599999999999994</v>
      </c>
      <c r="AH66" s="112">
        <f t="shared" si="8"/>
        <v>22.2</v>
      </c>
      <c r="AI66" s="113">
        <f t="shared" si="9"/>
        <v>21</v>
      </c>
    </row>
    <row r="67" spans="1:37" x14ac:dyDescent="0.2">
      <c r="A67" s="121" t="s">
        <v>15</v>
      </c>
      <c r="B67" s="11">
        <v>0</v>
      </c>
      <c r="C67" s="11">
        <v>0.2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6.8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0.4</v>
      </c>
      <c r="AB67" s="11">
        <v>0</v>
      </c>
      <c r="AC67" s="11">
        <v>3.2</v>
      </c>
      <c r="AD67" s="11">
        <v>0</v>
      </c>
      <c r="AE67" s="11">
        <v>0.4</v>
      </c>
      <c r="AF67" s="120">
        <v>0</v>
      </c>
      <c r="AG67" s="103">
        <f t="shared" si="7"/>
        <v>11.000000000000002</v>
      </c>
      <c r="AH67" s="112">
        <f t="shared" si="8"/>
        <v>6.8</v>
      </c>
      <c r="AI67" s="113">
        <f t="shared" si="9"/>
        <v>26</v>
      </c>
    </row>
    <row r="68" spans="1:37" x14ac:dyDescent="0.2">
      <c r="A68" s="121" t="s">
        <v>238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24</v>
      </c>
      <c r="O68" s="11">
        <v>0.2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20">
        <v>0</v>
      </c>
      <c r="AG68" s="103">
        <f t="shared" si="7"/>
        <v>24.2</v>
      </c>
      <c r="AH68" s="112">
        <f t="shared" si="8"/>
        <v>24</v>
      </c>
      <c r="AI68" s="113">
        <f t="shared" si="9"/>
        <v>29</v>
      </c>
      <c r="AJ68" s="12" t="s">
        <v>35</v>
      </c>
    </row>
    <row r="69" spans="1:37" x14ac:dyDescent="0.2">
      <c r="A69" s="121" t="s">
        <v>239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15.6</v>
      </c>
      <c r="O69" s="11">
        <v>0.4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20">
        <v>0</v>
      </c>
      <c r="AG69" s="103">
        <f t="shared" si="7"/>
        <v>16</v>
      </c>
      <c r="AH69" s="112">
        <f t="shared" si="8"/>
        <v>15.6</v>
      </c>
      <c r="AI69" s="113">
        <f t="shared" si="9"/>
        <v>29</v>
      </c>
    </row>
    <row r="70" spans="1:37" x14ac:dyDescent="0.2">
      <c r="A70" s="121" t="s">
        <v>18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33.799999999999997</v>
      </c>
      <c r="O70" s="11">
        <v>0.2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20">
        <v>0</v>
      </c>
      <c r="AG70" s="103">
        <f t="shared" si="7"/>
        <v>34</v>
      </c>
      <c r="AH70" s="112">
        <f t="shared" si="8"/>
        <v>33.799999999999997</v>
      </c>
      <c r="AI70" s="113">
        <f t="shared" si="9"/>
        <v>29</v>
      </c>
    </row>
    <row r="71" spans="1:37" x14ac:dyDescent="0.2">
      <c r="A71" s="121" t="s">
        <v>240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20">
        <v>0</v>
      </c>
      <c r="AG71" s="103">
        <f t="shared" si="7"/>
        <v>0</v>
      </c>
      <c r="AH71" s="112">
        <f t="shared" si="8"/>
        <v>0</v>
      </c>
      <c r="AI71" s="113">
        <f t="shared" si="9"/>
        <v>31</v>
      </c>
    </row>
    <row r="72" spans="1:37" x14ac:dyDescent="0.2">
      <c r="A72" s="121" t="s">
        <v>241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3</v>
      </c>
      <c r="O72" s="11">
        <v>0.2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20">
        <v>0</v>
      </c>
      <c r="AG72" s="103">
        <f t="shared" si="7"/>
        <v>3.2</v>
      </c>
      <c r="AH72" s="112">
        <f t="shared" si="8"/>
        <v>3</v>
      </c>
      <c r="AI72" s="113">
        <f t="shared" si="9"/>
        <v>29</v>
      </c>
    </row>
    <row r="73" spans="1:37" x14ac:dyDescent="0.2">
      <c r="A73" s="124" t="s">
        <v>242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6.9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2.1</v>
      </c>
      <c r="AB73" s="11">
        <v>0</v>
      </c>
      <c r="AC73" s="11">
        <v>2</v>
      </c>
      <c r="AD73" s="11">
        <v>0.1</v>
      </c>
      <c r="AE73" s="11">
        <v>0.1</v>
      </c>
      <c r="AF73" s="120">
        <v>0</v>
      </c>
      <c r="AG73" s="103">
        <f t="shared" ref="AG73:AG76" si="10">SUM(B73:AF73)</f>
        <v>11.2</v>
      </c>
      <c r="AH73" s="112">
        <f t="shared" ref="AH73:AH76" si="11">MAX(B73:AF73)</f>
        <v>6.9</v>
      </c>
      <c r="AI73" s="113">
        <f t="shared" ref="AI73:AI76" si="12">COUNTIF(B73:AF73,"=0,0")</f>
        <v>26</v>
      </c>
    </row>
    <row r="74" spans="1:37" x14ac:dyDescent="0.2">
      <c r="A74" s="124" t="s">
        <v>243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9.5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0.1</v>
      </c>
      <c r="AB74" s="11">
        <v>0</v>
      </c>
      <c r="AC74" s="11">
        <v>0.4</v>
      </c>
      <c r="AD74" s="11">
        <v>0.1</v>
      </c>
      <c r="AE74" s="11">
        <v>0.2</v>
      </c>
      <c r="AF74" s="120">
        <v>0</v>
      </c>
      <c r="AG74" s="103">
        <f t="shared" si="10"/>
        <v>10.299999999999999</v>
      </c>
      <c r="AH74" s="112">
        <f t="shared" si="11"/>
        <v>9.5</v>
      </c>
      <c r="AI74" s="113">
        <f t="shared" si="12"/>
        <v>26</v>
      </c>
    </row>
    <row r="75" spans="1:37" x14ac:dyDescent="0.2">
      <c r="A75" s="124" t="s">
        <v>244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6.1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0.5</v>
      </c>
      <c r="AB75" s="11">
        <v>0</v>
      </c>
      <c r="AC75" s="11">
        <v>3.6</v>
      </c>
      <c r="AD75" s="11">
        <v>0</v>
      </c>
      <c r="AE75" s="11">
        <v>0</v>
      </c>
      <c r="AF75" s="120">
        <v>0</v>
      </c>
      <c r="AG75" s="103">
        <f t="shared" si="10"/>
        <v>10.199999999999999</v>
      </c>
      <c r="AH75" s="112">
        <f t="shared" si="11"/>
        <v>6.1</v>
      </c>
      <c r="AI75" s="113">
        <f t="shared" si="12"/>
        <v>28</v>
      </c>
    </row>
    <row r="76" spans="1:37" x14ac:dyDescent="0.2">
      <c r="A76" s="124" t="s">
        <v>245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2.6</v>
      </c>
      <c r="N76" s="11">
        <v>0.1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1.4</v>
      </c>
      <c r="AB76" s="11">
        <v>0</v>
      </c>
      <c r="AC76" s="11">
        <v>0.7</v>
      </c>
      <c r="AD76" s="11">
        <v>0</v>
      </c>
      <c r="AE76" s="11">
        <v>0.2</v>
      </c>
      <c r="AF76" s="120">
        <v>0</v>
      </c>
      <c r="AG76" s="103">
        <f t="shared" si="10"/>
        <v>5</v>
      </c>
      <c r="AH76" s="112">
        <f t="shared" si="11"/>
        <v>2.6</v>
      </c>
      <c r="AI76" s="113">
        <f t="shared" si="12"/>
        <v>26</v>
      </c>
    </row>
    <row r="77" spans="1:37" ht="13.5" thickBot="1" x14ac:dyDescent="0.25">
      <c r="A77" s="96" t="s">
        <v>24</v>
      </c>
      <c r="B77" s="97">
        <f t="shared" ref="B77:AE77" si="13">MAX(B5:B49)</f>
        <v>0.2</v>
      </c>
      <c r="C77" s="97">
        <f t="shared" si="13"/>
        <v>0.2</v>
      </c>
      <c r="D77" s="97">
        <f t="shared" si="13"/>
        <v>0.2</v>
      </c>
      <c r="E77" s="97">
        <f t="shared" si="13"/>
        <v>0</v>
      </c>
      <c r="F77" s="97">
        <f t="shared" si="13"/>
        <v>0.2</v>
      </c>
      <c r="G77" s="97">
        <f t="shared" si="13"/>
        <v>0</v>
      </c>
      <c r="H77" s="97">
        <f t="shared" si="13"/>
        <v>0</v>
      </c>
      <c r="I77" s="97">
        <f t="shared" si="13"/>
        <v>4</v>
      </c>
      <c r="J77" s="97">
        <f t="shared" si="13"/>
        <v>21.999999999999996</v>
      </c>
      <c r="K77" s="97">
        <f t="shared" si="13"/>
        <v>3.8</v>
      </c>
      <c r="L77" s="97">
        <f t="shared" si="13"/>
        <v>0</v>
      </c>
      <c r="M77" s="97">
        <f t="shared" si="13"/>
        <v>16.600000000000001</v>
      </c>
      <c r="N77" s="97">
        <f t="shared" si="13"/>
        <v>24</v>
      </c>
      <c r="O77" s="97">
        <f t="shared" si="13"/>
        <v>12.200000000000001</v>
      </c>
      <c r="P77" s="97">
        <f t="shared" si="13"/>
        <v>0.2</v>
      </c>
      <c r="Q77" s="97">
        <f t="shared" si="13"/>
        <v>0.2</v>
      </c>
      <c r="R77" s="97">
        <f t="shared" si="13"/>
        <v>4.5999999999999996</v>
      </c>
      <c r="S77" s="97">
        <f t="shared" si="13"/>
        <v>0.2</v>
      </c>
      <c r="T77" s="97">
        <f t="shared" si="13"/>
        <v>1.2</v>
      </c>
      <c r="U77" s="97">
        <f t="shared" si="13"/>
        <v>0</v>
      </c>
      <c r="V77" s="97">
        <f t="shared" si="13"/>
        <v>0</v>
      </c>
      <c r="W77" s="97">
        <f t="shared" si="13"/>
        <v>0</v>
      </c>
      <c r="X77" s="97">
        <f t="shared" si="13"/>
        <v>0</v>
      </c>
      <c r="Y77" s="97">
        <f t="shared" si="13"/>
        <v>0</v>
      </c>
      <c r="Z77" s="97">
        <f t="shared" si="13"/>
        <v>0</v>
      </c>
      <c r="AA77" s="97">
        <f t="shared" si="13"/>
        <v>0.8</v>
      </c>
      <c r="AB77" s="97">
        <f t="shared" si="13"/>
        <v>15</v>
      </c>
      <c r="AC77" s="97">
        <f t="shared" si="13"/>
        <v>16.399999999999999</v>
      </c>
      <c r="AD77" s="97">
        <f t="shared" si="13"/>
        <v>1.2</v>
      </c>
      <c r="AE77" s="97">
        <f t="shared" si="13"/>
        <v>0.4</v>
      </c>
      <c r="AF77" s="97">
        <f t="shared" ref="AF77" si="14">MAX(AF5:AF49)</f>
        <v>0</v>
      </c>
      <c r="AG77" s="103">
        <f>MAX(AG5:AG49)</f>
        <v>67.2</v>
      </c>
      <c r="AH77" s="112">
        <f>MAX(AH5:AH49)</f>
        <v>24</v>
      </c>
      <c r="AI77" s="114"/>
    </row>
    <row r="78" spans="1:37" x14ac:dyDescent="0.2">
      <c r="A78" s="116" t="s">
        <v>215</v>
      </c>
      <c r="B78" s="118"/>
      <c r="C78" s="118"/>
      <c r="D78" s="118"/>
      <c r="E78" s="118"/>
      <c r="F78" s="43"/>
      <c r="G78" s="43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49"/>
      <c r="AE78" s="52" t="s">
        <v>35</v>
      </c>
      <c r="AF78" s="52"/>
      <c r="AG78" s="47"/>
      <c r="AH78" s="50"/>
      <c r="AI78" s="122"/>
    </row>
    <row r="79" spans="1:37" x14ac:dyDescent="0.2">
      <c r="A79" s="117" t="s">
        <v>216</v>
      </c>
      <c r="B79" s="118"/>
      <c r="C79" s="118"/>
      <c r="D79" s="118"/>
      <c r="E79" s="118"/>
      <c r="F79" s="44"/>
      <c r="G79" s="44"/>
      <c r="H79" s="44"/>
      <c r="I79" s="44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26"/>
      <c r="U79" s="126"/>
      <c r="V79" s="126"/>
      <c r="W79" s="126"/>
      <c r="X79" s="126"/>
      <c r="Y79" s="118"/>
      <c r="Z79" s="118"/>
      <c r="AA79" s="118"/>
      <c r="AB79" s="118"/>
      <c r="AC79" s="118"/>
      <c r="AD79" s="118"/>
      <c r="AE79" s="118"/>
      <c r="AF79" s="118"/>
      <c r="AG79" s="47"/>
      <c r="AH79" s="118"/>
      <c r="AI79" s="122"/>
    </row>
    <row r="80" spans="1:37" x14ac:dyDescent="0.2">
      <c r="A80" s="115" t="s">
        <v>217</v>
      </c>
      <c r="B80" s="118"/>
      <c r="C80" s="118"/>
      <c r="D80" s="118"/>
      <c r="E80" s="118"/>
      <c r="F80" s="118"/>
      <c r="G80" s="118"/>
      <c r="H80" s="118"/>
      <c r="I80" s="118"/>
      <c r="J80" s="119"/>
      <c r="K80" s="119"/>
      <c r="L80" s="119"/>
      <c r="M80" s="119"/>
      <c r="N80" s="119"/>
      <c r="O80" s="119"/>
      <c r="P80" s="119"/>
      <c r="Q80" s="118"/>
      <c r="R80" s="118"/>
      <c r="S80" s="118"/>
      <c r="T80" s="127"/>
      <c r="U80" s="127"/>
      <c r="V80" s="127"/>
      <c r="W80" s="127"/>
      <c r="X80" s="127"/>
      <c r="Y80" s="118"/>
      <c r="Z80" s="118"/>
      <c r="AA80" s="118"/>
      <c r="AB80" s="118"/>
      <c r="AC80" s="118"/>
      <c r="AD80" s="49"/>
      <c r="AE80" s="49"/>
      <c r="AF80" s="49"/>
      <c r="AG80" s="47"/>
      <c r="AH80" s="118"/>
      <c r="AI80" s="122"/>
      <c r="AK80" s="12" t="s">
        <v>35</v>
      </c>
    </row>
    <row r="81" spans="1:35" x14ac:dyDescent="0.2">
      <c r="A81" s="115" t="s">
        <v>218</v>
      </c>
      <c r="B81" s="43"/>
      <c r="C81" s="43"/>
      <c r="D81" s="43"/>
      <c r="E81" s="43"/>
      <c r="F81" s="43"/>
      <c r="G81" s="43"/>
      <c r="H81" s="43"/>
      <c r="I81" s="43"/>
      <c r="J81" s="43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9"/>
      <c r="AE81" s="49"/>
      <c r="AF81" s="49"/>
      <c r="AG81" s="47"/>
      <c r="AH81" s="119"/>
      <c r="AI81" s="122"/>
    </row>
    <row r="82" spans="1:35" x14ac:dyDescent="0.2">
      <c r="A82" s="45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49"/>
      <c r="AF82" s="49"/>
      <c r="AG82" s="47"/>
      <c r="AH82" s="50"/>
      <c r="AI82" s="122"/>
    </row>
    <row r="83" spans="1:35" x14ac:dyDescent="0.2">
      <c r="A83" s="45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50"/>
      <c r="AF83" s="50"/>
      <c r="AG83" s="47"/>
      <c r="AH83" s="50"/>
      <c r="AI83" s="122"/>
    </row>
    <row r="84" spans="1:35" ht="13.5" thickBot="1" x14ac:dyDescent="0.25">
      <c r="A84" s="53"/>
      <c r="B84" s="54"/>
      <c r="C84" s="54"/>
      <c r="D84" s="54"/>
      <c r="E84" s="54"/>
      <c r="F84" s="54"/>
      <c r="G84" s="54" t="s">
        <v>35</v>
      </c>
      <c r="H84" s="54"/>
      <c r="I84" s="54"/>
      <c r="J84" s="54"/>
      <c r="K84" s="54"/>
      <c r="L84" s="54" t="s">
        <v>35</v>
      </c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5"/>
      <c r="AH84" s="56"/>
      <c r="AI84" s="123"/>
    </row>
    <row r="87" spans="1:35" x14ac:dyDescent="0.2">
      <c r="G87" s="2" t="s">
        <v>35</v>
      </c>
    </row>
    <row r="88" spans="1:35" x14ac:dyDescent="0.2"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</row>
    <row r="89" spans="1:35" x14ac:dyDescent="0.2"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5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G90" s="7" t="s">
        <v>35</v>
      </c>
      <c r="AH90" s="1" t="s">
        <v>35</v>
      </c>
    </row>
    <row r="91" spans="1:35" x14ac:dyDescent="0.2">
      <c r="J91" s="2" t="s">
        <v>35</v>
      </c>
      <c r="M91" s="2" t="s">
        <v>35</v>
      </c>
      <c r="O91" s="2" t="s">
        <v>210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F91" s="2" t="s">
        <v>35</v>
      </c>
    </row>
    <row r="92" spans="1:35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5" x14ac:dyDescent="0.2">
      <c r="H93" s="2" t="s">
        <v>35</v>
      </c>
      <c r="R93" s="2" t="s">
        <v>35</v>
      </c>
      <c r="S93" s="2" t="s">
        <v>35</v>
      </c>
      <c r="W93" s="2" t="s">
        <v>35</v>
      </c>
    </row>
    <row r="94" spans="1:35" x14ac:dyDescent="0.2">
      <c r="Q94" s="2" t="s">
        <v>35</v>
      </c>
      <c r="R94" s="2" t="s">
        <v>35</v>
      </c>
      <c r="AE94" s="2" t="s">
        <v>35</v>
      </c>
    </row>
    <row r="95" spans="1:35" x14ac:dyDescent="0.2">
      <c r="S95" s="2" t="s">
        <v>35</v>
      </c>
      <c r="X95" s="2" t="s">
        <v>35</v>
      </c>
      <c r="AC95" s="2" t="s">
        <v>35</v>
      </c>
    </row>
    <row r="96" spans="1:35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7"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Q3:Q4"/>
    <mergeCell ref="S3:S4"/>
    <mergeCell ref="T79:X79"/>
    <mergeCell ref="R3:R4"/>
    <mergeCell ref="T80:X80"/>
    <mergeCell ref="V3:V4"/>
    <mergeCell ref="A1:AI1"/>
    <mergeCell ref="B2:AI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>
      <selection activeCell="E2" sqref="E2"/>
    </sheetView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204</v>
      </c>
      <c r="B1" s="13" t="s">
        <v>36</v>
      </c>
      <c r="C1" s="13" t="s">
        <v>37</v>
      </c>
      <c r="D1" s="13" t="s">
        <v>38</v>
      </c>
      <c r="E1" s="13" t="s">
        <v>39</v>
      </c>
      <c r="F1" s="13" t="s">
        <v>40</v>
      </c>
      <c r="G1" s="13" t="s">
        <v>41</v>
      </c>
      <c r="H1" s="13" t="s">
        <v>87</v>
      </c>
      <c r="I1" s="13" t="s">
        <v>42</v>
      </c>
      <c r="J1" s="14"/>
      <c r="K1" s="14"/>
      <c r="L1" s="14"/>
      <c r="M1" s="14"/>
    </row>
    <row r="2" spans="1:13" s="20" customFormat="1" x14ac:dyDescent="0.2">
      <c r="A2" s="16" t="s">
        <v>160</v>
      </c>
      <c r="B2" s="16" t="s">
        <v>43</v>
      </c>
      <c r="C2" s="17" t="s">
        <v>44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45</v>
      </c>
      <c r="J2" s="14"/>
      <c r="K2" s="14"/>
      <c r="L2" s="14"/>
      <c r="M2" s="14"/>
    </row>
    <row r="3" spans="1:13" ht="12.75" customHeight="1" x14ac:dyDescent="0.2">
      <c r="A3" s="16" t="s">
        <v>161</v>
      </c>
      <c r="B3" s="16" t="s">
        <v>43</v>
      </c>
      <c r="C3" s="17" t="s">
        <v>46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47</v>
      </c>
      <c r="J3" s="22"/>
      <c r="K3" s="22"/>
      <c r="L3" s="22"/>
      <c r="M3" s="22"/>
    </row>
    <row r="4" spans="1:13" x14ac:dyDescent="0.2">
      <c r="A4" s="16" t="s">
        <v>162</v>
      </c>
      <c r="B4" s="16" t="s">
        <v>43</v>
      </c>
      <c r="C4" s="17" t="s">
        <v>48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49</v>
      </c>
      <c r="J4" s="22"/>
      <c r="K4" s="22"/>
      <c r="L4" s="22"/>
      <c r="M4" s="22"/>
    </row>
    <row r="5" spans="1:13" ht="14.25" customHeight="1" x14ac:dyDescent="0.2">
      <c r="A5" s="16" t="s">
        <v>163</v>
      </c>
      <c r="B5" s="16" t="s">
        <v>89</v>
      </c>
      <c r="C5" s="17" t="s">
        <v>90</v>
      </c>
      <c r="D5" s="57">
        <v>-11148083</v>
      </c>
      <c r="E5" s="58">
        <v>-53763736</v>
      </c>
      <c r="F5" s="23">
        <v>347</v>
      </c>
      <c r="G5" s="21">
        <v>43199</v>
      </c>
      <c r="H5" s="19">
        <v>1</v>
      </c>
      <c r="I5" s="17" t="s">
        <v>91</v>
      </c>
      <c r="J5" s="22"/>
      <c r="K5" s="22"/>
      <c r="L5" s="22"/>
      <c r="M5" s="22"/>
    </row>
    <row r="6" spans="1:13" ht="14.25" customHeight="1" x14ac:dyDescent="0.2">
      <c r="A6" s="16" t="s">
        <v>219</v>
      </c>
      <c r="B6" s="16" t="s">
        <v>89</v>
      </c>
      <c r="C6" s="17" t="s">
        <v>92</v>
      </c>
      <c r="D6" s="58">
        <v>-22955028</v>
      </c>
      <c r="E6" s="58">
        <v>-55626001</v>
      </c>
      <c r="F6" s="23">
        <v>605</v>
      </c>
      <c r="G6" s="21">
        <v>43203</v>
      </c>
      <c r="H6" s="19">
        <v>1</v>
      </c>
      <c r="I6" s="17" t="s">
        <v>93</v>
      </c>
      <c r="J6" s="22"/>
      <c r="K6" s="22"/>
      <c r="L6" s="22"/>
      <c r="M6" s="22"/>
    </row>
    <row r="7" spans="1:13" s="25" customFormat="1" x14ac:dyDescent="0.2">
      <c r="A7" s="16" t="s">
        <v>164</v>
      </c>
      <c r="B7" s="16" t="s">
        <v>43</v>
      </c>
      <c r="C7" s="17" t="s">
        <v>50</v>
      </c>
      <c r="D7" s="23">
        <v>-22.1008</v>
      </c>
      <c r="E7" s="23">
        <v>-56.54</v>
      </c>
      <c r="F7" s="23">
        <v>208</v>
      </c>
      <c r="G7" s="21">
        <v>40764</v>
      </c>
      <c r="H7" s="19">
        <v>0</v>
      </c>
      <c r="I7" s="24" t="s">
        <v>51</v>
      </c>
      <c r="J7" s="22"/>
      <c r="K7" s="22"/>
      <c r="L7" s="22"/>
      <c r="M7" s="22"/>
    </row>
    <row r="8" spans="1:13" s="25" customFormat="1" x14ac:dyDescent="0.2">
      <c r="A8" s="16" t="s">
        <v>165</v>
      </c>
      <c r="B8" s="16" t="s">
        <v>43</v>
      </c>
      <c r="C8" s="17" t="s">
        <v>53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94</v>
      </c>
      <c r="J8" s="22"/>
      <c r="K8" s="22"/>
      <c r="L8" s="22"/>
      <c r="M8" s="22"/>
    </row>
    <row r="9" spans="1:13" s="25" customFormat="1" x14ac:dyDescent="0.2">
      <c r="A9" s="16" t="s">
        <v>166</v>
      </c>
      <c r="B9" s="16" t="s">
        <v>89</v>
      </c>
      <c r="C9" s="17" t="s">
        <v>96</v>
      </c>
      <c r="D9" s="58">
        <v>-19945539</v>
      </c>
      <c r="E9" s="58">
        <v>-54368533</v>
      </c>
      <c r="F9" s="23">
        <v>624</v>
      </c>
      <c r="G9" s="21">
        <v>43129</v>
      </c>
      <c r="H9" s="19">
        <v>1</v>
      </c>
      <c r="I9" s="24" t="s">
        <v>97</v>
      </c>
      <c r="J9" s="22"/>
      <c r="K9" s="22"/>
      <c r="L9" s="22"/>
      <c r="M9" s="22"/>
    </row>
    <row r="10" spans="1:13" s="25" customFormat="1" x14ac:dyDescent="0.2">
      <c r="A10" s="16" t="s">
        <v>167</v>
      </c>
      <c r="B10" s="16" t="s">
        <v>89</v>
      </c>
      <c r="C10" s="17" t="s">
        <v>99</v>
      </c>
      <c r="D10" s="58">
        <v>-21246756</v>
      </c>
      <c r="E10" s="58">
        <v>-564560442</v>
      </c>
      <c r="F10" s="23">
        <v>329</v>
      </c>
      <c r="G10" s="21" t="s">
        <v>100</v>
      </c>
      <c r="H10" s="19">
        <v>1</v>
      </c>
      <c r="I10" s="24" t="s">
        <v>101</v>
      </c>
      <c r="J10" s="22"/>
      <c r="K10" s="22"/>
      <c r="L10" s="22"/>
      <c r="M10" s="22"/>
    </row>
    <row r="11" spans="1:13" s="25" customFormat="1" x14ac:dyDescent="0.2">
      <c r="A11" s="16" t="s">
        <v>168</v>
      </c>
      <c r="B11" s="16" t="s">
        <v>89</v>
      </c>
      <c r="C11" s="17" t="s">
        <v>103</v>
      </c>
      <c r="D11" s="58">
        <v>-21298278</v>
      </c>
      <c r="E11" s="58">
        <v>-52068917</v>
      </c>
      <c r="F11" s="23">
        <v>345</v>
      </c>
      <c r="G11" s="21">
        <v>43196</v>
      </c>
      <c r="H11" s="19">
        <v>0</v>
      </c>
      <c r="I11" s="24" t="s">
        <v>104</v>
      </c>
      <c r="J11" s="22"/>
      <c r="K11" s="22"/>
      <c r="L11" s="22"/>
      <c r="M11" s="22"/>
    </row>
    <row r="12" spans="1:13" s="25" customFormat="1" x14ac:dyDescent="0.2">
      <c r="A12" s="16" t="s">
        <v>169</v>
      </c>
      <c r="B12" s="16" t="s">
        <v>89</v>
      </c>
      <c r="C12" s="17" t="s">
        <v>106</v>
      </c>
      <c r="D12" s="58">
        <v>-22657056</v>
      </c>
      <c r="E12" s="58">
        <v>-54819306</v>
      </c>
      <c r="F12" s="23">
        <v>456</v>
      </c>
      <c r="G12" s="21">
        <v>43165</v>
      </c>
      <c r="H12" s="19">
        <v>1</v>
      </c>
      <c r="I12" s="24" t="s">
        <v>107</v>
      </c>
      <c r="J12" s="22"/>
      <c r="K12" s="22"/>
      <c r="L12" s="22"/>
      <c r="M12" s="22"/>
    </row>
    <row r="13" spans="1:13" s="67" customFormat="1" ht="15" x14ac:dyDescent="0.25">
      <c r="A13" s="59" t="s">
        <v>170</v>
      </c>
      <c r="B13" s="59" t="s">
        <v>89</v>
      </c>
      <c r="C13" s="60" t="s">
        <v>108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109</v>
      </c>
      <c r="J13" s="66"/>
      <c r="K13" s="66"/>
      <c r="L13" s="66"/>
      <c r="M13" s="66"/>
    </row>
    <row r="14" spans="1:13" x14ac:dyDescent="0.2">
      <c r="A14" s="16" t="s">
        <v>171</v>
      </c>
      <c r="B14" s="16" t="s">
        <v>43</v>
      </c>
      <c r="C14" s="17" t="s">
        <v>110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54</v>
      </c>
      <c r="J14" s="22"/>
      <c r="K14" s="22"/>
      <c r="L14" s="22"/>
      <c r="M14" s="22"/>
    </row>
    <row r="15" spans="1:13" x14ac:dyDescent="0.2">
      <c r="A15" s="16" t="s">
        <v>172</v>
      </c>
      <c r="B15" s="16" t="s">
        <v>43</v>
      </c>
      <c r="C15" s="17" t="s">
        <v>111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55</v>
      </c>
      <c r="J15" s="22"/>
      <c r="K15" s="22"/>
      <c r="L15" s="22" t="s">
        <v>35</v>
      </c>
      <c r="M15" s="22"/>
    </row>
    <row r="16" spans="1:13" x14ac:dyDescent="0.2">
      <c r="A16" s="16" t="s">
        <v>173</v>
      </c>
      <c r="B16" s="16" t="s">
        <v>43</v>
      </c>
      <c r="C16" s="17" t="s">
        <v>112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85</v>
      </c>
      <c r="J16" s="22"/>
      <c r="K16" s="22"/>
      <c r="L16" s="22"/>
      <c r="M16" s="22"/>
    </row>
    <row r="17" spans="1:13" ht="13.5" customHeight="1" x14ac:dyDescent="0.2">
      <c r="A17" s="16" t="s">
        <v>174</v>
      </c>
      <c r="B17" s="16" t="s">
        <v>43</v>
      </c>
      <c r="C17" s="17" t="s">
        <v>113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56</v>
      </c>
      <c r="J17" s="22"/>
      <c r="K17" s="22"/>
      <c r="L17" s="22"/>
      <c r="M17" s="22"/>
    </row>
    <row r="18" spans="1:13" ht="13.5" customHeight="1" x14ac:dyDescent="0.2">
      <c r="A18" s="16" t="s">
        <v>175</v>
      </c>
      <c r="B18" s="16" t="s">
        <v>43</v>
      </c>
      <c r="C18" s="17" t="s">
        <v>114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57</v>
      </c>
      <c r="J18" s="22"/>
      <c r="K18" s="22"/>
      <c r="L18" s="22" t="s">
        <v>35</v>
      </c>
      <c r="M18" s="22"/>
    </row>
    <row r="19" spans="1:13" x14ac:dyDescent="0.2">
      <c r="A19" s="16" t="s">
        <v>176</v>
      </c>
      <c r="B19" s="16" t="s">
        <v>43</v>
      </c>
      <c r="C19" s="17" t="s">
        <v>115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58</v>
      </c>
      <c r="J19" s="22"/>
      <c r="K19" s="22"/>
      <c r="L19" s="22" t="s">
        <v>35</v>
      </c>
      <c r="M19" s="22"/>
    </row>
    <row r="20" spans="1:13" x14ac:dyDescent="0.2">
      <c r="A20" s="16" t="s">
        <v>177</v>
      </c>
      <c r="B20" s="16" t="s">
        <v>43</v>
      </c>
      <c r="C20" s="17" t="s">
        <v>116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59</v>
      </c>
      <c r="J20" s="22"/>
      <c r="K20" s="22"/>
      <c r="L20" s="22"/>
      <c r="M20" s="22"/>
    </row>
    <row r="21" spans="1:13" x14ac:dyDescent="0.2">
      <c r="A21" s="16" t="s">
        <v>178</v>
      </c>
      <c r="B21" s="16" t="s">
        <v>89</v>
      </c>
      <c r="C21" s="17" t="s">
        <v>117</v>
      </c>
      <c r="D21" s="58">
        <v>-22308694</v>
      </c>
      <c r="E21" s="68">
        <v>-54325833</v>
      </c>
      <c r="F21" s="23">
        <v>340</v>
      </c>
      <c r="G21" s="21">
        <v>43159</v>
      </c>
      <c r="H21" s="19">
        <v>1</v>
      </c>
      <c r="I21" s="17" t="s">
        <v>118</v>
      </c>
      <c r="J21" s="22"/>
      <c r="K21" s="22"/>
      <c r="L21" s="22"/>
      <c r="M21" s="22" t="s">
        <v>35</v>
      </c>
    </row>
    <row r="22" spans="1:13" ht="25.5" x14ac:dyDescent="0.2">
      <c r="A22" s="16" t="s">
        <v>179</v>
      </c>
      <c r="B22" s="16" t="s">
        <v>89</v>
      </c>
      <c r="C22" s="17" t="s">
        <v>119</v>
      </c>
      <c r="D22" s="58">
        <v>-23644881</v>
      </c>
      <c r="E22" s="68">
        <v>-54570289</v>
      </c>
      <c r="F22" s="23">
        <v>319</v>
      </c>
      <c r="G22" s="21">
        <v>43204</v>
      </c>
      <c r="H22" s="19">
        <v>1</v>
      </c>
      <c r="I22" s="17" t="s">
        <v>120</v>
      </c>
      <c r="J22" s="22"/>
      <c r="K22" s="22"/>
      <c r="L22" s="22"/>
      <c r="M22" s="22"/>
    </row>
    <row r="23" spans="1:13" x14ac:dyDescent="0.2">
      <c r="A23" s="16" t="s">
        <v>180</v>
      </c>
      <c r="B23" s="16" t="s">
        <v>89</v>
      </c>
      <c r="C23" s="17" t="s">
        <v>121</v>
      </c>
      <c r="D23" s="58">
        <v>-22092833</v>
      </c>
      <c r="E23" s="68">
        <v>-54798833</v>
      </c>
      <c r="F23" s="23">
        <v>360</v>
      </c>
      <c r="G23" s="21">
        <v>43157</v>
      </c>
      <c r="H23" s="19">
        <v>1</v>
      </c>
      <c r="I23" s="17" t="s">
        <v>122</v>
      </c>
      <c r="J23" s="22"/>
      <c r="K23" s="22"/>
      <c r="L23" s="22"/>
      <c r="M23" s="22"/>
    </row>
    <row r="24" spans="1:13" x14ac:dyDescent="0.2">
      <c r="A24" s="16" t="s">
        <v>181</v>
      </c>
      <c r="B24" s="16" t="s">
        <v>43</v>
      </c>
      <c r="C24" s="17" t="s">
        <v>60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61</v>
      </c>
      <c r="J24" s="22"/>
      <c r="K24" s="22"/>
      <c r="L24" s="22" t="s">
        <v>35</v>
      </c>
      <c r="M24" s="22" t="s">
        <v>35</v>
      </c>
    </row>
    <row r="25" spans="1:13" x14ac:dyDescent="0.2">
      <c r="A25" s="16" t="s">
        <v>182</v>
      </c>
      <c r="B25" s="16" t="s">
        <v>43</v>
      </c>
      <c r="C25" s="17" t="s">
        <v>62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63</v>
      </c>
      <c r="J25" s="22"/>
      <c r="K25" s="22"/>
      <c r="L25" s="22" t="s">
        <v>35</v>
      </c>
      <c r="M25" s="22"/>
    </row>
    <row r="26" spans="1:13" s="25" customFormat="1" x14ac:dyDescent="0.2">
      <c r="A26" s="16" t="s">
        <v>183</v>
      </c>
      <c r="B26" s="16" t="s">
        <v>43</v>
      </c>
      <c r="C26" s="17" t="s">
        <v>64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65</v>
      </c>
      <c r="J26" s="22"/>
      <c r="K26" s="22"/>
      <c r="L26" s="22"/>
      <c r="M26" s="22"/>
    </row>
    <row r="27" spans="1:13" x14ac:dyDescent="0.2">
      <c r="A27" s="16" t="s">
        <v>184</v>
      </c>
      <c r="B27" s="16" t="s">
        <v>43</v>
      </c>
      <c r="C27" s="17" t="s">
        <v>66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67</v>
      </c>
      <c r="J27" s="22"/>
      <c r="K27" s="22"/>
      <c r="L27" s="22"/>
      <c r="M27" s="22"/>
    </row>
    <row r="28" spans="1:13" x14ac:dyDescent="0.2">
      <c r="A28" s="16" t="s">
        <v>185</v>
      </c>
      <c r="B28" s="16" t="s">
        <v>89</v>
      </c>
      <c r="C28" s="17" t="s">
        <v>123</v>
      </c>
      <c r="D28" s="58">
        <v>-22575389</v>
      </c>
      <c r="E28" s="58">
        <v>-55160833</v>
      </c>
      <c r="F28" s="19">
        <v>499</v>
      </c>
      <c r="G28" s="21">
        <v>43166</v>
      </c>
      <c r="H28" s="19">
        <v>1</v>
      </c>
      <c r="I28" s="17" t="s">
        <v>124</v>
      </c>
      <c r="J28" s="22"/>
      <c r="K28" s="22"/>
      <c r="L28" s="22"/>
      <c r="M28" s="22"/>
    </row>
    <row r="29" spans="1:13" ht="12.75" customHeight="1" x14ac:dyDescent="0.2">
      <c r="A29" s="16" t="s">
        <v>186</v>
      </c>
      <c r="B29" s="16" t="s">
        <v>43</v>
      </c>
      <c r="C29" s="17" t="s">
        <v>125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68</v>
      </c>
      <c r="J29" s="22"/>
      <c r="K29" s="22"/>
      <c r="L29" s="22"/>
      <c r="M29" s="22"/>
    </row>
    <row r="30" spans="1:13" ht="12.75" customHeight="1" x14ac:dyDescent="0.2">
      <c r="A30" s="16" t="s">
        <v>187</v>
      </c>
      <c r="B30" s="16" t="s">
        <v>89</v>
      </c>
      <c r="C30" s="17" t="s">
        <v>126</v>
      </c>
      <c r="D30" s="58">
        <v>-21450972</v>
      </c>
      <c r="E30" s="58">
        <v>-54341972</v>
      </c>
      <c r="F30" s="23">
        <v>500</v>
      </c>
      <c r="G30" s="21">
        <v>43153</v>
      </c>
      <c r="H30" s="19">
        <v>1</v>
      </c>
      <c r="I30" s="17" t="s">
        <v>127</v>
      </c>
      <c r="J30" s="22"/>
      <c r="K30" s="22"/>
      <c r="L30" s="22"/>
      <c r="M30" s="22"/>
    </row>
    <row r="31" spans="1:13" ht="12.75" customHeight="1" x14ac:dyDescent="0.2">
      <c r="A31" s="16" t="s">
        <v>188</v>
      </c>
      <c r="B31" s="16" t="s">
        <v>89</v>
      </c>
      <c r="C31" s="17" t="s">
        <v>129</v>
      </c>
      <c r="D31" s="58">
        <v>-22078528</v>
      </c>
      <c r="E31" s="58">
        <v>-53465889</v>
      </c>
      <c r="F31" s="23">
        <v>372</v>
      </c>
      <c r="G31" s="21">
        <v>43199</v>
      </c>
      <c r="H31" s="19">
        <v>1</v>
      </c>
      <c r="I31" s="17" t="s">
        <v>130</v>
      </c>
      <c r="J31" s="22"/>
      <c r="K31" s="22"/>
      <c r="L31" s="22"/>
      <c r="M31" s="22"/>
    </row>
    <row r="32" spans="1:13" s="25" customFormat="1" x14ac:dyDescent="0.2">
      <c r="A32" s="16" t="s">
        <v>189</v>
      </c>
      <c r="B32" s="16" t="s">
        <v>43</v>
      </c>
      <c r="C32" s="17" t="s">
        <v>131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69</v>
      </c>
      <c r="J32" s="22"/>
      <c r="K32" s="22"/>
      <c r="L32" s="22"/>
      <c r="M32" s="22" t="s">
        <v>35</v>
      </c>
    </row>
    <row r="33" spans="1:13" x14ac:dyDescent="0.2">
      <c r="A33" s="16" t="s">
        <v>190</v>
      </c>
      <c r="B33" s="16" t="s">
        <v>43</v>
      </c>
      <c r="C33" s="17" t="s">
        <v>132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70</v>
      </c>
      <c r="J33" s="22"/>
      <c r="K33" s="22"/>
      <c r="L33" s="22"/>
      <c r="M33" s="22"/>
    </row>
    <row r="34" spans="1:13" s="25" customFormat="1" x14ac:dyDescent="0.2">
      <c r="A34" s="16" t="s">
        <v>191</v>
      </c>
      <c r="B34" s="16" t="s">
        <v>43</v>
      </c>
      <c r="C34" s="17" t="s">
        <v>133</v>
      </c>
      <c r="D34" s="23">
        <v>-19.414300000000001</v>
      </c>
      <c r="E34" s="23">
        <v>-51.1053</v>
      </c>
      <c r="F34" s="23">
        <v>424</v>
      </c>
      <c r="G34" s="21" t="s">
        <v>71</v>
      </c>
      <c r="H34" s="19">
        <v>1</v>
      </c>
      <c r="I34" s="17" t="s">
        <v>72</v>
      </c>
      <c r="J34" s="22"/>
      <c r="K34" s="22"/>
      <c r="L34" s="22"/>
      <c r="M34" s="22"/>
    </row>
    <row r="35" spans="1:13" s="25" customFormat="1" x14ac:dyDescent="0.2">
      <c r="A35" s="16" t="s">
        <v>192</v>
      </c>
      <c r="B35" s="16" t="s">
        <v>89</v>
      </c>
      <c r="C35" s="17" t="s">
        <v>134</v>
      </c>
      <c r="D35" s="58">
        <v>-18072711</v>
      </c>
      <c r="E35" s="58">
        <v>-54548811</v>
      </c>
      <c r="F35" s="23">
        <v>251</v>
      </c>
      <c r="G35" s="21">
        <v>43133</v>
      </c>
      <c r="H35" s="19">
        <v>1</v>
      </c>
      <c r="I35" s="17" t="s">
        <v>135</v>
      </c>
      <c r="J35" s="22"/>
      <c r="K35" s="22"/>
      <c r="L35" s="22"/>
      <c r="M35" s="22" t="s">
        <v>35</v>
      </c>
    </row>
    <row r="36" spans="1:13" x14ac:dyDescent="0.2">
      <c r="A36" s="16" t="s">
        <v>193</v>
      </c>
      <c r="B36" s="16" t="s">
        <v>43</v>
      </c>
      <c r="C36" s="17" t="s">
        <v>136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73</v>
      </c>
      <c r="J36" s="22"/>
      <c r="K36" s="22"/>
      <c r="L36" s="22"/>
      <c r="M36" s="22"/>
    </row>
    <row r="37" spans="1:13" x14ac:dyDescent="0.2">
      <c r="A37" s="16" t="s">
        <v>194</v>
      </c>
      <c r="B37" s="16" t="s">
        <v>43</v>
      </c>
      <c r="C37" s="17" t="s">
        <v>137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74</v>
      </c>
      <c r="J37" s="22"/>
      <c r="K37" s="22"/>
      <c r="L37" s="22"/>
      <c r="M37" s="22"/>
    </row>
    <row r="38" spans="1:13" s="25" customFormat="1" x14ac:dyDescent="0.2">
      <c r="A38" s="16" t="s">
        <v>195</v>
      </c>
      <c r="B38" s="16" t="s">
        <v>43</v>
      </c>
      <c r="C38" s="17" t="s">
        <v>138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86</v>
      </c>
      <c r="J38" s="22"/>
      <c r="K38" s="22"/>
      <c r="L38" s="22"/>
      <c r="M38" s="22"/>
    </row>
    <row r="39" spans="1:13" s="25" customFormat="1" x14ac:dyDescent="0.2">
      <c r="A39" s="16" t="s">
        <v>196</v>
      </c>
      <c r="B39" s="16" t="s">
        <v>89</v>
      </c>
      <c r="C39" s="17" t="s">
        <v>139</v>
      </c>
      <c r="D39" s="58">
        <v>-20466094</v>
      </c>
      <c r="E39" s="58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197</v>
      </c>
      <c r="B40" s="16" t="s">
        <v>43</v>
      </c>
      <c r="C40" s="17" t="s">
        <v>140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75</v>
      </c>
      <c r="J40" s="22"/>
      <c r="K40" s="22"/>
      <c r="L40" s="22"/>
      <c r="M40" s="22" t="s">
        <v>35</v>
      </c>
    </row>
    <row r="41" spans="1:13" s="30" customFormat="1" ht="25.5" x14ac:dyDescent="0.2">
      <c r="A41" s="27" t="s">
        <v>198</v>
      </c>
      <c r="B41" s="27" t="s">
        <v>89</v>
      </c>
      <c r="C41" s="17" t="s">
        <v>142</v>
      </c>
      <c r="D41" s="69">
        <v>-21305889</v>
      </c>
      <c r="E41" s="69">
        <v>-52820375</v>
      </c>
      <c r="F41" s="28">
        <v>383</v>
      </c>
      <c r="G41" s="18">
        <v>43209</v>
      </c>
      <c r="H41" s="17">
        <v>1</v>
      </c>
      <c r="I41" s="27" t="s">
        <v>143</v>
      </c>
      <c r="J41" s="29"/>
      <c r="K41" s="29"/>
      <c r="L41" s="29"/>
      <c r="M41" s="29"/>
    </row>
    <row r="42" spans="1:13" s="30" customFormat="1" ht="15" customHeight="1" x14ac:dyDescent="0.2">
      <c r="A42" s="27" t="s">
        <v>199</v>
      </c>
      <c r="B42" s="27" t="s">
        <v>43</v>
      </c>
      <c r="C42" s="17" t="s">
        <v>144</v>
      </c>
      <c r="D42" s="69">
        <v>-20981633</v>
      </c>
      <c r="E42" s="28">
        <v>-54.971899999999998</v>
      </c>
      <c r="F42" s="28">
        <v>464</v>
      </c>
      <c r="G42" s="18" t="s">
        <v>76</v>
      </c>
      <c r="H42" s="17">
        <v>1</v>
      </c>
      <c r="I42" s="27" t="s">
        <v>77</v>
      </c>
      <c r="J42" s="29"/>
      <c r="K42" s="29"/>
      <c r="L42" s="29"/>
      <c r="M42" s="29"/>
    </row>
    <row r="43" spans="1:13" s="25" customFormat="1" x14ac:dyDescent="0.2">
      <c r="A43" s="16" t="s">
        <v>200</v>
      </c>
      <c r="B43" s="16" t="s">
        <v>43</v>
      </c>
      <c r="C43" s="17" t="s">
        <v>145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78</v>
      </c>
      <c r="J43" s="22"/>
      <c r="K43" s="22"/>
      <c r="L43" s="22"/>
      <c r="M43" s="22"/>
    </row>
    <row r="44" spans="1:13" s="25" customFormat="1" x14ac:dyDescent="0.2">
      <c r="A44" s="16" t="s">
        <v>201</v>
      </c>
      <c r="B44" s="16" t="s">
        <v>89</v>
      </c>
      <c r="C44" s="17" t="s">
        <v>147</v>
      </c>
      <c r="D44" s="58">
        <v>-20351444</v>
      </c>
      <c r="E44" s="58">
        <v>-51430222</v>
      </c>
      <c r="F44" s="19">
        <v>374</v>
      </c>
      <c r="G44" s="21">
        <v>43196</v>
      </c>
      <c r="H44" s="19">
        <v>0</v>
      </c>
      <c r="I44" s="17" t="s">
        <v>148</v>
      </c>
      <c r="J44" s="22"/>
      <c r="K44" s="22"/>
      <c r="L44" s="22"/>
      <c r="M44" s="22"/>
    </row>
    <row r="45" spans="1:13" s="32" customFormat="1" x14ac:dyDescent="0.2">
      <c r="A45" s="27" t="s">
        <v>202</v>
      </c>
      <c r="B45" s="27" t="s">
        <v>43</v>
      </c>
      <c r="C45" s="17" t="s">
        <v>149</v>
      </c>
      <c r="D45" s="17">
        <v>-17.634699999999999</v>
      </c>
      <c r="E45" s="17">
        <v>-54.760100000000001</v>
      </c>
      <c r="F45" s="17">
        <v>486</v>
      </c>
      <c r="G45" s="18" t="s">
        <v>79</v>
      </c>
      <c r="H45" s="17">
        <v>1</v>
      </c>
      <c r="I45" s="19" t="s">
        <v>80</v>
      </c>
      <c r="J45" s="31"/>
      <c r="K45" s="31"/>
      <c r="L45" s="31"/>
      <c r="M45" s="31"/>
    </row>
    <row r="46" spans="1:13" x14ac:dyDescent="0.2">
      <c r="A46" s="16" t="s">
        <v>203</v>
      </c>
      <c r="B46" s="16" t="s">
        <v>43</v>
      </c>
      <c r="C46" s="17" t="s">
        <v>150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81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82</v>
      </c>
      <c r="H47" s="17">
        <f>SUM(H2:H46)</f>
        <v>42</v>
      </c>
      <c r="I47" s="33"/>
      <c r="J47" s="22"/>
      <c r="K47" s="22"/>
      <c r="L47" s="22"/>
      <c r="M47" s="22"/>
    </row>
    <row r="48" spans="1:13" x14ac:dyDescent="0.2">
      <c r="A48" s="22" t="s">
        <v>83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84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35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K15" sqref="K15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36" t="s">
        <v>226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4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27</v>
      </c>
      <c r="AH3" s="100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  <c r="AH4" s="100" t="s">
        <v>25</v>
      </c>
    </row>
    <row r="5" spans="1:36" s="5" customFormat="1" x14ac:dyDescent="0.2">
      <c r="A5" s="51" t="s">
        <v>30</v>
      </c>
      <c r="B5" s="93">
        <f>[1]Julho!$C$5</f>
        <v>29.8</v>
      </c>
      <c r="C5" s="93">
        <f>[1]Julho!$C$6</f>
        <v>29.9</v>
      </c>
      <c r="D5" s="93">
        <f>[1]Julho!$C$7</f>
        <v>29.4</v>
      </c>
      <c r="E5" s="93">
        <f>[1]Julho!$C$8</f>
        <v>29</v>
      </c>
      <c r="F5" s="93">
        <f>[1]Julho!$C$9</f>
        <v>31.4</v>
      </c>
      <c r="G5" s="93">
        <f>[1]Julho!$C$10</f>
        <v>31.9</v>
      </c>
      <c r="H5" s="93">
        <f>[1]Julho!$C$11</f>
        <v>33.200000000000003</v>
      </c>
      <c r="I5" s="93">
        <f>[1]Julho!$C$12</f>
        <v>32.799999999999997</v>
      </c>
      <c r="J5" s="93">
        <f>[1]Julho!$C$13</f>
        <v>31.6</v>
      </c>
      <c r="K5" s="93">
        <f>[1]Julho!$C$14</f>
        <v>34.4</v>
      </c>
      <c r="L5" s="93">
        <f>[1]Julho!$C$15</f>
        <v>35.200000000000003</v>
      </c>
      <c r="M5" s="93">
        <f>[1]Julho!$C$16</f>
        <v>34.1</v>
      </c>
      <c r="N5" s="93">
        <f>[1]Julho!$C$17</f>
        <v>26.3</v>
      </c>
      <c r="O5" s="93">
        <f>[1]Julho!$C$18</f>
        <v>20.2</v>
      </c>
      <c r="P5" s="93">
        <f>[1]Julho!$C$19</f>
        <v>25.9</v>
      </c>
      <c r="Q5" s="93">
        <f>[1]Julho!$C$20</f>
        <v>31</v>
      </c>
      <c r="R5" s="93">
        <f>[1]Julho!$C$21</f>
        <v>33.700000000000003</v>
      </c>
      <c r="S5" s="93">
        <f>[1]Julho!$C$22</f>
        <v>29.8</v>
      </c>
      <c r="T5" s="93">
        <f>[1]Julho!$C$23</f>
        <v>30.3</v>
      </c>
      <c r="U5" s="93">
        <f>[1]Julho!$C$24</f>
        <v>30.5</v>
      </c>
      <c r="V5" s="93">
        <f>[1]Julho!$C$25</f>
        <v>33.1</v>
      </c>
      <c r="W5" s="93">
        <f>[1]Julho!$C$26</f>
        <v>33</v>
      </c>
      <c r="X5" s="93">
        <f>[1]Julho!$C$27</f>
        <v>32.5</v>
      </c>
      <c r="Y5" s="93">
        <f>[1]Julho!$C$28</f>
        <v>33.1</v>
      </c>
      <c r="Z5" s="93">
        <f>[1]Julho!$C$29</f>
        <v>34.299999999999997</v>
      </c>
      <c r="AA5" s="93">
        <f>[1]Julho!$C$30</f>
        <v>34.4</v>
      </c>
      <c r="AB5" s="93">
        <f>[1]Julho!$C$31</f>
        <v>34.4</v>
      </c>
      <c r="AC5" s="93">
        <f>[1]Julho!$C$32</f>
        <v>34.9</v>
      </c>
      <c r="AD5" s="93">
        <f>[1]Julho!$C$33</f>
        <v>29.4</v>
      </c>
      <c r="AE5" s="93">
        <f>[1]Julho!$C$34</f>
        <v>31.3</v>
      </c>
      <c r="AF5" s="93">
        <f>[1]Julho!$C$35</f>
        <v>35.200000000000003</v>
      </c>
      <c r="AG5" s="101">
        <f t="shared" ref="AG5" si="1">MAX(B5:AF5)</f>
        <v>35.200000000000003</v>
      </c>
      <c r="AH5" s="102">
        <f t="shared" ref="AH5" si="2">AVERAGE(B5:AF5)</f>
        <v>31.483870967741932</v>
      </c>
    </row>
    <row r="6" spans="1:36" x14ac:dyDescent="0.2">
      <c r="A6" s="51" t="s">
        <v>0</v>
      </c>
      <c r="B6" s="95">
        <f>[2]Julho!$C$5</f>
        <v>26.2</v>
      </c>
      <c r="C6" s="95">
        <f>[2]Julho!$C$6</f>
        <v>26.4</v>
      </c>
      <c r="D6" s="95">
        <f>[2]Julho!$C$7</f>
        <v>26.2</v>
      </c>
      <c r="E6" s="95">
        <f>[2]Julho!$C$8</f>
        <v>25.2</v>
      </c>
      <c r="F6" s="95">
        <f>[2]Julho!$C$9</f>
        <v>27.1</v>
      </c>
      <c r="G6" s="95">
        <f>[2]Julho!$C$10</f>
        <v>28.3</v>
      </c>
      <c r="H6" s="95">
        <f>[2]Julho!$C$11</f>
        <v>27.2</v>
      </c>
      <c r="I6" s="95">
        <f>[2]Julho!$C$12</f>
        <v>30</v>
      </c>
      <c r="J6" s="95">
        <f>[2]Julho!$C$13</f>
        <v>31.1</v>
      </c>
      <c r="K6" s="95">
        <f>[2]Julho!$C$14</f>
        <v>30.3</v>
      </c>
      <c r="L6" s="95">
        <f>[2]Julho!$C$15</f>
        <v>32.9</v>
      </c>
      <c r="M6" s="95">
        <f>[2]Julho!$C$16</f>
        <v>31.2</v>
      </c>
      <c r="N6" s="95">
        <f>[2]Julho!$C$17</f>
        <v>18.399999999999999</v>
      </c>
      <c r="O6" s="95">
        <f>[2]Julho!$C$18</f>
        <v>17.8</v>
      </c>
      <c r="P6" s="95">
        <f>[2]Julho!$C$19</f>
        <v>21.4</v>
      </c>
      <c r="Q6" s="95">
        <f>[2]Julho!$C$20</f>
        <v>21</v>
      </c>
      <c r="R6" s="95">
        <f>[2]Julho!$C$21</f>
        <v>20.2</v>
      </c>
      <c r="S6" s="95">
        <f>[2]Julho!$C$22</f>
        <v>18.5</v>
      </c>
      <c r="T6" s="95">
        <f>[2]Julho!$C$23</f>
        <v>23.5</v>
      </c>
      <c r="U6" s="95">
        <f>[2]Julho!$C$24</f>
        <v>27.1</v>
      </c>
      <c r="V6" s="95">
        <f>[2]Julho!$C$25</f>
        <v>29.6</v>
      </c>
      <c r="W6" s="95">
        <f>[2]Julho!$C$26</f>
        <v>30</v>
      </c>
      <c r="X6" s="95">
        <f>[2]Julho!$C$27</f>
        <v>31.5</v>
      </c>
      <c r="Y6" s="95">
        <f>[2]Julho!$C$28</f>
        <v>30.6</v>
      </c>
      <c r="Z6" s="95">
        <f>[2]Julho!$C$29</f>
        <v>30.7</v>
      </c>
      <c r="AA6" s="95">
        <f>[2]Julho!$C$30</f>
        <v>29.4</v>
      </c>
      <c r="AB6" s="95">
        <f>[2]Julho!$C$31</f>
        <v>25.5</v>
      </c>
      <c r="AC6" s="95">
        <f>[2]Julho!$C$32</f>
        <v>22.1</v>
      </c>
      <c r="AD6" s="95">
        <f>[2]Julho!$C$33</f>
        <v>19.899999999999999</v>
      </c>
      <c r="AE6" s="95">
        <f>[2]Julho!$C$34</f>
        <v>27.3</v>
      </c>
      <c r="AF6" s="95">
        <f>[2]Julho!$C$35</f>
        <v>30.9</v>
      </c>
      <c r="AG6" s="101">
        <f t="shared" ref="AG6:AG49" si="3">MAX(B6:AF6)</f>
        <v>32.9</v>
      </c>
      <c r="AH6" s="102">
        <f t="shared" ref="AH6:AH49" si="4">AVERAGE(B6:AF6)</f>
        <v>26.37096774193548</v>
      </c>
    </row>
    <row r="7" spans="1:36" x14ac:dyDescent="0.2">
      <c r="A7" s="51" t="s">
        <v>88</v>
      </c>
      <c r="B7" s="95" t="str">
        <f>[3]Julho!$C$5</f>
        <v>*</v>
      </c>
      <c r="C7" s="95" t="str">
        <f>[3]Julho!$C$6</f>
        <v>*</v>
      </c>
      <c r="D7" s="95" t="str">
        <f>[3]Julho!$C$7</f>
        <v>*</v>
      </c>
      <c r="E7" s="95" t="str">
        <f>[3]Julho!$C$8</f>
        <v>*</v>
      </c>
      <c r="F7" s="95" t="str">
        <f>[3]Julho!$C$9</f>
        <v>*</v>
      </c>
      <c r="G7" s="95" t="str">
        <f>[3]Julho!$C$10</f>
        <v>*</v>
      </c>
      <c r="H7" s="95" t="str">
        <f>[3]Julho!$C$11</f>
        <v>*</v>
      </c>
      <c r="I7" s="95" t="str">
        <f>[3]Julho!$C$12</f>
        <v>*</v>
      </c>
      <c r="J7" s="95" t="str">
        <f>[3]Julho!$C$13</f>
        <v>*</v>
      </c>
      <c r="K7" s="95" t="str">
        <f>[3]Julho!$C$14</f>
        <v>*</v>
      </c>
      <c r="L7" s="95" t="str">
        <f>[3]Julho!$C$15</f>
        <v>*</v>
      </c>
      <c r="M7" s="95" t="str">
        <f>[3]Julho!$C$16</f>
        <v>*</v>
      </c>
      <c r="N7" s="95" t="str">
        <f>[3]Julho!$C$17</f>
        <v>*</v>
      </c>
      <c r="O7" s="95" t="str">
        <f>[3]Julho!$C$18</f>
        <v>*</v>
      </c>
      <c r="P7" s="95" t="str">
        <f>[3]Julho!$C$19</f>
        <v>*</v>
      </c>
      <c r="Q7" s="95" t="str">
        <f>[3]Julho!$C$20</f>
        <v>*</v>
      </c>
      <c r="R7" s="95" t="str">
        <f>[3]Julho!$C$21</f>
        <v>*</v>
      </c>
      <c r="S7" s="95" t="str">
        <f>[3]Julho!$C$22</f>
        <v>*</v>
      </c>
      <c r="T7" s="95" t="str">
        <f>[3]Julho!$C$23</f>
        <v>*</v>
      </c>
      <c r="U7" s="95" t="str">
        <f>[3]Julho!$C$24</f>
        <v>*</v>
      </c>
      <c r="V7" s="95">
        <f>[3]Julho!$C$25</f>
        <v>31</v>
      </c>
      <c r="W7" s="95">
        <f>[3]Julho!$C$26</f>
        <v>31.1</v>
      </c>
      <c r="X7" s="95">
        <f>[3]Julho!$C$27</f>
        <v>32.200000000000003</v>
      </c>
      <c r="Y7" s="95">
        <f>[3]Julho!$C$28</f>
        <v>31.8</v>
      </c>
      <c r="Z7" s="95">
        <f>[3]Julho!$C$29</f>
        <v>32</v>
      </c>
      <c r="AA7" s="95">
        <f>[3]Julho!$C$30</f>
        <v>33.1</v>
      </c>
      <c r="AB7" s="95">
        <f>[3]Julho!$C$31</f>
        <v>33</v>
      </c>
      <c r="AC7" s="95">
        <f>[3]Julho!$C$32</f>
        <v>24.8</v>
      </c>
      <c r="AD7" s="95">
        <f>[3]Julho!$C$33</f>
        <v>26.3</v>
      </c>
      <c r="AE7" s="95">
        <f>[3]Julho!$C$34</f>
        <v>29.2</v>
      </c>
      <c r="AF7" s="95">
        <f>[3]Julho!$C$35</f>
        <v>32.1</v>
      </c>
      <c r="AG7" s="101">
        <f t="shared" si="3"/>
        <v>33.1</v>
      </c>
      <c r="AH7" s="102">
        <f t="shared" si="4"/>
        <v>30.6</v>
      </c>
    </row>
    <row r="8" spans="1:36" x14ac:dyDescent="0.2">
      <c r="A8" s="51" t="s">
        <v>1</v>
      </c>
      <c r="B8" s="95">
        <f>[4]Julho!$C$5</f>
        <v>30.6</v>
      </c>
      <c r="C8" s="95">
        <f>[4]Julho!$C$6</f>
        <v>30.4</v>
      </c>
      <c r="D8" s="95">
        <f>[4]Julho!$C$7</f>
        <v>30.3</v>
      </c>
      <c r="E8" s="95">
        <f>[4]Julho!$C$8</f>
        <v>30.5</v>
      </c>
      <c r="F8" s="95">
        <f>[4]Julho!$C$9</f>
        <v>31.4</v>
      </c>
      <c r="G8" s="95">
        <f>[4]Julho!$C$10</f>
        <v>30.5</v>
      </c>
      <c r="H8" s="95">
        <f>[4]Julho!$C$11</f>
        <v>31.1</v>
      </c>
      <c r="I8" s="95">
        <f>[4]Julho!$C$12</f>
        <v>30.1</v>
      </c>
      <c r="J8" s="95">
        <f>[4]Julho!$C$13</f>
        <v>32.299999999999997</v>
      </c>
      <c r="K8" s="95">
        <f>[4]Julho!$C$14</f>
        <v>32</v>
      </c>
      <c r="L8" s="95">
        <f>[4]Julho!$C$15</f>
        <v>33</v>
      </c>
      <c r="M8" s="95">
        <f>[4]Julho!$C$16</f>
        <v>32.700000000000003</v>
      </c>
      <c r="N8" s="95">
        <f>[4]Julho!$C$17</f>
        <v>26.7</v>
      </c>
      <c r="O8" s="95">
        <f>[4]Julho!$C$18</f>
        <v>20.9</v>
      </c>
      <c r="P8" s="95">
        <f>[4]Julho!$C$19</f>
        <v>26.7</v>
      </c>
      <c r="Q8" s="95">
        <f>[4]Julho!$C$20</f>
        <v>28.8</v>
      </c>
      <c r="R8" s="95">
        <f>[4]Julho!$C$21</f>
        <v>29.6</v>
      </c>
      <c r="S8" s="95">
        <f>[4]Julho!$C$22</f>
        <v>24.7</v>
      </c>
      <c r="T8" s="95">
        <f>[4]Julho!$C$23</f>
        <v>28.9</v>
      </c>
      <c r="U8" s="95">
        <f>[4]Julho!$C$24</f>
        <v>32.200000000000003</v>
      </c>
      <c r="V8" s="95">
        <f>[4]Julho!$C$25</f>
        <v>33.9</v>
      </c>
      <c r="W8" s="95">
        <f>[4]Julho!$C$26</f>
        <v>32.700000000000003</v>
      </c>
      <c r="X8" s="95">
        <f>[4]Julho!$C$27</f>
        <v>32.700000000000003</v>
      </c>
      <c r="Y8" s="95">
        <f>[4]Julho!$C$28</f>
        <v>33.799999999999997</v>
      </c>
      <c r="Z8" s="95">
        <f>[4]Julho!$C$29</f>
        <v>33.700000000000003</v>
      </c>
      <c r="AA8" s="95">
        <f>[4]Julho!$C$30</f>
        <v>35.200000000000003</v>
      </c>
      <c r="AB8" s="95">
        <f>[4]Julho!$C$31</f>
        <v>33.299999999999997</v>
      </c>
      <c r="AC8" s="95">
        <f>[4]Julho!$C$32</f>
        <v>28.5</v>
      </c>
      <c r="AD8" s="95">
        <f>[4]Julho!$C$33</f>
        <v>28.6</v>
      </c>
      <c r="AE8" s="95">
        <f>[4]Julho!$C$34</f>
        <v>32.9</v>
      </c>
      <c r="AF8" s="95">
        <f>[4]Julho!$C$35</f>
        <v>34</v>
      </c>
      <c r="AG8" s="101">
        <f t="shared" si="3"/>
        <v>35.200000000000003</v>
      </c>
      <c r="AH8" s="102">
        <f t="shared" si="4"/>
        <v>30.732258064516131</v>
      </c>
    </row>
    <row r="9" spans="1:36" x14ac:dyDescent="0.2">
      <c r="A9" s="51" t="s">
        <v>151</v>
      </c>
      <c r="B9" s="95" t="str">
        <f>[5]Julho!$C$5</f>
        <v>*</v>
      </c>
      <c r="C9" s="95" t="str">
        <f>[5]Julho!$C$6</f>
        <v>*</v>
      </c>
      <c r="D9" s="95" t="str">
        <f>[5]Julho!$C$7</f>
        <v>*</v>
      </c>
      <c r="E9" s="95" t="str">
        <f>[5]Julho!$C$8</f>
        <v>*</v>
      </c>
      <c r="F9" s="95" t="str">
        <f>[5]Julho!$C$9</f>
        <v>*</v>
      </c>
      <c r="G9" s="95" t="str">
        <f>[5]Julho!$C$10</f>
        <v>*</v>
      </c>
      <c r="H9" s="95" t="str">
        <f>[5]Julho!$C$11</f>
        <v>*</v>
      </c>
      <c r="I9" s="95" t="str">
        <f>[5]Julho!$C$12</f>
        <v>*</v>
      </c>
      <c r="J9" s="95" t="str">
        <f>[5]Julho!$C$13</f>
        <v>*</v>
      </c>
      <c r="K9" s="95" t="str">
        <f>[5]Julho!$C$14</f>
        <v>*</v>
      </c>
      <c r="L9" s="95" t="str">
        <f>[5]Julho!$C$15</f>
        <v>*</v>
      </c>
      <c r="M9" s="95" t="str">
        <f>[5]Julho!$C$16</f>
        <v>*</v>
      </c>
      <c r="N9" s="95" t="str">
        <f>[5]Julho!$C$17</f>
        <v>*</v>
      </c>
      <c r="O9" s="95" t="str">
        <f>[5]Julho!$C$18</f>
        <v>*</v>
      </c>
      <c r="P9" s="95" t="str">
        <f>[5]Julho!$C$19</f>
        <v>*</v>
      </c>
      <c r="Q9" s="95" t="str">
        <f>[5]Julho!$C$20</f>
        <v>*</v>
      </c>
      <c r="R9" s="95" t="str">
        <f>[5]Julho!$C$21</f>
        <v>*</v>
      </c>
      <c r="S9" s="95" t="str">
        <f>[5]Julho!$C$22</f>
        <v>*</v>
      </c>
      <c r="T9" s="95">
        <f>[5]Julho!$C$23</f>
        <v>23.2</v>
      </c>
      <c r="U9" s="95">
        <f>[5]Julho!$C$24</f>
        <v>26.1</v>
      </c>
      <c r="V9" s="95">
        <f>[5]Julho!$C$25</f>
        <v>28.8</v>
      </c>
      <c r="W9" s="95">
        <f>[5]Julho!$C$26</f>
        <v>29</v>
      </c>
      <c r="X9" s="95">
        <f>[5]Julho!$C$27</f>
        <v>29.9</v>
      </c>
      <c r="Y9" s="95">
        <f>[5]Julho!$C$28</f>
        <v>29.6</v>
      </c>
      <c r="Z9" s="95">
        <f>[5]Julho!$C$29</f>
        <v>29.4</v>
      </c>
      <c r="AA9" s="95">
        <f>[5]Julho!$C$30</f>
        <v>28.7</v>
      </c>
      <c r="AB9" s="95">
        <f>[5]Julho!$C$31</f>
        <v>24.6</v>
      </c>
      <c r="AC9" s="95">
        <f>[5]Julho!$C$32</f>
        <v>21.4</v>
      </c>
      <c r="AD9" s="95">
        <f>[5]Julho!$C$33</f>
        <v>19.5</v>
      </c>
      <c r="AE9" s="95">
        <f>[5]Julho!$C$34</f>
        <v>26.4</v>
      </c>
      <c r="AF9" s="95">
        <f>[5]Julho!$C$35</f>
        <v>29.7</v>
      </c>
      <c r="AG9" s="101">
        <f t="shared" si="3"/>
        <v>29.9</v>
      </c>
      <c r="AH9" s="102">
        <f t="shared" si="4"/>
        <v>26.638461538461534</v>
      </c>
    </row>
    <row r="10" spans="1:36" x14ac:dyDescent="0.2">
      <c r="A10" s="51" t="s">
        <v>95</v>
      </c>
      <c r="B10" s="95">
        <f>[6]Julho!$C$5</f>
        <v>29.3</v>
      </c>
      <c r="C10" s="95">
        <f>[6]Julho!$C$6</f>
        <v>28.1</v>
      </c>
      <c r="D10" s="95">
        <f>[6]Julho!$C$7</f>
        <v>28.2</v>
      </c>
      <c r="E10" s="95">
        <f>[6]Julho!$C$8</f>
        <v>28.4</v>
      </c>
      <c r="F10" s="95">
        <f>[6]Julho!$C$9</f>
        <v>29.9</v>
      </c>
      <c r="G10" s="95">
        <f>[6]Julho!$C$10</f>
        <v>29.7</v>
      </c>
      <c r="H10" s="95">
        <f>[6]Julho!$C$11</f>
        <v>29.6</v>
      </c>
      <c r="I10" s="95">
        <f>[6]Julho!$C$12</f>
        <v>29.5</v>
      </c>
      <c r="J10" s="95">
        <f>[6]Julho!$C$13</f>
        <v>30.9</v>
      </c>
      <c r="K10" s="95">
        <f>[6]Julho!$C$14</f>
        <v>31.8</v>
      </c>
      <c r="L10" s="95">
        <f>[6]Julho!$C$15</f>
        <v>32.1</v>
      </c>
      <c r="M10" s="95">
        <f>[6]Julho!$C$16</f>
        <v>31</v>
      </c>
      <c r="N10" s="95">
        <f>[6]Julho!$C$17</f>
        <v>24</v>
      </c>
      <c r="O10" s="95">
        <f>[6]Julho!$C$18</f>
        <v>17.5</v>
      </c>
      <c r="P10" s="95">
        <f>[6]Julho!$C$19</f>
        <v>27.7</v>
      </c>
      <c r="Q10" s="95">
        <f>[6]Julho!$C$20</f>
        <v>30.2</v>
      </c>
      <c r="R10" s="95">
        <f>[6]Julho!$C$21</f>
        <v>30.9</v>
      </c>
      <c r="S10" s="95">
        <f>[6]Julho!$C$22</f>
        <v>28.6</v>
      </c>
      <c r="T10" s="95">
        <f>[6]Julho!$C$23</f>
        <v>29.2</v>
      </c>
      <c r="U10" s="95">
        <f>[6]Julho!$C$24</f>
        <v>30</v>
      </c>
      <c r="V10" s="95">
        <f>[6]Julho!$C$25</f>
        <v>31.3</v>
      </c>
      <c r="W10" s="95">
        <f>[6]Julho!$C$26</f>
        <v>29.9</v>
      </c>
      <c r="X10" s="95">
        <f>[6]Julho!$C$27</f>
        <v>31.1</v>
      </c>
      <c r="Y10" s="95">
        <f>[6]Julho!$C$28</f>
        <v>30.8</v>
      </c>
      <c r="Z10" s="95">
        <f>[6]Julho!$C$29</f>
        <v>31.4</v>
      </c>
      <c r="AA10" s="95">
        <f>[6]Julho!$C$30</f>
        <v>32.700000000000003</v>
      </c>
      <c r="AB10" s="95">
        <f>[6]Julho!$C$31</f>
        <v>32.799999999999997</v>
      </c>
      <c r="AC10" s="95">
        <f>[6]Julho!$C$32</f>
        <v>33</v>
      </c>
      <c r="AD10" s="95">
        <f>[6]Julho!$C$33</f>
        <v>28.2</v>
      </c>
      <c r="AE10" s="95">
        <f>[6]Julho!$C$34</f>
        <v>31.3</v>
      </c>
      <c r="AF10" s="95">
        <f>[6]Julho!$C$35</f>
        <v>31.4</v>
      </c>
      <c r="AG10" s="101">
        <f t="shared" si="3"/>
        <v>33</v>
      </c>
      <c r="AH10" s="102">
        <f t="shared" si="4"/>
        <v>29.693548387096772</v>
      </c>
    </row>
    <row r="11" spans="1:36" x14ac:dyDescent="0.2">
      <c r="A11" s="51" t="s">
        <v>52</v>
      </c>
      <c r="B11" s="95">
        <f>[7]Julho!$C$5</f>
        <v>27.3</v>
      </c>
      <c r="C11" s="95">
        <f>[7]Julho!$C$6</f>
        <v>26.9</v>
      </c>
      <c r="D11" s="95">
        <f>[7]Julho!$C$7</f>
        <v>25.3</v>
      </c>
      <c r="E11" s="95">
        <f>[7]Julho!$C$8</f>
        <v>25.5</v>
      </c>
      <c r="F11" s="95">
        <f>[7]Julho!$C$9</f>
        <v>27.3</v>
      </c>
      <c r="G11" s="95">
        <f>[7]Julho!$C$10</f>
        <v>28.8</v>
      </c>
      <c r="H11" s="95">
        <f>[7]Julho!$C$11</f>
        <v>28.1</v>
      </c>
      <c r="I11" s="95">
        <f>[7]Julho!$C$12</f>
        <v>30.9</v>
      </c>
      <c r="J11" s="95">
        <f>[7]Julho!$C$13</f>
        <v>25.5</v>
      </c>
      <c r="K11" s="95">
        <f>[7]Julho!$C$14</f>
        <v>31.1</v>
      </c>
      <c r="L11" s="95">
        <f>[7]Julho!$C$15</f>
        <v>33.4</v>
      </c>
      <c r="M11" s="95">
        <f>[7]Julho!$C$16</f>
        <v>33.4</v>
      </c>
      <c r="N11" s="95">
        <f>[7]Julho!$C$17</f>
        <v>26.2</v>
      </c>
      <c r="O11" s="95">
        <f>[7]Julho!$C$18</f>
        <v>19</v>
      </c>
      <c r="P11" s="95">
        <f>[7]Julho!$C$19</f>
        <v>22.9</v>
      </c>
      <c r="Q11" s="95">
        <f>[7]Julho!$C$20</f>
        <v>26.5</v>
      </c>
      <c r="R11" s="95">
        <f>[7]Julho!$C$21</f>
        <v>29.3</v>
      </c>
      <c r="S11" s="95">
        <f>[7]Julho!$C$22</f>
        <v>25.9</v>
      </c>
      <c r="T11" s="95">
        <f>[7]Julho!$C$23</f>
        <v>26</v>
      </c>
      <c r="U11" s="95">
        <f>[7]Julho!$C$24</f>
        <v>28.3</v>
      </c>
      <c r="V11" s="95">
        <f>[7]Julho!$C$25</f>
        <v>29.6</v>
      </c>
      <c r="W11" s="95">
        <f>[7]Julho!$C$26</f>
        <v>29.3</v>
      </c>
      <c r="X11" s="95">
        <f>[7]Julho!$C$27</f>
        <v>31.4</v>
      </c>
      <c r="Y11" s="95">
        <f>[7]Julho!$C$28</f>
        <v>31.1</v>
      </c>
      <c r="Z11" s="95">
        <f>[7]Julho!$C$29</f>
        <v>30</v>
      </c>
      <c r="AA11" s="95">
        <f>[7]Julho!$C$30</f>
        <v>31.8</v>
      </c>
      <c r="AB11" s="95">
        <f>[7]Julho!$C$31</f>
        <v>31.3</v>
      </c>
      <c r="AC11" s="95">
        <f>[7]Julho!$C$32</f>
        <v>27.7</v>
      </c>
      <c r="AD11" s="95">
        <f>[7]Julho!$C$33</f>
        <v>26.7</v>
      </c>
      <c r="AE11" s="95">
        <f>[7]Julho!$C$34</f>
        <v>26.7</v>
      </c>
      <c r="AF11" s="95">
        <f>[7]Julho!$C$35</f>
        <v>30.1</v>
      </c>
      <c r="AG11" s="101">
        <f t="shared" si="3"/>
        <v>33.4</v>
      </c>
      <c r="AH11" s="102">
        <f t="shared" si="4"/>
        <v>28.170967741935481</v>
      </c>
    </row>
    <row r="12" spans="1:36" hidden="1" x14ac:dyDescent="0.2">
      <c r="A12" s="51" t="s">
        <v>31</v>
      </c>
      <c r="B12" s="95" t="str">
        <f>[8]Julho!$C$5</f>
        <v>*</v>
      </c>
      <c r="C12" s="95" t="str">
        <f>[8]Julho!$C$6</f>
        <v>*</v>
      </c>
      <c r="D12" s="95" t="str">
        <f>[8]Julho!$C$7</f>
        <v>*</v>
      </c>
      <c r="E12" s="95" t="str">
        <f>[8]Julho!$C$8</f>
        <v>*</v>
      </c>
      <c r="F12" s="95" t="str">
        <f>[8]Julho!$C$9</f>
        <v>*</v>
      </c>
      <c r="G12" s="95" t="str">
        <f>[8]Julho!$C$10</f>
        <v>*</v>
      </c>
      <c r="H12" s="95" t="str">
        <f>[8]Julho!$C$11</f>
        <v>*</v>
      </c>
      <c r="I12" s="95" t="str">
        <f>[8]Julho!$C$12</f>
        <v>*</v>
      </c>
      <c r="J12" s="95" t="str">
        <f>[8]Julho!$C$13</f>
        <v>*</v>
      </c>
      <c r="K12" s="95" t="str">
        <f>[8]Julho!$C$14</f>
        <v>*</v>
      </c>
      <c r="L12" s="95" t="str">
        <f>[8]Julho!$C$15</f>
        <v>*</v>
      </c>
      <c r="M12" s="95" t="str">
        <f>[8]Julho!$C$16</f>
        <v>*</v>
      </c>
      <c r="N12" s="95" t="str">
        <f>[8]Julho!$C$17</f>
        <v>*</v>
      </c>
      <c r="O12" s="95" t="str">
        <f>[8]Julho!$C$18</f>
        <v>*</v>
      </c>
      <c r="P12" s="95" t="str">
        <f>[8]Julho!$C$19</f>
        <v>*</v>
      </c>
      <c r="Q12" s="95" t="str">
        <f>[8]Julho!$C$20</f>
        <v>*</v>
      </c>
      <c r="R12" s="95" t="str">
        <f>[8]Julho!$C$21</f>
        <v>*</v>
      </c>
      <c r="S12" s="95" t="str">
        <f>[8]Julho!$C$22</f>
        <v>*</v>
      </c>
      <c r="T12" s="95" t="str">
        <f>[8]Julho!$C$23</f>
        <v>*</v>
      </c>
      <c r="U12" s="95" t="str">
        <f>[8]Julho!$C$24</f>
        <v>*</v>
      </c>
      <c r="V12" s="95" t="str">
        <f>[8]Julho!$C$25</f>
        <v>*</v>
      </c>
      <c r="W12" s="95" t="str">
        <f>[8]Julho!$C$26</f>
        <v>*</v>
      </c>
      <c r="X12" s="95" t="str">
        <f>[8]Julho!$C$27</f>
        <v>*</v>
      </c>
      <c r="Y12" s="95" t="str">
        <f>[8]Julho!$C$28</f>
        <v>*</v>
      </c>
      <c r="Z12" s="95" t="str">
        <f>[8]Julho!$C$29</f>
        <v>*</v>
      </c>
      <c r="AA12" s="95" t="str">
        <f>[8]Julho!$C$30</f>
        <v>*</v>
      </c>
      <c r="AB12" s="95" t="str">
        <f>[8]Julho!$C$31</f>
        <v>*</v>
      </c>
      <c r="AC12" s="95" t="str">
        <f>[8]Julho!$C$32</f>
        <v>*</v>
      </c>
      <c r="AD12" s="95" t="str">
        <f>[8]Julho!$C$33</f>
        <v>*</v>
      </c>
      <c r="AE12" s="95" t="str">
        <f>[8]Julho!$C$34</f>
        <v>*</v>
      </c>
      <c r="AF12" s="95" t="str">
        <f>[8]Julho!$C$35</f>
        <v>*</v>
      </c>
      <c r="AG12" s="101" t="s">
        <v>207</v>
      </c>
      <c r="AH12" s="102" t="s">
        <v>207</v>
      </c>
    </row>
    <row r="13" spans="1:36" x14ac:dyDescent="0.2">
      <c r="A13" s="51" t="s">
        <v>98</v>
      </c>
      <c r="B13" s="95">
        <f>[9]Julho!$C$5</f>
        <v>28.4</v>
      </c>
      <c r="C13" s="95">
        <f>[9]Julho!$C$6</f>
        <v>28.4</v>
      </c>
      <c r="D13" s="95">
        <f>[9]Julho!$C$7</f>
        <v>28.5</v>
      </c>
      <c r="E13" s="95">
        <f>[9]Julho!$C$8</f>
        <v>28.6</v>
      </c>
      <c r="F13" s="95">
        <f>[9]Julho!$C$9</f>
        <v>27.6</v>
      </c>
      <c r="G13" s="95">
        <f>[9]Julho!$C$10</f>
        <v>27.7</v>
      </c>
      <c r="H13" s="95">
        <f>[9]Julho!$C$11</f>
        <v>27.9</v>
      </c>
      <c r="I13" s="95">
        <f>[9]Julho!$C$12</f>
        <v>28.2</v>
      </c>
      <c r="J13" s="95">
        <f>[9]Julho!$C$13</f>
        <v>29.4</v>
      </c>
      <c r="K13" s="95">
        <f>[9]Julho!$C$14</f>
        <v>30.9</v>
      </c>
      <c r="L13" s="95">
        <f>[9]Julho!$C$15</f>
        <v>31.3</v>
      </c>
      <c r="M13" s="95">
        <f>[9]Julho!$C$16</f>
        <v>32.4</v>
      </c>
      <c r="N13" s="95">
        <f>[9]Julho!$C$17</f>
        <v>25.1</v>
      </c>
      <c r="O13" s="95">
        <f>[9]Julho!$C$18</f>
        <v>19.5</v>
      </c>
      <c r="P13" s="95">
        <f>[9]Julho!$C$19</f>
        <v>23.5</v>
      </c>
      <c r="Q13" s="95">
        <f>[9]Julho!$C$20</f>
        <v>25.1</v>
      </c>
      <c r="R13" s="95">
        <f>[9]Julho!$C$21</f>
        <v>25.8</v>
      </c>
      <c r="S13" s="95">
        <f>[9]Julho!$C$22</f>
        <v>20</v>
      </c>
      <c r="T13" s="95">
        <f>[9]Julho!$C$23</f>
        <v>26.7</v>
      </c>
      <c r="U13" s="95">
        <f>[9]Julho!$C$24</f>
        <v>30.1</v>
      </c>
      <c r="V13" s="95">
        <f>[9]Julho!$C$25</f>
        <v>32.4</v>
      </c>
      <c r="W13" s="95">
        <f>[9]Julho!$C$26</f>
        <v>31.1</v>
      </c>
      <c r="X13" s="95">
        <f>[9]Julho!$C$27</f>
        <v>31.7</v>
      </c>
      <c r="Y13" s="95">
        <f>[9]Julho!$C$28</f>
        <v>32.4</v>
      </c>
      <c r="Z13" s="95">
        <f>[9]Julho!$C$29</f>
        <v>32.200000000000003</v>
      </c>
      <c r="AA13" s="95">
        <f>[9]Julho!$C$30</f>
        <v>29.5</v>
      </c>
      <c r="AB13" s="95">
        <f>[9]Julho!$C$31</f>
        <v>29.1</v>
      </c>
      <c r="AC13" s="95">
        <f>[9]Julho!$C$32</f>
        <v>25.4</v>
      </c>
      <c r="AD13" s="95">
        <f>[9]Julho!$C$33</f>
        <v>23.3</v>
      </c>
      <c r="AE13" s="95">
        <f>[9]Julho!$C$34</f>
        <v>30.5</v>
      </c>
      <c r="AF13" s="95">
        <f>[9]Julho!$C$35</f>
        <v>32.1</v>
      </c>
      <c r="AG13" s="101">
        <f t="shared" si="3"/>
        <v>32.4</v>
      </c>
      <c r="AH13" s="102">
        <f t="shared" si="4"/>
        <v>28.21935483870968</v>
      </c>
    </row>
    <row r="14" spans="1:36" hidden="1" x14ac:dyDescent="0.2">
      <c r="A14" s="51" t="s">
        <v>102</v>
      </c>
      <c r="B14" s="95" t="str">
        <f>[10]Julho!$C$5</f>
        <v>*</v>
      </c>
      <c r="C14" s="95" t="str">
        <f>[10]Julho!$C$6</f>
        <v>*</v>
      </c>
      <c r="D14" s="95" t="str">
        <f>[10]Julho!$C$7</f>
        <v>*</v>
      </c>
      <c r="E14" s="95" t="str">
        <f>[10]Julho!$C$8</f>
        <v>*</v>
      </c>
      <c r="F14" s="95" t="str">
        <f>[10]Julho!$C$9</f>
        <v>*</v>
      </c>
      <c r="G14" s="95" t="str">
        <f>[10]Julho!$C$10</f>
        <v>*</v>
      </c>
      <c r="H14" s="95" t="str">
        <f>[10]Julho!$C$11</f>
        <v>*</v>
      </c>
      <c r="I14" s="95" t="str">
        <f>[10]Julho!$C$12</f>
        <v>*</v>
      </c>
      <c r="J14" s="95" t="str">
        <f>[10]Julho!$C$13</f>
        <v>*</v>
      </c>
      <c r="K14" s="95" t="str">
        <f>[10]Julho!$C$14</f>
        <v>*</v>
      </c>
      <c r="L14" s="95" t="str">
        <f>[10]Julho!$C$15</f>
        <v>*</v>
      </c>
      <c r="M14" s="95" t="str">
        <f>[10]Julho!$C$16</f>
        <v>*</v>
      </c>
      <c r="N14" s="95" t="str">
        <f>[10]Julho!$C$17</f>
        <v>*</v>
      </c>
      <c r="O14" s="95" t="str">
        <f>[10]Julho!$C$18</f>
        <v>*</v>
      </c>
      <c r="P14" s="95" t="str">
        <f>[10]Julho!$C$19</f>
        <v>*</v>
      </c>
      <c r="Q14" s="95" t="str">
        <f>[10]Julho!$C$20</f>
        <v>*</v>
      </c>
      <c r="R14" s="95" t="str">
        <f>[10]Julho!$C$21</f>
        <v>*</v>
      </c>
      <c r="S14" s="95" t="str">
        <f>[10]Julho!$C$22</f>
        <v>*</v>
      </c>
      <c r="T14" s="95" t="str">
        <f>[10]Julho!$C$23</f>
        <v>*</v>
      </c>
      <c r="U14" s="95" t="str">
        <f>[10]Julho!$C$24</f>
        <v>*</v>
      </c>
      <c r="V14" s="95" t="str">
        <f>[10]Julho!$C$25</f>
        <v>*</v>
      </c>
      <c r="W14" s="95" t="str">
        <f>[10]Julho!$C$26</f>
        <v>*</v>
      </c>
      <c r="X14" s="95" t="str">
        <f>[10]Julho!$C$27</f>
        <v>*</v>
      </c>
      <c r="Y14" s="95" t="str">
        <f>[10]Julho!$C$28</f>
        <v>*</v>
      </c>
      <c r="Z14" s="95" t="str">
        <f>[10]Julho!$C$29</f>
        <v>*</v>
      </c>
      <c r="AA14" s="95" t="str">
        <f>[10]Julho!$C$30</f>
        <v>*</v>
      </c>
      <c r="AB14" s="95" t="str">
        <f>[10]Julho!$C$31</f>
        <v>*</v>
      </c>
      <c r="AC14" s="95" t="str">
        <f>[10]Julho!$C$32</f>
        <v>*</v>
      </c>
      <c r="AD14" s="95" t="str">
        <f>[10]Julho!$C$33</f>
        <v>*</v>
      </c>
      <c r="AE14" s="95" t="str">
        <f>[10]Julho!$C$34</f>
        <v>*</v>
      </c>
      <c r="AF14" s="95" t="str">
        <f>[10]Julho!$C$35</f>
        <v>*</v>
      </c>
      <c r="AG14" s="101" t="s">
        <v>207</v>
      </c>
      <c r="AH14" s="102" t="s">
        <v>207</v>
      </c>
    </row>
    <row r="15" spans="1:36" x14ac:dyDescent="0.2">
      <c r="A15" s="51" t="s">
        <v>105</v>
      </c>
      <c r="B15" s="95">
        <f>[11]Julho!$C$5</f>
        <v>27.2</v>
      </c>
      <c r="C15" s="95">
        <f>[11]Julho!$C$6</f>
        <v>27.3</v>
      </c>
      <c r="D15" s="95">
        <f>[11]Julho!$C$7</f>
        <v>27.4</v>
      </c>
      <c r="E15" s="95">
        <f>[11]Julho!$C$8</f>
        <v>25.8</v>
      </c>
      <c r="F15" s="95">
        <f>[11]Julho!$C$9</f>
        <v>28</v>
      </c>
      <c r="G15" s="95">
        <f>[11]Julho!$C$10</f>
        <v>29.2</v>
      </c>
      <c r="H15" s="95">
        <f>[11]Julho!$C$11</f>
        <v>28.8</v>
      </c>
      <c r="I15" s="95">
        <f>[11]Julho!$C$12</f>
        <v>30.5</v>
      </c>
      <c r="J15" s="95">
        <f>[11]Julho!$C$13</f>
        <v>30.8</v>
      </c>
      <c r="K15" s="95">
        <f>[11]Julho!$C$14</f>
        <v>30.7</v>
      </c>
      <c r="L15" s="95">
        <f>[11]Julho!$C$15</f>
        <v>32</v>
      </c>
      <c r="M15" s="95">
        <f>[11]Julho!$C$16</f>
        <v>32</v>
      </c>
      <c r="N15" s="95">
        <f>[11]Julho!$C$17</f>
        <v>26.3</v>
      </c>
      <c r="O15" s="95">
        <f>[11]Julho!$C$18</f>
        <v>17.600000000000001</v>
      </c>
      <c r="P15" s="95">
        <f>[11]Julho!$C$19</f>
        <v>21.8</v>
      </c>
      <c r="Q15" s="95">
        <f>[11]Julho!$C$20</f>
        <v>23.5</v>
      </c>
      <c r="R15" s="95">
        <f>[11]Julho!$C$21</f>
        <v>22.8</v>
      </c>
      <c r="S15" s="95">
        <f>[11]Julho!$C$22</f>
        <v>17.899999999999999</v>
      </c>
      <c r="T15" s="95">
        <f>[11]Julho!$C$23</f>
        <v>25.5</v>
      </c>
      <c r="U15" s="95">
        <f>[11]Julho!$C$24</f>
        <v>28.2</v>
      </c>
      <c r="V15" s="95">
        <f>[11]Julho!$C$25</f>
        <v>30.5</v>
      </c>
      <c r="W15" s="95">
        <f>[11]Julho!$C$26</f>
        <v>30.6</v>
      </c>
      <c r="X15" s="95">
        <f>[11]Julho!$C$27</f>
        <v>31.3</v>
      </c>
      <c r="Y15" s="95">
        <f>[11]Julho!$C$28</f>
        <v>30.4</v>
      </c>
      <c r="Z15" s="95">
        <f>[11]Julho!$C$29</f>
        <v>30.6</v>
      </c>
      <c r="AA15" s="95">
        <f>[11]Julho!$C$30</f>
        <v>30.7</v>
      </c>
      <c r="AB15" s="95">
        <f>[11]Julho!$C$31</f>
        <v>25.9</v>
      </c>
      <c r="AC15" s="95">
        <f>[11]Julho!$C$32</f>
        <v>25.9</v>
      </c>
      <c r="AD15" s="95">
        <f>[11]Julho!$C$33</f>
        <v>20.3</v>
      </c>
      <c r="AE15" s="95">
        <f>[11]Julho!$C$34</f>
        <v>28.1</v>
      </c>
      <c r="AF15" s="95">
        <f>[11]Julho!$C$35</f>
        <v>31.4</v>
      </c>
      <c r="AG15" s="101">
        <f t="shared" si="3"/>
        <v>32</v>
      </c>
      <c r="AH15" s="102">
        <f t="shared" si="4"/>
        <v>27.387096774193548</v>
      </c>
    </row>
    <row r="16" spans="1:36" x14ac:dyDescent="0.2">
      <c r="A16" s="51" t="s">
        <v>152</v>
      </c>
      <c r="B16" s="95">
        <f>[12]Julho!$C$5</f>
        <v>30.1</v>
      </c>
      <c r="C16" s="95">
        <f>[12]Julho!$C$6</f>
        <v>29.3</v>
      </c>
      <c r="D16" s="95">
        <f>[12]Julho!$C$7</f>
        <v>29.2</v>
      </c>
      <c r="E16" s="95">
        <f>[12]Julho!$C$8</f>
        <v>29.8</v>
      </c>
      <c r="F16" s="95">
        <f>[12]Julho!$C$9</f>
        <v>29.7</v>
      </c>
      <c r="G16" s="95">
        <f>[12]Julho!$C$10</f>
        <v>29.5</v>
      </c>
      <c r="H16" s="95">
        <f>[12]Julho!$C$11</f>
        <v>29.5</v>
      </c>
      <c r="I16" s="95">
        <f>[12]Julho!$C$12</f>
        <v>28.8</v>
      </c>
      <c r="J16" s="95">
        <f>[12]Julho!$C$13</f>
        <v>30.5</v>
      </c>
      <c r="K16" s="95">
        <f>[12]Julho!$C$14</f>
        <v>31.2</v>
      </c>
      <c r="L16" s="95">
        <f>[12]Julho!$C$15</f>
        <v>32</v>
      </c>
      <c r="M16" s="95">
        <f>[12]Julho!$C$16</f>
        <v>31.1</v>
      </c>
      <c r="N16" s="95">
        <f>[12]Julho!$C$17</f>
        <v>24.2</v>
      </c>
      <c r="O16" s="95">
        <f>[12]Julho!$C$18</f>
        <v>17.7</v>
      </c>
      <c r="P16" s="95">
        <f>[12]Julho!$C$19</f>
        <v>26.5</v>
      </c>
      <c r="Q16" s="95">
        <f>[12]Julho!$C$20</f>
        <v>29.3</v>
      </c>
      <c r="R16" s="95">
        <f>[12]Julho!$C$21</f>
        <v>31.4</v>
      </c>
      <c r="S16" s="95">
        <f>[12]Julho!$C$22</f>
        <v>30.6</v>
      </c>
      <c r="T16" s="95">
        <f>[12]Julho!$C$23</f>
        <v>29.7</v>
      </c>
      <c r="U16" s="95">
        <f>[12]Julho!$C$24</f>
        <v>30.6</v>
      </c>
      <c r="V16" s="95">
        <f>[12]Julho!$C$25</f>
        <v>31.8</v>
      </c>
      <c r="W16" s="95">
        <f>[12]Julho!$C$26</f>
        <v>30</v>
      </c>
      <c r="X16" s="95">
        <f>[12]Julho!$C$27</f>
        <v>30.4</v>
      </c>
      <c r="Y16" s="95">
        <f>[12]Julho!$C$28</f>
        <v>31.2</v>
      </c>
      <c r="Z16" s="95">
        <f>[12]Julho!$C$29</f>
        <v>31</v>
      </c>
      <c r="AA16" s="95">
        <f>[12]Julho!$C$30</f>
        <v>31.6</v>
      </c>
      <c r="AB16" s="95">
        <f>[12]Julho!$C$31</f>
        <v>32.700000000000003</v>
      </c>
      <c r="AC16" s="95">
        <f>[12]Julho!$C$32</f>
        <v>32.6</v>
      </c>
      <c r="AD16" s="95">
        <f>[12]Julho!$C$33</f>
        <v>28.6</v>
      </c>
      <c r="AE16" s="95">
        <f>[12]Julho!$C$34</f>
        <v>31.6</v>
      </c>
      <c r="AF16" s="95">
        <f>[12]Julho!$C$35</f>
        <v>31.8</v>
      </c>
      <c r="AG16" s="101">
        <f t="shared" si="3"/>
        <v>32.700000000000003</v>
      </c>
      <c r="AH16" s="102">
        <f t="shared" si="4"/>
        <v>29.806451612903228</v>
      </c>
      <c r="AJ16" s="12" t="s">
        <v>35</v>
      </c>
    </row>
    <row r="17" spans="1:39" x14ac:dyDescent="0.2">
      <c r="A17" s="51" t="s">
        <v>2</v>
      </c>
      <c r="B17" s="95">
        <f>[13]Julho!$C$5</f>
        <v>28.4</v>
      </c>
      <c r="C17" s="95">
        <f>[13]Julho!$C$6</f>
        <v>28.2</v>
      </c>
      <c r="D17" s="95">
        <f>[13]Julho!$C$7</f>
        <v>28</v>
      </c>
      <c r="E17" s="95">
        <f>[13]Julho!$C$8</f>
        <v>28.1</v>
      </c>
      <c r="F17" s="95">
        <f>[13]Julho!$C$9</f>
        <v>29.5</v>
      </c>
      <c r="G17" s="95">
        <f>[13]Julho!$C$10</f>
        <v>30.1</v>
      </c>
      <c r="H17" s="95">
        <f>[13]Julho!$C$11</f>
        <v>29.1</v>
      </c>
      <c r="I17" s="95">
        <f>[13]Julho!$C$12</f>
        <v>28.7</v>
      </c>
      <c r="J17" s="95">
        <f>[13]Julho!$C$13</f>
        <v>28.6</v>
      </c>
      <c r="K17" s="95">
        <f>[13]Julho!$C$14</f>
        <v>31.4</v>
      </c>
      <c r="L17" s="95">
        <f>[13]Julho!$C$15</f>
        <v>31.4</v>
      </c>
      <c r="M17" s="95">
        <f>[13]Julho!$C$16</f>
        <v>30.3</v>
      </c>
      <c r="N17" s="95">
        <f>[13]Julho!$C$17</f>
        <v>25.9</v>
      </c>
      <c r="O17" s="95">
        <f>[13]Julho!$C$18</f>
        <v>18.8</v>
      </c>
      <c r="P17" s="95">
        <f>[13]Julho!$C$19</f>
        <v>25.6</v>
      </c>
      <c r="Q17" s="95">
        <f>[13]Julho!$C$20</f>
        <v>27.3</v>
      </c>
      <c r="R17" s="95">
        <f>[13]Julho!$C$21</f>
        <v>29</v>
      </c>
      <c r="S17" s="95">
        <f>[13]Julho!$C$22</f>
        <v>26.9</v>
      </c>
      <c r="T17" s="95">
        <f>[13]Julho!$C$23</f>
        <v>29.4</v>
      </c>
      <c r="U17" s="95">
        <f>[13]Julho!$C$24</f>
        <v>30.4</v>
      </c>
      <c r="V17" s="95">
        <f>[13]Julho!$C$25</f>
        <v>31.3</v>
      </c>
      <c r="W17" s="95">
        <f>[13]Julho!$C$26</f>
        <v>29.7</v>
      </c>
      <c r="X17" s="95">
        <f>[13]Julho!$C$27</f>
        <v>30.6</v>
      </c>
      <c r="Y17" s="95">
        <f>[13]Julho!$C$28</f>
        <v>30.8</v>
      </c>
      <c r="Z17" s="95">
        <f>[13]Julho!$C$29</f>
        <v>30.9</v>
      </c>
      <c r="AA17" s="95">
        <f>[13]Julho!$C$30</f>
        <v>31.4</v>
      </c>
      <c r="AB17" s="95">
        <f>[13]Julho!$C$31</f>
        <v>32.200000000000003</v>
      </c>
      <c r="AC17" s="95">
        <f>[13]Julho!$C$32</f>
        <v>31.2</v>
      </c>
      <c r="AD17" s="95">
        <f>[13]Julho!$C$33</f>
        <v>28.1</v>
      </c>
      <c r="AE17" s="95">
        <f>[13]Julho!$C$34</f>
        <v>31.9</v>
      </c>
      <c r="AF17" s="95">
        <f>[13]Julho!$C$35</f>
        <v>31.7</v>
      </c>
      <c r="AG17" s="101">
        <f t="shared" si="3"/>
        <v>32.200000000000003</v>
      </c>
      <c r="AH17" s="102">
        <f t="shared" si="4"/>
        <v>29.190322580645162</v>
      </c>
      <c r="AJ17" s="12" t="s">
        <v>35</v>
      </c>
    </row>
    <row r="18" spans="1:39" hidden="1" x14ac:dyDescent="0.2">
      <c r="A18" s="51" t="s">
        <v>3</v>
      </c>
      <c r="B18" s="95" t="str">
        <f>[14]Julho!$C$5</f>
        <v>*</v>
      </c>
      <c r="C18" s="95" t="str">
        <f>[14]Julho!$C$6</f>
        <v>*</v>
      </c>
      <c r="D18" s="95" t="str">
        <f>[14]Julho!$C$7</f>
        <v>*</v>
      </c>
      <c r="E18" s="95" t="str">
        <f>[14]Julho!$C$8</f>
        <v>*</v>
      </c>
      <c r="F18" s="95" t="str">
        <f>[14]Julho!$C$9</f>
        <v>*</v>
      </c>
      <c r="G18" s="95" t="str">
        <f>[14]Julho!$C$10</f>
        <v>*</v>
      </c>
      <c r="H18" s="95" t="str">
        <f>[14]Julho!$C$11</f>
        <v>*</v>
      </c>
      <c r="I18" s="95" t="str">
        <f>[14]Julho!$C$12</f>
        <v>*</v>
      </c>
      <c r="J18" s="95" t="str">
        <f>[14]Julho!$C$13</f>
        <v>*</v>
      </c>
      <c r="K18" s="95" t="str">
        <f>[14]Julho!$C$14</f>
        <v>*</v>
      </c>
      <c r="L18" s="95" t="str">
        <f>[14]Julho!$C$15</f>
        <v>*</v>
      </c>
      <c r="M18" s="95" t="str">
        <f>[14]Julho!$C$16</f>
        <v>*</v>
      </c>
      <c r="N18" s="95" t="str">
        <f>[14]Julho!$C$17</f>
        <v>*</v>
      </c>
      <c r="O18" s="95" t="str">
        <f>[14]Julho!$C$18</f>
        <v>*</v>
      </c>
      <c r="P18" s="95" t="str">
        <f>[14]Julho!$C$19</f>
        <v>*</v>
      </c>
      <c r="Q18" s="95" t="str">
        <f>[14]Julho!$C$20</f>
        <v>*</v>
      </c>
      <c r="R18" s="95" t="str">
        <f>[14]Julho!$C$21</f>
        <v>*</v>
      </c>
      <c r="S18" s="95" t="str">
        <f>[14]Julho!$C$22</f>
        <v>*</v>
      </c>
      <c r="T18" s="95" t="str">
        <f>[14]Julho!$C$23</f>
        <v>*</v>
      </c>
      <c r="U18" s="95" t="str">
        <f>[14]Julho!$C$24</f>
        <v>*</v>
      </c>
      <c r="V18" s="95" t="str">
        <f>[14]Julho!$C$25</f>
        <v>*</v>
      </c>
      <c r="W18" s="95" t="str">
        <f>[14]Julho!$C$26</f>
        <v>*</v>
      </c>
      <c r="X18" s="95" t="str">
        <f>[14]Julho!$C$27</f>
        <v>*</v>
      </c>
      <c r="Y18" s="95" t="str">
        <f>[14]Julho!$C$28</f>
        <v>*</v>
      </c>
      <c r="Z18" s="95" t="str">
        <f>[14]Julho!$C$29</f>
        <v>*</v>
      </c>
      <c r="AA18" s="95" t="str">
        <f>[14]Julho!$C$30</f>
        <v>*</v>
      </c>
      <c r="AB18" s="95" t="str">
        <f>[14]Julho!$C$31</f>
        <v>*</v>
      </c>
      <c r="AC18" s="95" t="str">
        <f>[14]Julho!$C$32</f>
        <v>*</v>
      </c>
      <c r="AD18" s="95" t="str">
        <f>[14]Julho!$C$33</f>
        <v>*</v>
      </c>
      <c r="AE18" s="95" t="str">
        <f>[14]Julho!$C$34</f>
        <v>*</v>
      </c>
      <c r="AF18" s="95" t="str">
        <f>[14]Julho!$C$35</f>
        <v>*</v>
      </c>
      <c r="AG18" s="101" t="s">
        <v>207</v>
      </c>
      <c r="AH18" s="102" t="s">
        <v>207</v>
      </c>
      <c r="AI18" s="12" t="s">
        <v>35</v>
      </c>
      <c r="AJ18" s="12" t="s">
        <v>35</v>
      </c>
    </row>
    <row r="19" spans="1:39" x14ac:dyDescent="0.2">
      <c r="A19" s="51" t="s">
        <v>4</v>
      </c>
      <c r="B19" s="95">
        <f>[15]Julho!$C$5</f>
        <v>27.2</v>
      </c>
      <c r="C19" s="95">
        <f>[15]Julho!$C$6</f>
        <v>26.5</v>
      </c>
      <c r="D19" s="95">
        <f>[15]Julho!$C$7</f>
        <v>26.5</v>
      </c>
      <c r="E19" s="95">
        <f>[15]Julho!$C$8</f>
        <v>26.9</v>
      </c>
      <c r="F19" s="95">
        <f>[15]Julho!$C$9</f>
        <v>28.2</v>
      </c>
      <c r="G19" s="95">
        <f>[15]Julho!$C$10</f>
        <v>29.1</v>
      </c>
      <c r="H19" s="95">
        <f>[15]Julho!$C$11</f>
        <v>28.3</v>
      </c>
      <c r="I19" s="95">
        <f>[15]Julho!$C$12</f>
        <v>29.7</v>
      </c>
      <c r="J19" s="95">
        <f>[15]Julho!$C$13</f>
        <v>30.9</v>
      </c>
      <c r="K19" s="95">
        <f>[15]Julho!$C$14</f>
        <v>30.7</v>
      </c>
      <c r="L19" s="95">
        <f>[15]Julho!$C$15</f>
        <v>29.8</v>
      </c>
      <c r="M19" s="95">
        <f>[15]Julho!$C$16</f>
        <v>30.7</v>
      </c>
      <c r="N19" s="95">
        <f>[15]Julho!$C$17</f>
        <v>23.7</v>
      </c>
      <c r="O19" s="95">
        <f>[15]Julho!$C$18</f>
        <v>17.5</v>
      </c>
      <c r="P19" s="95">
        <f>[15]Julho!$C$19</f>
        <v>26.2</v>
      </c>
      <c r="Q19" s="95">
        <f>[15]Julho!$C$20</f>
        <v>30.4</v>
      </c>
      <c r="R19" s="95">
        <f>[15]Julho!$C$21</f>
        <v>29.7</v>
      </c>
      <c r="S19" s="95">
        <f>[15]Julho!$C$22</f>
        <v>30.4</v>
      </c>
      <c r="T19" s="95">
        <f>[15]Julho!$C$23</f>
        <v>27.7</v>
      </c>
      <c r="U19" s="95">
        <f>[15]Julho!$C$24</f>
        <v>28.9</v>
      </c>
      <c r="V19" s="95">
        <f>[15]Julho!$C$25</f>
        <v>28</v>
      </c>
      <c r="W19" s="95">
        <f>[15]Julho!$C$26</f>
        <v>27.6</v>
      </c>
      <c r="X19" s="95">
        <f>[15]Julho!$C$27</f>
        <v>28.9</v>
      </c>
      <c r="Y19" s="95">
        <f>[15]Julho!$C$28</f>
        <v>28.5</v>
      </c>
      <c r="Z19" s="95">
        <f>[15]Julho!$C$29</f>
        <v>29.3</v>
      </c>
      <c r="AA19" s="95">
        <f>[15]Julho!$C$30</f>
        <v>30.4</v>
      </c>
      <c r="AB19" s="95">
        <f>[15]Julho!$C$31</f>
        <v>29.9</v>
      </c>
      <c r="AC19" s="95">
        <f>[15]Julho!$C$32</f>
        <v>31.1</v>
      </c>
      <c r="AD19" s="95">
        <f>[15]Julho!$C$33</f>
        <v>28</v>
      </c>
      <c r="AE19" s="95">
        <f>[15]Julho!$C$34</f>
        <v>29.5</v>
      </c>
      <c r="AF19" s="95">
        <f>[15]Julho!$C$35</f>
        <v>29.6</v>
      </c>
      <c r="AG19" s="101">
        <f t="shared" si="3"/>
        <v>31.1</v>
      </c>
      <c r="AH19" s="102">
        <f t="shared" si="4"/>
        <v>28.380645161290317</v>
      </c>
    </row>
    <row r="20" spans="1:39" x14ac:dyDescent="0.2">
      <c r="A20" s="51" t="s">
        <v>5</v>
      </c>
      <c r="B20" s="95">
        <f>[16]Julho!$C$5</f>
        <v>29.6</v>
      </c>
      <c r="C20" s="95">
        <f>[16]Julho!$C$6</f>
        <v>29.3</v>
      </c>
      <c r="D20" s="95">
        <f>[16]Julho!$C$7</f>
        <v>29.7</v>
      </c>
      <c r="E20" s="95">
        <f>[16]Julho!$C$8</f>
        <v>29.6</v>
      </c>
      <c r="F20" s="95">
        <f>[16]Julho!$C$9</f>
        <v>30.2</v>
      </c>
      <c r="G20" s="95">
        <f>[16]Julho!$C$10</f>
        <v>29.3</v>
      </c>
      <c r="H20" s="95">
        <f>[16]Julho!$C$11</f>
        <v>31.8</v>
      </c>
      <c r="I20" s="95">
        <f>[16]Julho!$C$12</f>
        <v>29.9</v>
      </c>
      <c r="J20" s="95">
        <f>[16]Julho!$C$13</f>
        <v>30.5</v>
      </c>
      <c r="K20" s="95">
        <f>[16]Julho!$C$14</f>
        <v>31.3</v>
      </c>
      <c r="L20" s="95">
        <f>[16]Julho!$C$15</f>
        <v>32.200000000000003</v>
      </c>
      <c r="M20" s="95">
        <f>[16]Julho!$C$16</f>
        <v>34.200000000000003</v>
      </c>
      <c r="N20" s="95">
        <f>[16]Julho!$C$17</f>
        <v>29.4</v>
      </c>
      <c r="O20" s="95">
        <f>[16]Julho!$C$18</f>
        <v>20</v>
      </c>
      <c r="P20" s="95">
        <f>[16]Julho!$C$19</f>
        <v>24</v>
      </c>
      <c r="Q20" s="95">
        <f>[16]Julho!$C$20</f>
        <v>28.7</v>
      </c>
      <c r="R20" s="95">
        <f>[16]Julho!$C$21</f>
        <v>27.8</v>
      </c>
      <c r="S20" s="95">
        <f>[16]Julho!$C$22</f>
        <v>22.7</v>
      </c>
      <c r="T20" s="95">
        <f>[16]Julho!$C$23</f>
        <v>26.2</v>
      </c>
      <c r="U20" s="95">
        <f>[16]Julho!$C$24</f>
        <v>29.4</v>
      </c>
      <c r="V20" s="95">
        <f>[16]Julho!$C$25</f>
        <v>31.2</v>
      </c>
      <c r="W20" s="95">
        <f>[16]Julho!$C$26</f>
        <v>31.1</v>
      </c>
      <c r="X20" s="95">
        <f>[16]Julho!$C$27</f>
        <v>31.7</v>
      </c>
      <c r="Y20" s="95">
        <f>[16]Julho!$C$28</f>
        <v>32</v>
      </c>
      <c r="Z20" s="95">
        <f>[16]Julho!$C$29</f>
        <v>29</v>
      </c>
      <c r="AA20" s="95">
        <f>[16]Julho!$C$30</f>
        <v>32</v>
      </c>
      <c r="AB20" s="95">
        <f>[16]Julho!$C$31</f>
        <v>29.1</v>
      </c>
      <c r="AC20" s="95">
        <f>[16]Julho!$C$32</f>
        <v>24.9</v>
      </c>
      <c r="AD20" s="95">
        <f>[16]Julho!$C$33</f>
        <v>27.8</v>
      </c>
      <c r="AE20" s="95">
        <f>[16]Julho!$C$34</f>
        <v>30.4</v>
      </c>
      <c r="AF20" s="95">
        <f>[16]Julho!$C$35</f>
        <v>33.1</v>
      </c>
      <c r="AG20" s="101">
        <f t="shared" si="3"/>
        <v>34.200000000000003</v>
      </c>
      <c r="AH20" s="102">
        <f t="shared" si="4"/>
        <v>29.293548387096777</v>
      </c>
      <c r="AI20" s="12" t="s">
        <v>35</v>
      </c>
      <c r="AJ20" t="s">
        <v>35</v>
      </c>
      <c r="AL20" t="s">
        <v>35</v>
      </c>
    </row>
    <row r="21" spans="1:39" x14ac:dyDescent="0.2">
      <c r="A21" s="51" t="s">
        <v>33</v>
      </c>
      <c r="B21" s="95">
        <f>[17]Julho!$C$5</f>
        <v>28.6</v>
      </c>
      <c r="C21" s="95">
        <f>[17]Julho!$C$6</f>
        <v>28.1</v>
      </c>
      <c r="D21" s="95">
        <f>[17]Julho!$C$7</f>
        <v>27.6</v>
      </c>
      <c r="E21" s="95">
        <f>[17]Julho!$C$8</f>
        <v>29.1</v>
      </c>
      <c r="F21" s="95">
        <f>[17]Julho!$C$9</f>
        <v>29.7</v>
      </c>
      <c r="G21" s="95">
        <f>[17]Julho!$C$10</f>
        <v>29.8</v>
      </c>
      <c r="H21" s="95">
        <f>[17]Julho!$C$11</f>
        <v>29.8</v>
      </c>
      <c r="I21" s="95">
        <f>[17]Julho!$C$12</f>
        <v>30</v>
      </c>
      <c r="J21" s="95">
        <f>[17]Julho!$C$13</f>
        <v>30.7</v>
      </c>
      <c r="K21" s="95">
        <f>[17]Julho!$C$14</f>
        <v>32.799999999999997</v>
      </c>
      <c r="L21" s="95">
        <f>[17]Julho!$C$15</f>
        <v>32.1</v>
      </c>
      <c r="M21" s="95">
        <f>[17]Julho!$C$16</f>
        <v>31.1</v>
      </c>
      <c r="N21" s="95">
        <f>[17]Julho!$C$17</f>
        <v>27.3</v>
      </c>
      <c r="O21" s="95">
        <f>[17]Julho!$C$18</f>
        <v>19.899999999999999</v>
      </c>
      <c r="P21" s="95">
        <f>[17]Julho!$C$19</f>
        <v>28.7</v>
      </c>
      <c r="Q21" s="95">
        <f>[17]Julho!$C$20</f>
        <v>31.3</v>
      </c>
      <c r="R21" s="95">
        <f>[17]Julho!$C$21</f>
        <v>32.299999999999997</v>
      </c>
      <c r="S21" s="95">
        <f>[17]Julho!$C$22</f>
        <v>31.3</v>
      </c>
      <c r="T21" s="95">
        <f>[17]Julho!$C$23</f>
        <v>30.8</v>
      </c>
      <c r="U21" s="95">
        <f>[17]Julho!$C$24</f>
        <v>31.3</v>
      </c>
      <c r="V21" s="95">
        <f>[17]Julho!$C$25</f>
        <v>30</v>
      </c>
      <c r="W21" s="95">
        <f>[17]Julho!$C$26</f>
        <v>29.3</v>
      </c>
      <c r="X21" s="95">
        <f>[17]Julho!$C$27</f>
        <v>30.3</v>
      </c>
      <c r="Y21" s="95">
        <f>[17]Julho!$C$28</f>
        <v>30.6</v>
      </c>
      <c r="Z21" s="95">
        <f>[17]Julho!$C$29</f>
        <v>30.8</v>
      </c>
      <c r="AA21" s="95">
        <f>[17]Julho!$C$30</f>
        <v>31.7</v>
      </c>
      <c r="AB21" s="95">
        <f>[17]Julho!$C$31</f>
        <v>31.4</v>
      </c>
      <c r="AC21" s="95">
        <f>[17]Julho!$C$32</f>
        <v>32.5</v>
      </c>
      <c r="AD21" s="95">
        <f>[17]Julho!$C$33</f>
        <v>29.9</v>
      </c>
      <c r="AE21" s="95">
        <f>[17]Julho!$C$34</f>
        <v>31.4</v>
      </c>
      <c r="AF21" s="95">
        <f>[17]Julho!$C$35</f>
        <v>31.9</v>
      </c>
      <c r="AG21" s="101">
        <f t="shared" si="3"/>
        <v>32.799999999999997</v>
      </c>
      <c r="AH21" s="102">
        <f t="shared" si="4"/>
        <v>30.067741935483863</v>
      </c>
      <c r="AJ21" t="s">
        <v>210</v>
      </c>
      <c r="AL21" t="s">
        <v>35</v>
      </c>
    </row>
    <row r="22" spans="1:39" x14ac:dyDescent="0.2">
      <c r="A22" s="51" t="s">
        <v>6</v>
      </c>
      <c r="B22" s="95">
        <f>[18]Julho!$C$5</f>
        <v>30.8</v>
      </c>
      <c r="C22" s="95">
        <f>[18]Julho!$C$6</f>
        <v>30.3</v>
      </c>
      <c r="D22" s="95">
        <f>[18]Julho!$C$7</f>
        <v>30.9</v>
      </c>
      <c r="E22" s="95">
        <f>[18]Julho!$C$8</f>
        <v>31.2</v>
      </c>
      <c r="F22" s="95">
        <f>[18]Julho!$C$9</f>
        <v>31.9</v>
      </c>
      <c r="G22" s="95">
        <f>[18]Julho!$C$10</f>
        <v>33.299999999999997</v>
      </c>
      <c r="H22" s="95">
        <f>[18]Julho!$C$11</f>
        <v>33</v>
      </c>
      <c r="I22" s="95">
        <f>[18]Julho!$C$12</f>
        <v>32.799999999999997</v>
      </c>
      <c r="J22" s="95">
        <f>[18]Julho!$C$13</f>
        <v>32.4</v>
      </c>
      <c r="K22" s="95">
        <f>[18]Julho!$C$14</f>
        <v>34.6</v>
      </c>
      <c r="L22" s="95">
        <f>[18]Julho!$C$15</f>
        <v>34.700000000000003</v>
      </c>
      <c r="M22" s="95">
        <f>[18]Julho!$C$16</f>
        <v>34.299999999999997</v>
      </c>
      <c r="N22" s="95">
        <f>[18]Julho!$C$17</f>
        <v>25.4</v>
      </c>
      <c r="O22" s="95">
        <f>[18]Julho!$C$18</f>
        <v>20.6</v>
      </c>
      <c r="P22" s="95">
        <f>[18]Julho!$C$19</f>
        <v>26.4</v>
      </c>
      <c r="Q22" s="95">
        <f>[18]Julho!$C$20</f>
        <v>32</v>
      </c>
      <c r="R22" s="95">
        <f>[18]Julho!$C$21</f>
        <v>33.5</v>
      </c>
      <c r="S22" s="95">
        <f>[18]Julho!$C$22</f>
        <v>30.8</v>
      </c>
      <c r="T22" s="95">
        <f>[18]Julho!$C$23</f>
        <v>31</v>
      </c>
      <c r="U22" s="95">
        <f>[18]Julho!$C$24</f>
        <v>34.4</v>
      </c>
      <c r="V22" s="95">
        <f>[18]Julho!$C$25</f>
        <v>33.1</v>
      </c>
      <c r="W22" s="95">
        <f>[18]Julho!$C$26</f>
        <v>32.4</v>
      </c>
      <c r="X22" s="95">
        <f>[18]Julho!$C$27</f>
        <v>33.1</v>
      </c>
      <c r="Y22" s="95">
        <f>[18]Julho!$C$28</f>
        <v>33.200000000000003</v>
      </c>
      <c r="Z22" s="95">
        <f>[18]Julho!$C$29</f>
        <v>34.200000000000003</v>
      </c>
      <c r="AA22" s="95">
        <f>[18]Julho!$C$30</f>
        <v>34.4</v>
      </c>
      <c r="AB22" s="95">
        <f>[18]Julho!$C$31</f>
        <v>34.1</v>
      </c>
      <c r="AC22" s="95">
        <f>[18]Julho!$C$32</f>
        <v>35</v>
      </c>
      <c r="AD22" s="95">
        <f>[18]Julho!$C$33</f>
        <v>31.9</v>
      </c>
      <c r="AE22" s="95">
        <f>[18]Julho!$C$34</f>
        <v>34.299999999999997</v>
      </c>
      <c r="AF22" s="95">
        <f>[18]Julho!$C$35</f>
        <v>34.5</v>
      </c>
      <c r="AG22" s="101">
        <f t="shared" si="3"/>
        <v>35</v>
      </c>
      <c r="AH22" s="102">
        <f t="shared" si="4"/>
        <v>32.08064516129032</v>
      </c>
      <c r="AJ22" t="s">
        <v>35</v>
      </c>
    </row>
    <row r="23" spans="1:39" x14ac:dyDescent="0.2">
      <c r="A23" s="51" t="s">
        <v>7</v>
      </c>
      <c r="B23" s="95">
        <f>[19]Julho!$C$5</f>
        <v>26.3</v>
      </c>
      <c r="C23" s="95">
        <f>[19]Julho!$C$6</f>
        <v>26.2</v>
      </c>
      <c r="D23" s="95">
        <f>[19]Julho!$C$7</f>
        <v>26.1</v>
      </c>
      <c r="E23" s="95">
        <f>[19]Julho!$C$8</f>
        <v>25.1</v>
      </c>
      <c r="F23" s="95">
        <f>[19]Julho!$C$9</f>
        <v>26.4</v>
      </c>
      <c r="G23" s="95">
        <f>[19]Julho!$C$10</f>
        <v>29</v>
      </c>
      <c r="H23" s="95">
        <f>[19]Julho!$C$11</f>
        <v>29.2</v>
      </c>
      <c r="I23" s="95">
        <f>[19]Julho!$C$12</f>
        <v>28.9</v>
      </c>
      <c r="J23" s="95">
        <f>[19]Julho!$C$13</f>
        <v>30.9</v>
      </c>
      <c r="K23" s="95">
        <f>[19]Julho!$C$14</f>
        <v>30.4</v>
      </c>
      <c r="L23" s="95">
        <f>[19]Julho!$C$15</f>
        <v>31.8</v>
      </c>
      <c r="M23" s="95">
        <f>[19]Julho!$C$16</f>
        <v>31.4</v>
      </c>
      <c r="N23" s="95">
        <f>[19]Julho!$C$17</f>
        <v>25.8</v>
      </c>
      <c r="O23" s="95">
        <f>[19]Julho!$C$18</f>
        <v>17.399999999999999</v>
      </c>
      <c r="P23" s="95">
        <f>[19]Julho!$C$19</f>
        <v>21.7</v>
      </c>
      <c r="Q23" s="95">
        <f>[19]Julho!$C$20</f>
        <v>24.6</v>
      </c>
      <c r="R23" s="95">
        <f>[19]Julho!$C$21</f>
        <v>24.1</v>
      </c>
      <c r="S23" s="95">
        <f>[19]Julho!$C$22</f>
        <v>17.8</v>
      </c>
      <c r="T23" s="95">
        <f>[19]Julho!$C$23</f>
        <v>25.4</v>
      </c>
      <c r="U23" s="95">
        <f>[19]Julho!$C$24</f>
        <v>27.4</v>
      </c>
      <c r="V23" s="95">
        <f>[19]Julho!$C$25</f>
        <v>30.5</v>
      </c>
      <c r="W23" s="95">
        <f>[19]Julho!$C$26</f>
        <v>30.9</v>
      </c>
      <c r="X23" s="95">
        <f>[19]Julho!$C$27</f>
        <v>30.7</v>
      </c>
      <c r="Y23" s="95">
        <f>[19]Julho!$C$28</f>
        <v>29.9</v>
      </c>
      <c r="Z23" s="95">
        <f>[19]Julho!$C$29</f>
        <v>30.8</v>
      </c>
      <c r="AA23" s="95">
        <f>[19]Julho!$C$30</f>
        <v>28.6</v>
      </c>
      <c r="AB23" s="95">
        <f>[19]Julho!$C$31</f>
        <v>27.1</v>
      </c>
      <c r="AC23" s="95">
        <f>[19]Julho!$C$32</f>
        <v>26.5</v>
      </c>
      <c r="AD23" s="95">
        <f>[19]Julho!$C$33</f>
        <v>20.100000000000001</v>
      </c>
      <c r="AE23" s="95">
        <f>[19]Julho!$C$34</f>
        <v>27.6</v>
      </c>
      <c r="AF23" s="95">
        <f>[19]Julho!$C$35</f>
        <v>31</v>
      </c>
      <c r="AG23" s="101">
        <f t="shared" si="3"/>
        <v>31.8</v>
      </c>
      <c r="AH23" s="102">
        <f t="shared" si="4"/>
        <v>27.083870967741937</v>
      </c>
      <c r="AJ23" t="s">
        <v>35</v>
      </c>
      <c r="AL23" t="s">
        <v>35</v>
      </c>
    </row>
    <row r="24" spans="1:39" x14ac:dyDescent="0.2">
      <c r="A24" s="51" t="s">
        <v>153</v>
      </c>
      <c r="B24" s="95" t="str">
        <f>[20]Julho!$C$5</f>
        <v>*</v>
      </c>
      <c r="C24" s="95" t="str">
        <f>[20]Julho!$C$6</f>
        <v>*</v>
      </c>
      <c r="D24" s="95" t="str">
        <f>[20]Julho!$C$7</f>
        <v>*</v>
      </c>
      <c r="E24" s="95" t="str">
        <f>[20]Julho!$C$8</f>
        <v>*</v>
      </c>
      <c r="F24" s="95" t="str">
        <f>[20]Julho!$C$9</f>
        <v>*</v>
      </c>
      <c r="G24" s="95" t="str">
        <f>[20]Julho!$C$10</f>
        <v>*</v>
      </c>
      <c r="H24" s="95" t="str">
        <f>[20]Julho!$C$11</f>
        <v>*</v>
      </c>
      <c r="I24" s="95" t="str">
        <f>[20]Julho!$C$12</f>
        <v>*</v>
      </c>
      <c r="J24" s="95" t="str">
        <f>[20]Julho!$C$13</f>
        <v>*</v>
      </c>
      <c r="K24" s="95" t="str">
        <f>[20]Julho!$C$14</f>
        <v>*</v>
      </c>
      <c r="L24" s="95" t="str">
        <f>[20]Julho!$C$15</f>
        <v>*</v>
      </c>
      <c r="M24" s="95" t="str">
        <f>[20]Julho!$C$16</f>
        <v>*</v>
      </c>
      <c r="N24" s="95" t="str">
        <f>[20]Julho!$C$17</f>
        <v>*</v>
      </c>
      <c r="O24" s="95" t="str">
        <f>[20]Julho!$C$18</f>
        <v>*</v>
      </c>
      <c r="P24" s="95" t="str">
        <f>[20]Julho!$C$19</f>
        <v>*</v>
      </c>
      <c r="Q24" s="95" t="str">
        <f>[20]Julho!$C$20</f>
        <v>*</v>
      </c>
      <c r="R24" s="95" t="str">
        <f>[20]Julho!$C$21</f>
        <v>*</v>
      </c>
      <c r="S24" s="95" t="str">
        <f>[20]Julho!$C$22</f>
        <v>*</v>
      </c>
      <c r="T24" s="95" t="str">
        <f>[20]Julho!$C$23</f>
        <v>*</v>
      </c>
      <c r="U24" s="95">
        <f>[20]Julho!$C$24</f>
        <v>29.4</v>
      </c>
      <c r="V24" s="95">
        <f>[20]Julho!$C$25</f>
        <v>32</v>
      </c>
      <c r="W24" s="95">
        <f>[20]Julho!$C$26</f>
        <v>31.6</v>
      </c>
      <c r="X24" s="95">
        <f>[20]Julho!$C$27</f>
        <v>31.9</v>
      </c>
      <c r="Y24" s="95">
        <f>[20]Julho!$C$28</f>
        <v>32.1</v>
      </c>
      <c r="Z24" s="95">
        <f>[20]Julho!$C$29</f>
        <v>32.299999999999997</v>
      </c>
      <c r="AA24" s="95">
        <f>[20]Julho!$C$30</f>
        <v>32.700000000000003</v>
      </c>
      <c r="AB24" s="95">
        <f>[20]Julho!$C$31</f>
        <v>30.6</v>
      </c>
      <c r="AC24" s="95">
        <f>[20]Julho!$C$32</f>
        <v>25.6</v>
      </c>
      <c r="AD24" s="95">
        <f>[20]Julho!$C$33</f>
        <v>25.4</v>
      </c>
      <c r="AE24" s="95">
        <f>[20]Julho!$C$34</f>
        <v>29.6</v>
      </c>
      <c r="AF24" s="95">
        <f>[20]Julho!$C$35</f>
        <v>31.8</v>
      </c>
      <c r="AG24" s="101">
        <f t="shared" si="3"/>
        <v>32.700000000000003</v>
      </c>
      <c r="AH24" s="102">
        <f t="shared" si="4"/>
        <v>30.416666666666668</v>
      </c>
      <c r="AJ24" t="s">
        <v>35</v>
      </c>
      <c r="AK24" t="s">
        <v>35</v>
      </c>
      <c r="AL24" t="s">
        <v>35</v>
      </c>
      <c r="AM24" t="s">
        <v>35</v>
      </c>
    </row>
    <row r="25" spans="1:39" x14ac:dyDescent="0.2">
      <c r="A25" s="51" t="s">
        <v>154</v>
      </c>
      <c r="B25" s="95">
        <f>[21]Julho!$C$5</f>
        <v>27</v>
      </c>
      <c r="C25" s="95">
        <f>[21]Julho!$C$6</f>
        <v>27.6</v>
      </c>
      <c r="D25" s="95">
        <f>[21]Julho!$C$7</f>
        <v>27.2</v>
      </c>
      <c r="E25" s="95">
        <f>[21]Julho!$C$8</f>
        <v>26</v>
      </c>
      <c r="F25" s="95">
        <f>[21]Julho!$C$9</f>
        <v>28.4</v>
      </c>
      <c r="G25" s="95">
        <f>[21]Julho!$C$10</f>
        <v>28.2</v>
      </c>
      <c r="H25" s="95">
        <f>[21]Julho!$C$11</f>
        <v>27.1</v>
      </c>
      <c r="I25" s="95">
        <f>[21]Julho!$C$12</f>
        <v>31.3</v>
      </c>
      <c r="J25" s="95">
        <f>[21]Julho!$C$13</f>
        <v>30.2</v>
      </c>
      <c r="K25" s="95">
        <f>[21]Julho!$C$14</f>
        <v>30.8</v>
      </c>
      <c r="L25" s="95">
        <f>[21]Julho!$C$15</f>
        <v>32.799999999999997</v>
      </c>
      <c r="M25" s="95">
        <f>[21]Julho!$C$16</f>
        <v>32.799999999999997</v>
      </c>
      <c r="N25" s="95">
        <f>[21]Julho!$C$17</f>
        <v>18.3</v>
      </c>
      <c r="O25" s="95">
        <f>[21]Julho!$C$18</f>
        <v>18.100000000000001</v>
      </c>
      <c r="P25" s="95">
        <f>[21]Julho!$C$19</f>
        <v>20.8</v>
      </c>
      <c r="Q25" s="95">
        <f>[21]Julho!$C$20</f>
        <v>23.1</v>
      </c>
      <c r="R25" s="95">
        <f>[21]Julho!$C$21</f>
        <v>20.2</v>
      </c>
      <c r="S25" s="95">
        <f>[21]Julho!$C$22</f>
        <v>18.8</v>
      </c>
      <c r="T25" s="95">
        <f>[21]Julho!$C$23</f>
        <v>25.4</v>
      </c>
      <c r="U25" s="95">
        <f>[21]Julho!$C$24</f>
        <v>28.7</v>
      </c>
      <c r="V25" s="95">
        <f>[21]Julho!$C$25</f>
        <v>29.5</v>
      </c>
      <c r="W25" s="95">
        <f>[21]Julho!$C$26</f>
        <v>30.8</v>
      </c>
      <c r="X25" s="95">
        <f>[21]Julho!$C$27</f>
        <v>31.8</v>
      </c>
      <c r="Y25" s="95">
        <f>[21]Julho!$C$28</f>
        <v>30.8</v>
      </c>
      <c r="Z25" s="95">
        <f>[21]Julho!$C$29</f>
        <v>32.200000000000003</v>
      </c>
      <c r="AA25" s="95">
        <f>[21]Julho!$C$30</f>
        <v>32.200000000000003</v>
      </c>
      <c r="AB25" s="95">
        <f>[21]Julho!$C$31</f>
        <v>23</v>
      </c>
      <c r="AC25" s="95">
        <f>[21]Julho!$C$32</f>
        <v>21.1</v>
      </c>
      <c r="AD25" s="95">
        <f>[21]Julho!$C$33</f>
        <v>21</v>
      </c>
      <c r="AE25" s="95">
        <f>[21]Julho!$C$34</f>
        <v>26.7</v>
      </c>
      <c r="AF25" s="95">
        <f>[21]Julho!$C$35</f>
        <v>30.8</v>
      </c>
      <c r="AG25" s="101">
        <f t="shared" si="3"/>
        <v>32.799999999999997</v>
      </c>
      <c r="AH25" s="102">
        <f t="shared" si="4"/>
        <v>26.861290322580647</v>
      </c>
      <c r="AI25" s="12" t="s">
        <v>35</v>
      </c>
      <c r="AJ25" t="s">
        <v>35</v>
      </c>
      <c r="AK25" t="s">
        <v>35</v>
      </c>
      <c r="AM25" t="s">
        <v>35</v>
      </c>
    </row>
    <row r="26" spans="1:39" x14ac:dyDescent="0.2">
      <c r="A26" s="51" t="s">
        <v>155</v>
      </c>
      <c r="B26" s="95">
        <f>[22]Julho!$C$5</f>
        <v>27.3</v>
      </c>
      <c r="C26" s="95">
        <f>[22]Julho!$C$6</f>
        <v>27.1</v>
      </c>
      <c r="D26" s="95">
        <f>[22]Julho!$C$7</f>
        <v>27.1</v>
      </c>
      <c r="E26" s="95">
        <f>[22]Julho!$C$8</f>
        <v>26.3</v>
      </c>
      <c r="F26" s="95">
        <f>[22]Julho!$C$9</f>
        <v>27.7</v>
      </c>
      <c r="G26" s="95">
        <f>[22]Julho!$C$10</f>
        <v>30.4</v>
      </c>
      <c r="H26" s="95">
        <f>[22]Julho!$C$11</f>
        <v>30.1</v>
      </c>
      <c r="I26" s="95">
        <f>[22]Julho!$C$12</f>
        <v>30.1</v>
      </c>
      <c r="J26" s="95">
        <f>[22]Julho!$C$13</f>
        <v>31.8</v>
      </c>
      <c r="K26" s="95">
        <f>[22]Julho!$C$14</f>
        <v>31.4</v>
      </c>
      <c r="L26" s="95">
        <f>[22]Julho!$C$15</f>
        <v>32.1</v>
      </c>
      <c r="M26" s="95">
        <f>[22]Julho!$C$16</f>
        <v>32.4</v>
      </c>
      <c r="N26" s="95">
        <f>[22]Julho!$C$17</f>
        <v>25.1</v>
      </c>
      <c r="O26" s="95">
        <f>[22]Julho!$C$18</f>
        <v>18.8</v>
      </c>
      <c r="P26" s="95">
        <f>[22]Julho!$C$19</f>
        <v>23.3</v>
      </c>
      <c r="Q26" s="95">
        <f>[22]Julho!$C$20</f>
        <v>24.9</v>
      </c>
      <c r="R26" s="95">
        <f>[22]Julho!$C$21</f>
        <v>25.8</v>
      </c>
      <c r="S26" s="95">
        <f>[22]Julho!$C$22</f>
        <v>19.8</v>
      </c>
      <c r="T26" s="95">
        <f>[22]Julho!$C$23</f>
        <v>26.7</v>
      </c>
      <c r="U26" s="95">
        <f>[22]Julho!$C$24</f>
        <v>28.7</v>
      </c>
      <c r="V26" s="95">
        <f>[22]Julho!$C$25</f>
        <v>31.8</v>
      </c>
      <c r="W26" s="95">
        <f>[22]Julho!$C$26</f>
        <v>31.4</v>
      </c>
      <c r="X26" s="95">
        <f>[22]Julho!$C$27</f>
        <v>31.7</v>
      </c>
      <c r="Y26" s="95">
        <f>[22]Julho!$C$28</f>
        <v>31.1</v>
      </c>
      <c r="Z26" s="95">
        <f>[22]Julho!$C$29</f>
        <v>31.7</v>
      </c>
      <c r="AA26" s="95">
        <f>[22]Julho!$C$30</f>
        <v>31.1</v>
      </c>
      <c r="AB26" s="95">
        <f>[22]Julho!$C$31</f>
        <v>29</v>
      </c>
      <c r="AC26" s="95">
        <f>[22]Julho!$C$32</f>
        <v>27.5</v>
      </c>
      <c r="AD26" s="95">
        <f>[22]Julho!$C$33</f>
        <v>23.2</v>
      </c>
      <c r="AE26" s="95">
        <f>[22]Julho!$C$34</f>
        <v>28.8</v>
      </c>
      <c r="AF26" s="95">
        <f>[22]Julho!$C$35</f>
        <v>32.299999999999997</v>
      </c>
      <c r="AG26" s="101">
        <f t="shared" si="3"/>
        <v>32.4</v>
      </c>
      <c r="AH26" s="102">
        <f t="shared" si="4"/>
        <v>28.2741935483871</v>
      </c>
      <c r="AJ26" t="s">
        <v>35</v>
      </c>
      <c r="AL26" t="s">
        <v>35</v>
      </c>
      <c r="AM26" t="s">
        <v>35</v>
      </c>
    </row>
    <row r="27" spans="1:39" x14ac:dyDescent="0.2">
      <c r="A27" s="51" t="s">
        <v>8</v>
      </c>
      <c r="B27" s="95">
        <f>[23]Julho!$C$5</f>
        <v>26.2</v>
      </c>
      <c r="C27" s="95">
        <f>[23]Julho!$C$6</f>
        <v>26.2</v>
      </c>
      <c r="D27" s="95">
        <f>[23]Julho!$C$7</f>
        <v>26.1</v>
      </c>
      <c r="E27" s="95">
        <f>[23]Julho!$C$8</f>
        <v>24.9</v>
      </c>
      <c r="F27" s="95">
        <f>[23]Julho!$C$9</f>
        <v>27.2</v>
      </c>
      <c r="G27" s="95">
        <f>[23]Julho!$C$10</f>
        <v>26.8</v>
      </c>
      <c r="H27" s="95">
        <f>[23]Julho!$C$11</f>
        <v>26.5</v>
      </c>
      <c r="I27" s="95">
        <f>[23]Julho!$C$12</f>
        <v>29.3</v>
      </c>
      <c r="J27" s="95">
        <f>[23]Julho!$C$13</f>
        <v>26.4</v>
      </c>
      <c r="K27" s="95">
        <f>[23]Julho!$C$14</f>
        <v>30.3</v>
      </c>
      <c r="L27" s="95">
        <f>[23]Julho!$C$15</f>
        <v>32.4</v>
      </c>
      <c r="M27" s="95">
        <f>[23]Julho!$C$16</f>
        <v>32.700000000000003</v>
      </c>
      <c r="N27" s="95">
        <f>[23]Julho!$C$17</f>
        <v>19</v>
      </c>
      <c r="O27" s="95">
        <f>[23]Julho!$C$18</f>
        <v>17.5</v>
      </c>
      <c r="P27" s="95">
        <f>[23]Julho!$C$19</f>
        <v>20</v>
      </c>
      <c r="Q27" s="95">
        <f>[23]Julho!$C$20</f>
        <v>21.1</v>
      </c>
      <c r="R27" s="95">
        <f>[23]Julho!$C$21</f>
        <v>20.8</v>
      </c>
      <c r="S27" s="95">
        <f>[23]Julho!$C$22</f>
        <v>19.600000000000001</v>
      </c>
      <c r="T27" s="95">
        <f>[23]Julho!$C$23</f>
        <v>24.5</v>
      </c>
      <c r="U27" s="95">
        <f>[23]Julho!$C$24</f>
        <v>27.3</v>
      </c>
      <c r="V27" s="95">
        <f>[23]Julho!$C$25</f>
        <v>27.6</v>
      </c>
      <c r="W27" s="95">
        <f>[23]Julho!$C$26</f>
        <v>29</v>
      </c>
      <c r="X27" s="95">
        <f>[23]Julho!$C$27</f>
        <v>30.5</v>
      </c>
      <c r="Y27" s="95">
        <f>[23]Julho!$C$28</f>
        <v>29</v>
      </c>
      <c r="Z27" s="95">
        <f>[23]Julho!$C$29</f>
        <v>31.5</v>
      </c>
      <c r="AA27" s="95">
        <f>[23]Julho!$C$30</f>
        <v>31.9</v>
      </c>
      <c r="AB27" s="95">
        <f>[23]Julho!$C$31</f>
        <v>24.1</v>
      </c>
      <c r="AC27" s="95">
        <f>[23]Julho!$C$32</f>
        <v>19.899999999999999</v>
      </c>
      <c r="AD27" s="95">
        <f>[23]Julho!$C$33</f>
        <v>22.4</v>
      </c>
      <c r="AE27" s="95">
        <f>[23]Julho!$C$34</f>
        <v>25.7</v>
      </c>
      <c r="AF27" s="95">
        <f>[23]Julho!$C$35</f>
        <v>29.1</v>
      </c>
      <c r="AG27" s="101">
        <f t="shared" si="3"/>
        <v>32.700000000000003</v>
      </c>
      <c r="AH27" s="102">
        <f t="shared" si="4"/>
        <v>25.983870967741939</v>
      </c>
      <c r="AJ27" t="s">
        <v>35</v>
      </c>
    </row>
    <row r="28" spans="1:39" x14ac:dyDescent="0.2">
      <c r="A28" s="51" t="s">
        <v>9</v>
      </c>
      <c r="B28" s="95">
        <f>[24]Julho!$C$5</f>
        <v>28</v>
      </c>
      <c r="C28" s="95">
        <f>[24]Julho!$C$6</f>
        <v>27.6</v>
      </c>
      <c r="D28" s="95">
        <f>[24]Julho!$C$7</f>
        <v>27.3</v>
      </c>
      <c r="E28" s="95">
        <f>[24]Julho!$C$8</f>
        <v>26.6</v>
      </c>
      <c r="F28" s="95">
        <f>[24]Julho!$C$9</f>
        <v>28.7</v>
      </c>
      <c r="G28" s="95">
        <f>[24]Julho!$C$10</f>
        <v>29.8</v>
      </c>
      <c r="H28" s="95">
        <f>[24]Julho!$C$11</f>
        <v>29.8</v>
      </c>
      <c r="I28" s="95">
        <f>[24]Julho!$C$12</f>
        <v>31.3</v>
      </c>
      <c r="J28" s="95">
        <f>[24]Julho!$C$13</f>
        <v>30.2</v>
      </c>
      <c r="K28" s="95">
        <f>[24]Julho!$C$14</f>
        <v>31.7</v>
      </c>
      <c r="L28" s="95">
        <f>[24]Julho!$C$15</f>
        <v>33.6</v>
      </c>
      <c r="M28" s="95">
        <f>[24]Julho!$C$16</f>
        <v>32.799999999999997</v>
      </c>
      <c r="N28" s="95">
        <f>[24]Julho!$C$17</f>
        <v>27.3</v>
      </c>
      <c r="O28" s="95">
        <f>[24]Julho!$C$18</f>
        <v>18.899999999999999</v>
      </c>
      <c r="P28" s="95">
        <f>[24]Julho!$C$19</f>
        <v>23.3</v>
      </c>
      <c r="Q28" s="95">
        <f>[24]Julho!$C$20</f>
        <v>24.5</v>
      </c>
      <c r="R28" s="95">
        <f>[24]Julho!$C$21</f>
        <v>26</v>
      </c>
      <c r="S28" s="95">
        <f>[24]Julho!$C$22</f>
        <v>20.8</v>
      </c>
      <c r="T28" s="95">
        <f>[24]Julho!$C$23</f>
        <v>26</v>
      </c>
      <c r="U28" s="95">
        <f>[24]Julho!$C$24</f>
        <v>28.6</v>
      </c>
      <c r="V28" s="95">
        <f>[24]Julho!$C$25</f>
        <v>30.5</v>
      </c>
      <c r="W28" s="95">
        <f>[24]Julho!$C$26</f>
        <v>30.2</v>
      </c>
      <c r="X28" s="95">
        <f>[24]Julho!$C$27</f>
        <v>31.4</v>
      </c>
      <c r="Y28" s="95">
        <f>[24]Julho!$C$28</f>
        <v>31.4</v>
      </c>
      <c r="Z28" s="95">
        <f>[24]Julho!$C$29</f>
        <v>31.3</v>
      </c>
      <c r="AA28" s="95">
        <f>[24]Julho!$C$30</f>
        <v>32.1</v>
      </c>
      <c r="AB28" s="95">
        <f>[24]Julho!$C$31</f>
        <v>31.2</v>
      </c>
      <c r="AC28" s="95">
        <f>[24]Julho!$C$32</f>
        <v>23.3</v>
      </c>
      <c r="AD28" s="95">
        <f>[24]Julho!$C$33</f>
        <v>25.8</v>
      </c>
      <c r="AE28" s="95">
        <f>[24]Julho!$C$34</f>
        <v>27.7</v>
      </c>
      <c r="AF28" s="95">
        <f>[24]Julho!$C$35</f>
        <v>30.8</v>
      </c>
      <c r="AG28" s="101">
        <f t="shared" si="3"/>
        <v>33.6</v>
      </c>
      <c r="AH28" s="102">
        <f t="shared" si="4"/>
        <v>28.338709677419356</v>
      </c>
      <c r="AL28" t="s">
        <v>35</v>
      </c>
    </row>
    <row r="29" spans="1:39" hidden="1" x14ac:dyDescent="0.2">
      <c r="A29" s="51" t="s">
        <v>32</v>
      </c>
      <c r="B29" s="95" t="str">
        <f>[25]Julho!$C$5</f>
        <v>*</v>
      </c>
      <c r="C29" s="95" t="str">
        <f>[25]Julho!$C$6</f>
        <v>*</v>
      </c>
      <c r="D29" s="95" t="str">
        <f>[25]Julho!$C$7</f>
        <v>*</v>
      </c>
      <c r="E29" s="95" t="str">
        <f>[25]Julho!$C$8</f>
        <v>*</v>
      </c>
      <c r="F29" s="95" t="str">
        <f>[25]Julho!$C$9</f>
        <v>*</v>
      </c>
      <c r="G29" s="95" t="str">
        <f>[25]Julho!$C$10</f>
        <v>*</v>
      </c>
      <c r="H29" s="95" t="str">
        <f>[25]Julho!$C$11</f>
        <v>*</v>
      </c>
      <c r="I29" s="95" t="str">
        <f>[25]Julho!$C$12</f>
        <v>*</v>
      </c>
      <c r="J29" s="95" t="str">
        <f>[25]Julho!$C$13</f>
        <v>*</v>
      </c>
      <c r="K29" s="95" t="str">
        <f>[25]Julho!$C$14</f>
        <v>*</v>
      </c>
      <c r="L29" s="95" t="str">
        <f>[25]Julho!$C$15</f>
        <v>*</v>
      </c>
      <c r="M29" s="95" t="str">
        <f>[25]Julho!$C$16</f>
        <v>*</v>
      </c>
      <c r="N29" s="95" t="str">
        <f>[25]Julho!$C$17</f>
        <v>*</v>
      </c>
      <c r="O29" s="95" t="str">
        <f>[25]Julho!$C$18</f>
        <v>*</v>
      </c>
      <c r="P29" s="95" t="str">
        <f>[25]Julho!$C$19</f>
        <v>*</v>
      </c>
      <c r="Q29" s="95" t="str">
        <f>[25]Julho!$C$20</f>
        <v>*</v>
      </c>
      <c r="R29" s="95" t="str">
        <f>[25]Julho!$C$21</f>
        <v>*</v>
      </c>
      <c r="S29" s="95" t="str">
        <f>[25]Julho!$C$22</f>
        <v>*</v>
      </c>
      <c r="T29" s="95" t="str">
        <f>[25]Julho!$C$23</f>
        <v>*</v>
      </c>
      <c r="U29" s="95" t="str">
        <f>[25]Julho!$C$24</f>
        <v>*</v>
      </c>
      <c r="V29" s="95" t="str">
        <f>[25]Julho!$C$25</f>
        <v>*</v>
      </c>
      <c r="W29" s="95" t="str">
        <f>[25]Julho!$C$26</f>
        <v>*</v>
      </c>
      <c r="X29" s="95" t="str">
        <f>[25]Julho!$C$27</f>
        <v>*</v>
      </c>
      <c r="Y29" s="95" t="str">
        <f>[25]Julho!$C$28</f>
        <v>*</v>
      </c>
      <c r="Z29" s="95" t="str">
        <f>[25]Julho!$C$29</f>
        <v>*</v>
      </c>
      <c r="AA29" s="95" t="str">
        <f>[25]Julho!$C$30</f>
        <v>*</v>
      </c>
      <c r="AB29" s="95" t="str">
        <f>[25]Julho!$C$31</f>
        <v>*</v>
      </c>
      <c r="AC29" s="95" t="str">
        <f>[25]Julho!$C$32</f>
        <v>*</v>
      </c>
      <c r="AD29" s="95" t="str">
        <f>[25]Julho!$C$33</f>
        <v>*</v>
      </c>
      <c r="AE29" s="95" t="str">
        <f>[25]Julho!$C$34</f>
        <v>*</v>
      </c>
      <c r="AF29" s="95" t="str">
        <f>[25]Julho!$C$35</f>
        <v>*</v>
      </c>
      <c r="AG29" s="101" t="s">
        <v>207</v>
      </c>
      <c r="AH29" s="102" t="s">
        <v>207</v>
      </c>
      <c r="AL29" t="s">
        <v>35</v>
      </c>
      <c r="AM29" t="s">
        <v>35</v>
      </c>
    </row>
    <row r="30" spans="1:39" x14ac:dyDescent="0.2">
      <c r="A30" s="51" t="s">
        <v>10</v>
      </c>
      <c r="B30" s="95">
        <f>[26]Julho!$C$5</f>
        <v>27.2</v>
      </c>
      <c r="C30" s="95">
        <f>[26]Julho!$C$6</f>
        <v>27.7</v>
      </c>
      <c r="D30" s="95">
        <f>[26]Julho!$C$7</f>
        <v>27.4</v>
      </c>
      <c r="E30" s="95">
        <f>[26]Julho!$C$8</f>
        <v>26.2</v>
      </c>
      <c r="F30" s="95">
        <f>[26]Julho!$C$9</f>
        <v>28.9</v>
      </c>
      <c r="G30" s="95">
        <f>[26]Julho!$C$10</f>
        <v>29.9</v>
      </c>
      <c r="H30" s="95">
        <f>[26]Julho!$C$11</f>
        <v>28.6</v>
      </c>
      <c r="I30" s="95">
        <f>[26]Julho!$C$12</f>
        <v>31.6</v>
      </c>
      <c r="J30" s="95">
        <f>[26]Julho!$C$13</f>
        <v>31.5</v>
      </c>
      <c r="K30" s="95">
        <f>[26]Julho!$C$14</f>
        <v>31.1</v>
      </c>
      <c r="L30" s="95">
        <f>[26]Julho!$C$15</f>
        <v>32.700000000000003</v>
      </c>
      <c r="M30" s="95">
        <f>[26]Julho!$C$16</f>
        <v>32.6</v>
      </c>
      <c r="N30" s="95">
        <f>[26]Julho!$C$17</f>
        <v>27</v>
      </c>
      <c r="O30" s="95">
        <f>[26]Julho!$C$18</f>
        <v>17.8</v>
      </c>
      <c r="P30" s="95">
        <f>[26]Julho!$C$19</f>
        <v>22.3</v>
      </c>
      <c r="Q30" s="95">
        <f>[26]Julho!$C$20</f>
        <v>23.3</v>
      </c>
      <c r="R30" s="95">
        <f>[26]Julho!$C$21</f>
        <v>23.3</v>
      </c>
      <c r="S30" s="95">
        <f>[26]Julho!$C$22</f>
        <v>19</v>
      </c>
      <c r="T30" s="95">
        <f>[26]Julho!$C$23</f>
        <v>23.8</v>
      </c>
      <c r="U30" s="95">
        <f>[26]Julho!$C$24</f>
        <v>28.5</v>
      </c>
      <c r="V30" s="95">
        <f>[26]Julho!$C$25</f>
        <v>30.4</v>
      </c>
      <c r="W30" s="95">
        <f>[26]Julho!$C$26</f>
        <v>30.8</v>
      </c>
      <c r="X30" s="95">
        <f>[26]Julho!$C$27</f>
        <v>31.8</v>
      </c>
      <c r="Y30" s="95">
        <f>[26]Julho!$C$28</f>
        <v>31.3</v>
      </c>
      <c r="Z30" s="95">
        <f>[26]Julho!$C$29</f>
        <v>31.3</v>
      </c>
      <c r="AA30" s="95">
        <f>[26]Julho!$C$30</f>
        <v>31.8</v>
      </c>
      <c r="AB30" s="95">
        <f>[26]Julho!$C$31</f>
        <v>25.7</v>
      </c>
      <c r="AC30" s="95">
        <f>[26]Julho!$C$32</f>
        <v>22.7</v>
      </c>
      <c r="AD30" s="95">
        <f>[26]Julho!$C$33</f>
        <v>21.5</v>
      </c>
      <c r="AE30" s="95">
        <f>[26]Julho!$C$34</f>
        <v>27.7</v>
      </c>
      <c r="AF30" s="95">
        <f>[26]Julho!$C$35</f>
        <v>31.5</v>
      </c>
      <c r="AG30" s="101">
        <f t="shared" si="3"/>
        <v>32.700000000000003</v>
      </c>
      <c r="AH30" s="102">
        <f t="shared" si="4"/>
        <v>27.641935483870967</v>
      </c>
      <c r="AL30" t="s">
        <v>35</v>
      </c>
      <c r="AM30" t="s">
        <v>35</v>
      </c>
    </row>
    <row r="31" spans="1:39" x14ac:dyDescent="0.2">
      <c r="A31" s="51" t="s">
        <v>156</v>
      </c>
      <c r="B31" s="95" t="str">
        <f>[27]Julho!$C$5</f>
        <v>*</v>
      </c>
      <c r="C31" s="95" t="str">
        <f>[27]Julho!$C$6</f>
        <v>*</v>
      </c>
      <c r="D31" s="95" t="str">
        <f>[27]Julho!$C$7</f>
        <v>*</v>
      </c>
      <c r="E31" s="95" t="str">
        <f>[27]Julho!$C$8</f>
        <v>*</v>
      </c>
      <c r="F31" s="95" t="str">
        <f>[27]Julho!$C$9</f>
        <v>*</v>
      </c>
      <c r="G31" s="95" t="str">
        <f>[27]Julho!$C$10</f>
        <v>*</v>
      </c>
      <c r="H31" s="95" t="str">
        <f>[27]Julho!$C$11</f>
        <v>*</v>
      </c>
      <c r="I31" s="95" t="str">
        <f>[27]Julho!$C$12</f>
        <v>*</v>
      </c>
      <c r="J31" s="95" t="str">
        <f>[27]Julho!$C$13</f>
        <v>*</v>
      </c>
      <c r="K31" s="95" t="str">
        <f>[27]Julho!$C$14</f>
        <v>*</v>
      </c>
      <c r="L31" s="95" t="str">
        <f>[27]Julho!$C$15</f>
        <v>*</v>
      </c>
      <c r="M31" s="95" t="str">
        <f>[27]Julho!$C$16</f>
        <v>*</v>
      </c>
      <c r="N31" s="95" t="str">
        <f>[27]Julho!$C$17</f>
        <v>*</v>
      </c>
      <c r="O31" s="95" t="str">
        <f>[27]Julho!$C$18</f>
        <v>*</v>
      </c>
      <c r="P31" s="95" t="str">
        <f>[27]Julho!$C$19</f>
        <v>*</v>
      </c>
      <c r="Q31" s="95" t="str">
        <f>[27]Julho!$C$20</f>
        <v>*</v>
      </c>
      <c r="R31" s="95" t="str">
        <f>[27]Julho!$C$21</f>
        <v>*</v>
      </c>
      <c r="S31" s="95" t="str">
        <f>[27]Julho!$C$22</f>
        <v>*</v>
      </c>
      <c r="T31" s="95">
        <f>[27]Julho!$C$23</f>
        <v>23.8</v>
      </c>
      <c r="U31" s="95">
        <f>[27]Julho!$C$24</f>
        <v>27</v>
      </c>
      <c r="V31" s="95">
        <f>[27]Julho!$C$25</f>
        <v>30.3</v>
      </c>
      <c r="W31" s="95">
        <f>[27]Julho!$C$26</f>
        <v>31</v>
      </c>
      <c r="X31" s="95">
        <f>[27]Julho!$C$27</f>
        <v>30.7</v>
      </c>
      <c r="Y31" s="95">
        <f>[27]Julho!$C$28</f>
        <v>30.1</v>
      </c>
      <c r="Z31" s="95">
        <f>[27]Julho!$C$29</f>
        <v>30.6</v>
      </c>
      <c r="AA31" s="95">
        <f>[27]Julho!$C$30</f>
        <v>28.6</v>
      </c>
      <c r="AB31" s="95">
        <f>[27]Julho!$C$31</f>
        <v>25.6</v>
      </c>
      <c r="AC31" s="95">
        <f>[27]Julho!$C$32</f>
        <v>26</v>
      </c>
      <c r="AD31" s="95">
        <f>[27]Julho!$C$33</f>
        <v>19.3</v>
      </c>
      <c r="AE31" s="95">
        <f>[27]Julho!$C$34</f>
        <v>28.1</v>
      </c>
      <c r="AF31" s="95">
        <f>[27]Julho!$C$35</f>
        <v>30.7</v>
      </c>
      <c r="AG31" s="101">
        <f t="shared" si="3"/>
        <v>31</v>
      </c>
      <c r="AH31" s="102">
        <f t="shared" si="4"/>
        <v>27.830769230769231</v>
      </c>
      <c r="AI31" s="12" t="s">
        <v>35</v>
      </c>
      <c r="AL31" t="s">
        <v>35</v>
      </c>
    </row>
    <row r="32" spans="1:39" x14ac:dyDescent="0.2">
      <c r="A32" s="51" t="s">
        <v>11</v>
      </c>
      <c r="B32" s="95">
        <f>[28]Julho!$C$5</f>
        <v>27.7</v>
      </c>
      <c r="C32" s="95">
        <f>[28]Julho!$C$6</f>
        <v>27.7</v>
      </c>
      <c r="D32" s="95">
        <f>[28]Julho!$C$7</f>
        <v>27.6</v>
      </c>
      <c r="E32" s="95">
        <f>[28]Julho!$C$8</f>
        <v>27.2</v>
      </c>
      <c r="F32" s="95">
        <f>[28]Julho!$C$9</f>
        <v>28.6</v>
      </c>
      <c r="G32" s="95">
        <f>[28]Julho!$C$10</f>
        <v>31.1</v>
      </c>
      <c r="H32" s="95">
        <f>[28]Julho!$C$11</f>
        <v>29.9</v>
      </c>
      <c r="I32" s="95">
        <f>[28]Julho!$C$12</f>
        <v>29.2</v>
      </c>
      <c r="J32" s="95">
        <f>[28]Julho!$C$13</f>
        <v>31.7</v>
      </c>
      <c r="K32" s="95">
        <f>[28]Julho!$C$14</f>
        <v>31.8</v>
      </c>
      <c r="L32" s="95">
        <f>[28]Julho!$C$15</f>
        <v>31.6</v>
      </c>
      <c r="M32" s="95">
        <f>[28]Julho!$C$16</f>
        <v>31.9</v>
      </c>
      <c r="N32" s="95">
        <f>[28]Julho!$C$17</f>
        <v>25.5</v>
      </c>
      <c r="O32" s="95">
        <f>[28]Julho!$C$18</f>
        <v>18.899999999999999</v>
      </c>
      <c r="P32" s="95">
        <f>[28]Julho!$C$19</f>
        <v>23.7</v>
      </c>
      <c r="Q32" s="95">
        <f>[28]Julho!$C$20</f>
        <v>27.5</v>
      </c>
      <c r="R32" s="95">
        <f>[28]Julho!$C$21</f>
        <v>28</v>
      </c>
      <c r="S32" s="95">
        <f>[28]Julho!$C$22</f>
        <v>21.2</v>
      </c>
      <c r="T32" s="95">
        <f>[28]Julho!$C$23</f>
        <v>26.5</v>
      </c>
      <c r="U32" s="95">
        <f>[28]Julho!$C$24</f>
        <v>29.6</v>
      </c>
      <c r="V32" s="95">
        <f>[28]Julho!$C$25</f>
        <v>32.799999999999997</v>
      </c>
      <c r="W32" s="95">
        <f>[28]Julho!$C$26</f>
        <v>32.299999999999997</v>
      </c>
      <c r="X32" s="95">
        <f>[28]Julho!$C$27</f>
        <v>32.5</v>
      </c>
      <c r="Y32" s="95">
        <f>[28]Julho!$C$28</f>
        <v>32.6</v>
      </c>
      <c r="Z32" s="95">
        <f>[28]Julho!$C$29</f>
        <v>32.299999999999997</v>
      </c>
      <c r="AA32" s="95">
        <f>[28]Julho!$C$30</f>
        <v>31.1</v>
      </c>
      <c r="AB32" s="95">
        <f>[28]Julho!$C$31</f>
        <v>29.8</v>
      </c>
      <c r="AC32" s="95">
        <f>[28]Julho!$C$32</f>
        <v>26.1</v>
      </c>
      <c r="AD32" s="95">
        <f>[28]Julho!$C$33</f>
        <v>20.399999999999999</v>
      </c>
      <c r="AE32" s="95">
        <f>[28]Julho!$C$34</f>
        <v>29.6</v>
      </c>
      <c r="AF32" s="95">
        <f>[28]Julho!$C$35</f>
        <v>32</v>
      </c>
      <c r="AG32" s="101">
        <f t="shared" si="3"/>
        <v>32.799999999999997</v>
      </c>
      <c r="AH32" s="102">
        <f t="shared" si="4"/>
        <v>28.658064516129027</v>
      </c>
      <c r="AM32" t="s">
        <v>35</v>
      </c>
    </row>
    <row r="33" spans="1:39" s="5" customFormat="1" x14ac:dyDescent="0.2">
      <c r="A33" s="51" t="s">
        <v>12</v>
      </c>
      <c r="B33" s="95">
        <f>[29]Julho!$C$5</f>
        <v>28.9</v>
      </c>
      <c r="C33" s="95">
        <f>[29]Julho!$C$6</f>
        <v>29.7</v>
      </c>
      <c r="D33" s="95">
        <f>[29]Julho!$C$7</f>
        <v>30.1</v>
      </c>
      <c r="E33" s="95">
        <f>[29]Julho!$C$8</f>
        <v>29.8</v>
      </c>
      <c r="F33" s="95">
        <f>[29]Julho!$C$9</f>
        <v>30.3</v>
      </c>
      <c r="G33" s="95">
        <f>[29]Julho!$C$10</f>
        <v>28.3</v>
      </c>
      <c r="H33" s="95">
        <f>[29]Julho!$C$11</f>
        <v>31</v>
      </c>
      <c r="I33" s="95">
        <f>[29]Julho!$C$12</f>
        <v>29.6</v>
      </c>
      <c r="J33" s="95">
        <f>[29]Julho!$C$13</f>
        <v>30.6</v>
      </c>
      <c r="K33" s="95">
        <f>[29]Julho!$C$14</f>
        <v>31.1</v>
      </c>
      <c r="L33" s="95">
        <f>[29]Julho!$C$15</f>
        <v>32.6</v>
      </c>
      <c r="M33" s="95">
        <f>[29]Julho!$C$16</f>
        <v>31.8</v>
      </c>
      <c r="N33" s="95">
        <f>[29]Julho!$C$17</f>
        <v>25.1</v>
      </c>
      <c r="O33" s="95">
        <f>[29]Julho!$C$18</f>
        <v>20.5</v>
      </c>
      <c r="P33" s="95">
        <f>[29]Julho!$C$19</f>
        <v>25.1</v>
      </c>
      <c r="Q33" s="95">
        <f>[29]Julho!$C$20</f>
        <v>27.4</v>
      </c>
      <c r="R33" s="95">
        <f>[29]Julho!$C$21</f>
        <v>28.4</v>
      </c>
      <c r="S33" s="95">
        <f>[29]Julho!$C$22</f>
        <v>23.5</v>
      </c>
      <c r="T33" s="95">
        <f>[29]Julho!$C$23</f>
        <v>26.4</v>
      </c>
      <c r="U33" s="95">
        <f>[29]Julho!$C$24</f>
        <v>31.1</v>
      </c>
      <c r="V33" s="95">
        <f>[29]Julho!$C$25</f>
        <v>32.9</v>
      </c>
      <c r="W33" s="95">
        <f>[29]Julho!$C$26</f>
        <v>32.1</v>
      </c>
      <c r="X33" s="95">
        <f>[29]Julho!$C$27</f>
        <v>32</v>
      </c>
      <c r="Y33" s="95">
        <f>[29]Julho!$C$28</f>
        <v>33.1</v>
      </c>
      <c r="Z33" s="95">
        <f>[29]Julho!$C$29</f>
        <v>32.200000000000003</v>
      </c>
      <c r="AA33" s="95">
        <f>[29]Julho!$C$30</f>
        <v>31.5</v>
      </c>
      <c r="AB33" s="95">
        <f>[29]Julho!$C$31</f>
        <v>31.2</v>
      </c>
      <c r="AC33" s="95">
        <f>[29]Julho!$C$32</f>
        <v>30.3</v>
      </c>
      <c r="AD33" s="95">
        <f>[29]Julho!$C$33</f>
        <v>27.8</v>
      </c>
      <c r="AE33" s="95">
        <f>[29]Julho!$C$34</f>
        <v>32.200000000000003</v>
      </c>
      <c r="AF33" s="95">
        <f>[29]Julho!$C$35</f>
        <v>33.4</v>
      </c>
      <c r="AG33" s="101">
        <f t="shared" si="3"/>
        <v>33.4</v>
      </c>
      <c r="AH33" s="102">
        <f t="shared" si="4"/>
        <v>29.677419354838712</v>
      </c>
      <c r="AL33" s="5" t="s">
        <v>35</v>
      </c>
      <c r="AM33" s="5" t="s">
        <v>35</v>
      </c>
    </row>
    <row r="34" spans="1:39" x14ac:dyDescent="0.2">
      <c r="A34" s="51" t="s">
        <v>13</v>
      </c>
      <c r="B34" s="95">
        <f>[30]Julho!$C$5</f>
        <v>31.6</v>
      </c>
      <c r="C34" s="95">
        <f>[30]Julho!$C$6</f>
        <v>31.8</v>
      </c>
      <c r="D34" s="95">
        <f>[30]Julho!$C$7</f>
        <v>32.1</v>
      </c>
      <c r="E34" s="95">
        <f>[30]Julho!$C$8</f>
        <v>31.9</v>
      </c>
      <c r="F34" s="95">
        <f>[30]Julho!$C$9</f>
        <v>33.200000000000003</v>
      </c>
      <c r="G34" s="95">
        <f>[30]Julho!$C$10</f>
        <v>33.299999999999997</v>
      </c>
      <c r="H34" s="95">
        <f>[30]Julho!$C$11</f>
        <v>32.5</v>
      </c>
      <c r="I34" s="95">
        <f>[30]Julho!$C$12</f>
        <v>31.5</v>
      </c>
      <c r="J34" s="95">
        <f>[30]Julho!$C$13</f>
        <v>32.9</v>
      </c>
      <c r="K34" s="95">
        <f>[30]Julho!$C$14</f>
        <v>34.4</v>
      </c>
      <c r="L34" s="95">
        <f>[30]Julho!$C$15</f>
        <v>34.9</v>
      </c>
      <c r="M34" s="95">
        <f>[30]Julho!$C$16</f>
        <v>34.4</v>
      </c>
      <c r="N34" s="95">
        <f>[30]Julho!$C$17</f>
        <v>28.4</v>
      </c>
      <c r="O34" s="95">
        <f>[30]Julho!$C$18</f>
        <v>19.5</v>
      </c>
      <c r="P34" s="95">
        <f>[30]Julho!$C$19</f>
        <v>27.2</v>
      </c>
      <c r="Q34" s="95">
        <f>[30]Julho!$C$20</f>
        <v>31.6</v>
      </c>
      <c r="R34" s="95">
        <f>[30]Julho!$C$21</f>
        <v>29.5</v>
      </c>
      <c r="S34" s="95">
        <f>[30]Julho!$C$22</f>
        <v>25.4</v>
      </c>
      <c r="T34" s="95">
        <f>[30]Julho!$C$23</f>
        <v>27.7</v>
      </c>
      <c r="U34" s="95">
        <f>[30]Julho!$C$24</f>
        <v>32.5</v>
      </c>
      <c r="V34" s="95">
        <f>[30]Julho!$C$25</f>
        <v>33.299999999999997</v>
      </c>
      <c r="W34" s="95">
        <f>[30]Julho!$C$26</f>
        <v>32.6</v>
      </c>
      <c r="X34" s="95">
        <f>[30]Julho!$C$27</f>
        <v>33.299999999999997</v>
      </c>
      <c r="Y34" s="95">
        <f>[30]Julho!$C$28</f>
        <v>34.4</v>
      </c>
      <c r="Z34" s="95">
        <f>[30]Julho!$C$29</f>
        <v>33.5</v>
      </c>
      <c r="AA34" s="95">
        <f>[30]Julho!$C$30</f>
        <v>34.299999999999997</v>
      </c>
      <c r="AB34" s="95">
        <f>[30]Julho!$C$31</f>
        <v>31.1</v>
      </c>
      <c r="AC34" s="95">
        <f>[30]Julho!$C$32</f>
        <v>28.9</v>
      </c>
      <c r="AD34" s="95">
        <f>[30]Julho!$C$33</f>
        <v>28.5</v>
      </c>
      <c r="AE34" s="95">
        <f>[30]Julho!$C$34</f>
        <v>34.1</v>
      </c>
      <c r="AF34" s="95">
        <f>[30]Julho!$C$35</f>
        <v>34.6</v>
      </c>
      <c r="AG34" s="101">
        <f t="shared" si="3"/>
        <v>34.9</v>
      </c>
      <c r="AH34" s="102">
        <f t="shared" si="4"/>
        <v>31.448387096774191</v>
      </c>
    </row>
    <row r="35" spans="1:39" x14ac:dyDescent="0.2">
      <c r="A35" s="51" t="s">
        <v>157</v>
      </c>
      <c r="B35" s="95">
        <f>[31]Julho!$C$5</f>
        <v>29.2</v>
      </c>
      <c r="C35" s="95">
        <f>[31]Julho!$C$6</f>
        <v>28.8</v>
      </c>
      <c r="D35" s="95">
        <f>[31]Julho!$C$7</f>
        <v>28.6</v>
      </c>
      <c r="E35" s="95">
        <f>[31]Julho!$C$8</f>
        <v>27.7</v>
      </c>
      <c r="F35" s="95">
        <f>[31]Julho!$C$9</f>
        <v>30.1</v>
      </c>
      <c r="G35" s="95">
        <f>[31]Julho!$C$10</f>
        <v>31</v>
      </c>
      <c r="H35" s="95">
        <f>[31]Julho!$C$11</f>
        <v>31.2</v>
      </c>
      <c r="I35" s="95">
        <f>[31]Julho!$C$12</f>
        <v>31.2</v>
      </c>
      <c r="J35" s="95">
        <f>[31]Julho!$C$13</f>
        <v>31.7</v>
      </c>
      <c r="K35" s="95">
        <f>[31]Julho!$C$14</f>
        <v>33</v>
      </c>
      <c r="L35" s="95">
        <f>[31]Julho!$C$15</f>
        <v>34</v>
      </c>
      <c r="M35" s="95">
        <f>[31]Julho!$C$16</f>
        <v>32.799999999999997</v>
      </c>
      <c r="N35" s="95">
        <f>[31]Julho!$C$17</f>
        <v>25.5</v>
      </c>
      <c r="O35" s="95">
        <f>[31]Julho!$C$18</f>
        <v>19.8</v>
      </c>
      <c r="P35" s="95">
        <f>[31]Julho!$C$19</f>
        <v>25.6</v>
      </c>
      <c r="Q35" s="95">
        <f>[31]Julho!$C$20</f>
        <v>26.8</v>
      </c>
      <c r="R35" s="95">
        <f>[31]Julho!$C$21</f>
        <v>29.6</v>
      </c>
      <c r="S35" s="95">
        <f>[31]Julho!$C$22</f>
        <v>21.9</v>
      </c>
      <c r="T35" s="95">
        <f>[31]Julho!$C$23</f>
        <v>28.4</v>
      </c>
      <c r="U35" s="95">
        <f>[31]Julho!$C$24</f>
        <v>30</v>
      </c>
      <c r="V35" s="95">
        <f>[31]Julho!$C$25</f>
        <v>32.1</v>
      </c>
      <c r="W35" s="95">
        <f>[31]Julho!$C$26</f>
        <v>31.5</v>
      </c>
      <c r="X35" s="95">
        <f>[31]Julho!$C$27</f>
        <v>32.9</v>
      </c>
      <c r="Y35" s="95">
        <f>[31]Julho!$C$28</f>
        <v>32</v>
      </c>
      <c r="Z35" s="95">
        <f>[31]Julho!$C$29</f>
        <v>32.1</v>
      </c>
      <c r="AA35" s="95">
        <f>[31]Julho!$C$30</f>
        <v>33.9</v>
      </c>
      <c r="AB35" s="95">
        <f>[31]Julho!$C$31</f>
        <v>33.1</v>
      </c>
      <c r="AC35" s="95">
        <f>[31]Julho!$C$32</f>
        <v>27.6</v>
      </c>
      <c r="AD35" s="95">
        <f>[31]Julho!$C$33</f>
        <v>24.7</v>
      </c>
      <c r="AE35" s="95">
        <f>[31]Julho!$C$34</f>
        <v>30.3</v>
      </c>
      <c r="AF35" s="95">
        <f>[31]Julho!$C$35</f>
        <v>32.1</v>
      </c>
      <c r="AG35" s="101">
        <f t="shared" si="3"/>
        <v>34</v>
      </c>
      <c r="AH35" s="102">
        <f t="shared" si="4"/>
        <v>29.651612903225811</v>
      </c>
    </row>
    <row r="36" spans="1:39" x14ac:dyDescent="0.2">
      <c r="A36" s="51" t="s">
        <v>128</v>
      </c>
      <c r="B36" s="95" t="str">
        <f>[32]Julho!$C$5</f>
        <v>*</v>
      </c>
      <c r="C36" s="95" t="str">
        <f>[32]Julho!$C$6</f>
        <v>*</v>
      </c>
      <c r="D36" s="95" t="str">
        <f>[32]Julho!$C$7</f>
        <v>*</v>
      </c>
      <c r="E36" s="95" t="str">
        <f>[32]Julho!$C$8</f>
        <v>*</v>
      </c>
      <c r="F36" s="95" t="str">
        <f>[32]Julho!$C$9</f>
        <v>*</v>
      </c>
      <c r="G36" s="95" t="str">
        <f>[32]Julho!$C$10</f>
        <v>*</v>
      </c>
      <c r="H36" s="95" t="str">
        <f>[32]Julho!$C$11</f>
        <v>*</v>
      </c>
      <c r="I36" s="95" t="str">
        <f>[32]Julho!$C$12</f>
        <v>*</v>
      </c>
      <c r="J36" s="95" t="str">
        <f>[32]Julho!$C$13</f>
        <v>*</v>
      </c>
      <c r="K36" s="95" t="str">
        <f>[32]Julho!$C$14</f>
        <v>*</v>
      </c>
      <c r="L36" s="95" t="str">
        <f>[32]Julho!$C$15</f>
        <v>*</v>
      </c>
      <c r="M36" s="95" t="str">
        <f>[32]Julho!$C$16</f>
        <v>*</v>
      </c>
      <c r="N36" s="95" t="str">
        <f>[32]Julho!$C$17</f>
        <v>*</v>
      </c>
      <c r="O36" s="95" t="str">
        <f>[32]Julho!$C$18</f>
        <v>*</v>
      </c>
      <c r="P36" s="95" t="str">
        <f>[32]Julho!$C$19</f>
        <v>*</v>
      </c>
      <c r="Q36" s="95" t="str">
        <f>[32]Julho!$C$20</f>
        <v>*</v>
      </c>
      <c r="R36" s="95" t="str">
        <f>[32]Julho!$C$21</f>
        <v>*</v>
      </c>
      <c r="S36" s="95" t="str">
        <f>[32]Julho!$C$22</f>
        <v>*</v>
      </c>
      <c r="T36" s="95" t="str">
        <f>[32]Julho!$C$23</f>
        <v>*</v>
      </c>
      <c r="U36" s="95" t="str">
        <f>[32]Julho!$C$24</f>
        <v>*</v>
      </c>
      <c r="V36" s="95">
        <f>[32]Julho!$C$25</f>
        <v>30.8</v>
      </c>
      <c r="W36" s="95">
        <f>[32]Julho!$C$26</f>
        <v>31.3</v>
      </c>
      <c r="X36" s="95">
        <f>[32]Julho!$C$27</f>
        <v>32.4</v>
      </c>
      <c r="Y36" s="95">
        <f>[32]Julho!$C$28</f>
        <v>31.8</v>
      </c>
      <c r="Z36" s="95">
        <f>[32]Julho!$C$29</f>
        <v>31.8</v>
      </c>
      <c r="AA36" s="95">
        <f>[32]Julho!$C$30</f>
        <v>33</v>
      </c>
      <c r="AB36" s="95">
        <f>[32]Julho!$C$31</f>
        <v>32.299999999999997</v>
      </c>
      <c r="AC36" s="95">
        <f>[32]Julho!$C$32</f>
        <v>26.7</v>
      </c>
      <c r="AD36" s="95">
        <f>[32]Julho!$C$33</f>
        <v>27.1</v>
      </c>
      <c r="AE36" s="95">
        <f>[32]Julho!$C$34</f>
        <v>28.3</v>
      </c>
      <c r="AF36" s="95">
        <f>[32]Julho!$C$35</f>
        <v>31.9</v>
      </c>
      <c r="AG36" s="101">
        <f t="shared" si="3"/>
        <v>33</v>
      </c>
      <c r="AH36" s="102">
        <f t="shared" si="4"/>
        <v>30.672727272727272</v>
      </c>
      <c r="AL36" t="s">
        <v>35</v>
      </c>
    </row>
    <row r="37" spans="1:39" x14ac:dyDescent="0.2">
      <c r="A37" s="51" t="s">
        <v>14</v>
      </c>
      <c r="B37" s="95">
        <f>[33]Julho!$C$5</f>
        <v>30.3</v>
      </c>
      <c r="C37" s="95">
        <f>[33]Julho!$C$6</f>
        <v>29.8</v>
      </c>
      <c r="D37" s="95">
        <f>[33]Julho!$C$7</f>
        <v>30</v>
      </c>
      <c r="E37" s="95">
        <f>[33]Julho!$C$8</f>
        <v>29</v>
      </c>
      <c r="F37" s="95">
        <f>[33]Julho!$C$9</f>
        <v>30.6</v>
      </c>
      <c r="G37" s="95">
        <f>[33]Julho!$C$10</f>
        <v>29.5</v>
      </c>
      <c r="H37" s="95">
        <f>[33]Julho!$C$11</f>
        <v>31.7</v>
      </c>
      <c r="I37" s="95">
        <f>[33]Julho!$C$12</f>
        <v>32.799999999999997</v>
      </c>
      <c r="J37" s="95">
        <f>[33]Julho!$C$13</f>
        <v>33.1</v>
      </c>
      <c r="K37" s="95">
        <f>[33]Julho!$C$14</f>
        <v>34</v>
      </c>
      <c r="L37" s="95">
        <f>[33]Julho!$C$15</f>
        <v>34.200000000000003</v>
      </c>
      <c r="M37" s="95">
        <f>[33]Julho!$C$16</f>
        <v>34.1</v>
      </c>
      <c r="N37" s="95">
        <f>[33]Julho!$C$17</f>
        <v>27.3</v>
      </c>
      <c r="O37" s="95">
        <f>[33]Julho!$C$18</f>
        <v>20.9</v>
      </c>
      <c r="P37" s="95">
        <f>[33]Julho!$C$19</f>
        <v>26.2</v>
      </c>
      <c r="Q37" s="95">
        <f>[33]Julho!$C$20</f>
        <v>32.4</v>
      </c>
      <c r="R37" s="95">
        <f>[33]Julho!$C$21</f>
        <v>33.1</v>
      </c>
      <c r="S37" s="95">
        <f>[33]Julho!$C$22</f>
        <v>33.6</v>
      </c>
      <c r="T37" s="95">
        <f>[33]Julho!$C$23</f>
        <v>30</v>
      </c>
      <c r="U37" s="95">
        <f>[33]Julho!$C$24</f>
        <v>31.9</v>
      </c>
      <c r="V37" s="95">
        <f>[33]Julho!$C$25</f>
        <v>30.9</v>
      </c>
      <c r="W37" s="95">
        <f>[33]Julho!$C$26</f>
        <v>30.5</v>
      </c>
      <c r="X37" s="95">
        <f>[33]Julho!$C$27</f>
        <v>31.3</v>
      </c>
      <c r="Y37" s="95">
        <f>[33]Julho!$C$28</f>
        <v>31.9</v>
      </c>
      <c r="Z37" s="95">
        <f>[33]Julho!$C$29</f>
        <v>32.299999999999997</v>
      </c>
      <c r="AA37" s="95">
        <f>[33]Julho!$C$30</f>
        <v>33.200000000000003</v>
      </c>
      <c r="AB37" s="95">
        <f>[33]Julho!$C$31</f>
        <v>33.6</v>
      </c>
      <c r="AC37" s="95">
        <f>[33]Julho!$C$32</f>
        <v>34.1</v>
      </c>
      <c r="AD37" s="95">
        <f>[33]Julho!$C$33</f>
        <v>30.3</v>
      </c>
      <c r="AE37" s="95">
        <f>[33]Julho!$C$34</f>
        <v>31</v>
      </c>
      <c r="AF37" s="95">
        <f>[33]Julho!$C$35</f>
        <v>32.200000000000003</v>
      </c>
      <c r="AG37" s="101">
        <f t="shared" si="3"/>
        <v>34.200000000000003</v>
      </c>
      <c r="AH37" s="102">
        <f t="shared" si="4"/>
        <v>31.154838709677417</v>
      </c>
      <c r="AJ37" t="s">
        <v>35</v>
      </c>
      <c r="AK37" t="s">
        <v>35</v>
      </c>
      <c r="AL37" t="s">
        <v>35</v>
      </c>
    </row>
    <row r="38" spans="1:39" hidden="1" x14ac:dyDescent="0.2">
      <c r="A38" s="51" t="s">
        <v>158</v>
      </c>
      <c r="B38" s="95" t="str">
        <f>[34]Julho!$C$5</f>
        <v>*</v>
      </c>
      <c r="C38" s="95" t="str">
        <f>[34]Julho!$C$6</f>
        <v>*</v>
      </c>
      <c r="D38" s="95" t="str">
        <f>[34]Julho!$C$7</f>
        <v>*</v>
      </c>
      <c r="E38" s="95" t="str">
        <f>[34]Julho!$C$8</f>
        <v>*</v>
      </c>
      <c r="F38" s="95" t="str">
        <f>[34]Julho!$C$9</f>
        <v>*</v>
      </c>
      <c r="G38" s="95" t="str">
        <f>[34]Julho!$C$10</f>
        <v>*</v>
      </c>
      <c r="H38" s="95" t="str">
        <f>[34]Julho!$C$11</f>
        <v>*</v>
      </c>
      <c r="I38" s="95" t="str">
        <f>[34]Julho!$C$12</f>
        <v>*</v>
      </c>
      <c r="J38" s="95" t="str">
        <f>[34]Julho!$C$13</f>
        <v>*</v>
      </c>
      <c r="K38" s="95" t="str">
        <f>[34]Julho!$C$14</f>
        <v>*</v>
      </c>
      <c r="L38" s="95" t="str">
        <f>[34]Julho!$C$15</f>
        <v>*</v>
      </c>
      <c r="M38" s="95" t="str">
        <f>[34]Julho!$C$16</f>
        <v>*</v>
      </c>
      <c r="N38" s="95" t="str">
        <f>[34]Julho!$C$17</f>
        <v>*</v>
      </c>
      <c r="O38" s="95" t="str">
        <f>[34]Julho!$C$18</f>
        <v>*</v>
      </c>
      <c r="P38" s="95" t="str">
        <f>[34]Julho!$C$19</f>
        <v>*</v>
      </c>
      <c r="Q38" s="95" t="str">
        <f>[34]Julho!$C$20</f>
        <v>*</v>
      </c>
      <c r="R38" s="95" t="str">
        <f>[34]Julho!$C$21</f>
        <v>*</v>
      </c>
      <c r="S38" s="95" t="str">
        <f>[34]Julho!$C$22</f>
        <v>*</v>
      </c>
      <c r="T38" s="95" t="str">
        <f>[34]Julho!$C$23</f>
        <v>*</v>
      </c>
      <c r="U38" s="95" t="str">
        <f>[34]Julho!$C$24</f>
        <v>*</v>
      </c>
      <c r="V38" s="95" t="str">
        <f>[34]Julho!$C$25</f>
        <v>*</v>
      </c>
      <c r="W38" s="95" t="str">
        <f>[34]Julho!$C$26</f>
        <v>*</v>
      </c>
      <c r="X38" s="95" t="str">
        <f>[34]Julho!$C$27</f>
        <v>*</v>
      </c>
      <c r="Y38" s="95" t="str">
        <f>[34]Julho!$C$28</f>
        <v>*</v>
      </c>
      <c r="Z38" s="95" t="str">
        <f>[34]Julho!$C$29</f>
        <v>*</v>
      </c>
      <c r="AA38" s="95" t="str">
        <f>[34]Julho!$C$30</f>
        <v>*</v>
      </c>
      <c r="AB38" s="95" t="str">
        <f>[34]Julho!$C$31</f>
        <v>*</v>
      </c>
      <c r="AC38" s="95" t="str">
        <f>[34]Julho!$C$32</f>
        <v>*</v>
      </c>
      <c r="AD38" s="95" t="str">
        <f>[34]Julho!$C$33</f>
        <v>*</v>
      </c>
      <c r="AE38" s="95" t="str">
        <f>[34]Julho!$C$34</f>
        <v>*</v>
      </c>
      <c r="AF38" s="95" t="str">
        <f>[34]Julho!$C$35</f>
        <v>*</v>
      </c>
      <c r="AG38" s="101" t="s">
        <v>207</v>
      </c>
      <c r="AH38" s="102" t="s">
        <v>207</v>
      </c>
    </row>
    <row r="39" spans="1:39" x14ac:dyDescent="0.2">
      <c r="A39" s="51" t="s">
        <v>15</v>
      </c>
      <c r="B39" s="95">
        <f>[35]Julho!$C$5</f>
        <v>25.2</v>
      </c>
      <c r="C39" s="95">
        <f>[35]Julho!$C$6</f>
        <v>24.6</v>
      </c>
      <c r="D39" s="95">
        <f>[35]Julho!$C$7</f>
        <v>24.2</v>
      </c>
      <c r="E39" s="95">
        <f>[35]Julho!$C$8</f>
        <v>23.2</v>
      </c>
      <c r="F39" s="95">
        <f>[35]Julho!$C$9</f>
        <v>25.2</v>
      </c>
      <c r="G39" s="95">
        <f>[35]Julho!$C$10</f>
        <v>27.8</v>
      </c>
      <c r="H39" s="95">
        <f>[35]Julho!$C$11</f>
        <v>27.3</v>
      </c>
      <c r="I39" s="95">
        <f>[35]Julho!$C$12</f>
        <v>27.3</v>
      </c>
      <c r="J39" s="95">
        <f>[35]Julho!$C$13</f>
        <v>28.8</v>
      </c>
      <c r="K39" s="95">
        <f>[35]Julho!$C$14</f>
        <v>28.3</v>
      </c>
      <c r="L39" s="95">
        <f>[35]Julho!$C$15</f>
        <v>30.1</v>
      </c>
      <c r="M39" s="95">
        <f>[35]Julho!$C$16</f>
        <v>29.4</v>
      </c>
      <c r="N39" s="95">
        <f>[35]Julho!$C$17</f>
        <v>20.2</v>
      </c>
      <c r="O39" s="95">
        <f>[35]Julho!$C$18</f>
        <v>16.7</v>
      </c>
      <c r="P39" s="95">
        <f>[35]Julho!$C$19</f>
        <v>18.899999999999999</v>
      </c>
      <c r="Q39" s="95">
        <f>[35]Julho!$C$20</f>
        <v>22.7</v>
      </c>
      <c r="R39" s="95">
        <f>[35]Julho!$C$21</f>
        <v>19.3</v>
      </c>
      <c r="S39" s="95">
        <f>[35]Julho!$C$22</f>
        <v>13.9</v>
      </c>
      <c r="T39" s="95">
        <f>[35]Julho!$C$23</f>
        <v>22.1</v>
      </c>
      <c r="U39" s="95">
        <f>[35]Julho!$C$24</f>
        <v>25.2</v>
      </c>
      <c r="V39" s="95">
        <f>[35]Julho!$C$25</f>
        <v>28.5</v>
      </c>
      <c r="W39" s="95">
        <f>[35]Julho!$C$26</f>
        <v>28.8</v>
      </c>
      <c r="X39" s="95">
        <f>[35]Julho!$C$27</f>
        <v>29.2</v>
      </c>
      <c r="Y39" s="95">
        <f>[35]Julho!$C$28</f>
        <v>28.7</v>
      </c>
      <c r="Z39" s="95">
        <f>[35]Julho!$C$29</f>
        <v>29.3</v>
      </c>
      <c r="AA39" s="95">
        <f>[35]Julho!$C$30</f>
        <v>25.2</v>
      </c>
      <c r="AB39" s="95">
        <f>[35]Julho!$C$31</f>
        <v>24.1</v>
      </c>
      <c r="AC39" s="95">
        <f>[35]Julho!$C$32</f>
        <v>23.3</v>
      </c>
      <c r="AD39" s="95">
        <f>[35]Julho!$C$33</f>
        <v>20.2</v>
      </c>
      <c r="AE39" s="95">
        <f>[35]Julho!$C$34</f>
        <v>26.8</v>
      </c>
      <c r="AF39" s="95">
        <f>[35]Julho!$C$35</f>
        <v>30.3</v>
      </c>
      <c r="AG39" s="101">
        <f t="shared" si="3"/>
        <v>30.3</v>
      </c>
      <c r="AH39" s="102">
        <f t="shared" si="4"/>
        <v>24.993548387096773</v>
      </c>
      <c r="AI39" s="12" t="s">
        <v>35</v>
      </c>
      <c r="AL39" t="s">
        <v>35</v>
      </c>
    </row>
    <row r="40" spans="1:39" x14ac:dyDescent="0.2">
      <c r="A40" s="51" t="s">
        <v>16</v>
      </c>
      <c r="B40" s="95">
        <f>[36]Julho!$C$5</f>
        <v>31.3</v>
      </c>
      <c r="C40" s="95">
        <f>[36]Julho!$C$6</f>
        <v>31.3</v>
      </c>
      <c r="D40" s="95">
        <f>[36]Julho!$C$7</f>
        <v>32.299999999999997</v>
      </c>
      <c r="E40" s="95">
        <f>[36]Julho!$C$8</f>
        <v>31.9</v>
      </c>
      <c r="F40" s="95">
        <f>[36]Julho!$C$9</f>
        <v>30.3</v>
      </c>
      <c r="G40" s="95">
        <f>[36]Julho!$C$10</f>
        <v>31</v>
      </c>
      <c r="H40" s="95">
        <f>[36]Julho!$C$11</f>
        <v>32.299999999999997</v>
      </c>
      <c r="I40" s="95">
        <f>[36]Julho!$C$12</f>
        <v>31</v>
      </c>
      <c r="J40" s="95">
        <f>[36]Julho!$C$13</f>
        <v>32.700000000000003</v>
      </c>
      <c r="K40" s="95">
        <f>[36]Julho!$C$14</f>
        <v>32.299999999999997</v>
      </c>
      <c r="L40" s="95">
        <f>[36]Julho!$C$15</f>
        <v>33.9</v>
      </c>
      <c r="M40" s="95">
        <f>[36]Julho!$C$16</f>
        <v>31.9</v>
      </c>
      <c r="N40" s="95">
        <f>[36]Julho!$C$17</f>
        <v>27.3</v>
      </c>
      <c r="O40" s="95">
        <f>[36]Julho!$C$18</f>
        <v>20.5</v>
      </c>
      <c r="P40" s="95">
        <f>[36]Julho!$C$19</f>
        <v>25.1</v>
      </c>
      <c r="Q40" s="95">
        <f>[36]Julho!$C$20</f>
        <v>23.5</v>
      </c>
      <c r="R40" s="95">
        <f>[36]Julho!$C$21</f>
        <v>20.3</v>
      </c>
      <c r="S40" s="95">
        <f>[36]Julho!$C$22</f>
        <v>16.3</v>
      </c>
      <c r="T40" s="95">
        <f>[36]Julho!$C$23</f>
        <v>22.5</v>
      </c>
      <c r="U40" s="95">
        <f>[36]Julho!$C$24</f>
        <v>33.4</v>
      </c>
      <c r="V40" s="95">
        <f>[36]Julho!$C$25</f>
        <v>34.799999999999997</v>
      </c>
      <c r="W40" s="95">
        <f>[36]Julho!$C$26</f>
        <v>33.6</v>
      </c>
      <c r="X40" s="95">
        <f>[36]Julho!$C$27</f>
        <v>34.299999999999997</v>
      </c>
      <c r="Y40" s="95">
        <f>[36]Julho!$C$28</f>
        <v>33.700000000000003</v>
      </c>
      <c r="Z40" s="95">
        <f>[36]Julho!$C$29</f>
        <v>28.8</v>
      </c>
      <c r="AA40" s="95">
        <f>[36]Julho!$C$30</f>
        <v>30.4</v>
      </c>
      <c r="AB40" s="95">
        <f>[36]Julho!$C$31</f>
        <v>24.8</v>
      </c>
      <c r="AC40" s="95">
        <f>[36]Julho!$C$32</f>
        <v>22.2</v>
      </c>
      <c r="AD40" s="95">
        <f>[36]Julho!$C$33</f>
        <v>26.8</v>
      </c>
      <c r="AE40" s="95">
        <f>[36]Julho!$C$34</f>
        <v>32.700000000000003</v>
      </c>
      <c r="AF40" s="95">
        <f>[36]Julho!$C$35</f>
        <v>35.9</v>
      </c>
      <c r="AG40" s="101">
        <f t="shared" si="3"/>
        <v>35.9</v>
      </c>
      <c r="AH40" s="102">
        <f t="shared" si="4"/>
        <v>29.325806451612902</v>
      </c>
      <c r="AK40" t="s">
        <v>35</v>
      </c>
      <c r="AL40" t="s">
        <v>35</v>
      </c>
      <c r="AM40" t="s">
        <v>35</v>
      </c>
    </row>
    <row r="41" spans="1:39" x14ac:dyDescent="0.2">
      <c r="A41" s="51" t="s">
        <v>159</v>
      </c>
      <c r="B41" s="95">
        <f>[37]Julho!$C$5</f>
        <v>29.3</v>
      </c>
      <c r="C41" s="95">
        <f>[37]Julho!$C$6</f>
        <v>28.9</v>
      </c>
      <c r="D41" s="95">
        <f>[37]Julho!$C$7</f>
        <v>27.9</v>
      </c>
      <c r="E41" s="95">
        <f>[37]Julho!$C$8</f>
        <v>27.7</v>
      </c>
      <c r="F41" s="95">
        <f>[37]Julho!$C$9</f>
        <v>30.1</v>
      </c>
      <c r="G41" s="95">
        <f>[37]Julho!$C$10</f>
        <v>31.1</v>
      </c>
      <c r="H41" s="95">
        <f>[37]Julho!$C$11</f>
        <v>31.9</v>
      </c>
      <c r="I41" s="95">
        <f>[37]Julho!$C$12</f>
        <v>31.5</v>
      </c>
      <c r="J41" s="95">
        <f>[37]Julho!$C$13</f>
        <v>31.1</v>
      </c>
      <c r="K41" s="95">
        <f>[37]Julho!$C$14</f>
        <v>34.200000000000003</v>
      </c>
      <c r="L41" s="95">
        <f>[37]Julho!$C$15</f>
        <v>35</v>
      </c>
      <c r="M41" s="95">
        <f>[37]Julho!$C$16</f>
        <v>33.200000000000003</v>
      </c>
      <c r="N41" s="95">
        <f>[37]Julho!$C$17</f>
        <v>26.3</v>
      </c>
      <c r="O41" s="95">
        <f>[37]Julho!$C$18</f>
        <v>19.100000000000001</v>
      </c>
      <c r="P41" s="95">
        <f>[37]Julho!$C$19</f>
        <v>24.6</v>
      </c>
      <c r="Q41" s="95">
        <f>[37]Julho!$C$20</f>
        <v>30.6</v>
      </c>
      <c r="R41" s="95">
        <f>[37]Julho!$C$21</f>
        <v>33.1</v>
      </c>
      <c r="S41" s="95">
        <f>[37]Julho!$C$22</f>
        <v>28.3</v>
      </c>
      <c r="T41" s="95">
        <f>[37]Julho!$C$23</f>
        <v>29.6</v>
      </c>
      <c r="U41" s="95">
        <f>[37]Julho!$C$24</f>
        <v>29.5</v>
      </c>
      <c r="V41" s="95">
        <f>[37]Julho!$C$25</f>
        <v>32.4</v>
      </c>
      <c r="W41" s="95">
        <f>[37]Julho!$C$26</f>
        <v>31.8</v>
      </c>
      <c r="X41" s="95">
        <f>[37]Julho!$C$27</f>
        <v>32.6</v>
      </c>
      <c r="Y41" s="95">
        <f>[37]Julho!$C$28</f>
        <v>32.1</v>
      </c>
      <c r="Z41" s="95">
        <f>[37]Julho!$C$29</f>
        <v>32.6</v>
      </c>
      <c r="AA41" s="95">
        <f>[37]Julho!$C$30</f>
        <v>33.799999999999997</v>
      </c>
      <c r="AB41" s="95">
        <f>[37]Julho!$C$31</f>
        <v>33.4</v>
      </c>
      <c r="AC41" s="95">
        <f>[37]Julho!$C$32</f>
        <v>32.700000000000003</v>
      </c>
      <c r="AD41" s="95">
        <f>[37]Julho!$C$33</f>
        <v>28.4</v>
      </c>
      <c r="AE41" s="95">
        <f>[37]Julho!$C$34</f>
        <v>30.7</v>
      </c>
      <c r="AF41" s="95">
        <f>[37]Julho!$C$35</f>
        <v>32.1</v>
      </c>
      <c r="AG41" s="101">
        <f t="shared" si="3"/>
        <v>35</v>
      </c>
      <c r="AH41" s="102">
        <f t="shared" si="4"/>
        <v>30.503225806451617</v>
      </c>
      <c r="AJ41" t="s">
        <v>35</v>
      </c>
      <c r="AL41" t="s">
        <v>35</v>
      </c>
    </row>
    <row r="42" spans="1:39" x14ac:dyDescent="0.2">
      <c r="A42" s="51" t="s">
        <v>17</v>
      </c>
      <c r="B42" s="95">
        <f>[38]Julho!$C$5</f>
        <v>27.7</v>
      </c>
      <c r="C42" s="95">
        <f>[38]Julho!$C$6</f>
        <v>27.7</v>
      </c>
      <c r="D42" s="95">
        <f>[38]Julho!$C$7</f>
        <v>27.8</v>
      </c>
      <c r="E42" s="95">
        <f>[38]Julho!$C$8</f>
        <v>27.1</v>
      </c>
      <c r="F42" s="95">
        <f>[38]Julho!$C$9</f>
        <v>29</v>
      </c>
      <c r="G42" s="95">
        <f>[38]Julho!$C$10</f>
        <v>30.7</v>
      </c>
      <c r="H42" s="95">
        <f>[38]Julho!$C$11</f>
        <v>30.8</v>
      </c>
      <c r="I42" s="95">
        <f>[38]Julho!$C$12</f>
        <v>30.4</v>
      </c>
      <c r="J42" s="95">
        <f>[38]Julho!$C$13</f>
        <v>32</v>
      </c>
      <c r="K42" s="95">
        <f>[38]Julho!$C$14</f>
        <v>32.1</v>
      </c>
      <c r="L42" s="95">
        <f>[38]Julho!$C$15</f>
        <v>32.700000000000003</v>
      </c>
      <c r="M42" s="95">
        <f>[38]Julho!$C$16</f>
        <v>32.200000000000003</v>
      </c>
      <c r="N42" s="95">
        <f>[38]Julho!$C$17</f>
        <v>23.7</v>
      </c>
      <c r="O42" s="95">
        <f>[38]Julho!$C$18</f>
        <v>18.7</v>
      </c>
      <c r="P42" s="95">
        <f>[38]Julho!$C$19</f>
        <v>24.3</v>
      </c>
      <c r="Q42" s="95">
        <f>[38]Julho!$C$20</f>
        <v>25</v>
      </c>
      <c r="R42" s="95">
        <f>[38]Julho!$C$21</f>
        <v>27.7</v>
      </c>
      <c r="S42" s="95">
        <f>[38]Julho!$C$22</f>
        <v>21.7</v>
      </c>
      <c r="T42" s="95">
        <f>[38]Julho!$C$23</f>
        <v>26.7</v>
      </c>
      <c r="U42" s="95">
        <f>[38]Julho!$C$24</f>
        <v>28.9</v>
      </c>
      <c r="V42" s="95">
        <f>[38]Julho!$C$25</f>
        <v>31.9</v>
      </c>
      <c r="W42" s="95">
        <f>[38]Julho!$C$26</f>
        <v>31.5</v>
      </c>
      <c r="X42" s="95">
        <f>[38]Julho!$C$27</f>
        <v>32.4</v>
      </c>
      <c r="Y42" s="95">
        <f>[38]Julho!$C$28</f>
        <v>31.7</v>
      </c>
      <c r="Z42" s="95">
        <f>[38]Julho!$C$29</f>
        <v>32</v>
      </c>
      <c r="AA42" s="95">
        <f>[38]Julho!$C$30</f>
        <v>32.799999999999997</v>
      </c>
      <c r="AB42" s="95">
        <f>[38]Julho!$C$31</f>
        <v>29.5</v>
      </c>
      <c r="AC42" s="95">
        <f>[38]Julho!$C$32</f>
        <v>26.4</v>
      </c>
      <c r="AD42" s="95">
        <f>[38]Julho!$C$33</f>
        <v>23.9</v>
      </c>
      <c r="AE42" s="95">
        <f>[38]Julho!$C$34</f>
        <v>29.7</v>
      </c>
      <c r="AF42" s="95">
        <f>[38]Julho!$C$35</f>
        <v>32.1</v>
      </c>
      <c r="AG42" s="101">
        <f t="shared" si="3"/>
        <v>32.799999999999997</v>
      </c>
      <c r="AH42" s="102">
        <f t="shared" si="4"/>
        <v>28.735483870967741</v>
      </c>
      <c r="AM42" t="s">
        <v>35</v>
      </c>
    </row>
    <row r="43" spans="1:39" x14ac:dyDescent="0.2">
      <c r="A43" s="51" t="s">
        <v>141</v>
      </c>
      <c r="B43" s="95">
        <f>[39]Julho!$C$5</f>
        <v>28.5</v>
      </c>
      <c r="C43" s="95">
        <f>[39]Julho!$C$6</f>
        <v>28.1</v>
      </c>
      <c r="D43" s="95">
        <f>[39]Julho!$C$7</f>
        <v>27.2</v>
      </c>
      <c r="E43" s="95">
        <f>[39]Julho!$C$8</f>
        <v>26.7</v>
      </c>
      <c r="F43" s="95">
        <f>[39]Julho!$C$9</f>
        <v>28.1</v>
      </c>
      <c r="G43" s="95">
        <f>[39]Julho!$C$10</f>
        <v>29.4</v>
      </c>
      <c r="H43" s="95">
        <f>[39]Julho!$C$11</f>
        <v>29.9</v>
      </c>
      <c r="I43" s="95">
        <f>[39]Julho!$C$12</f>
        <v>31.9</v>
      </c>
      <c r="J43" s="95">
        <f>[39]Julho!$C$13</f>
        <v>25.4</v>
      </c>
      <c r="K43" s="95">
        <f>[39]Julho!$C$14</f>
        <v>32.200000000000003</v>
      </c>
      <c r="L43" s="95">
        <f>[39]Julho!$C$15</f>
        <v>33.700000000000003</v>
      </c>
      <c r="M43" s="95">
        <f>[39]Julho!$C$16</f>
        <v>32.799999999999997</v>
      </c>
      <c r="N43" s="95">
        <f>[39]Julho!$C$17</f>
        <v>27.1</v>
      </c>
      <c r="O43" s="95">
        <f>[39]Julho!$C$18</f>
        <v>20</v>
      </c>
      <c r="P43" s="95">
        <f>[39]Julho!$C$19</f>
        <v>24.6</v>
      </c>
      <c r="Q43" s="95">
        <f>[39]Julho!$C$20</f>
        <v>29.2</v>
      </c>
      <c r="R43" s="95">
        <f>[39]Julho!$C$21</f>
        <v>32.200000000000003</v>
      </c>
      <c r="S43" s="95">
        <f>[39]Julho!$C$22</f>
        <v>26</v>
      </c>
      <c r="T43" s="95">
        <f>[39]Julho!$C$23</f>
        <v>26.9</v>
      </c>
      <c r="U43" s="95">
        <f>[39]Julho!$C$24</f>
        <v>28.6</v>
      </c>
      <c r="V43" s="95">
        <f>[39]Julho!$C$25</f>
        <v>30.7</v>
      </c>
      <c r="W43" s="95">
        <f>[39]Julho!$C$26</f>
        <v>30.1</v>
      </c>
      <c r="X43" s="95">
        <f>[39]Julho!$C$27</f>
        <v>31.4</v>
      </c>
      <c r="Y43" s="95">
        <f>[39]Julho!$C$28</f>
        <v>31</v>
      </c>
      <c r="Z43" s="95">
        <f>[39]Julho!$C$29</f>
        <v>30.8</v>
      </c>
      <c r="AA43" s="95">
        <f>[39]Julho!$C$30</f>
        <v>32.4</v>
      </c>
      <c r="AB43" s="95">
        <f>[39]Julho!$C$31</f>
        <v>32</v>
      </c>
      <c r="AC43" s="95">
        <f>[39]Julho!$C$32</f>
        <v>31.1</v>
      </c>
      <c r="AD43" s="95">
        <f>[39]Julho!$C$33</f>
        <v>28.4</v>
      </c>
      <c r="AE43" s="95">
        <f>[39]Julho!$C$34</f>
        <v>28.4</v>
      </c>
      <c r="AF43" s="95">
        <f>[39]Julho!$C$35</f>
        <v>31.2</v>
      </c>
      <c r="AG43" s="101">
        <f t="shared" si="3"/>
        <v>33.700000000000003</v>
      </c>
      <c r="AH43" s="102">
        <f t="shared" si="4"/>
        <v>29.225806451612904</v>
      </c>
      <c r="AJ43" s="12" t="s">
        <v>35</v>
      </c>
      <c r="AL43" t="s">
        <v>35</v>
      </c>
    </row>
    <row r="44" spans="1:39" x14ac:dyDescent="0.2">
      <c r="A44" s="51" t="s">
        <v>18</v>
      </c>
      <c r="B44" s="95">
        <f>[40]Julho!$C$5</f>
        <v>27.9</v>
      </c>
      <c r="C44" s="95">
        <f>[40]Julho!$C$6</f>
        <v>27.2</v>
      </c>
      <c r="D44" s="95">
        <f>[40]Julho!$C$7</f>
        <v>27.5</v>
      </c>
      <c r="E44" s="95">
        <f>[40]Julho!$C$8</f>
        <v>27.5</v>
      </c>
      <c r="F44" s="95">
        <f>[40]Julho!$C$9</f>
        <v>29</v>
      </c>
      <c r="G44" s="95">
        <f>[40]Julho!$C$10</f>
        <v>28.6</v>
      </c>
      <c r="H44" s="95">
        <f>[40]Julho!$C$11</f>
        <v>28.5</v>
      </c>
      <c r="I44" s="95">
        <f>[40]Julho!$C$12</f>
        <v>29</v>
      </c>
      <c r="J44" s="95">
        <f>[40]Julho!$C$13</f>
        <v>30.4</v>
      </c>
      <c r="K44" s="95">
        <f>[40]Julho!$C$14</f>
        <v>30.9</v>
      </c>
      <c r="L44" s="95">
        <f>[40]Julho!$C$15</f>
        <v>31</v>
      </c>
      <c r="M44" s="95">
        <f>[40]Julho!$C$16</f>
        <v>30.8</v>
      </c>
      <c r="N44" s="95">
        <f>[40]Julho!$C$17</f>
        <v>22.6</v>
      </c>
      <c r="O44" s="95">
        <f>[40]Julho!$C$18</f>
        <v>17.3</v>
      </c>
      <c r="P44" s="95">
        <f>[40]Julho!$C$19</f>
        <v>26.3</v>
      </c>
      <c r="Q44" s="95">
        <f>[40]Julho!$C$20</f>
        <v>29.4</v>
      </c>
      <c r="R44" s="95">
        <f>[40]Julho!$C$21</f>
        <v>30.6</v>
      </c>
      <c r="S44" s="95">
        <f>[40]Julho!$C$22</f>
        <v>29.3</v>
      </c>
      <c r="T44" s="95">
        <f>[40]Julho!$C$23</f>
        <v>28.8</v>
      </c>
      <c r="U44" s="95">
        <f>[40]Julho!$C$24</f>
        <v>29.4</v>
      </c>
      <c r="V44" s="95">
        <f>[40]Julho!$C$25</f>
        <v>30.1</v>
      </c>
      <c r="W44" s="95">
        <f>[40]Julho!$C$26</f>
        <v>28.6</v>
      </c>
      <c r="X44" s="95">
        <f>[40]Julho!$C$27</f>
        <v>29.5</v>
      </c>
      <c r="Y44" s="95">
        <f>[40]Julho!$C$28</f>
        <v>30</v>
      </c>
      <c r="Z44" s="95">
        <f>[40]Julho!$C$29</f>
        <v>30.4</v>
      </c>
      <c r="AA44" s="95">
        <f>[40]Julho!$C$30</f>
        <v>31</v>
      </c>
      <c r="AB44" s="95">
        <f>[40]Julho!$C$31</f>
        <v>31.1</v>
      </c>
      <c r="AC44" s="95">
        <f>[40]Julho!$C$32</f>
        <v>32.1</v>
      </c>
      <c r="AD44" s="95">
        <f>[40]Julho!$C$33</f>
        <v>28.1</v>
      </c>
      <c r="AE44" s="95">
        <f>[40]Julho!$C$34</f>
        <v>30.7</v>
      </c>
      <c r="AF44" s="95">
        <f>[40]Julho!$C$35</f>
        <v>30.9</v>
      </c>
      <c r="AG44" s="101">
        <f t="shared" si="3"/>
        <v>32.1</v>
      </c>
      <c r="AH44" s="102">
        <f t="shared" si="4"/>
        <v>28.854838709677423</v>
      </c>
      <c r="AJ44" s="12" t="s">
        <v>35</v>
      </c>
      <c r="AL44" t="s">
        <v>35</v>
      </c>
    </row>
    <row r="45" spans="1:39" hidden="1" x14ac:dyDescent="0.2">
      <c r="A45" s="51" t="s">
        <v>146</v>
      </c>
      <c r="B45" s="95" t="str">
        <f>[41]Julho!$C$5</f>
        <v>*</v>
      </c>
      <c r="C45" s="95" t="str">
        <f>[41]Julho!$C$6</f>
        <v>*</v>
      </c>
      <c r="D45" s="95" t="str">
        <f>[41]Julho!$C$7</f>
        <v>*</v>
      </c>
      <c r="E45" s="95" t="str">
        <f>[41]Julho!$C$8</f>
        <v>*</v>
      </c>
      <c r="F45" s="95" t="str">
        <f>[41]Julho!$C$9</f>
        <v>*</v>
      </c>
      <c r="G45" s="95" t="str">
        <f>[41]Julho!$C$10</f>
        <v>*</v>
      </c>
      <c r="H45" s="95" t="str">
        <f>[41]Julho!$C$11</f>
        <v>*</v>
      </c>
      <c r="I45" s="95" t="str">
        <f>[41]Julho!$C$12</f>
        <v>*</v>
      </c>
      <c r="J45" s="95" t="str">
        <f>[41]Julho!$C$13</f>
        <v>*</v>
      </c>
      <c r="K45" s="95" t="str">
        <f>[41]Julho!$C$14</f>
        <v>*</v>
      </c>
      <c r="L45" s="95" t="str">
        <f>[41]Julho!$C$15</f>
        <v>*</v>
      </c>
      <c r="M45" s="95" t="str">
        <f>[41]Julho!$C$16</f>
        <v>*</v>
      </c>
      <c r="N45" s="95" t="str">
        <f>[41]Julho!$C$17</f>
        <v>*</v>
      </c>
      <c r="O45" s="95" t="str">
        <f>[41]Julho!$C$18</f>
        <v>*</v>
      </c>
      <c r="P45" s="95" t="str">
        <f>[41]Julho!$C$19</f>
        <v>*</v>
      </c>
      <c r="Q45" s="95" t="str">
        <f>[41]Julho!$C$20</f>
        <v>*</v>
      </c>
      <c r="R45" s="95" t="str">
        <f>[41]Julho!$C$21</f>
        <v>*</v>
      </c>
      <c r="S45" s="95" t="str">
        <f>[41]Julho!$C$22</f>
        <v>*</v>
      </c>
      <c r="T45" s="95" t="str">
        <f>[41]Julho!$C$23</f>
        <v>*</v>
      </c>
      <c r="U45" s="95" t="str">
        <f>[41]Julho!$C$24</f>
        <v>*</v>
      </c>
      <c r="V45" s="95" t="str">
        <f>[41]Julho!$C$25</f>
        <v>*</v>
      </c>
      <c r="W45" s="95" t="str">
        <f>[41]Julho!$C$26</f>
        <v>*</v>
      </c>
      <c r="X45" s="95" t="str">
        <f>[41]Julho!$C$27</f>
        <v>*</v>
      </c>
      <c r="Y45" s="95" t="str">
        <f>[41]Julho!$C$28</f>
        <v>*</v>
      </c>
      <c r="Z45" s="95" t="str">
        <f>[41]Julho!$C$29</f>
        <v>*</v>
      </c>
      <c r="AA45" s="95" t="str">
        <f>[41]Julho!$C$30</f>
        <v>*</v>
      </c>
      <c r="AB45" s="95" t="str">
        <f>[41]Julho!$C$31</f>
        <v>*</v>
      </c>
      <c r="AC45" s="95" t="str">
        <f>[41]Julho!$C$32</f>
        <v>*</v>
      </c>
      <c r="AD45" s="95" t="str">
        <f>[41]Julho!$C$33</f>
        <v>*</v>
      </c>
      <c r="AE45" s="95" t="str">
        <f>[41]Julho!$C$34</f>
        <v>*</v>
      </c>
      <c r="AF45" s="95" t="str">
        <f>[41]Julho!$C$35</f>
        <v>*</v>
      </c>
      <c r="AG45" s="101" t="s">
        <v>207</v>
      </c>
      <c r="AH45" s="102" t="s">
        <v>207</v>
      </c>
      <c r="AL45" t="s">
        <v>35</v>
      </c>
    </row>
    <row r="46" spans="1:39" x14ac:dyDescent="0.2">
      <c r="A46" s="51" t="s">
        <v>19</v>
      </c>
      <c r="B46" s="95">
        <f>[42]Julho!$C$5</f>
        <v>26</v>
      </c>
      <c r="C46" s="95">
        <f>[42]Julho!$C$6</f>
        <v>26.5</v>
      </c>
      <c r="D46" s="95">
        <f>[42]Julho!$C$7</f>
        <v>26.3</v>
      </c>
      <c r="E46" s="95">
        <f>[42]Julho!$C$8</f>
        <v>25.6</v>
      </c>
      <c r="F46" s="95">
        <f>[42]Julho!$C$9</f>
        <v>26.9</v>
      </c>
      <c r="G46" s="95">
        <f>[42]Julho!$C$10</f>
        <v>25.8</v>
      </c>
      <c r="H46" s="95">
        <f>[42]Julho!$C$11</f>
        <v>24.1</v>
      </c>
      <c r="I46" s="95">
        <f>[42]Julho!$C$12</f>
        <v>29.6</v>
      </c>
      <c r="J46" s="95">
        <f>[42]Julho!$C$13</f>
        <v>29.1</v>
      </c>
      <c r="K46" s="95">
        <f>[42]Julho!$C$14</f>
        <v>28.2</v>
      </c>
      <c r="L46" s="95">
        <f>[42]Julho!$C$15</f>
        <v>31.3</v>
      </c>
      <c r="M46" s="95">
        <f>[42]Julho!$C$16</f>
        <v>30.7</v>
      </c>
      <c r="N46" s="95">
        <f>[42]Julho!$C$17</f>
        <v>17</v>
      </c>
      <c r="O46" s="95">
        <f>[42]Julho!$C$18</f>
        <v>16.899999999999999</v>
      </c>
      <c r="P46" s="95">
        <f>[42]Julho!$C$19</f>
        <v>20.3</v>
      </c>
      <c r="Q46" s="95">
        <f>[42]Julho!$C$20</f>
        <v>21.9</v>
      </c>
      <c r="R46" s="95">
        <f>[42]Julho!$C$21</f>
        <v>17.8</v>
      </c>
      <c r="S46" s="95">
        <f>[42]Julho!$C$22</f>
        <v>17.100000000000001</v>
      </c>
      <c r="T46" s="95">
        <f>[42]Julho!$C$23</f>
        <v>23.5</v>
      </c>
      <c r="U46" s="95">
        <f>[42]Julho!$C$24</f>
        <v>27.9</v>
      </c>
      <c r="V46" s="95">
        <f>[42]Julho!$C$25</f>
        <v>28.6</v>
      </c>
      <c r="W46" s="95">
        <f>[42]Julho!$C$26</f>
        <v>29.8</v>
      </c>
      <c r="X46" s="95">
        <f>[42]Julho!$C$27</f>
        <v>30.2</v>
      </c>
      <c r="Y46" s="95">
        <f>[42]Julho!$C$28</f>
        <v>29.9</v>
      </c>
      <c r="Z46" s="95">
        <f>[42]Julho!$C$29</f>
        <v>30.3</v>
      </c>
      <c r="AA46" s="95">
        <f>[42]Julho!$C$30</f>
        <v>30.4</v>
      </c>
      <c r="AB46" s="95">
        <f>[42]Julho!$C$31</f>
        <v>18.899999999999999</v>
      </c>
      <c r="AC46" s="95">
        <f>[42]Julho!$C$32</f>
        <v>20.6</v>
      </c>
      <c r="AD46" s="95">
        <f>[42]Julho!$C$33</f>
        <v>20.100000000000001</v>
      </c>
      <c r="AE46" s="95">
        <f>[42]Julho!$C$34</f>
        <v>25.6</v>
      </c>
      <c r="AF46" s="95">
        <f>[42]Julho!$C$35</f>
        <v>29.8</v>
      </c>
      <c r="AG46" s="101">
        <f t="shared" si="3"/>
        <v>31.3</v>
      </c>
      <c r="AH46" s="102">
        <f t="shared" si="4"/>
        <v>25.377419354838707</v>
      </c>
      <c r="AI46" s="12" t="s">
        <v>35</v>
      </c>
      <c r="AJ46" s="12" t="s">
        <v>35</v>
      </c>
      <c r="AL46" t="s">
        <v>35</v>
      </c>
      <c r="AM46" t="s">
        <v>35</v>
      </c>
    </row>
    <row r="47" spans="1:39" x14ac:dyDescent="0.2">
      <c r="A47" s="51" t="s">
        <v>23</v>
      </c>
      <c r="B47" s="95">
        <f>[43]Julho!$C$5</f>
        <v>28.1</v>
      </c>
      <c r="C47" s="95">
        <f>[43]Julho!$C$6</f>
        <v>28.5</v>
      </c>
      <c r="D47" s="95">
        <f>[43]Julho!$C$7</f>
        <v>28.3</v>
      </c>
      <c r="E47" s="95">
        <f>[43]Julho!$C$8</f>
        <v>28.1</v>
      </c>
      <c r="F47" s="95">
        <f>[43]Julho!$C$9</f>
        <v>29.6</v>
      </c>
      <c r="G47" s="95">
        <f>[43]Julho!$C$10</f>
        <v>30.6</v>
      </c>
      <c r="H47" s="95">
        <f>[43]Julho!$C$11</f>
        <v>29.6</v>
      </c>
      <c r="I47" s="95">
        <f>[43]Julho!$C$12</f>
        <v>29</v>
      </c>
      <c r="J47" s="95">
        <f>[43]Julho!$C$13</f>
        <v>29.9</v>
      </c>
      <c r="K47" s="95">
        <f>[43]Julho!$C$14</f>
        <v>31.5</v>
      </c>
      <c r="L47" s="95">
        <f>[43]Julho!$C$15</f>
        <v>31</v>
      </c>
      <c r="M47" s="95">
        <f>[43]Julho!$C$16</f>
        <v>31.4</v>
      </c>
      <c r="N47" s="95">
        <f>[43]Julho!$C$17</f>
        <v>25.2</v>
      </c>
      <c r="O47" s="95">
        <f>[43]Julho!$C$18</f>
        <v>18.899999999999999</v>
      </c>
      <c r="P47" s="95">
        <f>[43]Julho!$C$19</f>
        <v>25.2</v>
      </c>
      <c r="Q47" s="95">
        <f>[43]Julho!$C$20</f>
        <v>27.1</v>
      </c>
      <c r="R47" s="95">
        <f>[43]Julho!$C$21</f>
        <v>28.9</v>
      </c>
      <c r="S47" s="95">
        <f>[43]Julho!$C$22</f>
        <v>22.5</v>
      </c>
      <c r="T47" s="95">
        <f>[43]Julho!$C$23</f>
        <v>28.8</v>
      </c>
      <c r="U47" s="95">
        <f>[43]Julho!$C$24</f>
        <v>30.3</v>
      </c>
      <c r="V47" s="95">
        <f>[43]Julho!$C$25</f>
        <v>31.8</v>
      </c>
      <c r="W47" s="95">
        <f>[43]Julho!$C$26</f>
        <v>30.7</v>
      </c>
      <c r="X47" s="95">
        <f>[43]Julho!$C$27</f>
        <v>31.1</v>
      </c>
      <c r="Y47" s="95">
        <f>[43]Julho!$C$28</f>
        <v>31.5</v>
      </c>
      <c r="Z47" s="95">
        <f>[43]Julho!$C$29</f>
        <v>31.7</v>
      </c>
      <c r="AA47" s="95">
        <f>[43]Julho!$C$30</f>
        <v>32.799999999999997</v>
      </c>
      <c r="AB47" s="95">
        <f>[43]Julho!$C$31</f>
        <v>32.4</v>
      </c>
      <c r="AC47" s="95">
        <f>[43]Julho!$C$32</f>
        <v>26.3</v>
      </c>
      <c r="AD47" s="95">
        <f>[43]Julho!$C$33</f>
        <v>25</v>
      </c>
      <c r="AE47" s="95">
        <f>[43]Julho!$C$34</f>
        <v>31.2</v>
      </c>
      <c r="AF47" s="95">
        <f>[43]Julho!$C$35</f>
        <v>32.9</v>
      </c>
      <c r="AG47" s="101">
        <f t="shared" si="3"/>
        <v>32.9</v>
      </c>
      <c r="AH47" s="102">
        <f t="shared" si="4"/>
        <v>29.029032258064511</v>
      </c>
      <c r="AJ47" s="12" t="s">
        <v>35</v>
      </c>
      <c r="AK47" t="s">
        <v>35</v>
      </c>
      <c r="AL47" t="s">
        <v>35</v>
      </c>
    </row>
    <row r="48" spans="1:39" x14ac:dyDescent="0.2">
      <c r="A48" s="51" t="s">
        <v>34</v>
      </c>
      <c r="B48" s="95">
        <f>[44]Julho!$C$5</f>
        <v>31.1</v>
      </c>
      <c r="C48" s="95">
        <f>[44]Julho!$C$6</f>
        <v>30.8</v>
      </c>
      <c r="D48" s="95">
        <f>[44]Julho!$C$7</f>
        <v>30.3</v>
      </c>
      <c r="E48" s="95">
        <f>[44]Julho!$C$8</f>
        <v>31</v>
      </c>
      <c r="F48" s="95">
        <f>[44]Julho!$C$9</f>
        <v>31.6</v>
      </c>
      <c r="G48" s="95">
        <f>[44]Julho!$C$10</f>
        <v>31.1</v>
      </c>
      <c r="H48" s="95">
        <f>[44]Julho!$C$11</f>
        <v>31.1</v>
      </c>
      <c r="I48" s="95">
        <f>[44]Julho!$C$12</f>
        <v>32</v>
      </c>
      <c r="J48" s="95">
        <f>[44]Julho!$C$13</f>
        <v>32.200000000000003</v>
      </c>
      <c r="K48" s="95">
        <f>[44]Julho!$C$14</f>
        <v>33.799999999999997</v>
      </c>
      <c r="L48" s="95">
        <f>[44]Julho!$C$15</f>
        <v>33.9</v>
      </c>
      <c r="M48" s="95">
        <f>[44]Julho!$C$16</f>
        <v>32.6</v>
      </c>
      <c r="N48" s="95">
        <f>[44]Julho!$C$17</f>
        <v>29.3</v>
      </c>
      <c r="O48" s="95">
        <f>[44]Julho!$C$18</f>
        <v>20</v>
      </c>
      <c r="P48" s="95">
        <f>[44]Julho!$C$19</f>
        <v>28.8</v>
      </c>
      <c r="Q48" s="95">
        <f>[44]Julho!$C$20</f>
        <v>32.1</v>
      </c>
      <c r="R48" s="95">
        <f>[44]Julho!$C$21</f>
        <v>33.299999999999997</v>
      </c>
      <c r="S48" s="95">
        <f>[44]Julho!$C$22</f>
        <v>30.1</v>
      </c>
      <c r="T48" s="95">
        <f>[44]Julho!$C$23</f>
        <v>29.4</v>
      </c>
      <c r="U48" s="95">
        <f>[44]Julho!$C$24</f>
        <v>34</v>
      </c>
      <c r="V48" s="95">
        <f>[44]Julho!$C$25</f>
        <v>32.299999999999997</v>
      </c>
      <c r="W48" s="95">
        <f>[44]Julho!$C$26</f>
        <v>30.8</v>
      </c>
      <c r="X48" s="95">
        <f>[44]Julho!$C$27</f>
        <v>31.7</v>
      </c>
      <c r="Y48" s="95">
        <f>[44]Julho!$C$28</f>
        <v>32.1</v>
      </c>
      <c r="Z48" s="95">
        <f>[44]Julho!$C$29</f>
        <v>32.9</v>
      </c>
      <c r="AA48" s="95">
        <f>[44]Julho!$C$30</f>
        <v>32.9</v>
      </c>
      <c r="AB48" s="95">
        <f>[44]Julho!$C$31</f>
        <v>33.6</v>
      </c>
      <c r="AC48" s="95">
        <f>[44]Julho!$C$32</f>
        <v>33.299999999999997</v>
      </c>
      <c r="AD48" s="95">
        <f>[44]Julho!$C$33</f>
        <v>31.5</v>
      </c>
      <c r="AE48" s="95">
        <f>[44]Julho!$C$34</f>
        <v>33.4</v>
      </c>
      <c r="AF48" s="95">
        <f>[44]Julho!$C$35</f>
        <v>33.4</v>
      </c>
      <c r="AG48" s="101">
        <f t="shared" si="3"/>
        <v>34</v>
      </c>
      <c r="AH48" s="102">
        <f t="shared" si="4"/>
        <v>31.496774193548383</v>
      </c>
      <c r="AI48" s="12" t="s">
        <v>35</v>
      </c>
      <c r="AJ48" s="12" t="s">
        <v>35</v>
      </c>
      <c r="AK48" t="s">
        <v>35</v>
      </c>
      <c r="AM48" t="s">
        <v>35</v>
      </c>
    </row>
    <row r="49" spans="1:39" x14ac:dyDescent="0.2">
      <c r="A49" s="51" t="s">
        <v>20</v>
      </c>
      <c r="B49" s="95">
        <f>[45]Julho!$C$5</f>
        <v>30.6</v>
      </c>
      <c r="C49" s="95">
        <f>[45]Julho!$C$6</f>
        <v>30.2</v>
      </c>
      <c r="D49" s="95">
        <f>[45]Julho!$C$7</f>
        <v>29.8</v>
      </c>
      <c r="E49" s="95">
        <f>[45]Julho!$C$8</f>
        <v>29.2</v>
      </c>
      <c r="F49" s="95">
        <f>[45]Julho!$C$9</f>
        <v>29.7</v>
      </c>
      <c r="G49" s="95">
        <f>[45]Julho!$C$10</f>
        <v>29.4</v>
      </c>
      <c r="H49" s="95">
        <f>[45]Julho!$C$11</f>
        <v>30.3</v>
      </c>
      <c r="I49" s="95">
        <f>[45]Julho!$C$12</f>
        <v>32.6</v>
      </c>
      <c r="J49" s="95">
        <f>[45]Julho!$C$13</f>
        <v>32.200000000000003</v>
      </c>
      <c r="K49" s="95">
        <f>[45]Julho!$C$14</f>
        <v>32.4</v>
      </c>
      <c r="L49" s="95">
        <f>[45]Julho!$C$15</f>
        <v>34.5</v>
      </c>
      <c r="M49" s="95">
        <f>[45]Julho!$C$16</f>
        <v>34</v>
      </c>
      <c r="N49" s="95">
        <f>[45]Julho!$C$17</f>
        <v>25.8</v>
      </c>
      <c r="O49" s="95">
        <f>[45]Julho!$C$18</f>
        <v>21.6</v>
      </c>
      <c r="P49" s="95">
        <f>[45]Julho!$C$19</f>
        <v>26.6</v>
      </c>
      <c r="Q49" s="95">
        <f>[45]Julho!$C$20</f>
        <v>29.8</v>
      </c>
      <c r="R49" s="95">
        <f>[45]Julho!$C$21</f>
        <v>31.6</v>
      </c>
      <c r="S49" s="95">
        <f>[45]Julho!$C$22</f>
        <v>30.4</v>
      </c>
      <c r="T49" s="95">
        <f>[45]Julho!$C$23</f>
        <v>30.6</v>
      </c>
      <c r="U49" s="95">
        <f>[45]Julho!$C$24</f>
        <v>30.8</v>
      </c>
      <c r="V49" s="95">
        <f>[45]Julho!$C$25</f>
        <v>30.5</v>
      </c>
      <c r="W49" s="95">
        <f>[45]Julho!$C$26</f>
        <v>30.2</v>
      </c>
      <c r="X49" s="95">
        <f>[45]Julho!$C$27</f>
        <v>32.700000000000003</v>
      </c>
      <c r="Y49" s="95">
        <f>[45]Julho!$C$28</f>
        <v>33.4</v>
      </c>
      <c r="Z49" s="95">
        <f>[45]Julho!$C$29</f>
        <v>32.299999999999997</v>
      </c>
      <c r="AA49" s="95">
        <f>[45]Julho!$C$30</f>
        <v>33.299999999999997</v>
      </c>
      <c r="AB49" s="95">
        <f>[45]Julho!$C$31</f>
        <v>33.1</v>
      </c>
      <c r="AC49" s="95">
        <f>[45]Julho!$C$32</f>
        <v>33.9</v>
      </c>
      <c r="AD49" s="95">
        <f>[45]Julho!$C$33</f>
        <v>30.6</v>
      </c>
      <c r="AE49" s="95">
        <f>[45]Julho!$C$34</f>
        <v>30.5</v>
      </c>
      <c r="AF49" s="95">
        <f>[45]Julho!$C$35</f>
        <v>33</v>
      </c>
      <c r="AG49" s="101">
        <f t="shared" si="3"/>
        <v>34.5</v>
      </c>
      <c r="AH49" s="102">
        <f t="shared" si="4"/>
        <v>30.825806451612905</v>
      </c>
      <c r="AL49" t="s">
        <v>35</v>
      </c>
    </row>
    <row r="50" spans="1:39" s="5" customFormat="1" ht="17.100000000000001" customHeight="1" x14ac:dyDescent="0.2">
      <c r="A50" s="96" t="s">
        <v>24</v>
      </c>
      <c r="B50" s="97">
        <f t="shared" ref="B50:AG50" si="5">MAX(B5:B49)</f>
        <v>31.6</v>
      </c>
      <c r="C50" s="97">
        <f t="shared" si="5"/>
        <v>31.8</v>
      </c>
      <c r="D50" s="97">
        <f t="shared" si="5"/>
        <v>32.299999999999997</v>
      </c>
      <c r="E50" s="97">
        <f t="shared" si="5"/>
        <v>31.9</v>
      </c>
      <c r="F50" s="97">
        <f t="shared" si="5"/>
        <v>33.200000000000003</v>
      </c>
      <c r="G50" s="97">
        <f t="shared" si="5"/>
        <v>33.299999999999997</v>
      </c>
      <c r="H50" s="97">
        <f t="shared" si="5"/>
        <v>33.200000000000003</v>
      </c>
      <c r="I50" s="97">
        <f t="shared" si="5"/>
        <v>32.799999999999997</v>
      </c>
      <c r="J50" s="97">
        <f t="shared" si="5"/>
        <v>33.1</v>
      </c>
      <c r="K50" s="97">
        <f t="shared" si="5"/>
        <v>34.6</v>
      </c>
      <c r="L50" s="97">
        <f t="shared" si="5"/>
        <v>35.200000000000003</v>
      </c>
      <c r="M50" s="97">
        <f t="shared" si="5"/>
        <v>34.4</v>
      </c>
      <c r="N50" s="97">
        <f t="shared" si="5"/>
        <v>29.4</v>
      </c>
      <c r="O50" s="97">
        <f t="shared" si="5"/>
        <v>21.6</v>
      </c>
      <c r="P50" s="97">
        <f t="shared" si="5"/>
        <v>28.8</v>
      </c>
      <c r="Q50" s="97">
        <f t="shared" si="5"/>
        <v>32.4</v>
      </c>
      <c r="R50" s="97">
        <f t="shared" si="5"/>
        <v>33.700000000000003</v>
      </c>
      <c r="S50" s="97">
        <f t="shared" si="5"/>
        <v>33.6</v>
      </c>
      <c r="T50" s="97">
        <f t="shared" si="5"/>
        <v>31</v>
      </c>
      <c r="U50" s="97">
        <f t="shared" si="5"/>
        <v>34.4</v>
      </c>
      <c r="V50" s="97">
        <f t="shared" si="5"/>
        <v>34.799999999999997</v>
      </c>
      <c r="W50" s="97">
        <f t="shared" si="5"/>
        <v>33.6</v>
      </c>
      <c r="X50" s="97">
        <f t="shared" si="5"/>
        <v>34.299999999999997</v>
      </c>
      <c r="Y50" s="97">
        <f t="shared" si="5"/>
        <v>34.4</v>
      </c>
      <c r="Z50" s="97">
        <f t="shared" si="5"/>
        <v>34.299999999999997</v>
      </c>
      <c r="AA50" s="97">
        <f t="shared" si="5"/>
        <v>35.200000000000003</v>
      </c>
      <c r="AB50" s="97">
        <f t="shared" si="5"/>
        <v>34.4</v>
      </c>
      <c r="AC50" s="97">
        <f t="shared" si="5"/>
        <v>35</v>
      </c>
      <c r="AD50" s="97">
        <f t="shared" si="5"/>
        <v>31.9</v>
      </c>
      <c r="AE50" s="97">
        <f t="shared" si="5"/>
        <v>34.299999999999997</v>
      </c>
      <c r="AF50" s="97">
        <f t="shared" si="5"/>
        <v>35.9</v>
      </c>
      <c r="AG50" s="103">
        <f t="shared" si="5"/>
        <v>35.9</v>
      </c>
      <c r="AH50" s="104"/>
      <c r="AL50" s="5" t="s">
        <v>35</v>
      </c>
    </row>
    <row r="51" spans="1:39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49"/>
      <c r="AF51" s="52" t="s">
        <v>35</v>
      </c>
      <c r="AG51" s="47"/>
      <c r="AH51" s="48"/>
      <c r="AK51" t="s">
        <v>35</v>
      </c>
      <c r="AL51" t="s">
        <v>35</v>
      </c>
    </row>
    <row r="52" spans="1:39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82"/>
      <c r="AF52" s="74"/>
      <c r="AG52" s="47"/>
      <c r="AH52" s="46"/>
      <c r="AM52" t="s">
        <v>35</v>
      </c>
    </row>
    <row r="53" spans="1:39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47"/>
      <c r="AH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47"/>
      <c r="AH54" s="76"/>
    </row>
    <row r="55" spans="1:39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82"/>
      <c r="AF55" s="49"/>
      <c r="AG55" s="47"/>
      <c r="AH55" s="48"/>
      <c r="AJ55" s="12" t="s">
        <v>35</v>
      </c>
    </row>
    <row r="56" spans="1:39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82"/>
      <c r="AF56" s="50"/>
      <c r="AG56" s="47"/>
      <c r="AH56" s="48"/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7"/>
    </row>
    <row r="58" spans="1:39" x14ac:dyDescent="0.2">
      <c r="AH58" s="1"/>
    </row>
    <row r="59" spans="1:39" x14ac:dyDescent="0.2">
      <c r="Z59" s="2" t="s">
        <v>35</v>
      </c>
      <c r="AH59" s="1"/>
      <c r="AJ59" t="s">
        <v>35</v>
      </c>
    </row>
    <row r="62" spans="1:39" x14ac:dyDescent="0.2">
      <c r="X62" s="2" t="s">
        <v>35</v>
      </c>
      <c r="Z62" s="2" t="s">
        <v>35</v>
      </c>
      <c r="AF62" s="2" t="s">
        <v>35</v>
      </c>
      <c r="AL62" t="s">
        <v>35</v>
      </c>
    </row>
    <row r="63" spans="1:39" x14ac:dyDescent="0.2">
      <c r="L63" s="2" t="s">
        <v>35</v>
      </c>
      <c r="S63" s="2" t="s">
        <v>35</v>
      </c>
    </row>
    <row r="64" spans="1:39" x14ac:dyDescent="0.2">
      <c r="V64" s="2" t="s">
        <v>35</v>
      </c>
      <c r="AI64" t="s">
        <v>35</v>
      </c>
    </row>
    <row r="66" spans="19:33" x14ac:dyDescent="0.2">
      <c r="S66" s="2" t="s">
        <v>35</v>
      </c>
    </row>
    <row r="67" spans="19:33" x14ac:dyDescent="0.2">
      <c r="U67" s="2" t="s">
        <v>35</v>
      </c>
      <c r="AG67" s="7" t="s">
        <v>35</v>
      </c>
    </row>
  </sheetData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G23" sqref="G2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32" t="s">
        <v>225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9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9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28</v>
      </c>
      <c r="AH3" s="100" t="s">
        <v>26</v>
      </c>
    </row>
    <row r="4" spans="1:39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  <c r="AH4" s="100" t="s">
        <v>25</v>
      </c>
    </row>
    <row r="5" spans="1:39" s="5" customFormat="1" x14ac:dyDescent="0.2">
      <c r="A5" s="51" t="s">
        <v>30</v>
      </c>
      <c r="B5" s="93">
        <f>[1]Julho!$D$5</f>
        <v>11.7</v>
      </c>
      <c r="C5" s="93">
        <f>[1]Julho!$D$6</f>
        <v>10.7</v>
      </c>
      <c r="D5" s="93">
        <f>[1]Julho!$D$7</f>
        <v>11.4</v>
      </c>
      <c r="E5" s="93">
        <f>[1]Julho!$D$8</f>
        <v>11.8</v>
      </c>
      <c r="F5" s="93">
        <f>[1]Julho!$D$9</f>
        <v>10.5</v>
      </c>
      <c r="G5" s="93">
        <f>[1]Julho!$D$10</f>
        <v>10.8</v>
      </c>
      <c r="H5" s="93">
        <f>[1]Julho!$D$11</f>
        <v>14.3</v>
      </c>
      <c r="I5" s="93">
        <f>[1]Julho!$D$12</f>
        <v>13.3</v>
      </c>
      <c r="J5" s="93">
        <f>[1]Julho!$D$13</f>
        <v>16.899999999999999</v>
      </c>
      <c r="K5" s="93">
        <f>[1]Julho!$D$14</f>
        <v>15.8</v>
      </c>
      <c r="L5" s="93">
        <f>[1]Julho!$D$15</f>
        <v>15.5</v>
      </c>
      <c r="M5" s="93">
        <f>[1]Julho!$D$16</f>
        <v>13.5</v>
      </c>
      <c r="N5" s="93">
        <f>[1]Julho!$D$17</f>
        <v>14.6</v>
      </c>
      <c r="O5" s="93">
        <f>[1]Julho!$D$18</f>
        <v>8.4</v>
      </c>
      <c r="P5" s="93">
        <f>[1]Julho!$D$19</f>
        <v>3.8</v>
      </c>
      <c r="Q5" s="93">
        <f>[1]Julho!$D$20</f>
        <v>13.4</v>
      </c>
      <c r="R5" s="93">
        <f>[1]Julho!$D$21</f>
        <v>14.5</v>
      </c>
      <c r="S5" s="93">
        <f>[1]Julho!$D$22</f>
        <v>14.6</v>
      </c>
      <c r="T5" s="93">
        <f>[1]Julho!$D$23</f>
        <v>14.9</v>
      </c>
      <c r="U5" s="93">
        <f>[1]Julho!$D$24</f>
        <v>16.100000000000001</v>
      </c>
      <c r="V5" s="93">
        <f>[1]Julho!$D$25</f>
        <v>16.5</v>
      </c>
      <c r="W5" s="93">
        <f>[1]Julho!$D$26</f>
        <v>14.2</v>
      </c>
      <c r="X5" s="93">
        <f>[1]Julho!$D$27</f>
        <v>14.9</v>
      </c>
      <c r="Y5" s="93">
        <f>[1]Julho!$D$28</f>
        <v>14.2</v>
      </c>
      <c r="Z5" s="93">
        <f>[1]Julho!$D$29</f>
        <v>12.1</v>
      </c>
      <c r="AA5" s="93">
        <f>[1]Julho!$D$30</f>
        <v>14.3</v>
      </c>
      <c r="AB5" s="93">
        <f>[1]Julho!$D$31</f>
        <v>13.7</v>
      </c>
      <c r="AC5" s="93">
        <f>[1]Julho!$D$32</f>
        <v>15</v>
      </c>
      <c r="AD5" s="93">
        <f>[1]Julho!$D$33</f>
        <v>16.100000000000001</v>
      </c>
      <c r="AE5" s="93">
        <f>[1]Julho!$D$34</f>
        <v>14.9</v>
      </c>
      <c r="AF5" s="93">
        <f>[1]Julho!$D$35</f>
        <v>3.8</v>
      </c>
      <c r="AG5" s="103">
        <f t="shared" ref="AG5" si="1">MIN(B5:AF5)</f>
        <v>3.8</v>
      </c>
      <c r="AH5" s="102">
        <f t="shared" ref="AH5" si="2">AVERAGE(B5:AF5)</f>
        <v>13.103225806451613</v>
      </c>
    </row>
    <row r="6" spans="1:39" x14ac:dyDescent="0.2">
      <c r="A6" s="51" t="s">
        <v>0</v>
      </c>
      <c r="B6" s="95">
        <f>[2]Julho!$D$5</f>
        <v>9.4</v>
      </c>
      <c r="C6" s="95">
        <f>[2]Julho!$D$6</f>
        <v>9.6</v>
      </c>
      <c r="D6" s="95">
        <f>[2]Julho!$D$7</f>
        <v>9.4</v>
      </c>
      <c r="E6" s="95">
        <f>[2]Julho!$D$8</f>
        <v>8.4</v>
      </c>
      <c r="F6" s="95">
        <f>[2]Julho!$D$9</f>
        <v>8.5</v>
      </c>
      <c r="G6" s="95">
        <f>[2]Julho!$D$10</f>
        <v>13.6</v>
      </c>
      <c r="H6" s="95">
        <f>[2]Julho!$D$11</f>
        <v>17.600000000000001</v>
      </c>
      <c r="I6" s="95">
        <f>[2]Julho!$D$12</f>
        <v>17.600000000000001</v>
      </c>
      <c r="J6" s="95">
        <f>[2]Julho!$D$13</f>
        <v>17.100000000000001</v>
      </c>
      <c r="K6" s="95">
        <f>[2]Julho!$D$14</f>
        <v>16.7</v>
      </c>
      <c r="L6" s="95">
        <f>[2]Julho!$D$15</f>
        <v>19.5</v>
      </c>
      <c r="M6" s="95">
        <f>[2]Julho!$D$16</f>
        <v>18</v>
      </c>
      <c r="N6" s="95">
        <f>[2]Julho!$D$17</f>
        <v>10.8</v>
      </c>
      <c r="O6" s="95">
        <f>[2]Julho!$D$18</f>
        <v>8.4</v>
      </c>
      <c r="P6" s="95">
        <f>[2]Julho!$D$19</f>
        <v>2.6</v>
      </c>
      <c r="Q6" s="95">
        <f>[2]Julho!$D$20</f>
        <v>12</v>
      </c>
      <c r="R6" s="95">
        <f>[2]Julho!$D$21</f>
        <v>14.7</v>
      </c>
      <c r="S6" s="95">
        <f>[2]Julho!$D$22</f>
        <v>10.7</v>
      </c>
      <c r="T6" s="95">
        <f>[2]Julho!$D$23</f>
        <v>10</v>
      </c>
      <c r="U6" s="95">
        <f>[2]Julho!$D$24</f>
        <v>12.8</v>
      </c>
      <c r="V6" s="95">
        <f>[2]Julho!$D$25</f>
        <v>14.3</v>
      </c>
      <c r="W6" s="95">
        <f>[2]Julho!$D$26</f>
        <v>12.8</v>
      </c>
      <c r="X6" s="95">
        <f>[2]Julho!$D$27</f>
        <v>11.2</v>
      </c>
      <c r="Y6" s="95">
        <f>[2]Julho!$D$28</f>
        <v>13.6</v>
      </c>
      <c r="Z6" s="95">
        <f>[2]Julho!$D$29</f>
        <v>12.6</v>
      </c>
      <c r="AA6" s="95">
        <f>[2]Julho!$D$30</f>
        <v>14.1</v>
      </c>
      <c r="AB6" s="95">
        <f>[2]Julho!$D$31</f>
        <v>15.1</v>
      </c>
      <c r="AC6" s="95">
        <f>[2]Julho!$D$32</f>
        <v>15.2</v>
      </c>
      <c r="AD6" s="95">
        <f>[2]Julho!$D$33</f>
        <v>15.4</v>
      </c>
      <c r="AE6" s="95">
        <f>[2]Julho!$D$34</f>
        <v>12</v>
      </c>
      <c r="AF6" s="95">
        <f>[2]Julho!$D$35</f>
        <v>12.5</v>
      </c>
      <c r="AG6" s="103">
        <f t="shared" ref="AG6:AG49" si="3">MIN(B6:AF6)</f>
        <v>2.6</v>
      </c>
      <c r="AH6" s="102">
        <f t="shared" ref="AH6:AH49" si="4">AVERAGE(B6:AF6)</f>
        <v>12.780645161290325</v>
      </c>
    </row>
    <row r="7" spans="1:39" x14ac:dyDescent="0.2">
      <c r="A7" s="51" t="s">
        <v>88</v>
      </c>
      <c r="B7" s="95" t="str">
        <f>[3]Julho!$D$5</f>
        <v>*</v>
      </c>
      <c r="C7" s="95" t="str">
        <f>[3]Julho!$D$6</f>
        <v>*</v>
      </c>
      <c r="D7" s="95" t="str">
        <f>[3]Julho!$D$7</f>
        <v>*</v>
      </c>
      <c r="E7" s="95" t="str">
        <f>[3]Julho!$D$8</f>
        <v>*</v>
      </c>
      <c r="F7" s="95" t="str">
        <f>[3]Julho!$D$9</f>
        <v>*</v>
      </c>
      <c r="G7" s="95" t="str">
        <f>[3]Julho!$D$10</f>
        <v>*</v>
      </c>
      <c r="H7" s="95" t="str">
        <f>[3]Julho!$D$11</f>
        <v>*</v>
      </c>
      <c r="I7" s="95" t="str">
        <f>[3]Julho!$D$12</f>
        <v>*</v>
      </c>
      <c r="J7" s="95" t="str">
        <f>[3]Julho!$D$13</f>
        <v>*</v>
      </c>
      <c r="K7" s="95" t="str">
        <f>[3]Julho!$D$14</f>
        <v>*</v>
      </c>
      <c r="L7" s="95" t="str">
        <f>[3]Julho!$D$15</f>
        <v>*</v>
      </c>
      <c r="M7" s="95" t="str">
        <f>[3]Julho!$D$16</f>
        <v>*</v>
      </c>
      <c r="N7" s="95" t="str">
        <f>[3]Julho!$D$17</f>
        <v>*</v>
      </c>
      <c r="O7" s="95" t="str">
        <f>[3]Julho!$D$18</f>
        <v>*</v>
      </c>
      <c r="P7" s="95" t="str">
        <f>[3]Julho!$D$19</f>
        <v>*</v>
      </c>
      <c r="Q7" s="95" t="str">
        <f>[3]Julho!$D$20</f>
        <v>*</v>
      </c>
      <c r="R7" s="95" t="str">
        <f>[3]Julho!$D$21</f>
        <v>*</v>
      </c>
      <c r="S7" s="95" t="str">
        <f>[3]Julho!$D$22</f>
        <v>*</v>
      </c>
      <c r="T7" s="95" t="str">
        <f>[3]Julho!$D$23</f>
        <v>*</v>
      </c>
      <c r="U7" s="95" t="str">
        <f>[3]Julho!$D$24</f>
        <v>*</v>
      </c>
      <c r="V7" s="95">
        <f>[3]Julho!$D$25</f>
        <v>17.100000000000001</v>
      </c>
      <c r="W7" s="95">
        <f>[3]Julho!$D$26</f>
        <v>17.100000000000001</v>
      </c>
      <c r="X7" s="95">
        <f>[3]Julho!$D$27</f>
        <v>16.2</v>
      </c>
      <c r="Y7" s="95">
        <f>[3]Julho!$D$28</f>
        <v>18.600000000000001</v>
      </c>
      <c r="Z7" s="95">
        <f>[3]Julho!$D$29</f>
        <v>19</v>
      </c>
      <c r="AA7" s="95">
        <f>[3]Julho!$D$30</f>
        <v>18.100000000000001</v>
      </c>
      <c r="AB7" s="95">
        <f>[3]Julho!$D$31</f>
        <v>18.600000000000001</v>
      </c>
      <c r="AC7" s="95">
        <f>[3]Julho!$D$32</f>
        <v>18</v>
      </c>
      <c r="AD7" s="95">
        <f>[3]Julho!$D$33</f>
        <v>16.399999999999999</v>
      </c>
      <c r="AE7" s="95">
        <f>[3]Julho!$D$34</f>
        <v>14.7</v>
      </c>
      <c r="AF7" s="95">
        <f>[3]Julho!$D$35</f>
        <v>16.3</v>
      </c>
      <c r="AG7" s="103">
        <f t="shared" si="3"/>
        <v>14.7</v>
      </c>
      <c r="AH7" s="102">
        <f t="shared" si="4"/>
        <v>17.281818181818181</v>
      </c>
    </row>
    <row r="8" spans="1:39" x14ac:dyDescent="0.2">
      <c r="A8" s="51" t="s">
        <v>1</v>
      </c>
      <c r="B8" s="95">
        <f>[4]Julho!$D$5</f>
        <v>14.4</v>
      </c>
      <c r="C8" s="95">
        <f>[4]Julho!$D$6</f>
        <v>14.6</v>
      </c>
      <c r="D8" s="95">
        <f>[4]Julho!$D$7</f>
        <v>15.6</v>
      </c>
      <c r="E8" s="95">
        <f>[4]Julho!$D$8</f>
        <v>15.5</v>
      </c>
      <c r="F8" s="95">
        <f>[4]Julho!$D$9</f>
        <v>15.1</v>
      </c>
      <c r="G8" s="95">
        <f>[4]Julho!$D$10</f>
        <v>14.5</v>
      </c>
      <c r="H8" s="95">
        <f>[4]Julho!$D$11</f>
        <v>16.899999999999999</v>
      </c>
      <c r="I8" s="95">
        <f>[4]Julho!$D$12</f>
        <v>19</v>
      </c>
      <c r="J8" s="95">
        <f>[4]Julho!$D$13</f>
        <v>18.600000000000001</v>
      </c>
      <c r="K8" s="95">
        <f>[4]Julho!$D$14</f>
        <v>18.7</v>
      </c>
      <c r="L8" s="95">
        <f>[4]Julho!$D$15</f>
        <v>21.6</v>
      </c>
      <c r="M8" s="95">
        <f>[4]Julho!$D$16</f>
        <v>17.7</v>
      </c>
      <c r="N8" s="95">
        <f>[4]Julho!$D$17</f>
        <v>14.2</v>
      </c>
      <c r="O8" s="95">
        <f>[4]Julho!$D$18</f>
        <v>10.199999999999999</v>
      </c>
      <c r="P8" s="95">
        <f>[4]Julho!$D$19</f>
        <v>8.1999999999999993</v>
      </c>
      <c r="Q8" s="95">
        <f>[4]Julho!$D$20</f>
        <v>14.9</v>
      </c>
      <c r="R8" s="95">
        <f>[4]Julho!$D$21</f>
        <v>19.100000000000001</v>
      </c>
      <c r="S8" s="95">
        <f>[4]Julho!$D$22</f>
        <v>14.6</v>
      </c>
      <c r="T8" s="95">
        <f>[4]Julho!$D$23</f>
        <v>12.3</v>
      </c>
      <c r="U8" s="95">
        <f>[4]Julho!$D$24</f>
        <v>19.600000000000001</v>
      </c>
      <c r="V8" s="95">
        <f>[4]Julho!$D$25</f>
        <v>19.399999999999999</v>
      </c>
      <c r="W8" s="95">
        <f>[4]Julho!$D$26</f>
        <v>18.399999999999999</v>
      </c>
      <c r="X8" s="95">
        <f>[4]Julho!$D$27</f>
        <v>15.9</v>
      </c>
      <c r="Y8" s="95">
        <f>[4]Julho!$D$28</f>
        <v>15.3</v>
      </c>
      <c r="Z8" s="95">
        <f>[4]Julho!$D$29</f>
        <v>15.6</v>
      </c>
      <c r="AA8" s="95">
        <f>[4]Julho!$D$30</f>
        <v>15.7</v>
      </c>
      <c r="AB8" s="95">
        <f>[4]Julho!$D$31</f>
        <v>19</v>
      </c>
      <c r="AC8" s="95">
        <f>[4]Julho!$D$32</f>
        <v>19.100000000000001</v>
      </c>
      <c r="AD8" s="95">
        <f>[4]Julho!$D$33</f>
        <v>18.2</v>
      </c>
      <c r="AE8" s="95">
        <f>[4]Julho!$D$34</f>
        <v>17.2</v>
      </c>
      <c r="AF8" s="95">
        <f>[4]Julho!$D$35</f>
        <v>18.8</v>
      </c>
      <c r="AG8" s="103">
        <f t="shared" si="3"/>
        <v>8.1999999999999993</v>
      </c>
      <c r="AH8" s="102">
        <f t="shared" si="4"/>
        <v>16.383870967741935</v>
      </c>
    </row>
    <row r="9" spans="1:39" x14ac:dyDescent="0.2">
      <c r="A9" s="51" t="s">
        <v>151</v>
      </c>
      <c r="B9" s="95" t="str">
        <f>[5]Julho!$D$5</f>
        <v>*</v>
      </c>
      <c r="C9" s="95" t="str">
        <f>[5]Julho!$D$6</f>
        <v>*</v>
      </c>
      <c r="D9" s="95" t="str">
        <f>[5]Julho!$D$7</f>
        <v>*</v>
      </c>
      <c r="E9" s="95" t="str">
        <f>[5]Julho!$D$8</f>
        <v>*</v>
      </c>
      <c r="F9" s="95" t="str">
        <f>[5]Julho!$D$9</f>
        <v>*</v>
      </c>
      <c r="G9" s="95" t="str">
        <f>[5]Julho!$D$10</f>
        <v>*</v>
      </c>
      <c r="H9" s="95" t="str">
        <f>[5]Julho!$D$11</f>
        <v>*</v>
      </c>
      <c r="I9" s="95" t="str">
        <f>[5]Julho!$D$12</f>
        <v>*</v>
      </c>
      <c r="J9" s="95" t="str">
        <f>[5]Julho!$D$13</f>
        <v>*</v>
      </c>
      <c r="K9" s="95" t="str">
        <f>[5]Julho!$D$14</f>
        <v>*</v>
      </c>
      <c r="L9" s="95" t="str">
        <f>[5]Julho!$D$15</f>
        <v>*</v>
      </c>
      <c r="M9" s="95" t="str">
        <f>[5]Julho!$D$16</f>
        <v>*</v>
      </c>
      <c r="N9" s="95" t="str">
        <f>[5]Julho!$D$17</f>
        <v>*</v>
      </c>
      <c r="O9" s="95" t="str">
        <f>[5]Julho!$D$18</f>
        <v>*</v>
      </c>
      <c r="P9" s="95" t="str">
        <f>[5]Julho!$D$19</f>
        <v>*</v>
      </c>
      <c r="Q9" s="95" t="str">
        <f>[5]Julho!$D$20</f>
        <v>*</v>
      </c>
      <c r="R9" s="95" t="str">
        <f>[5]Julho!$D$21</f>
        <v>*</v>
      </c>
      <c r="S9" s="95" t="str">
        <f>[5]Julho!$D$22</f>
        <v>*</v>
      </c>
      <c r="T9" s="95">
        <f>[5]Julho!$D$23</f>
        <v>16.5</v>
      </c>
      <c r="U9" s="95">
        <f>[5]Julho!$D$24</f>
        <v>13.9</v>
      </c>
      <c r="V9" s="95">
        <f>[5]Julho!$D$25</f>
        <v>15.3</v>
      </c>
      <c r="W9" s="95">
        <f>[5]Julho!$D$26</f>
        <v>16.399999999999999</v>
      </c>
      <c r="X9" s="95">
        <f>[5]Julho!$D$27</f>
        <v>15.7</v>
      </c>
      <c r="Y9" s="95">
        <f>[5]Julho!$D$28</f>
        <v>18.399999999999999</v>
      </c>
      <c r="Z9" s="95">
        <f>[5]Julho!$D$29</f>
        <v>18.899999999999999</v>
      </c>
      <c r="AA9" s="95">
        <f>[5]Julho!$D$30</f>
        <v>18.2</v>
      </c>
      <c r="AB9" s="95">
        <f>[5]Julho!$D$31</f>
        <v>16.399999999999999</v>
      </c>
      <c r="AC9" s="95">
        <f>[5]Julho!$D$32</f>
        <v>16</v>
      </c>
      <c r="AD9" s="95">
        <f>[5]Julho!$D$33</f>
        <v>15.4</v>
      </c>
      <c r="AE9" s="95">
        <f>[5]Julho!$D$34</f>
        <v>14.4</v>
      </c>
      <c r="AF9" s="95">
        <f>[5]Julho!$D$35</f>
        <v>16.3</v>
      </c>
      <c r="AG9" s="103">
        <f t="shared" si="3"/>
        <v>13.9</v>
      </c>
      <c r="AH9" s="102">
        <f t="shared" si="4"/>
        <v>16.292307692307695</v>
      </c>
    </row>
    <row r="10" spans="1:39" x14ac:dyDescent="0.2">
      <c r="A10" s="51" t="s">
        <v>95</v>
      </c>
      <c r="B10" s="95">
        <f>[6]Julho!$D$5</f>
        <v>11</v>
      </c>
      <c r="C10" s="95">
        <f>[6]Julho!$D$6</f>
        <v>11.2</v>
      </c>
      <c r="D10" s="95">
        <f>[6]Julho!$D$7</f>
        <v>11.2</v>
      </c>
      <c r="E10" s="95">
        <f>[6]Julho!$D$8</f>
        <v>10.3</v>
      </c>
      <c r="F10" s="95">
        <f>[6]Julho!$D$9</f>
        <v>10.199999999999999</v>
      </c>
      <c r="G10" s="95">
        <f>[6]Julho!$D$10</f>
        <v>11.1</v>
      </c>
      <c r="H10" s="95">
        <f>[6]Julho!$D$11</f>
        <v>13.1</v>
      </c>
      <c r="I10" s="95">
        <f>[6]Julho!$D$12</f>
        <v>17.3</v>
      </c>
      <c r="J10" s="95">
        <f>[6]Julho!$D$13</f>
        <v>17.5</v>
      </c>
      <c r="K10" s="95">
        <f>[6]Julho!$D$14</f>
        <v>16.600000000000001</v>
      </c>
      <c r="L10" s="95">
        <f>[6]Julho!$D$15</f>
        <v>16.600000000000001</v>
      </c>
      <c r="M10" s="95">
        <f>[6]Julho!$D$16</f>
        <v>17.399999999999999</v>
      </c>
      <c r="N10" s="95">
        <f>[6]Julho!$D$17</f>
        <v>11.4</v>
      </c>
      <c r="O10" s="95">
        <f>[6]Julho!$D$18</f>
        <v>8.1</v>
      </c>
      <c r="P10" s="95">
        <f>[6]Julho!$D$19</f>
        <v>6.1</v>
      </c>
      <c r="Q10" s="95">
        <f>[6]Julho!$D$20</f>
        <v>11.5</v>
      </c>
      <c r="R10" s="95">
        <f>[6]Julho!$D$21</f>
        <v>14.4</v>
      </c>
      <c r="S10" s="95">
        <f>[6]Julho!$D$22</f>
        <v>13.7</v>
      </c>
      <c r="T10" s="95">
        <f>[6]Julho!$D$23</f>
        <v>12.7</v>
      </c>
      <c r="U10" s="95">
        <f>[6]Julho!$D$24</f>
        <v>15.9</v>
      </c>
      <c r="V10" s="95">
        <f>[6]Julho!$D$25</f>
        <v>15.1</v>
      </c>
      <c r="W10" s="95">
        <f>[6]Julho!$D$26</f>
        <v>14.3</v>
      </c>
      <c r="X10" s="95">
        <f>[6]Julho!$D$27</f>
        <v>15.5</v>
      </c>
      <c r="Y10" s="95">
        <f>[6]Julho!$D$28</f>
        <v>13</v>
      </c>
      <c r="Z10" s="95">
        <f>[6]Julho!$D$29</f>
        <v>10.6</v>
      </c>
      <c r="AA10" s="95">
        <f>[6]Julho!$D$30</f>
        <v>12.5</v>
      </c>
      <c r="AB10" s="95">
        <f>[6]Julho!$D$31</f>
        <v>13.4</v>
      </c>
      <c r="AC10" s="95">
        <f>[6]Julho!$D$32</f>
        <v>14.3</v>
      </c>
      <c r="AD10" s="95">
        <f>[6]Julho!$D$33</f>
        <v>14.8</v>
      </c>
      <c r="AE10" s="95">
        <f>[6]Julho!$D$34</f>
        <v>13.9</v>
      </c>
      <c r="AF10" s="95">
        <f>[6]Julho!$D$35</f>
        <v>13.4</v>
      </c>
      <c r="AG10" s="103">
        <f t="shared" si="3"/>
        <v>6.1</v>
      </c>
      <c r="AH10" s="102">
        <f t="shared" si="4"/>
        <v>13.164516129032258</v>
      </c>
    </row>
    <row r="11" spans="1:39" x14ac:dyDescent="0.2">
      <c r="A11" s="51" t="s">
        <v>52</v>
      </c>
      <c r="B11" s="95">
        <f>[7]Julho!$D$5</f>
        <v>16.100000000000001</v>
      </c>
      <c r="C11" s="95">
        <f>[7]Julho!$D$6</f>
        <v>15.8</v>
      </c>
      <c r="D11" s="95">
        <f>[7]Julho!$D$7</f>
        <v>14.8</v>
      </c>
      <c r="E11" s="95">
        <f>[7]Julho!$D$8</f>
        <v>13.4</v>
      </c>
      <c r="F11" s="95">
        <f>[7]Julho!$D$9</f>
        <v>14.7</v>
      </c>
      <c r="G11" s="95">
        <f>[7]Julho!$D$10</f>
        <v>15.9</v>
      </c>
      <c r="H11" s="95">
        <f>[7]Julho!$D$11</f>
        <v>19.100000000000001</v>
      </c>
      <c r="I11" s="95">
        <f>[7]Julho!$D$12</f>
        <v>16.899999999999999</v>
      </c>
      <c r="J11" s="95">
        <f>[7]Julho!$D$13</f>
        <v>18.2</v>
      </c>
      <c r="K11" s="95">
        <f>[7]Julho!$D$14</f>
        <v>18.399999999999999</v>
      </c>
      <c r="L11" s="95">
        <f>[7]Julho!$D$15</f>
        <v>18.399999999999999</v>
      </c>
      <c r="M11" s="95">
        <f>[7]Julho!$D$16</f>
        <v>18.5</v>
      </c>
      <c r="N11" s="95">
        <f>[7]Julho!$D$17</f>
        <v>13.5</v>
      </c>
      <c r="O11" s="95">
        <f>[7]Julho!$D$18</f>
        <v>7.7</v>
      </c>
      <c r="P11" s="95">
        <f>[7]Julho!$D$19</f>
        <v>8.8000000000000007</v>
      </c>
      <c r="Q11" s="95">
        <f>[7]Julho!$D$20</f>
        <v>15.2</v>
      </c>
      <c r="R11" s="95">
        <f>[7]Julho!$D$21</f>
        <v>15.3</v>
      </c>
      <c r="S11" s="95">
        <f>[7]Julho!$D$22</f>
        <v>14.5</v>
      </c>
      <c r="T11" s="95">
        <f>[7]Julho!$D$23</f>
        <v>15.5</v>
      </c>
      <c r="U11" s="95">
        <f>[7]Julho!$D$24</f>
        <v>15.3</v>
      </c>
      <c r="V11" s="95">
        <f>[7]Julho!$D$25</f>
        <v>16.8</v>
      </c>
      <c r="W11" s="95">
        <f>[7]Julho!$D$26</f>
        <v>18.2</v>
      </c>
      <c r="X11" s="95">
        <f>[7]Julho!$D$27</f>
        <v>17.7</v>
      </c>
      <c r="Y11" s="95">
        <f>[7]Julho!$D$28</f>
        <v>19.3</v>
      </c>
      <c r="Z11" s="95">
        <f>[7]Julho!$D$29</f>
        <v>14.7</v>
      </c>
      <c r="AA11" s="95">
        <f>[7]Julho!$D$30</f>
        <v>19.100000000000001</v>
      </c>
      <c r="AB11" s="95">
        <f>[7]Julho!$D$31</f>
        <v>19.2</v>
      </c>
      <c r="AC11" s="95">
        <f>[7]Julho!$D$32</f>
        <v>19.100000000000001</v>
      </c>
      <c r="AD11" s="95">
        <f>[7]Julho!$D$33</f>
        <v>15.8</v>
      </c>
      <c r="AE11" s="95">
        <f>[7]Julho!$D$34</f>
        <v>14.1</v>
      </c>
      <c r="AF11" s="95">
        <f>[7]Julho!$D$35</f>
        <v>15.9</v>
      </c>
      <c r="AG11" s="103">
        <f t="shared" si="3"/>
        <v>7.7</v>
      </c>
      <c r="AH11" s="102">
        <f t="shared" si="4"/>
        <v>15.996774193548388</v>
      </c>
    </row>
    <row r="12" spans="1:39" hidden="1" x14ac:dyDescent="0.2">
      <c r="A12" s="51" t="s">
        <v>31</v>
      </c>
      <c r="B12" s="95" t="str">
        <f>[8]Julho!$D$5</f>
        <v>*</v>
      </c>
      <c r="C12" s="95" t="str">
        <f>[8]Julho!$D$6</f>
        <v>*</v>
      </c>
      <c r="D12" s="95" t="str">
        <f>[8]Julho!$D$7</f>
        <v>*</v>
      </c>
      <c r="E12" s="95" t="str">
        <f>[8]Julho!$D$8</f>
        <v>*</v>
      </c>
      <c r="F12" s="95" t="str">
        <f>[8]Julho!$D$9</f>
        <v>*</v>
      </c>
      <c r="G12" s="95" t="str">
        <f>[8]Julho!$D$10</f>
        <v>*</v>
      </c>
      <c r="H12" s="95" t="str">
        <f>[8]Julho!$D$11</f>
        <v>*</v>
      </c>
      <c r="I12" s="95" t="str">
        <f>[8]Julho!$D$12</f>
        <v>*</v>
      </c>
      <c r="J12" s="95" t="str">
        <f>[8]Julho!$D$13</f>
        <v>*</v>
      </c>
      <c r="K12" s="95" t="str">
        <f>[8]Julho!$D$14</f>
        <v>*</v>
      </c>
      <c r="L12" s="95" t="str">
        <f>[8]Julho!$D$15</f>
        <v>*</v>
      </c>
      <c r="M12" s="95" t="str">
        <f>[8]Julho!$D$16</f>
        <v>*</v>
      </c>
      <c r="N12" s="95" t="str">
        <f>[8]Julho!$D$17</f>
        <v>*</v>
      </c>
      <c r="O12" s="95" t="str">
        <f>[8]Julho!$D$18</f>
        <v>*</v>
      </c>
      <c r="P12" s="95" t="str">
        <f>[8]Julho!$D$19</f>
        <v>*</v>
      </c>
      <c r="Q12" s="95" t="str">
        <f>[8]Julho!$D$20</f>
        <v>*</v>
      </c>
      <c r="R12" s="95" t="str">
        <f>[8]Julho!$D$21</f>
        <v>*</v>
      </c>
      <c r="S12" s="95" t="str">
        <f>[8]Julho!$D$22</f>
        <v>*</v>
      </c>
      <c r="T12" s="95" t="str">
        <f>[8]Julho!$D$23</f>
        <v>*</v>
      </c>
      <c r="U12" s="95" t="str">
        <f>[8]Julho!$D$24</f>
        <v>*</v>
      </c>
      <c r="V12" s="95" t="str">
        <f>[8]Julho!$D$25</f>
        <v>*</v>
      </c>
      <c r="W12" s="95" t="str">
        <f>[8]Julho!$D$26</f>
        <v>*</v>
      </c>
      <c r="X12" s="95" t="str">
        <f>[8]Julho!$D$27</f>
        <v>*</v>
      </c>
      <c r="Y12" s="95" t="str">
        <f>[8]Julho!$D$28</f>
        <v>*</v>
      </c>
      <c r="Z12" s="95" t="str">
        <f>[8]Julho!$D$29</f>
        <v>*</v>
      </c>
      <c r="AA12" s="95" t="str">
        <f>[8]Julho!$D$30</f>
        <v>*</v>
      </c>
      <c r="AB12" s="95" t="str">
        <f>[8]Julho!$D$31</f>
        <v>*</v>
      </c>
      <c r="AC12" s="95" t="str">
        <f>[8]Julho!$D$32</f>
        <v>*</v>
      </c>
      <c r="AD12" s="95" t="str">
        <f>[8]Julho!$D$33</f>
        <v>*</v>
      </c>
      <c r="AE12" s="95" t="str">
        <f>[8]Julho!$D$34</f>
        <v>*</v>
      </c>
      <c r="AF12" s="95" t="str">
        <f>[8]Julho!$D$35</f>
        <v>*</v>
      </c>
      <c r="AG12" s="103" t="s">
        <v>207</v>
      </c>
      <c r="AH12" s="102" t="s">
        <v>207</v>
      </c>
    </row>
    <row r="13" spans="1:39" x14ac:dyDescent="0.2">
      <c r="A13" s="51" t="s">
        <v>98</v>
      </c>
      <c r="B13" s="95">
        <f>[9]Julho!$D$5</f>
        <v>12.8</v>
      </c>
      <c r="C13" s="95">
        <f>[9]Julho!$D$6</f>
        <v>11.9</v>
      </c>
      <c r="D13" s="95">
        <f>[9]Julho!$D$7</f>
        <v>12.4</v>
      </c>
      <c r="E13" s="95">
        <f>[9]Julho!$D$8</f>
        <v>11.6</v>
      </c>
      <c r="F13" s="95">
        <f>[9]Julho!$D$9</f>
        <v>12.6</v>
      </c>
      <c r="G13" s="95">
        <f>[9]Julho!$D$10</f>
        <v>14.2</v>
      </c>
      <c r="H13" s="95">
        <f>[9]Julho!$D$11</f>
        <v>19.2</v>
      </c>
      <c r="I13" s="95">
        <f>[9]Julho!$D$12</f>
        <v>21.9</v>
      </c>
      <c r="J13" s="95">
        <f>[9]Julho!$D$13</f>
        <v>17.8</v>
      </c>
      <c r="K13" s="95">
        <f>[9]Julho!$D$14</f>
        <v>19.8</v>
      </c>
      <c r="L13" s="95">
        <f>[9]Julho!$D$15</f>
        <v>20.5</v>
      </c>
      <c r="M13" s="95">
        <f>[9]Julho!$D$16</f>
        <v>19.8</v>
      </c>
      <c r="N13" s="95">
        <f>[9]Julho!$D$17</f>
        <v>12.8</v>
      </c>
      <c r="O13" s="95">
        <f>[9]Julho!$D$18</f>
        <v>9.6999999999999993</v>
      </c>
      <c r="P13" s="95">
        <f>[9]Julho!$D$19</f>
        <v>6.8</v>
      </c>
      <c r="Q13" s="95">
        <f>[9]Julho!$D$20</f>
        <v>15.9</v>
      </c>
      <c r="R13" s="95">
        <f>[9]Julho!$D$21</f>
        <v>16</v>
      </c>
      <c r="S13" s="95">
        <f>[9]Julho!$D$22</f>
        <v>11.5</v>
      </c>
      <c r="T13" s="95">
        <f>[9]Julho!$D$23</f>
        <v>11</v>
      </c>
      <c r="U13" s="95">
        <f>[9]Julho!$D$24</f>
        <v>14.2</v>
      </c>
      <c r="V13" s="95">
        <f>[9]Julho!$D$25</f>
        <v>16.2</v>
      </c>
      <c r="W13" s="95">
        <f>[9]Julho!$D$26</f>
        <v>15.8</v>
      </c>
      <c r="X13" s="95">
        <f>[9]Julho!$D$27</f>
        <v>14.5</v>
      </c>
      <c r="Y13" s="95">
        <f>[9]Julho!$D$28</f>
        <v>13.6</v>
      </c>
      <c r="Z13" s="95">
        <f>[9]Julho!$D$29</f>
        <v>13.1</v>
      </c>
      <c r="AA13" s="95">
        <f>[9]Julho!$D$30</f>
        <v>17.399999999999999</v>
      </c>
      <c r="AB13" s="95">
        <f>[9]Julho!$D$31</f>
        <v>17.899999999999999</v>
      </c>
      <c r="AC13" s="95">
        <f>[9]Julho!$D$32</f>
        <v>18.3</v>
      </c>
      <c r="AD13" s="95">
        <f>[9]Julho!$D$33</f>
        <v>16.899999999999999</v>
      </c>
      <c r="AE13" s="95">
        <f>[9]Julho!$D$34</f>
        <v>13.5</v>
      </c>
      <c r="AF13" s="95">
        <f>[9]Julho!$D$35</f>
        <v>14.8</v>
      </c>
      <c r="AG13" s="103">
        <f t="shared" si="3"/>
        <v>6.8</v>
      </c>
      <c r="AH13" s="102">
        <f t="shared" si="4"/>
        <v>14.980645161290324</v>
      </c>
    </row>
    <row r="14" spans="1:39" hidden="1" x14ac:dyDescent="0.2">
      <c r="A14" s="51" t="s">
        <v>102</v>
      </c>
      <c r="B14" s="95" t="str">
        <f>[10]Julho!$D$5</f>
        <v>*</v>
      </c>
      <c r="C14" s="95" t="str">
        <f>[10]Julho!$D$6</f>
        <v>*</v>
      </c>
      <c r="D14" s="95" t="str">
        <f>[10]Julho!$D$7</f>
        <v>*</v>
      </c>
      <c r="E14" s="95" t="str">
        <f>[10]Julho!$D$8</f>
        <v>*</v>
      </c>
      <c r="F14" s="95" t="str">
        <f>[10]Julho!$D$9</f>
        <v>*</v>
      </c>
      <c r="G14" s="95" t="str">
        <f>[10]Julho!$D$10</f>
        <v>*</v>
      </c>
      <c r="H14" s="95" t="str">
        <f>[10]Julho!$D$11</f>
        <v>*</v>
      </c>
      <c r="I14" s="95" t="str">
        <f>[10]Julho!$D$12</f>
        <v>*</v>
      </c>
      <c r="J14" s="95" t="str">
        <f>[10]Julho!$D$13</f>
        <v>*</v>
      </c>
      <c r="K14" s="95" t="str">
        <f>[10]Julho!$D$14</f>
        <v>*</v>
      </c>
      <c r="L14" s="95" t="str">
        <f>[10]Julho!$D$15</f>
        <v>*</v>
      </c>
      <c r="M14" s="95" t="str">
        <f>[10]Julho!$D$16</f>
        <v>*</v>
      </c>
      <c r="N14" s="95" t="str">
        <f>[10]Julho!$D$17</f>
        <v>*</v>
      </c>
      <c r="O14" s="95" t="str">
        <f>[10]Julho!$D$18</f>
        <v>*</v>
      </c>
      <c r="P14" s="95" t="str">
        <f>[10]Julho!$D$19</f>
        <v>*</v>
      </c>
      <c r="Q14" s="95" t="str">
        <f>[10]Julho!$D$20</f>
        <v>*</v>
      </c>
      <c r="R14" s="95" t="str">
        <f>[10]Julho!$D$21</f>
        <v>*</v>
      </c>
      <c r="S14" s="95" t="str">
        <f>[10]Julho!$D$22</f>
        <v>*</v>
      </c>
      <c r="T14" s="95" t="str">
        <f>[10]Julho!$D$23</f>
        <v>*</v>
      </c>
      <c r="U14" s="95" t="str">
        <f>[10]Julho!$D$24</f>
        <v>*</v>
      </c>
      <c r="V14" s="95" t="str">
        <f>[10]Julho!$D$25</f>
        <v>*</v>
      </c>
      <c r="W14" s="95" t="str">
        <f>[10]Julho!$D$26</f>
        <v>*</v>
      </c>
      <c r="X14" s="95" t="str">
        <f>[10]Julho!$D$27</f>
        <v>*</v>
      </c>
      <c r="Y14" s="95" t="str">
        <f>[10]Julho!$D$28</f>
        <v>*</v>
      </c>
      <c r="Z14" s="95" t="str">
        <f>[10]Julho!$D$29</f>
        <v>*</v>
      </c>
      <c r="AA14" s="95" t="str">
        <f>[10]Julho!$D$30</f>
        <v>*</v>
      </c>
      <c r="AB14" s="95" t="str">
        <f>[10]Julho!$D$31</f>
        <v>*</v>
      </c>
      <c r="AC14" s="95" t="str">
        <f>[10]Julho!$D$32</f>
        <v>*</v>
      </c>
      <c r="AD14" s="95" t="str">
        <f>[10]Julho!$D$33</f>
        <v>*</v>
      </c>
      <c r="AE14" s="95" t="str">
        <f>[10]Julho!$D$34</f>
        <v>*</v>
      </c>
      <c r="AF14" s="95" t="str">
        <f>[10]Julho!$D$35</f>
        <v>*</v>
      </c>
      <c r="AG14" s="103" t="s">
        <v>207</v>
      </c>
      <c r="AH14" s="102" t="s">
        <v>207</v>
      </c>
      <c r="AJ14" t="s">
        <v>35</v>
      </c>
    </row>
    <row r="15" spans="1:39" x14ac:dyDescent="0.2">
      <c r="A15" s="51" t="s">
        <v>105</v>
      </c>
      <c r="B15" s="95">
        <f>[11]Julho!$D$5</f>
        <v>12.5</v>
      </c>
      <c r="C15" s="95">
        <f>[11]Julho!$D$6</f>
        <v>12.3</v>
      </c>
      <c r="D15" s="95">
        <f>[11]Julho!$D$7</f>
        <v>15.5</v>
      </c>
      <c r="E15" s="95">
        <f>[11]Julho!$D$8</f>
        <v>14.4</v>
      </c>
      <c r="F15" s="95">
        <f>[11]Julho!$D$9</f>
        <v>10.199999999999999</v>
      </c>
      <c r="G15" s="95">
        <f>[11]Julho!$D$10</f>
        <v>17.100000000000001</v>
      </c>
      <c r="H15" s="95">
        <f>[11]Julho!$D$11</f>
        <v>19.399999999999999</v>
      </c>
      <c r="I15" s="95">
        <f>[11]Julho!$D$12</f>
        <v>20.2</v>
      </c>
      <c r="J15" s="95">
        <f>[11]Julho!$D$13</f>
        <v>20.2</v>
      </c>
      <c r="K15" s="95">
        <f>[11]Julho!$D$14</f>
        <v>20.100000000000001</v>
      </c>
      <c r="L15" s="95">
        <f>[11]Julho!$D$15</f>
        <v>21.6</v>
      </c>
      <c r="M15" s="95">
        <f>[11]Julho!$D$16</f>
        <v>18.899999999999999</v>
      </c>
      <c r="N15" s="95">
        <f>[11]Julho!$D$17</f>
        <v>11.6</v>
      </c>
      <c r="O15" s="95">
        <f>[11]Julho!$D$18</f>
        <v>6.9</v>
      </c>
      <c r="P15" s="95">
        <f>[11]Julho!$D$19</f>
        <v>9.1999999999999993</v>
      </c>
      <c r="Q15" s="95">
        <f>[11]Julho!$D$20</f>
        <v>14.3</v>
      </c>
      <c r="R15" s="95">
        <f>[11]Julho!$D$21</f>
        <v>15.5</v>
      </c>
      <c r="S15" s="95">
        <f>[11]Julho!$D$22</f>
        <v>12.3</v>
      </c>
      <c r="T15" s="95">
        <f>[11]Julho!$D$23</f>
        <v>11.4</v>
      </c>
      <c r="U15" s="95">
        <f>[11]Julho!$D$24</f>
        <v>15.1</v>
      </c>
      <c r="V15" s="95">
        <f>[11]Julho!$D$25</f>
        <v>17.399999999999999</v>
      </c>
      <c r="W15" s="95">
        <f>[11]Julho!$D$26</f>
        <v>16.3</v>
      </c>
      <c r="X15" s="95">
        <f>[11]Julho!$D$27</f>
        <v>15.4</v>
      </c>
      <c r="Y15" s="95">
        <f>[11]Julho!$D$28</f>
        <v>19.600000000000001</v>
      </c>
      <c r="Z15" s="95">
        <f>[11]Julho!$D$29</f>
        <v>16.3</v>
      </c>
      <c r="AA15" s="95">
        <f>[11]Julho!$D$30</f>
        <v>19.399999999999999</v>
      </c>
      <c r="AB15" s="95">
        <f>[11]Julho!$D$31</f>
        <v>17.3</v>
      </c>
      <c r="AC15" s="95">
        <f>[11]Julho!$D$32</f>
        <v>15.5</v>
      </c>
      <c r="AD15" s="95">
        <f>[11]Julho!$D$33</f>
        <v>15.8</v>
      </c>
      <c r="AE15" s="95">
        <f>[11]Julho!$D$34</f>
        <v>15</v>
      </c>
      <c r="AF15" s="95">
        <f>[11]Julho!$D$35</f>
        <v>14.1</v>
      </c>
      <c r="AG15" s="103">
        <f t="shared" si="3"/>
        <v>6.9</v>
      </c>
      <c r="AH15" s="102">
        <f t="shared" si="4"/>
        <v>15.509677419354839</v>
      </c>
    </row>
    <row r="16" spans="1:39" x14ac:dyDescent="0.2">
      <c r="A16" s="51" t="s">
        <v>152</v>
      </c>
      <c r="B16" s="95">
        <f>[12]Julho!$D$5</f>
        <v>14.1</v>
      </c>
      <c r="C16" s="95">
        <f>[12]Julho!$D$6</f>
        <v>13.1</v>
      </c>
      <c r="D16" s="95">
        <f>[12]Julho!$D$7</f>
        <v>15.6</v>
      </c>
      <c r="E16" s="95">
        <f>[12]Julho!$D$8</f>
        <v>16.100000000000001</v>
      </c>
      <c r="F16" s="95">
        <f>[12]Julho!$D$9</f>
        <v>12</v>
      </c>
      <c r="G16" s="95">
        <f>[12]Julho!$D$10</f>
        <v>10.3</v>
      </c>
      <c r="H16" s="95">
        <f>[12]Julho!$D$11</f>
        <v>12</v>
      </c>
      <c r="I16" s="95">
        <f>[12]Julho!$D$12</f>
        <v>12.3</v>
      </c>
      <c r="J16" s="95">
        <f>[12]Julho!$D$13</f>
        <v>15.5</v>
      </c>
      <c r="K16" s="95">
        <f>[12]Julho!$D$14</f>
        <v>14</v>
      </c>
      <c r="L16" s="95">
        <f>[12]Julho!$D$15</f>
        <v>14.3</v>
      </c>
      <c r="M16" s="95">
        <f>[12]Julho!$D$16</f>
        <v>12</v>
      </c>
      <c r="N16" s="95">
        <f>[12]Julho!$D$17</f>
        <v>12</v>
      </c>
      <c r="O16" s="95">
        <f>[12]Julho!$D$18</f>
        <v>8.1999999999999993</v>
      </c>
      <c r="P16" s="95">
        <f>[12]Julho!$D$19</f>
        <v>7.3</v>
      </c>
      <c r="Q16" s="95">
        <f>[12]Julho!$D$20</f>
        <v>12.8</v>
      </c>
      <c r="R16" s="95">
        <f>[12]Julho!$D$21</f>
        <v>14.3</v>
      </c>
      <c r="S16" s="95">
        <f>[12]Julho!$D$22</f>
        <v>14.6</v>
      </c>
      <c r="T16" s="95">
        <f>[12]Julho!$D$23</f>
        <v>14.1</v>
      </c>
      <c r="U16" s="95">
        <f>[12]Julho!$D$24</f>
        <v>17.899999999999999</v>
      </c>
      <c r="V16" s="95">
        <f>[12]Julho!$D$25</f>
        <v>16.5</v>
      </c>
      <c r="W16" s="95">
        <f>[12]Julho!$D$26</f>
        <v>18.600000000000001</v>
      </c>
      <c r="X16" s="95">
        <f>[12]Julho!$D$27</f>
        <v>12.2</v>
      </c>
      <c r="Y16" s="95">
        <f>[12]Julho!$D$28</f>
        <v>13.6</v>
      </c>
      <c r="Z16" s="95">
        <f>[12]Julho!$D$29</f>
        <v>12.1</v>
      </c>
      <c r="AA16" s="95">
        <f>[12]Julho!$D$30</f>
        <v>12.1</v>
      </c>
      <c r="AB16" s="95">
        <f>[12]Julho!$D$31</f>
        <v>14.2</v>
      </c>
      <c r="AC16" s="95">
        <f>[12]Julho!$D$32</f>
        <v>15.2</v>
      </c>
      <c r="AD16" s="95">
        <f>[12]Julho!$D$33</f>
        <v>14.8</v>
      </c>
      <c r="AE16" s="95">
        <f>[12]Julho!$D$34</f>
        <v>15</v>
      </c>
      <c r="AF16" s="95">
        <f>[12]Julho!$D$35</f>
        <v>15.5</v>
      </c>
      <c r="AG16" s="103">
        <f t="shared" si="3"/>
        <v>7.3</v>
      </c>
      <c r="AH16" s="102">
        <f t="shared" si="4"/>
        <v>13.622580645161293</v>
      </c>
      <c r="AJ16" s="12" t="s">
        <v>35</v>
      </c>
      <c r="AM16" t="s">
        <v>35</v>
      </c>
    </row>
    <row r="17" spans="1:39" x14ac:dyDescent="0.2">
      <c r="A17" s="51" t="s">
        <v>2</v>
      </c>
      <c r="B17" s="95">
        <f>[13]Julho!$D$5</f>
        <v>16.5</v>
      </c>
      <c r="C17" s="95">
        <f>[13]Julho!$D$6</f>
        <v>17.399999999999999</v>
      </c>
      <c r="D17" s="95">
        <f>[13]Julho!$D$7</f>
        <v>17.7</v>
      </c>
      <c r="E17" s="95">
        <f>[13]Julho!$D$8</f>
        <v>16.399999999999999</v>
      </c>
      <c r="F17" s="95">
        <f>[13]Julho!$D$9</f>
        <v>17.8</v>
      </c>
      <c r="G17" s="95">
        <f>[13]Julho!$D$10</f>
        <v>16.8</v>
      </c>
      <c r="H17" s="95">
        <f>[13]Julho!$D$11</f>
        <v>17.2</v>
      </c>
      <c r="I17" s="95">
        <f>[13]Julho!$D$12</f>
        <v>19.399999999999999</v>
      </c>
      <c r="J17" s="95">
        <f>[13]Julho!$D$13</f>
        <v>21.4</v>
      </c>
      <c r="K17" s="95">
        <f>[13]Julho!$D$14</f>
        <v>18.8</v>
      </c>
      <c r="L17" s="95">
        <f>[13]Julho!$D$15</f>
        <v>18.399999999999999</v>
      </c>
      <c r="M17" s="95">
        <f>[13]Julho!$D$16</f>
        <v>20</v>
      </c>
      <c r="N17" s="95">
        <f>[13]Julho!$D$17</f>
        <v>11.8</v>
      </c>
      <c r="O17" s="95">
        <f>[13]Julho!$D$18</f>
        <v>7.8</v>
      </c>
      <c r="P17" s="95">
        <f>[13]Julho!$D$19</f>
        <v>8.1</v>
      </c>
      <c r="Q17" s="95">
        <f>[13]Julho!$D$20</f>
        <v>15.9</v>
      </c>
      <c r="R17" s="95">
        <f>[13]Julho!$D$21</f>
        <v>15.2</v>
      </c>
      <c r="S17" s="95">
        <f>[13]Julho!$D$22</f>
        <v>14.8</v>
      </c>
      <c r="T17" s="95">
        <f>[13]Julho!$D$23</f>
        <v>13.8</v>
      </c>
      <c r="U17" s="95">
        <f>[13]Julho!$D$24</f>
        <v>18.600000000000001</v>
      </c>
      <c r="V17" s="95">
        <f>[13]Julho!$D$25</f>
        <v>19.7</v>
      </c>
      <c r="W17" s="95">
        <f>[13]Julho!$D$26</f>
        <v>20.5</v>
      </c>
      <c r="X17" s="95">
        <f>[13]Julho!$D$27</f>
        <v>17.600000000000001</v>
      </c>
      <c r="Y17" s="95">
        <f>[13]Julho!$D$28</f>
        <v>17.600000000000001</v>
      </c>
      <c r="Z17" s="95">
        <f>[13]Julho!$D$29</f>
        <v>18.5</v>
      </c>
      <c r="AA17" s="95">
        <f>[13]Julho!$D$30</f>
        <v>16.399999999999999</v>
      </c>
      <c r="AB17" s="95">
        <f>[13]Julho!$D$31</f>
        <v>19.3</v>
      </c>
      <c r="AC17" s="95">
        <f>[13]Julho!$D$32</f>
        <v>18</v>
      </c>
      <c r="AD17" s="95">
        <f>[13]Julho!$D$33</f>
        <v>15.9</v>
      </c>
      <c r="AE17" s="95">
        <f>[13]Julho!$D$34</f>
        <v>14.5</v>
      </c>
      <c r="AF17" s="95">
        <f>[13]Julho!$D$35</f>
        <v>19.899999999999999</v>
      </c>
      <c r="AG17" s="103">
        <f t="shared" si="3"/>
        <v>7.8</v>
      </c>
      <c r="AH17" s="102">
        <f t="shared" si="4"/>
        <v>16.829032258064519</v>
      </c>
      <c r="AJ17" s="12" t="s">
        <v>35</v>
      </c>
    </row>
    <row r="18" spans="1:39" hidden="1" x14ac:dyDescent="0.2">
      <c r="A18" s="51" t="s">
        <v>3</v>
      </c>
      <c r="B18" s="95" t="str">
        <f>[14]Julho!$D$5</f>
        <v>*</v>
      </c>
      <c r="C18" s="95" t="str">
        <f>[14]Julho!$D$6</f>
        <v>*</v>
      </c>
      <c r="D18" s="95" t="str">
        <f>[14]Julho!$D$7</f>
        <v>*</v>
      </c>
      <c r="E18" s="95" t="str">
        <f>[14]Julho!$D$8</f>
        <v>*</v>
      </c>
      <c r="F18" s="95" t="str">
        <f>[14]Julho!$D$9</f>
        <v>*</v>
      </c>
      <c r="G18" s="95" t="str">
        <f>[14]Julho!$D$10</f>
        <v>*</v>
      </c>
      <c r="H18" s="95" t="str">
        <f>[14]Julho!$D$11</f>
        <v>*</v>
      </c>
      <c r="I18" s="95" t="str">
        <f>[14]Julho!$D$12</f>
        <v>*</v>
      </c>
      <c r="J18" s="95" t="str">
        <f>[14]Julho!$D$13</f>
        <v>*</v>
      </c>
      <c r="K18" s="95" t="str">
        <f>[14]Julho!$D$14</f>
        <v>*</v>
      </c>
      <c r="L18" s="95" t="str">
        <f>[14]Julho!$D$15</f>
        <v>*</v>
      </c>
      <c r="M18" s="95" t="str">
        <f>[14]Julho!$D$16</f>
        <v>*</v>
      </c>
      <c r="N18" s="95" t="str">
        <f>[14]Julho!$D$17</f>
        <v>*</v>
      </c>
      <c r="O18" s="95" t="str">
        <f>[14]Julho!$D$18</f>
        <v>*</v>
      </c>
      <c r="P18" s="95" t="str">
        <f>[14]Julho!$D$19</f>
        <v>*</v>
      </c>
      <c r="Q18" s="95" t="str">
        <f>[14]Julho!$D$20</f>
        <v>*</v>
      </c>
      <c r="R18" s="95" t="str">
        <f>[14]Julho!$D$21</f>
        <v>*</v>
      </c>
      <c r="S18" s="95" t="str">
        <f>[14]Julho!$D$22</f>
        <v>*</v>
      </c>
      <c r="T18" s="95" t="str">
        <f>[14]Julho!$D$23</f>
        <v>*</v>
      </c>
      <c r="U18" s="95" t="str">
        <f>[14]Julho!$D$24</f>
        <v>*</v>
      </c>
      <c r="V18" s="95" t="str">
        <f>[14]Julho!$D$25</f>
        <v>*</v>
      </c>
      <c r="W18" s="95" t="str">
        <f>[14]Julho!$D$26</f>
        <v>*</v>
      </c>
      <c r="X18" s="95" t="str">
        <f>[14]Julho!$D$27</f>
        <v>*</v>
      </c>
      <c r="Y18" s="95" t="str">
        <f>[14]Julho!$D$28</f>
        <v>*</v>
      </c>
      <c r="Z18" s="95" t="str">
        <f>[14]Julho!$D$29</f>
        <v>*</v>
      </c>
      <c r="AA18" s="95" t="str">
        <f>[14]Julho!$D$30</f>
        <v>*</v>
      </c>
      <c r="AB18" s="95" t="str">
        <f>[14]Julho!$D$31</f>
        <v>*</v>
      </c>
      <c r="AC18" s="95" t="str">
        <f>[14]Julho!$D$32</f>
        <v>*</v>
      </c>
      <c r="AD18" s="95" t="str">
        <f>[14]Julho!$D$33</f>
        <v>*</v>
      </c>
      <c r="AE18" s="95" t="str">
        <f>[14]Julho!$D$34</f>
        <v>*</v>
      </c>
      <c r="AF18" s="95" t="str">
        <f>[14]Julho!$D$35</f>
        <v>*</v>
      </c>
      <c r="AG18" s="103" t="s">
        <v>207</v>
      </c>
      <c r="AH18" s="102" t="s">
        <v>207</v>
      </c>
      <c r="AI18" s="12" t="s">
        <v>35</v>
      </c>
      <c r="AJ18" s="12" t="s">
        <v>35</v>
      </c>
    </row>
    <row r="19" spans="1:39" x14ac:dyDescent="0.2">
      <c r="A19" s="51" t="s">
        <v>4</v>
      </c>
      <c r="B19" s="95">
        <f>[15]Julho!$D$5</f>
        <v>15.5</v>
      </c>
      <c r="C19" s="95">
        <f>[15]Julho!$D$6</f>
        <v>15.3</v>
      </c>
      <c r="D19" s="95">
        <f>[15]Julho!$D$7</f>
        <v>13.5</v>
      </c>
      <c r="E19" s="95">
        <f>[15]Julho!$D$8</f>
        <v>13.3</v>
      </c>
      <c r="F19" s="95">
        <f>[15]Julho!$D$9</f>
        <v>14.6</v>
      </c>
      <c r="G19" s="95">
        <f>[15]Julho!$D$10</f>
        <v>14.3</v>
      </c>
      <c r="H19" s="95">
        <f>[15]Julho!$D$11</f>
        <v>14.8</v>
      </c>
      <c r="I19" s="95">
        <f>[15]Julho!$D$12</f>
        <v>16.7</v>
      </c>
      <c r="J19" s="95">
        <f>[15]Julho!$D$13</f>
        <v>18.3</v>
      </c>
      <c r="K19" s="95">
        <f>[15]Julho!$D$14</f>
        <v>16</v>
      </c>
      <c r="L19" s="95">
        <f>[15]Julho!$D$15</f>
        <v>18.100000000000001</v>
      </c>
      <c r="M19" s="95">
        <f>[15]Julho!$D$16</f>
        <v>17.3</v>
      </c>
      <c r="N19" s="95">
        <f>[15]Julho!$D$17</f>
        <v>10.4</v>
      </c>
      <c r="O19" s="95">
        <f>[15]Julho!$D$18</f>
        <v>8.5</v>
      </c>
      <c r="P19" s="95">
        <f>[15]Julho!$D$19</f>
        <v>8.1999999999999993</v>
      </c>
      <c r="Q19" s="95">
        <f>[15]Julho!$D$20</f>
        <v>14.4</v>
      </c>
      <c r="R19" s="95">
        <f>[15]Julho!$D$21</f>
        <v>15.7</v>
      </c>
      <c r="S19" s="95">
        <f>[15]Julho!$D$22</f>
        <v>17.2</v>
      </c>
      <c r="T19" s="95">
        <f>[15]Julho!$D$23</f>
        <v>15.7</v>
      </c>
      <c r="U19" s="95">
        <f>[15]Julho!$D$24</f>
        <v>17.100000000000001</v>
      </c>
      <c r="V19" s="95">
        <f>[15]Julho!$D$25</f>
        <v>17</v>
      </c>
      <c r="W19" s="95">
        <f>[15]Julho!$D$26</f>
        <v>15</v>
      </c>
      <c r="X19" s="95">
        <f>[15]Julho!$D$27</f>
        <v>14.6</v>
      </c>
      <c r="Y19" s="95">
        <f>[15]Julho!$D$28</f>
        <v>16.100000000000001</v>
      </c>
      <c r="Z19" s="95">
        <f>[15]Julho!$D$29</f>
        <v>16</v>
      </c>
      <c r="AA19" s="95">
        <f>[15]Julho!$D$30</f>
        <v>16.8</v>
      </c>
      <c r="AB19" s="95">
        <f>[15]Julho!$D$31</f>
        <v>18.899999999999999</v>
      </c>
      <c r="AC19" s="95">
        <f>[15]Julho!$D$32</f>
        <v>17.899999999999999</v>
      </c>
      <c r="AD19" s="95">
        <f>[15]Julho!$D$33</f>
        <v>14.4</v>
      </c>
      <c r="AE19" s="95">
        <f>[15]Julho!$D$34</f>
        <v>17</v>
      </c>
      <c r="AF19" s="95">
        <f>[15]Julho!$D$35</f>
        <v>16.2</v>
      </c>
      <c r="AG19" s="103">
        <f t="shared" si="3"/>
        <v>8.1999999999999993</v>
      </c>
      <c r="AH19" s="102">
        <f t="shared" si="4"/>
        <v>15.316129032258063</v>
      </c>
    </row>
    <row r="20" spans="1:39" x14ac:dyDescent="0.2">
      <c r="A20" s="51" t="s">
        <v>5</v>
      </c>
      <c r="B20" s="95">
        <f>[16]Julho!$D$5</f>
        <v>20.3</v>
      </c>
      <c r="C20" s="95">
        <f>[16]Julho!$D$6</f>
        <v>19.5</v>
      </c>
      <c r="D20" s="95">
        <f>[16]Julho!$D$7</f>
        <v>21.1</v>
      </c>
      <c r="E20" s="95">
        <f>[16]Julho!$D$8</f>
        <v>20.100000000000001</v>
      </c>
      <c r="F20" s="95">
        <f>[16]Julho!$D$9</f>
        <v>21</v>
      </c>
      <c r="G20" s="95">
        <f>[16]Julho!$D$10</f>
        <v>22.5</v>
      </c>
      <c r="H20" s="95">
        <f>[16]Julho!$D$11</f>
        <v>23.7</v>
      </c>
      <c r="I20" s="95">
        <f>[16]Julho!$D$12</f>
        <v>25.4</v>
      </c>
      <c r="J20" s="95">
        <f>[16]Julho!$D$13</f>
        <v>24.8</v>
      </c>
      <c r="K20" s="95">
        <f>[16]Julho!$D$14</f>
        <v>25.4</v>
      </c>
      <c r="L20" s="95">
        <f>[16]Julho!$D$15</f>
        <v>25.8</v>
      </c>
      <c r="M20" s="95">
        <f>[16]Julho!$D$16</f>
        <v>23.9</v>
      </c>
      <c r="N20" s="95">
        <f>[16]Julho!$D$17</f>
        <v>14.6</v>
      </c>
      <c r="O20" s="95">
        <f>[16]Julho!$D$18</f>
        <v>11.7</v>
      </c>
      <c r="P20" s="95">
        <f>[16]Julho!$D$19</f>
        <v>15.8</v>
      </c>
      <c r="Q20" s="95">
        <f>[16]Julho!$D$20</f>
        <v>19.899999999999999</v>
      </c>
      <c r="R20" s="95">
        <f>[16]Julho!$D$21</f>
        <v>19.600000000000001</v>
      </c>
      <c r="S20" s="95">
        <f>[16]Julho!$D$22</f>
        <v>15.4</v>
      </c>
      <c r="T20" s="95">
        <f>[16]Julho!$D$23</f>
        <v>13.3</v>
      </c>
      <c r="U20" s="95">
        <f>[16]Julho!$D$24</f>
        <v>16.399999999999999</v>
      </c>
      <c r="V20" s="95">
        <f>[16]Julho!$D$25</f>
        <v>21.4</v>
      </c>
      <c r="W20" s="95">
        <f>[16]Julho!$D$26</f>
        <v>22.4</v>
      </c>
      <c r="X20" s="95">
        <f>[16]Julho!$D$27</f>
        <v>20.6</v>
      </c>
      <c r="Y20" s="95">
        <f>[16]Julho!$D$28</f>
        <v>20.7</v>
      </c>
      <c r="Z20" s="95">
        <f>[16]Julho!$D$29</f>
        <v>19.8</v>
      </c>
      <c r="AA20" s="95">
        <f>[16]Julho!$D$30</f>
        <v>24.3</v>
      </c>
      <c r="AB20" s="95">
        <f>[16]Julho!$D$31</f>
        <v>20.9</v>
      </c>
      <c r="AC20" s="95">
        <f>[16]Julho!$D$32</f>
        <v>19</v>
      </c>
      <c r="AD20" s="95">
        <f>[16]Julho!$D$33</f>
        <v>19</v>
      </c>
      <c r="AE20" s="95">
        <f>[16]Julho!$D$34</f>
        <v>19.3</v>
      </c>
      <c r="AF20" s="95">
        <f>[16]Julho!$D$35</f>
        <v>22.1</v>
      </c>
      <c r="AG20" s="103">
        <f t="shared" si="3"/>
        <v>11.7</v>
      </c>
      <c r="AH20" s="102">
        <f t="shared" si="4"/>
        <v>20.312903225806448</v>
      </c>
      <c r="AI20" s="12" t="s">
        <v>35</v>
      </c>
      <c r="AL20" t="s">
        <v>35</v>
      </c>
    </row>
    <row r="21" spans="1:39" x14ac:dyDescent="0.2">
      <c r="A21" s="51" t="s">
        <v>33</v>
      </c>
      <c r="B21" s="95">
        <f>[17]Julho!$D$5</f>
        <v>13</v>
      </c>
      <c r="C21" s="95">
        <f>[17]Julho!$D$6</f>
        <v>12.8</v>
      </c>
      <c r="D21" s="95">
        <f>[17]Julho!$D$7</f>
        <v>13.5</v>
      </c>
      <c r="E21" s="95">
        <f>[17]Julho!$D$8</f>
        <v>13</v>
      </c>
      <c r="F21" s="95">
        <f>[17]Julho!$D$9</f>
        <v>11.9</v>
      </c>
      <c r="G21" s="95">
        <f>[17]Julho!$D$10</f>
        <v>13.6</v>
      </c>
      <c r="H21" s="95">
        <f>[17]Julho!$D$11</f>
        <v>13.5</v>
      </c>
      <c r="I21" s="95">
        <f>[17]Julho!$D$12</f>
        <v>15.2</v>
      </c>
      <c r="J21" s="95">
        <f>[17]Julho!$D$13</f>
        <v>17.2</v>
      </c>
      <c r="K21" s="95">
        <f>[17]Julho!$D$14</f>
        <v>16.7</v>
      </c>
      <c r="L21" s="95">
        <f>[17]Julho!$D$15</f>
        <v>16.7</v>
      </c>
      <c r="M21" s="95">
        <f>[17]Julho!$D$16</f>
        <v>16.5</v>
      </c>
      <c r="N21" s="95">
        <f>[17]Julho!$D$17</f>
        <v>12.1</v>
      </c>
      <c r="O21" s="95">
        <f>[17]Julho!$D$18</f>
        <v>9</v>
      </c>
      <c r="P21" s="95">
        <f>[17]Julho!$D$19</f>
        <v>8.8000000000000007</v>
      </c>
      <c r="Q21" s="95">
        <f>[17]Julho!$D$20</f>
        <v>13.9</v>
      </c>
      <c r="R21" s="95">
        <f>[17]Julho!$D$21</f>
        <v>15.4</v>
      </c>
      <c r="S21" s="95">
        <f>[17]Julho!$D$22</f>
        <v>15.8</v>
      </c>
      <c r="T21" s="95">
        <f>[17]Julho!$D$23</f>
        <v>15.9</v>
      </c>
      <c r="U21" s="95">
        <f>[17]Julho!$D$24</f>
        <v>17.2</v>
      </c>
      <c r="V21" s="95">
        <f>[17]Julho!$D$25</f>
        <v>16.899999999999999</v>
      </c>
      <c r="W21" s="95">
        <f>[17]Julho!$D$26</f>
        <v>15.1</v>
      </c>
      <c r="X21" s="95">
        <f>[17]Julho!$D$27</f>
        <v>14.2</v>
      </c>
      <c r="Y21" s="95">
        <f>[17]Julho!$D$28</f>
        <v>14.5</v>
      </c>
      <c r="Z21" s="95">
        <f>[17]Julho!$D$29</f>
        <v>15.4</v>
      </c>
      <c r="AA21" s="95">
        <f>[17]Julho!$D$30</f>
        <v>14.5</v>
      </c>
      <c r="AB21" s="95">
        <f>[17]Julho!$D$31</f>
        <v>16.3</v>
      </c>
      <c r="AC21" s="95">
        <f>[17]Julho!$D$32</f>
        <v>18</v>
      </c>
      <c r="AD21" s="95">
        <f>[17]Julho!$D$33</f>
        <v>15.7</v>
      </c>
      <c r="AE21" s="95">
        <f>[17]Julho!$D$34</f>
        <v>13.9</v>
      </c>
      <c r="AF21" s="95">
        <f>[17]Julho!$D$35</f>
        <v>14.8</v>
      </c>
      <c r="AG21" s="103">
        <f t="shared" si="3"/>
        <v>8.8000000000000007</v>
      </c>
      <c r="AH21" s="102">
        <f t="shared" si="4"/>
        <v>14.548387096774192</v>
      </c>
      <c r="AJ21" t="s">
        <v>35</v>
      </c>
    </row>
    <row r="22" spans="1:39" x14ac:dyDescent="0.2">
      <c r="A22" s="51" t="s">
        <v>6</v>
      </c>
      <c r="B22" s="95">
        <f>[18]Julho!$D$5</f>
        <v>13.1</v>
      </c>
      <c r="C22" s="95">
        <f>[18]Julho!$D$6</f>
        <v>12.9</v>
      </c>
      <c r="D22" s="95">
        <f>[18]Julho!$D$7</f>
        <v>12.8</v>
      </c>
      <c r="E22" s="95">
        <f>[18]Julho!$D$8</f>
        <v>11</v>
      </c>
      <c r="F22" s="95">
        <f>[18]Julho!$D$9</f>
        <v>10.9</v>
      </c>
      <c r="G22" s="95">
        <f>[18]Julho!$D$10</f>
        <v>11.3</v>
      </c>
      <c r="H22" s="95">
        <f>[18]Julho!$D$11</f>
        <v>12.4</v>
      </c>
      <c r="I22" s="95">
        <f>[18]Julho!$D$12</f>
        <v>13.9</v>
      </c>
      <c r="J22" s="95">
        <f>[18]Julho!$D$13</f>
        <v>17.899999999999999</v>
      </c>
      <c r="K22" s="95">
        <f>[18]Julho!$D$14</f>
        <v>14.9</v>
      </c>
      <c r="L22" s="95">
        <f>[18]Julho!$D$15</f>
        <v>15</v>
      </c>
      <c r="M22" s="95">
        <f>[18]Julho!$D$16</f>
        <v>14.2</v>
      </c>
      <c r="N22" s="95">
        <f>[18]Julho!$D$17</f>
        <v>13.7</v>
      </c>
      <c r="O22" s="95">
        <f>[18]Julho!$D$18</f>
        <v>11.1</v>
      </c>
      <c r="P22" s="95">
        <f>[18]Julho!$D$19</f>
        <v>9.3000000000000007</v>
      </c>
      <c r="Q22" s="95">
        <f>[18]Julho!$D$20</f>
        <v>12.6</v>
      </c>
      <c r="R22" s="95">
        <f>[18]Julho!$D$21</f>
        <v>14.8</v>
      </c>
      <c r="S22" s="95">
        <f>[18]Julho!$D$22</f>
        <v>16.2</v>
      </c>
      <c r="T22" s="95">
        <f>[18]Julho!$D$23</f>
        <v>16.100000000000001</v>
      </c>
      <c r="U22" s="95">
        <f>[18]Julho!$D$24</f>
        <v>18.399999999999999</v>
      </c>
      <c r="V22" s="95">
        <f>[18]Julho!$D$25</f>
        <v>16</v>
      </c>
      <c r="W22" s="95">
        <f>[18]Julho!$D$26</f>
        <v>14.4</v>
      </c>
      <c r="X22" s="95">
        <f>[18]Julho!$D$27</f>
        <v>13.4</v>
      </c>
      <c r="Y22" s="95">
        <f>[18]Julho!$D$28</f>
        <v>14.1</v>
      </c>
      <c r="Z22" s="95">
        <f>[18]Julho!$D$29</f>
        <v>13.1</v>
      </c>
      <c r="AA22" s="95">
        <f>[18]Julho!$D$30</f>
        <v>12.4</v>
      </c>
      <c r="AB22" s="95">
        <f>[18]Julho!$D$31</f>
        <v>14.4</v>
      </c>
      <c r="AC22" s="95">
        <f>[18]Julho!$D$32</f>
        <v>16.399999999999999</v>
      </c>
      <c r="AD22" s="95">
        <f>[18]Julho!$D$33</f>
        <v>17.399999999999999</v>
      </c>
      <c r="AE22" s="95">
        <f>[18]Julho!$D$34</f>
        <v>16.100000000000001</v>
      </c>
      <c r="AF22" s="95">
        <f>[18]Julho!$D$35</f>
        <v>16.600000000000001</v>
      </c>
      <c r="AG22" s="103">
        <f t="shared" si="3"/>
        <v>9.3000000000000007</v>
      </c>
      <c r="AH22" s="102">
        <f t="shared" si="4"/>
        <v>14.090322580645159</v>
      </c>
      <c r="AJ22" t="s">
        <v>35</v>
      </c>
      <c r="AL22" t="s">
        <v>35</v>
      </c>
    </row>
    <row r="23" spans="1:39" x14ac:dyDescent="0.2">
      <c r="A23" s="51" t="s">
        <v>7</v>
      </c>
      <c r="B23" s="95">
        <f>[19]Julho!$D$5</f>
        <v>12.4</v>
      </c>
      <c r="C23" s="95">
        <f>[19]Julho!$D$6</f>
        <v>15</v>
      </c>
      <c r="D23" s="95">
        <f>[19]Julho!$D$7</f>
        <v>14.6</v>
      </c>
      <c r="E23" s="95">
        <f>[19]Julho!$D$8</f>
        <v>14.2</v>
      </c>
      <c r="F23" s="95">
        <f>[19]Julho!$D$9</f>
        <v>12.5</v>
      </c>
      <c r="G23" s="95">
        <f>[19]Julho!$D$10</f>
        <v>17.399999999999999</v>
      </c>
      <c r="H23" s="95">
        <f>[19]Julho!$D$11</f>
        <v>19.5</v>
      </c>
      <c r="I23" s="95">
        <f>[19]Julho!$D$12</f>
        <v>18.8</v>
      </c>
      <c r="J23" s="95">
        <f>[19]Julho!$D$13</f>
        <v>18.7</v>
      </c>
      <c r="K23" s="95">
        <f>[19]Julho!$D$14</f>
        <v>18.7</v>
      </c>
      <c r="L23" s="95">
        <f>[19]Julho!$D$15</f>
        <v>20.6</v>
      </c>
      <c r="M23" s="95">
        <f>[19]Julho!$D$16</f>
        <v>17.899999999999999</v>
      </c>
      <c r="N23" s="95">
        <f>[19]Julho!$D$17</f>
        <v>12.1</v>
      </c>
      <c r="O23" s="95">
        <f>[19]Julho!$D$18</f>
        <v>7.2</v>
      </c>
      <c r="P23" s="95">
        <f>[19]Julho!$D$19</f>
        <v>7.6</v>
      </c>
      <c r="Q23" s="95">
        <f>[19]Julho!$D$20</f>
        <v>15.5</v>
      </c>
      <c r="R23" s="95">
        <f>[19]Julho!$D$21</f>
        <v>16.5</v>
      </c>
      <c r="S23" s="95">
        <f>[19]Julho!$D$22</f>
        <v>12.4</v>
      </c>
      <c r="T23" s="95">
        <f>[19]Julho!$D$23</f>
        <v>12.2</v>
      </c>
      <c r="U23" s="95">
        <f>[19]Julho!$D$24</f>
        <v>15.3</v>
      </c>
      <c r="V23" s="95">
        <f>[19]Julho!$D$25</f>
        <v>17.399999999999999</v>
      </c>
      <c r="W23" s="95">
        <f>[19]Julho!$D$26</f>
        <v>16.899999999999999</v>
      </c>
      <c r="X23" s="95">
        <f>[19]Julho!$D$27</f>
        <v>15.9</v>
      </c>
      <c r="Y23" s="95">
        <f>[19]Julho!$D$28</f>
        <v>18.899999999999999</v>
      </c>
      <c r="Z23" s="95">
        <f>[19]Julho!$D$29</f>
        <v>17.399999999999999</v>
      </c>
      <c r="AA23" s="95">
        <f>[19]Julho!$D$30</f>
        <v>18.600000000000001</v>
      </c>
      <c r="AB23" s="95">
        <f>[19]Julho!$D$31</f>
        <v>16.899999999999999</v>
      </c>
      <c r="AC23" s="95">
        <f>[19]Julho!$D$32</f>
        <v>16.100000000000001</v>
      </c>
      <c r="AD23" s="95">
        <f>[19]Julho!$D$33</f>
        <v>15.6</v>
      </c>
      <c r="AE23" s="95">
        <f>[19]Julho!$D$34</f>
        <v>15.4</v>
      </c>
      <c r="AF23" s="95">
        <f>[19]Julho!$D$35</f>
        <v>16.2</v>
      </c>
      <c r="AG23" s="103">
        <f t="shared" si="3"/>
        <v>7.2</v>
      </c>
      <c r="AH23" s="102">
        <f t="shared" si="4"/>
        <v>15.625806451612897</v>
      </c>
      <c r="AJ23" t="s">
        <v>35</v>
      </c>
      <c r="AK23" t="s">
        <v>35</v>
      </c>
      <c r="AL23" t="s">
        <v>35</v>
      </c>
    </row>
    <row r="24" spans="1:39" x14ac:dyDescent="0.2">
      <c r="A24" s="51" t="s">
        <v>153</v>
      </c>
      <c r="B24" s="95" t="str">
        <f>[20]Julho!$D$5</f>
        <v>*</v>
      </c>
      <c r="C24" s="95" t="str">
        <f>[20]Julho!$D$6</f>
        <v>*</v>
      </c>
      <c r="D24" s="95" t="str">
        <f>[20]Julho!$D$7</f>
        <v>*</v>
      </c>
      <c r="E24" s="95" t="str">
        <f>[20]Julho!$D$8</f>
        <v>*</v>
      </c>
      <c r="F24" s="95" t="str">
        <f>[20]Julho!$D$9</f>
        <v>*</v>
      </c>
      <c r="G24" s="95" t="str">
        <f>[20]Julho!$D$10</f>
        <v>*</v>
      </c>
      <c r="H24" s="95" t="str">
        <f>[20]Julho!$D$11</f>
        <v>*</v>
      </c>
      <c r="I24" s="95" t="str">
        <f>[20]Julho!$D$12</f>
        <v>*</v>
      </c>
      <c r="J24" s="95" t="str">
        <f>[20]Julho!$D$13</f>
        <v>*</v>
      </c>
      <c r="K24" s="95" t="str">
        <f>[20]Julho!$D$14</f>
        <v>*</v>
      </c>
      <c r="L24" s="95" t="str">
        <f>[20]Julho!$D$15</f>
        <v>*</v>
      </c>
      <c r="M24" s="95" t="str">
        <f>[20]Julho!$D$16</f>
        <v>*</v>
      </c>
      <c r="N24" s="95" t="str">
        <f>[20]Julho!$D$17</f>
        <v>*</v>
      </c>
      <c r="O24" s="95" t="str">
        <f>[20]Julho!$D$18</f>
        <v>*</v>
      </c>
      <c r="P24" s="95" t="str">
        <f>[20]Julho!$D$19</f>
        <v>*</v>
      </c>
      <c r="Q24" s="95" t="str">
        <f>[20]Julho!$D$20</f>
        <v>*</v>
      </c>
      <c r="R24" s="95" t="str">
        <f>[20]Julho!$D$21</f>
        <v>*</v>
      </c>
      <c r="S24" s="95" t="str">
        <f>[20]Julho!$D$22</f>
        <v>*</v>
      </c>
      <c r="T24" s="95" t="str">
        <f>[20]Julho!$D$23</f>
        <v>*</v>
      </c>
      <c r="U24" s="95">
        <f>[20]Julho!$D$24</f>
        <v>15.7</v>
      </c>
      <c r="V24" s="95">
        <f>[20]Julho!$D$25</f>
        <v>17.3</v>
      </c>
      <c r="W24" s="95">
        <f>[20]Julho!$D$26</f>
        <v>18.399999999999999</v>
      </c>
      <c r="X24" s="95">
        <f>[20]Julho!$D$27</f>
        <v>14.9</v>
      </c>
      <c r="Y24" s="95">
        <f>[20]Julho!$D$28</f>
        <v>18.8</v>
      </c>
      <c r="Z24" s="95">
        <f>[20]Julho!$D$29</f>
        <v>15.1</v>
      </c>
      <c r="AA24" s="95">
        <f>[20]Julho!$D$30</f>
        <v>17.100000000000001</v>
      </c>
      <c r="AB24" s="95">
        <f>[20]Julho!$D$31</f>
        <v>18.2</v>
      </c>
      <c r="AC24" s="95">
        <f>[20]Julho!$D$32</f>
        <v>17.100000000000001</v>
      </c>
      <c r="AD24" s="95">
        <f>[20]Julho!$D$33</f>
        <v>15.8</v>
      </c>
      <c r="AE24" s="95">
        <f>[20]Julho!$D$34</f>
        <v>14.3</v>
      </c>
      <c r="AF24" s="95">
        <f>[20]Julho!$D$35</f>
        <v>13.8</v>
      </c>
      <c r="AG24" s="103">
        <f t="shared" si="3"/>
        <v>13.8</v>
      </c>
      <c r="AH24" s="102">
        <f t="shared" si="4"/>
        <v>16.375</v>
      </c>
      <c r="AJ24" t="s">
        <v>35</v>
      </c>
      <c r="AM24" t="s">
        <v>35</v>
      </c>
    </row>
    <row r="25" spans="1:39" x14ac:dyDescent="0.2">
      <c r="A25" s="51" t="s">
        <v>154</v>
      </c>
      <c r="B25" s="95">
        <f>[21]Julho!$D$5</f>
        <v>10.199999999999999</v>
      </c>
      <c r="C25" s="95">
        <f>[21]Julho!$D$6</f>
        <v>9.1999999999999993</v>
      </c>
      <c r="D25" s="95">
        <f>[21]Julho!$D$7</f>
        <v>10.6</v>
      </c>
      <c r="E25" s="95">
        <f>[21]Julho!$D$8</f>
        <v>14.5</v>
      </c>
      <c r="F25" s="95">
        <f>[21]Julho!$D$9</f>
        <v>8.9</v>
      </c>
      <c r="G25" s="95">
        <f>[21]Julho!$D$10</f>
        <v>12.1</v>
      </c>
      <c r="H25" s="95">
        <f>[21]Julho!$D$11</f>
        <v>16.3</v>
      </c>
      <c r="I25" s="95">
        <f>[21]Julho!$D$12</f>
        <v>17.8</v>
      </c>
      <c r="J25" s="95">
        <f>[21]Julho!$D$13</f>
        <v>19.2</v>
      </c>
      <c r="K25" s="95">
        <f>[21]Julho!$D$14</f>
        <v>17.399999999999999</v>
      </c>
      <c r="L25" s="95">
        <f>[21]Julho!$D$15</f>
        <v>18.7</v>
      </c>
      <c r="M25" s="95">
        <f>[21]Julho!$D$16</f>
        <v>18.3</v>
      </c>
      <c r="N25" s="95">
        <f>[21]Julho!$D$17</f>
        <v>11.8</v>
      </c>
      <c r="O25" s="95">
        <f>[21]Julho!$D$18</f>
        <v>7.4</v>
      </c>
      <c r="P25" s="95">
        <f>[21]Julho!$D$19</f>
        <v>2.8</v>
      </c>
      <c r="Q25" s="95">
        <f>[21]Julho!$D$20</f>
        <v>12.1</v>
      </c>
      <c r="R25" s="95">
        <f>[21]Julho!$D$21</f>
        <v>15.2</v>
      </c>
      <c r="S25" s="95">
        <f>[21]Julho!$D$22</f>
        <v>10.9</v>
      </c>
      <c r="T25" s="95">
        <f>[21]Julho!$D$23</f>
        <v>10.1</v>
      </c>
      <c r="U25" s="95">
        <f>[21]Julho!$D$24</f>
        <v>15</v>
      </c>
      <c r="V25" s="95">
        <f>[21]Julho!$D$25</f>
        <v>18.399999999999999</v>
      </c>
      <c r="W25" s="95">
        <f>[21]Julho!$D$26</f>
        <v>16.899999999999999</v>
      </c>
      <c r="X25" s="95">
        <f>[21]Julho!$D$27</f>
        <v>13.1</v>
      </c>
      <c r="Y25" s="95">
        <f>[21]Julho!$D$28</f>
        <v>18.100000000000001</v>
      </c>
      <c r="Z25" s="95">
        <f>[21]Julho!$D$29</f>
        <v>16.2</v>
      </c>
      <c r="AA25" s="95">
        <f>[21]Julho!$D$30</f>
        <v>16.899999999999999</v>
      </c>
      <c r="AB25" s="95">
        <f>[21]Julho!$D$31</f>
        <v>17.7</v>
      </c>
      <c r="AC25" s="95">
        <f>[21]Julho!$D$32</f>
        <v>17</v>
      </c>
      <c r="AD25" s="95">
        <f>[21]Julho!$D$33</f>
        <v>14</v>
      </c>
      <c r="AE25" s="95">
        <f>[21]Julho!$D$34</f>
        <v>12.3</v>
      </c>
      <c r="AF25" s="95">
        <f>[21]Julho!$D$35</f>
        <v>12.9</v>
      </c>
      <c r="AG25" s="103">
        <f t="shared" si="3"/>
        <v>2.8</v>
      </c>
      <c r="AH25" s="102">
        <f t="shared" si="4"/>
        <v>13.93548387096774</v>
      </c>
      <c r="AI25" s="12" t="s">
        <v>35</v>
      </c>
      <c r="AJ25" t="s">
        <v>35</v>
      </c>
      <c r="AL25" t="s">
        <v>35</v>
      </c>
      <c r="AM25" t="s">
        <v>35</v>
      </c>
    </row>
    <row r="26" spans="1:39" x14ac:dyDescent="0.2">
      <c r="A26" s="51" t="s">
        <v>155</v>
      </c>
      <c r="B26" s="95">
        <f>[22]Julho!$D$5</f>
        <v>13.1</v>
      </c>
      <c r="C26" s="95">
        <f>[22]Julho!$D$6</f>
        <v>13.2</v>
      </c>
      <c r="D26" s="95">
        <f>[22]Julho!$D$7</f>
        <v>13</v>
      </c>
      <c r="E26" s="95">
        <f>[22]Julho!$D$8</f>
        <v>13.9</v>
      </c>
      <c r="F26" s="95">
        <f>[22]Julho!$D$9</f>
        <v>11.2</v>
      </c>
      <c r="G26" s="95">
        <f>[22]Julho!$D$10</f>
        <v>15.9</v>
      </c>
      <c r="H26" s="95">
        <f>[22]Julho!$D$11</f>
        <v>20.100000000000001</v>
      </c>
      <c r="I26" s="95">
        <f>[22]Julho!$D$12</f>
        <v>19.3</v>
      </c>
      <c r="J26" s="95">
        <f>[22]Julho!$D$13</f>
        <v>18.399999999999999</v>
      </c>
      <c r="K26" s="95">
        <f>[22]Julho!$D$14</f>
        <v>17.7</v>
      </c>
      <c r="L26" s="95">
        <f>[22]Julho!$D$15</f>
        <v>21</v>
      </c>
      <c r="M26" s="95">
        <f>[22]Julho!$D$16</f>
        <v>18</v>
      </c>
      <c r="N26" s="95">
        <f>[22]Julho!$D$17</f>
        <v>13.6</v>
      </c>
      <c r="O26" s="95">
        <f>[22]Julho!$D$18</f>
        <v>7.7</v>
      </c>
      <c r="P26" s="95">
        <f>[22]Julho!$D$19</f>
        <v>4.8</v>
      </c>
      <c r="Q26" s="95">
        <f>[22]Julho!$D$20</f>
        <v>15.4</v>
      </c>
      <c r="R26" s="95">
        <f>[22]Julho!$D$21</f>
        <v>17.5</v>
      </c>
      <c r="S26" s="95">
        <f>[22]Julho!$D$22</f>
        <v>13.8</v>
      </c>
      <c r="T26" s="95">
        <f>[22]Julho!$D$23</f>
        <v>13.5</v>
      </c>
      <c r="U26" s="95">
        <f>[22]Julho!$D$24</f>
        <v>15.6</v>
      </c>
      <c r="V26" s="95">
        <f>[22]Julho!$D$25</f>
        <v>17.5</v>
      </c>
      <c r="W26" s="95">
        <f>[22]Julho!$D$26</f>
        <v>16.7</v>
      </c>
      <c r="X26" s="95">
        <f>[22]Julho!$D$27</f>
        <v>15.8</v>
      </c>
      <c r="Y26" s="95">
        <f>[22]Julho!$D$28</f>
        <v>16.2</v>
      </c>
      <c r="Z26" s="95">
        <f>[22]Julho!$D$29</f>
        <v>15.8</v>
      </c>
      <c r="AA26" s="95">
        <f>[22]Julho!$D$30</f>
        <v>16.600000000000001</v>
      </c>
      <c r="AB26" s="95">
        <f>[22]Julho!$D$31</f>
        <v>16.899999999999999</v>
      </c>
      <c r="AC26" s="95">
        <f>[22]Julho!$D$32</f>
        <v>17.600000000000001</v>
      </c>
      <c r="AD26" s="95">
        <f>[22]Julho!$D$33</f>
        <v>16.7</v>
      </c>
      <c r="AE26" s="95">
        <f>[22]Julho!$D$34</f>
        <v>14.9</v>
      </c>
      <c r="AF26" s="95">
        <f>[22]Julho!$D$35</f>
        <v>14.2</v>
      </c>
      <c r="AG26" s="103">
        <f t="shared" si="3"/>
        <v>4.8</v>
      </c>
      <c r="AH26" s="102">
        <f t="shared" si="4"/>
        <v>15.341935483870966</v>
      </c>
      <c r="AJ26" t="s">
        <v>35</v>
      </c>
      <c r="AL26" t="s">
        <v>35</v>
      </c>
      <c r="AM26" t="s">
        <v>35</v>
      </c>
    </row>
    <row r="27" spans="1:39" x14ac:dyDescent="0.2">
      <c r="A27" s="51" t="s">
        <v>8</v>
      </c>
      <c r="B27" s="95">
        <f>[23]Julho!$D$5</f>
        <v>14</v>
      </c>
      <c r="C27" s="95">
        <f>[23]Julho!$D$6</f>
        <v>10.7</v>
      </c>
      <c r="D27" s="95">
        <f>[23]Julho!$D$7</f>
        <v>14</v>
      </c>
      <c r="E27" s="95">
        <f>[23]Julho!$D$8</f>
        <v>13.1</v>
      </c>
      <c r="F27" s="95">
        <f>[23]Julho!$D$9</f>
        <v>12.1</v>
      </c>
      <c r="G27" s="95">
        <f>[23]Julho!$D$10</f>
        <v>15.1</v>
      </c>
      <c r="H27" s="95">
        <f>[23]Julho!$D$11</f>
        <v>16.899999999999999</v>
      </c>
      <c r="I27" s="95">
        <f>[23]Julho!$D$12</f>
        <v>17.899999999999999</v>
      </c>
      <c r="J27" s="95">
        <f>[23]Julho!$D$13</f>
        <v>18.899999999999999</v>
      </c>
      <c r="K27" s="95">
        <f>[23]Julho!$D$14</f>
        <v>18.2</v>
      </c>
      <c r="L27" s="95">
        <f>[23]Julho!$D$15</f>
        <v>20</v>
      </c>
      <c r="M27" s="95">
        <f>[23]Julho!$D$16</f>
        <v>18.899999999999999</v>
      </c>
      <c r="N27" s="95">
        <f>[23]Julho!$D$17</f>
        <v>11.8</v>
      </c>
      <c r="O27" s="95">
        <f>[23]Julho!$D$18</f>
        <v>8</v>
      </c>
      <c r="P27" s="95">
        <f>[23]Julho!$D$19</f>
        <v>6.2</v>
      </c>
      <c r="Q27" s="95">
        <f>[23]Julho!$D$20</f>
        <v>13</v>
      </c>
      <c r="R27" s="95">
        <f>[23]Julho!$D$21</f>
        <v>15.9</v>
      </c>
      <c r="S27" s="95">
        <f>[23]Julho!$D$22</f>
        <v>12.1</v>
      </c>
      <c r="T27" s="95">
        <f>[23]Julho!$D$23</f>
        <v>11.6</v>
      </c>
      <c r="U27" s="95">
        <f>[23]Julho!$D$24</f>
        <v>14.5</v>
      </c>
      <c r="V27" s="95">
        <f>[23]Julho!$D$25</f>
        <v>16.600000000000001</v>
      </c>
      <c r="W27" s="95">
        <f>[23]Julho!$D$26</f>
        <v>16.399999999999999</v>
      </c>
      <c r="X27" s="95">
        <f>[23]Julho!$D$27</f>
        <v>15.6</v>
      </c>
      <c r="Y27" s="95">
        <f>[23]Julho!$D$28</f>
        <v>19.100000000000001</v>
      </c>
      <c r="Z27" s="95">
        <f>[23]Julho!$D$29</f>
        <v>18.7</v>
      </c>
      <c r="AA27" s="95">
        <f>[23]Julho!$D$30</f>
        <v>18.399999999999999</v>
      </c>
      <c r="AB27" s="95">
        <f>[23]Julho!$D$31</f>
        <v>17.600000000000001</v>
      </c>
      <c r="AC27" s="95">
        <f>[23]Julho!$D$32</f>
        <v>16.8</v>
      </c>
      <c r="AD27" s="95">
        <f>[23]Julho!$D$33</f>
        <v>16</v>
      </c>
      <c r="AE27" s="95">
        <f>[23]Julho!$D$34</f>
        <v>14.4</v>
      </c>
      <c r="AF27" s="95">
        <f>[23]Julho!$D$35</f>
        <v>14.6</v>
      </c>
      <c r="AG27" s="103">
        <f t="shared" si="3"/>
        <v>6.2</v>
      </c>
      <c r="AH27" s="102">
        <f t="shared" si="4"/>
        <v>15.067741935483873</v>
      </c>
      <c r="AJ27" t="s">
        <v>35</v>
      </c>
      <c r="AL27" t="s">
        <v>35</v>
      </c>
    </row>
    <row r="28" spans="1:39" x14ac:dyDescent="0.2">
      <c r="A28" s="51" t="s">
        <v>9</v>
      </c>
      <c r="B28" s="95">
        <f>[24]Julho!$D$5</f>
        <v>15.6</v>
      </c>
      <c r="C28" s="95">
        <f>[24]Julho!$D$6</f>
        <v>16.7</v>
      </c>
      <c r="D28" s="95">
        <f>[24]Julho!$D$7</f>
        <v>15.9</v>
      </c>
      <c r="E28" s="95">
        <f>[24]Julho!$D$8</f>
        <v>14.1</v>
      </c>
      <c r="F28" s="95">
        <f>[24]Julho!$D$9</f>
        <v>13.4</v>
      </c>
      <c r="G28" s="95">
        <f>[24]Julho!$D$10</f>
        <v>15.9</v>
      </c>
      <c r="H28" s="95">
        <f>[24]Julho!$D$11</f>
        <v>20.5</v>
      </c>
      <c r="I28" s="95">
        <f>[24]Julho!$D$12</f>
        <v>19.2</v>
      </c>
      <c r="J28" s="95">
        <f>[24]Julho!$D$13</f>
        <v>19.100000000000001</v>
      </c>
      <c r="K28" s="95">
        <f>[24]Julho!$D$14</f>
        <v>19.100000000000001</v>
      </c>
      <c r="L28" s="95">
        <f>[24]Julho!$D$15</f>
        <v>20.9</v>
      </c>
      <c r="M28" s="95">
        <f>[24]Julho!$D$16</f>
        <v>18.5</v>
      </c>
      <c r="N28" s="95">
        <f>[24]Julho!$D$17</f>
        <v>13.9</v>
      </c>
      <c r="O28" s="95">
        <f>[24]Julho!$D$18</f>
        <v>7.9</v>
      </c>
      <c r="P28" s="95">
        <f>[24]Julho!$D$19</f>
        <v>8.9</v>
      </c>
      <c r="Q28" s="95">
        <f>[24]Julho!$D$20</f>
        <v>15.3</v>
      </c>
      <c r="R28" s="95">
        <f>[24]Julho!$D$21</f>
        <v>17.5</v>
      </c>
      <c r="S28" s="95">
        <f>[24]Julho!$D$22</f>
        <v>14.3</v>
      </c>
      <c r="T28" s="95">
        <f>[24]Julho!$D$23</f>
        <v>13.7</v>
      </c>
      <c r="U28" s="95">
        <f>[24]Julho!$D$24</f>
        <v>15.4</v>
      </c>
      <c r="V28" s="95">
        <f>[24]Julho!$D$25</f>
        <v>17.399999999999999</v>
      </c>
      <c r="W28" s="95">
        <f>[24]Julho!$D$26</f>
        <v>17.7</v>
      </c>
      <c r="X28" s="95">
        <f>[24]Julho!$D$27</f>
        <v>16.600000000000001</v>
      </c>
      <c r="Y28" s="95">
        <f>[24]Julho!$D$28</f>
        <v>19.399999999999999</v>
      </c>
      <c r="Z28" s="95">
        <f>[24]Julho!$D$29</f>
        <v>19.5</v>
      </c>
      <c r="AA28" s="95">
        <f>[24]Julho!$D$30</f>
        <v>18.7</v>
      </c>
      <c r="AB28" s="95">
        <f>[24]Julho!$D$31</f>
        <v>19.5</v>
      </c>
      <c r="AC28" s="95">
        <f>[24]Julho!$D$32</f>
        <v>18.7</v>
      </c>
      <c r="AD28" s="95">
        <f>[24]Julho!$D$33</f>
        <v>16.100000000000001</v>
      </c>
      <c r="AE28" s="95">
        <f>[24]Julho!$D$34</f>
        <v>15.3</v>
      </c>
      <c r="AF28" s="95">
        <f>[24]Julho!$D$35</f>
        <v>17.2</v>
      </c>
      <c r="AG28" s="103">
        <f t="shared" si="3"/>
        <v>7.9</v>
      </c>
      <c r="AH28" s="102">
        <f t="shared" si="4"/>
        <v>16.512903225806451</v>
      </c>
      <c r="AL28" t="s">
        <v>35</v>
      </c>
      <c r="AM28" t="s">
        <v>35</v>
      </c>
    </row>
    <row r="29" spans="1:39" hidden="1" x14ac:dyDescent="0.2">
      <c r="A29" s="51" t="s">
        <v>32</v>
      </c>
      <c r="B29" s="95" t="str">
        <f>[25]Julho!$D$5</f>
        <v>*</v>
      </c>
      <c r="C29" s="95" t="str">
        <f>[25]Julho!$D$6</f>
        <v>*</v>
      </c>
      <c r="D29" s="95" t="str">
        <f>[25]Julho!$D$7</f>
        <v>*</v>
      </c>
      <c r="E29" s="95" t="str">
        <f>[25]Julho!$D$8</f>
        <v>*</v>
      </c>
      <c r="F29" s="95" t="str">
        <f>[25]Julho!$D$9</f>
        <v>*</v>
      </c>
      <c r="G29" s="95" t="str">
        <f>[25]Julho!$D$10</f>
        <v>*</v>
      </c>
      <c r="H29" s="95" t="str">
        <f>[25]Julho!$D$11</f>
        <v>*</v>
      </c>
      <c r="I29" s="95" t="str">
        <f>[25]Julho!$D$12</f>
        <v>*</v>
      </c>
      <c r="J29" s="95" t="str">
        <f>[25]Julho!$D$13</f>
        <v>*</v>
      </c>
      <c r="K29" s="95" t="str">
        <f>[25]Julho!$D$14</f>
        <v>*</v>
      </c>
      <c r="L29" s="95" t="str">
        <f>[25]Julho!$D$15</f>
        <v>*</v>
      </c>
      <c r="M29" s="95" t="str">
        <f>[25]Julho!$D$16</f>
        <v>*</v>
      </c>
      <c r="N29" s="95" t="str">
        <f>[25]Julho!$D$17</f>
        <v>*</v>
      </c>
      <c r="O29" s="95" t="str">
        <f>[25]Julho!$D$18</f>
        <v>*</v>
      </c>
      <c r="P29" s="95" t="str">
        <f>[25]Julho!$D$19</f>
        <v>*</v>
      </c>
      <c r="Q29" s="95" t="str">
        <f>[25]Julho!$D$20</f>
        <v>*</v>
      </c>
      <c r="R29" s="95" t="str">
        <f>[25]Julho!$D$21</f>
        <v>*</v>
      </c>
      <c r="S29" s="95" t="str">
        <f>[25]Julho!$D$22</f>
        <v>*</v>
      </c>
      <c r="T29" s="95" t="str">
        <f>[25]Julho!$D$23</f>
        <v>*</v>
      </c>
      <c r="U29" s="95" t="str">
        <f>[25]Julho!$D$24</f>
        <v>*</v>
      </c>
      <c r="V29" s="95" t="str">
        <f>[25]Julho!$D$25</f>
        <v>*</v>
      </c>
      <c r="W29" s="95" t="str">
        <f>[25]Julho!$D$26</f>
        <v>*</v>
      </c>
      <c r="X29" s="95" t="str">
        <f>[25]Julho!$D$27</f>
        <v>*</v>
      </c>
      <c r="Y29" s="95" t="str">
        <f>[25]Julho!$D$28</f>
        <v>*</v>
      </c>
      <c r="Z29" s="95" t="str">
        <f>[25]Julho!$D$29</f>
        <v>*</v>
      </c>
      <c r="AA29" s="95" t="str">
        <f>[25]Julho!$D$30</f>
        <v>*</v>
      </c>
      <c r="AB29" s="95" t="str">
        <f>[25]Julho!$D$31</f>
        <v>*</v>
      </c>
      <c r="AC29" s="95" t="str">
        <f>[25]Julho!$D$32</f>
        <v>*</v>
      </c>
      <c r="AD29" s="95" t="str">
        <f>[25]Julho!$D$33</f>
        <v>*</v>
      </c>
      <c r="AE29" s="95" t="str">
        <f>[25]Julho!$D$34</f>
        <v>*</v>
      </c>
      <c r="AF29" s="95" t="str">
        <f>[25]Julho!$D$35</f>
        <v>*</v>
      </c>
      <c r="AG29" s="103" t="s">
        <v>207</v>
      </c>
      <c r="AH29" s="102" t="s">
        <v>207</v>
      </c>
      <c r="AM29" t="s">
        <v>35</v>
      </c>
    </row>
    <row r="30" spans="1:39" x14ac:dyDescent="0.2">
      <c r="A30" s="51" t="s">
        <v>10</v>
      </c>
      <c r="B30" s="95">
        <f>[26]Julho!$D$5</f>
        <v>13.1</v>
      </c>
      <c r="C30" s="95">
        <f>[26]Julho!$D$6</f>
        <v>12</v>
      </c>
      <c r="D30" s="95">
        <f>[26]Julho!$D$7</f>
        <v>14.6</v>
      </c>
      <c r="E30" s="95">
        <f>[26]Julho!$D$8</f>
        <v>14.7</v>
      </c>
      <c r="F30" s="95">
        <f>[26]Julho!$D$9</f>
        <v>10.8</v>
      </c>
      <c r="G30" s="95">
        <f>[26]Julho!$D$10</f>
        <v>15.7</v>
      </c>
      <c r="H30" s="95">
        <f>[26]Julho!$D$11</f>
        <v>21.1</v>
      </c>
      <c r="I30" s="95">
        <f>[26]Julho!$D$12</f>
        <v>20.3</v>
      </c>
      <c r="J30" s="95">
        <f>[26]Julho!$D$13</f>
        <v>20</v>
      </c>
      <c r="K30" s="95">
        <f>[26]Julho!$D$14</f>
        <v>19.2</v>
      </c>
      <c r="L30" s="95">
        <f>[26]Julho!$D$15</f>
        <v>22.2</v>
      </c>
      <c r="M30" s="95">
        <f>[26]Julho!$D$16</f>
        <v>20.7</v>
      </c>
      <c r="N30" s="95">
        <f>[26]Julho!$D$17</f>
        <v>13</v>
      </c>
      <c r="O30" s="95">
        <f>[26]Julho!$D$18</f>
        <v>7.8</v>
      </c>
      <c r="P30" s="95">
        <f>[26]Julho!$D$19</f>
        <v>5.5</v>
      </c>
      <c r="Q30" s="95">
        <f>[26]Julho!$D$20</f>
        <v>14.5</v>
      </c>
      <c r="R30" s="95">
        <f>[26]Julho!$D$21</f>
        <v>16.3</v>
      </c>
      <c r="S30" s="95">
        <f>[26]Julho!$D$22</f>
        <v>12.7</v>
      </c>
      <c r="T30" s="95">
        <f>[26]Julho!$D$23</f>
        <v>12.4</v>
      </c>
      <c r="U30" s="95">
        <f>[26]Julho!$D$24</f>
        <v>16.100000000000001</v>
      </c>
      <c r="V30" s="95">
        <f>[26]Julho!$D$25</f>
        <v>17.7</v>
      </c>
      <c r="W30" s="95">
        <f>[26]Julho!$D$26</f>
        <v>17.899999999999999</v>
      </c>
      <c r="X30" s="95">
        <f>[26]Julho!$D$27</f>
        <v>15.7</v>
      </c>
      <c r="Y30" s="95">
        <f>[26]Julho!$D$28</f>
        <v>20.2</v>
      </c>
      <c r="Z30" s="95">
        <f>[26]Julho!$D$29</f>
        <v>16.5</v>
      </c>
      <c r="AA30" s="95">
        <f>[26]Julho!$D$30</f>
        <v>17.8</v>
      </c>
      <c r="AB30" s="95">
        <f>[26]Julho!$D$31</f>
        <v>18.5</v>
      </c>
      <c r="AC30" s="95">
        <f>[26]Julho!$D$32</f>
        <v>16.3</v>
      </c>
      <c r="AD30" s="95">
        <f>[26]Julho!$D$33</f>
        <v>16.100000000000001</v>
      </c>
      <c r="AE30" s="95">
        <f>[26]Julho!$D$34</f>
        <v>14.6</v>
      </c>
      <c r="AF30" s="95">
        <f>[26]Julho!$D$35</f>
        <v>14.5</v>
      </c>
      <c r="AG30" s="103">
        <f t="shared" si="3"/>
        <v>5.5</v>
      </c>
      <c r="AH30" s="102">
        <f t="shared" si="4"/>
        <v>15.758064516129032</v>
      </c>
      <c r="AL30" t="s">
        <v>35</v>
      </c>
    </row>
    <row r="31" spans="1:39" x14ac:dyDescent="0.2">
      <c r="A31" s="51" t="s">
        <v>156</v>
      </c>
      <c r="B31" s="95" t="str">
        <f>[27]Julho!$D$5</f>
        <v>*</v>
      </c>
      <c r="C31" s="95" t="str">
        <f>[27]Julho!$D$6</f>
        <v>*</v>
      </c>
      <c r="D31" s="95" t="str">
        <f>[27]Julho!$D$7</f>
        <v>*</v>
      </c>
      <c r="E31" s="95" t="str">
        <f>[27]Julho!$D$8</f>
        <v>*</v>
      </c>
      <c r="F31" s="95" t="str">
        <f>[27]Julho!$D$9</f>
        <v>*</v>
      </c>
      <c r="G31" s="95" t="str">
        <f>[27]Julho!$D$10</f>
        <v>*</v>
      </c>
      <c r="H31" s="95" t="str">
        <f>[27]Julho!$D$11</f>
        <v>*</v>
      </c>
      <c r="I31" s="95" t="str">
        <f>[27]Julho!$D$12</f>
        <v>*</v>
      </c>
      <c r="J31" s="95" t="str">
        <f>[27]Julho!$D$13</f>
        <v>*</v>
      </c>
      <c r="K31" s="95" t="str">
        <f>[27]Julho!$D$14</f>
        <v>*</v>
      </c>
      <c r="L31" s="95" t="str">
        <f>[27]Julho!$D$15</f>
        <v>*</v>
      </c>
      <c r="M31" s="95" t="str">
        <f>[27]Julho!$D$16</f>
        <v>*</v>
      </c>
      <c r="N31" s="95" t="str">
        <f>[27]Julho!$D$17</f>
        <v>*</v>
      </c>
      <c r="O31" s="95" t="str">
        <f>[27]Julho!$D$18</f>
        <v>*</v>
      </c>
      <c r="P31" s="95" t="str">
        <f>[27]Julho!$D$19</f>
        <v>*</v>
      </c>
      <c r="Q31" s="95" t="str">
        <f>[27]Julho!$D$20</f>
        <v>*</v>
      </c>
      <c r="R31" s="95" t="str">
        <f>[27]Julho!$D$21</f>
        <v>*</v>
      </c>
      <c r="S31" s="95" t="str">
        <f>[27]Julho!$D$22</f>
        <v>*</v>
      </c>
      <c r="T31" s="95">
        <f>[27]Julho!$D$23</f>
        <v>11.5</v>
      </c>
      <c r="U31" s="95">
        <f>[27]Julho!$D$24</f>
        <v>13.6</v>
      </c>
      <c r="V31" s="95">
        <f>[27]Julho!$D$25</f>
        <v>15.2</v>
      </c>
      <c r="W31" s="95">
        <f>[27]Julho!$D$26</f>
        <v>14.8</v>
      </c>
      <c r="X31" s="95">
        <f>[27]Julho!$D$27</f>
        <v>11.9</v>
      </c>
      <c r="Y31" s="95">
        <f>[27]Julho!$D$28</f>
        <v>15</v>
      </c>
      <c r="Z31" s="95">
        <f>[27]Julho!$D$29</f>
        <v>14.1</v>
      </c>
      <c r="AA31" s="95">
        <f>[27]Julho!$D$30</f>
        <v>14.6</v>
      </c>
      <c r="AB31" s="95">
        <f>[27]Julho!$D$31</f>
        <v>16.899999999999999</v>
      </c>
      <c r="AC31" s="95">
        <f>[27]Julho!$D$32</f>
        <v>15.3</v>
      </c>
      <c r="AD31" s="95">
        <f>[27]Julho!$D$33</f>
        <v>15.3</v>
      </c>
      <c r="AE31" s="95">
        <f>[27]Julho!$D$34</f>
        <v>14.2</v>
      </c>
      <c r="AF31" s="95">
        <f>[27]Julho!$D$35</f>
        <v>12.2</v>
      </c>
      <c r="AG31" s="103">
        <f t="shared" si="3"/>
        <v>11.5</v>
      </c>
      <c r="AH31" s="102">
        <f t="shared" si="4"/>
        <v>14.2</v>
      </c>
      <c r="AI31" s="12" t="s">
        <v>35</v>
      </c>
      <c r="AJ31" t="s">
        <v>35</v>
      </c>
      <c r="AL31" t="s">
        <v>35</v>
      </c>
      <c r="AM31" t="s">
        <v>35</v>
      </c>
    </row>
    <row r="32" spans="1:39" x14ac:dyDescent="0.2">
      <c r="A32" s="51" t="s">
        <v>11</v>
      </c>
      <c r="B32" s="95">
        <f>[28]Julho!$D$5</f>
        <v>10.6</v>
      </c>
      <c r="C32" s="95">
        <f>[28]Julho!$D$6</f>
        <v>10.1</v>
      </c>
      <c r="D32" s="95">
        <f>[28]Julho!$D$7</f>
        <v>9.5</v>
      </c>
      <c r="E32" s="95">
        <f>[28]Julho!$D$8</f>
        <v>8.9</v>
      </c>
      <c r="F32" s="95">
        <f>[28]Julho!$D$9</f>
        <v>9.1999999999999993</v>
      </c>
      <c r="G32" s="95">
        <f>[28]Julho!$D$10</f>
        <v>10.5</v>
      </c>
      <c r="H32" s="95">
        <f>[28]Julho!$D$11</f>
        <v>16.899999999999999</v>
      </c>
      <c r="I32" s="95">
        <f>[28]Julho!$D$12</f>
        <v>16</v>
      </c>
      <c r="J32" s="95">
        <f>[28]Julho!$D$13</f>
        <v>14.6</v>
      </c>
      <c r="K32" s="95">
        <f>[28]Julho!$D$14</f>
        <v>16.899999999999999</v>
      </c>
      <c r="L32" s="95">
        <f>[28]Julho!$D$15</f>
        <v>19.8</v>
      </c>
      <c r="M32" s="95">
        <f>[28]Julho!$D$16</f>
        <v>15.7</v>
      </c>
      <c r="N32" s="95">
        <f>[28]Julho!$D$17</f>
        <v>13.1</v>
      </c>
      <c r="O32" s="95">
        <f>[28]Julho!$D$18</f>
        <v>7.3</v>
      </c>
      <c r="P32" s="95">
        <f>[28]Julho!$D$19</f>
        <v>2.8</v>
      </c>
      <c r="Q32" s="95">
        <f>[28]Julho!$D$20</f>
        <v>12.4</v>
      </c>
      <c r="R32" s="95">
        <f>[28]Julho!$D$21</f>
        <v>16.8</v>
      </c>
      <c r="S32" s="95">
        <f>[28]Julho!$D$22</f>
        <v>12.7</v>
      </c>
      <c r="T32" s="95">
        <f>[28]Julho!$D$23</f>
        <v>12.3</v>
      </c>
      <c r="U32" s="95">
        <f>[28]Julho!$D$24</f>
        <v>15</v>
      </c>
      <c r="V32" s="95">
        <f>[28]Julho!$D$25</f>
        <v>15.4</v>
      </c>
      <c r="W32" s="95">
        <f>[28]Julho!$D$26</f>
        <v>13.1</v>
      </c>
      <c r="X32" s="95">
        <f>[28]Julho!$D$27</f>
        <v>11.4</v>
      </c>
      <c r="Y32" s="95">
        <f>[28]Julho!$D$28</f>
        <v>12.8</v>
      </c>
      <c r="Z32" s="95">
        <f>[28]Julho!$D$29</f>
        <v>12.6</v>
      </c>
      <c r="AA32" s="95">
        <f>[28]Julho!$D$30</f>
        <v>11.6</v>
      </c>
      <c r="AB32" s="95">
        <f>[28]Julho!$D$31</f>
        <v>13.9</v>
      </c>
      <c r="AC32" s="95">
        <f>[28]Julho!$D$32</f>
        <v>16.600000000000001</v>
      </c>
      <c r="AD32" s="95">
        <f>[28]Julho!$D$33</f>
        <v>16</v>
      </c>
      <c r="AE32" s="95">
        <f>[28]Julho!$D$34</f>
        <v>11.3</v>
      </c>
      <c r="AF32" s="95">
        <f>[28]Julho!$D$35</f>
        <v>12.2</v>
      </c>
      <c r="AG32" s="103">
        <f t="shared" si="3"/>
        <v>2.8</v>
      </c>
      <c r="AH32" s="102">
        <f t="shared" si="4"/>
        <v>12.838709677419356</v>
      </c>
    </row>
    <row r="33" spans="1:39" s="5" customFormat="1" x14ac:dyDescent="0.2">
      <c r="A33" s="51" t="s">
        <v>12</v>
      </c>
      <c r="B33" s="95">
        <f>[29]Julho!$D$5</f>
        <v>16.600000000000001</v>
      </c>
      <c r="C33" s="95">
        <f>[29]Julho!$D$6</f>
        <v>14.8</v>
      </c>
      <c r="D33" s="95">
        <f>[29]Julho!$D$7</f>
        <v>16</v>
      </c>
      <c r="E33" s="95">
        <f>[29]Julho!$D$8</f>
        <v>15.8</v>
      </c>
      <c r="F33" s="95">
        <f>[29]Julho!$D$9</f>
        <v>14.5</v>
      </c>
      <c r="G33" s="95">
        <f>[29]Julho!$D$10</f>
        <v>16</v>
      </c>
      <c r="H33" s="95">
        <f>[29]Julho!$D$11</f>
        <v>15.7</v>
      </c>
      <c r="I33" s="95">
        <f>[29]Julho!$D$12</f>
        <v>19.600000000000001</v>
      </c>
      <c r="J33" s="95">
        <f>[29]Julho!$D$13</f>
        <v>19.399999999999999</v>
      </c>
      <c r="K33" s="95">
        <f>[29]Julho!$D$14</f>
        <v>19.5</v>
      </c>
      <c r="L33" s="95">
        <f>[29]Julho!$D$15</f>
        <v>21.3</v>
      </c>
      <c r="M33" s="95">
        <f>[29]Julho!$D$16</f>
        <v>17.600000000000001</v>
      </c>
      <c r="N33" s="95">
        <f>[29]Julho!$D$17</f>
        <v>14.1</v>
      </c>
      <c r="O33" s="95">
        <f>[29]Julho!$D$18</f>
        <v>10.199999999999999</v>
      </c>
      <c r="P33" s="95">
        <f>[29]Julho!$D$19</f>
        <v>9.4</v>
      </c>
      <c r="Q33" s="95">
        <f>[29]Julho!$D$20</f>
        <v>14.7</v>
      </c>
      <c r="R33" s="95">
        <f>[29]Julho!$D$21</f>
        <v>19.3</v>
      </c>
      <c r="S33" s="95">
        <f>[29]Julho!$D$22</f>
        <v>14.3</v>
      </c>
      <c r="T33" s="95">
        <f>[29]Julho!$D$23</f>
        <v>12.2</v>
      </c>
      <c r="U33" s="95">
        <f>[29]Julho!$D$24</f>
        <v>16.899999999999999</v>
      </c>
      <c r="V33" s="95">
        <f>[29]Julho!$D$25</f>
        <v>19.5</v>
      </c>
      <c r="W33" s="95">
        <f>[29]Julho!$D$26</f>
        <v>16.3</v>
      </c>
      <c r="X33" s="95">
        <f>[29]Julho!$D$27</f>
        <v>13.5</v>
      </c>
      <c r="Y33" s="95">
        <f>[29]Julho!$D$28</f>
        <v>14.9</v>
      </c>
      <c r="Z33" s="95">
        <f>[29]Julho!$D$29</f>
        <v>15.4</v>
      </c>
      <c r="AA33" s="95">
        <f>[29]Julho!$D$30</f>
        <v>17.2</v>
      </c>
      <c r="AB33" s="95">
        <f>[29]Julho!$D$31</f>
        <v>19.2</v>
      </c>
      <c r="AC33" s="95">
        <f>[29]Julho!$D$32</f>
        <v>19.2</v>
      </c>
      <c r="AD33" s="95">
        <f>[29]Julho!$D$33</f>
        <v>17.899999999999999</v>
      </c>
      <c r="AE33" s="95">
        <f>[29]Julho!$D$34</f>
        <v>16.2</v>
      </c>
      <c r="AF33" s="95">
        <f>[29]Julho!$D$35</f>
        <v>17.5</v>
      </c>
      <c r="AG33" s="103">
        <f t="shared" si="3"/>
        <v>9.4</v>
      </c>
      <c r="AH33" s="102">
        <f t="shared" si="4"/>
        <v>16.28064516129032</v>
      </c>
      <c r="AL33" s="5" t="s">
        <v>35</v>
      </c>
    </row>
    <row r="34" spans="1:39" x14ac:dyDescent="0.2">
      <c r="A34" s="51" t="s">
        <v>13</v>
      </c>
      <c r="B34" s="95">
        <f>[30]Julho!$D$5</f>
        <v>13.5</v>
      </c>
      <c r="C34" s="95">
        <f>[30]Julho!$D$6</f>
        <v>13.1</v>
      </c>
      <c r="D34" s="95">
        <f>[30]Julho!$D$7</f>
        <v>13</v>
      </c>
      <c r="E34" s="95">
        <f>[30]Julho!$D$8</f>
        <v>12.5</v>
      </c>
      <c r="F34" s="95">
        <f>[30]Julho!$D$9</f>
        <v>13</v>
      </c>
      <c r="G34" s="95">
        <f>[30]Julho!$D$10</f>
        <v>14</v>
      </c>
      <c r="H34" s="95">
        <f>[30]Julho!$D$11</f>
        <v>16.899999999999999</v>
      </c>
      <c r="I34" s="95">
        <f>[30]Julho!$D$12</f>
        <v>18.100000000000001</v>
      </c>
      <c r="J34" s="95">
        <f>[30]Julho!$D$13</f>
        <v>20.2</v>
      </c>
      <c r="K34" s="95">
        <f>[30]Julho!$D$14</f>
        <v>19.3</v>
      </c>
      <c r="L34" s="95">
        <f>[30]Julho!$D$15</f>
        <v>20</v>
      </c>
      <c r="M34" s="95">
        <f>[30]Julho!$D$16</f>
        <v>19.2</v>
      </c>
      <c r="N34" s="95">
        <f>[30]Julho!$D$17</f>
        <v>14.6</v>
      </c>
      <c r="O34" s="95">
        <f>[30]Julho!$D$18</f>
        <v>9.6999999999999993</v>
      </c>
      <c r="P34" s="95">
        <f>[30]Julho!$D$19</f>
        <v>10.1</v>
      </c>
      <c r="Q34" s="95">
        <f>[30]Julho!$D$20</f>
        <v>13.7</v>
      </c>
      <c r="R34" s="95">
        <f>[30]Julho!$D$21</f>
        <v>16.399999999999999</v>
      </c>
      <c r="S34" s="95">
        <f>[30]Julho!$D$22</f>
        <v>14.9</v>
      </c>
      <c r="T34" s="95">
        <f>[30]Julho!$D$23</f>
        <v>12.3</v>
      </c>
      <c r="U34" s="95">
        <f>[30]Julho!$D$24</f>
        <v>15.2</v>
      </c>
      <c r="V34" s="95">
        <f>[30]Julho!$D$25</f>
        <v>16.8</v>
      </c>
      <c r="W34" s="95">
        <f>[30]Julho!$D$26</f>
        <v>15.7</v>
      </c>
      <c r="X34" s="95">
        <f>[30]Julho!$D$27</f>
        <v>14.4</v>
      </c>
      <c r="Y34" s="95">
        <f>[30]Julho!$D$28</f>
        <v>14.9</v>
      </c>
      <c r="Z34" s="95">
        <f>[30]Julho!$D$29</f>
        <v>14.8</v>
      </c>
      <c r="AA34" s="95">
        <f>[30]Julho!$D$30</f>
        <v>15.9</v>
      </c>
      <c r="AB34" s="95">
        <f>[30]Julho!$D$31</f>
        <v>19.100000000000001</v>
      </c>
      <c r="AC34" s="95">
        <f>[30]Julho!$D$32</f>
        <v>19.100000000000001</v>
      </c>
      <c r="AD34" s="95">
        <f>[30]Julho!$D$33</f>
        <v>18.100000000000001</v>
      </c>
      <c r="AE34" s="95">
        <f>[30]Julho!$D$34</f>
        <v>16.5</v>
      </c>
      <c r="AF34" s="95">
        <f>[30]Julho!$D$35</f>
        <v>16.399999999999999</v>
      </c>
      <c r="AG34" s="103">
        <f t="shared" si="3"/>
        <v>9.6999999999999993</v>
      </c>
      <c r="AH34" s="102">
        <f t="shared" si="4"/>
        <v>15.529032258064513</v>
      </c>
      <c r="AJ34" t="s">
        <v>35</v>
      </c>
      <c r="AK34" t="s">
        <v>35</v>
      </c>
    </row>
    <row r="35" spans="1:39" x14ac:dyDescent="0.2">
      <c r="A35" s="51" t="s">
        <v>157</v>
      </c>
      <c r="B35" s="95">
        <f>[31]Julho!$D$5</f>
        <v>13.5</v>
      </c>
      <c r="C35" s="95">
        <f>[31]Julho!$D$6</f>
        <v>12.3</v>
      </c>
      <c r="D35" s="95">
        <f>[31]Julho!$D$7</f>
        <v>13.6</v>
      </c>
      <c r="E35" s="95">
        <f>[31]Julho!$D$8</f>
        <v>14.1</v>
      </c>
      <c r="F35" s="95">
        <f>[31]Julho!$D$9</f>
        <v>13.4</v>
      </c>
      <c r="G35" s="95">
        <f>[31]Julho!$D$10</f>
        <v>13.5</v>
      </c>
      <c r="H35" s="95">
        <f>[31]Julho!$D$11</f>
        <v>17.2</v>
      </c>
      <c r="I35" s="95">
        <f>[31]Julho!$D$12</f>
        <v>17.3</v>
      </c>
      <c r="J35" s="95">
        <f>[31]Julho!$D$13</f>
        <v>18.2</v>
      </c>
      <c r="K35" s="95">
        <f>[31]Julho!$D$14</f>
        <v>17.7</v>
      </c>
      <c r="L35" s="95">
        <f>[31]Julho!$D$15</f>
        <v>19.399999999999999</v>
      </c>
      <c r="M35" s="95">
        <f>[31]Julho!$D$16</f>
        <v>18</v>
      </c>
      <c r="N35" s="95">
        <f>[31]Julho!$D$17</f>
        <v>11.6</v>
      </c>
      <c r="O35" s="95">
        <f>[31]Julho!$D$18</f>
        <v>4.5</v>
      </c>
      <c r="P35" s="95">
        <f>[31]Julho!$D$19</f>
        <v>3.2</v>
      </c>
      <c r="Q35" s="95">
        <f>[31]Julho!$D$20</f>
        <v>14.9</v>
      </c>
      <c r="R35" s="95">
        <f>[31]Julho!$D$21</f>
        <v>16.7</v>
      </c>
      <c r="S35" s="95">
        <f>[31]Julho!$D$22</f>
        <v>12.4</v>
      </c>
      <c r="T35" s="95">
        <f>[31]Julho!$D$23</f>
        <v>11.2</v>
      </c>
      <c r="U35" s="95">
        <f>[31]Julho!$D$24</f>
        <v>15.5</v>
      </c>
      <c r="V35" s="95">
        <f>[31]Julho!$D$25</f>
        <v>17.100000000000001</v>
      </c>
      <c r="W35" s="95">
        <f>[31]Julho!$D$26</f>
        <v>15.7</v>
      </c>
      <c r="X35" s="95">
        <f>[31]Julho!$D$27</f>
        <v>14.3</v>
      </c>
      <c r="Y35" s="95">
        <f>[31]Julho!$D$28</f>
        <v>17.600000000000001</v>
      </c>
      <c r="Z35" s="95">
        <f>[31]Julho!$D$29</f>
        <v>17.899999999999999</v>
      </c>
      <c r="AA35" s="95">
        <f>[31]Julho!$D$30</f>
        <v>16.8</v>
      </c>
      <c r="AB35" s="95">
        <f>[31]Julho!$D$31</f>
        <v>15.1</v>
      </c>
      <c r="AC35" s="95">
        <f>[31]Julho!$D$32</f>
        <v>15.5</v>
      </c>
      <c r="AD35" s="95">
        <f>[31]Julho!$D$33</f>
        <v>16.600000000000001</v>
      </c>
      <c r="AE35" s="95">
        <f>[31]Julho!$D$34</f>
        <v>11.8</v>
      </c>
      <c r="AF35" s="95">
        <f>[31]Julho!$D$35</f>
        <v>13.8</v>
      </c>
      <c r="AG35" s="103">
        <f t="shared" si="3"/>
        <v>3.2</v>
      </c>
      <c r="AH35" s="102">
        <f t="shared" si="4"/>
        <v>14.52903225806452</v>
      </c>
      <c r="AK35" t="s">
        <v>35</v>
      </c>
    </row>
    <row r="36" spans="1:39" x14ac:dyDescent="0.2">
      <c r="A36" s="51" t="s">
        <v>128</v>
      </c>
      <c r="B36" s="95" t="str">
        <f>[32]Julho!$D$5</f>
        <v>*</v>
      </c>
      <c r="C36" s="95" t="str">
        <f>[32]Julho!$D$6</f>
        <v>*</v>
      </c>
      <c r="D36" s="95" t="str">
        <f>[32]Julho!$D$7</f>
        <v>*</v>
      </c>
      <c r="E36" s="95" t="str">
        <f>[32]Julho!$D$8</f>
        <v>*</v>
      </c>
      <c r="F36" s="95" t="str">
        <f>[32]Julho!$D$9</f>
        <v>*</v>
      </c>
      <c r="G36" s="95" t="str">
        <f>[32]Julho!$D$10</f>
        <v>*</v>
      </c>
      <c r="H36" s="95" t="str">
        <f>[32]Julho!$D$11</f>
        <v>*</v>
      </c>
      <c r="I36" s="95" t="str">
        <f>[32]Julho!$D$12</f>
        <v>*</v>
      </c>
      <c r="J36" s="95" t="str">
        <f>[32]Julho!$D$13</f>
        <v>*</v>
      </c>
      <c r="K36" s="95" t="str">
        <f>[32]Julho!$D$14</f>
        <v>*</v>
      </c>
      <c r="L36" s="95" t="str">
        <f>[32]Julho!$D$15</f>
        <v>*</v>
      </c>
      <c r="M36" s="95" t="str">
        <f>[32]Julho!$D$16</f>
        <v>*</v>
      </c>
      <c r="N36" s="95" t="str">
        <f>[32]Julho!$D$17</f>
        <v>*</v>
      </c>
      <c r="O36" s="95" t="str">
        <f>[32]Julho!$D$18</f>
        <v>*</v>
      </c>
      <c r="P36" s="95" t="str">
        <f>[32]Julho!$D$19</f>
        <v>*</v>
      </c>
      <c r="Q36" s="95" t="str">
        <f>[32]Julho!$D$20</f>
        <v>*</v>
      </c>
      <c r="R36" s="95" t="str">
        <f>[32]Julho!$D$21</f>
        <v>*</v>
      </c>
      <c r="S36" s="95" t="str">
        <f>[32]Julho!$D$22</f>
        <v>*</v>
      </c>
      <c r="T36" s="95" t="str">
        <f>[32]Julho!$D$23</f>
        <v>*</v>
      </c>
      <c r="U36" s="95" t="str">
        <f>[32]Julho!$D$24</f>
        <v>*</v>
      </c>
      <c r="V36" s="95">
        <f>[32]Julho!$D$25</f>
        <v>17.7</v>
      </c>
      <c r="W36" s="95">
        <f>[32]Julho!$D$26</f>
        <v>17.3</v>
      </c>
      <c r="X36" s="95">
        <f>[32]Julho!$D$27</f>
        <v>18.3</v>
      </c>
      <c r="Y36" s="95">
        <f>[32]Julho!$D$28</f>
        <v>20.100000000000001</v>
      </c>
      <c r="Z36" s="95">
        <f>[32]Julho!$D$29</f>
        <v>20.6</v>
      </c>
      <c r="AA36" s="95">
        <f>[32]Julho!$D$30</f>
        <v>16.600000000000001</v>
      </c>
      <c r="AB36" s="95">
        <f>[32]Julho!$D$31</f>
        <v>18.8</v>
      </c>
      <c r="AC36" s="95">
        <f>[32]Julho!$D$32</f>
        <v>18.8</v>
      </c>
      <c r="AD36" s="95">
        <f>[32]Julho!$D$33</f>
        <v>16</v>
      </c>
      <c r="AE36" s="95">
        <f>[32]Julho!$D$34</f>
        <v>15.2</v>
      </c>
      <c r="AF36" s="95">
        <f>[32]Julho!$D$35</f>
        <v>16</v>
      </c>
      <c r="AG36" s="103">
        <f t="shared" si="3"/>
        <v>15.2</v>
      </c>
      <c r="AH36" s="102">
        <f t="shared" si="4"/>
        <v>17.763636363636365</v>
      </c>
      <c r="AJ36" t="s">
        <v>35</v>
      </c>
    </row>
    <row r="37" spans="1:39" x14ac:dyDescent="0.2">
      <c r="A37" s="51" t="s">
        <v>14</v>
      </c>
      <c r="B37" s="95">
        <f>[33]Julho!$D$5</f>
        <v>12</v>
      </c>
      <c r="C37" s="95">
        <f>[33]Julho!$D$6</f>
        <v>11.5</v>
      </c>
      <c r="D37" s="95">
        <f>[33]Julho!$D$7</f>
        <v>11.5</v>
      </c>
      <c r="E37" s="95">
        <f>[33]Julho!$D$8</f>
        <v>10.4</v>
      </c>
      <c r="F37" s="95">
        <f>[33]Julho!$D$9</f>
        <v>9.6</v>
      </c>
      <c r="G37" s="95">
        <f>[33]Julho!$D$10</f>
        <v>10.6</v>
      </c>
      <c r="H37" s="95">
        <f>[33]Julho!$D$11</f>
        <v>11.7</v>
      </c>
      <c r="I37" s="95">
        <f>[33]Julho!$D$12</f>
        <v>11.8</v>
      </c>
      <c r="J37" s="95">
        <f>[33]Julho!$D$13</f>
        <v>14.7</v>
      </c>
      <c r="K37" s="95">
        <f>[33]Julho!$D$14</f>
        <v>13.6</v>
      </c>
      <c r="L37" s="95">
        <f>[33]Julho!$D$15</f>
        <v>12.3</v>
      </c>
      <c r="M37" s="95">
        <f>[33]Julho!$D$16</f>
        <v>13</v>
      </c>
      <c r="N37" s="95">
        <f>[33]Julho!$D$17</f>
        <v>14</v>
      </c>
      <c r="O37" s="95">
        <f>[33]Julho!$D$18</f>
        <v>9.6</v>
      </c>
      <c r="P37" s="95">
        <f>[33]Julho!$D$19</f>
        <v>5.6</v>
      </c>
      <c r="Q37" s="95">
        <f>[33]Julho!$D$20</f>
        <v>13.7</v>
      </c>
      <c r="R37" s="95">
        <f>[33]Julho!$D$21</f>
        <v>14.6</v>
      </c>
      <c r="S37" s="95">
        <f>[33]Julho!$D$22</f>
        <v>16.2</v>
      </c>
      <c r="T37" s="95">
        <f>[33]Julho!$D$23</f>
        <v>16.899999999999999</v>
      </c>
      <c r="U37" s="95">
        <f>[33]Julho!$D$24</f>
        <v>17.100000000000001</v>
      </c>
      <c r="V37" s="95">
        <f>[33]Julho!$D$25</f>
        <v>18.5</v>
      </c>
      <c r="W37" s="95">
        <f>[33]Julho!$D$26</f>
        <v>14.7</v>
      </c>
      <c r="X37" s="95">
        <f>[33]Julho!$D$27</f>
        <v>13.6</v>
      </c>
      <c r="Y37" s="95">
        <f>[33]Julho!$D$28</f>
        <v>13.4</v>
      </c>
      <c r="Z37" s="95">
        <f>[33]Julho!$D$29</f>
        <v>13.5</v>
      </c>
      <c r="AA37" s="95">
        <f>[33]Julho!$D$30</f>
        <v>15</v>
      </c>
      <c r="AB37" s="95">
        <f>[33]Julho!$D$31</f>
        <v>14.3</v>
      </c>
      <c r="AC37" s="95">
        <f>[33]Julho!$D$32</f>
        <v>14.8</v>
      </c>
      <c r="AD37" s="95">
        <f>[33]Julho!$D$33</f>
        <v>15.1</v>
      </c>
      <c r="AE37" s="95">
        <f>[33]Julho!$D$34</f>
        <v>15.6</v>
      </c>
      <c r="AF37" s="95">
        <f>[33]Julho!$D$35</f>
        <v>13.9</v>
      </c>
      <c r="AG37" s="103">
        <f t="shared" si="3"/>
        <v>5.6</v>
      </c>
      <c r="AH37" s="102">
        <f t="shared" si="4"/>
        <v>13.316129032258065</v>
      </c>
      <c r="AL37" t="s">
        <v>35</v>
      </c>
    </row>
    <row r="38" spans="1:39" hidden="1" x14ac:dyDescent="0.2">
      <c r="A38" s="51" t="s">
        <v>158</v>
      </c>
      <c r="B38" s="95" t="str">
        <f>[34]Julho!$D$5</f>
        <v>*</v>
      </c>
      <c r="C38" s="95" t="str">
        <f>[34]Julho!$D$6</f>
        <v>*</v>
      </c>
      <c r="D38" s="95" t="str">
        <f>[34]Julho!$D$7</f>
        <v>*</v>
      </c>
      <c r="E38" s="95" t="str">
        <f>[34]Julho!$D$8</f>
        <v>*</v>
      </c>
      <c r="F38" s="95" t="str">
        <f>[34]Julho!$D$9</f>
        <v>*</v>
      </c>
      <c r="G38" s="95" t="str">
        <f>[34]Julho!$D$10</f>
        <v>*</v>
      </c>
      <c r="H38" s="95" t="str">
        <f>[34]Julho!$D$11</f>
        <v>*</v>
      </c>
      <c r="I38" s="95" t="str">
        <f>[34]Julho!$D$12</f>
        <v>*</v>
      </c>
      <c r="J38" s="95" t="str">
        <f>[34]Julho!$D$13</f>
        <v>*</v>
      </c>
      <c r="K38" s="95" t="str">
        <f>[34]Julho!$D$14</f>
        <v>*</v>
      </c>
      <c r="L38" s="95" t="str">
        <f>[34]Julho!$D$15</f>
        <v>*</v>
      </c>
      <c r="M38" s="95" t="str">
        <f>[34]Julho!$D$16</f>
        <v>*</v>
      </c>
      <c r="N38" s="95" t="str">
        <f>[34]Julho!$D$17</f>
        <v>*</v>
      </c>
      <c r="O38" s="95" t="str">
        <f>[34]Julho!$D$18</f>
        <v>*</v>
      </c>
      <c r="P38" s="95" t="str">
        <f>[34]Julho!$D$19</f>
        <v>*</v>
      </c>
      <c r="Q38" s="95" t="str">
        <f>[34]Julho!$D$20</f>
        <v>*</v>
      </c>
      <c r="R38" s="95" t="str">
        <f>[34]Julho!$D$21</f>
        <v>*</v>
      </c>
      <c r="S38" s="95" t="str">
        <f>[34]Julho!$D$22</f>
        <v>*</v>
      </c>
      <c r="T38" s="95" t="str">
        <f>[34]Julho!$D$23</f>
        <v>*</v>
      </c>
      <c r="U38" s="95" t="str">
        <f>[34]Julho!$D$24</f>
        <v>*</v>
      </c>
      <c r="V38" s="95" t="str">
        <f>[34]Julho!$D$25</f>
        <v>*</v>
      </c>
      <c r="W38" s="95" t="str">
        <f>[34]Julho!$D$26</f>
        <v>*</v>
      </c>
      <c r="X38" s="95" t="str">
        <f>[34]Julho!$D$27</f>
        <v>*</v>
      </c>
      <c r="Y38" s="95" t="str">
        <f>[34]Julho!$D$28</f>
        <v>*</v>
      </c>
      <c r="Z38" s="95" t="str">
        <f>[34]Julho!$D$29</f>
        <v>*</v>
      </c>
      <c r="AA38" s="95" t="str">
        <f>[34]Julho!$D$30</f>
        <v>*</v>
      </c>
      <c r="AB38" s="95" t="str">
        <f>[34]Julho!$D$31</f>
        <v>*</v>
      </c>
      <c r="AC38" s="95" t="str">
        <f>[34]Julho!$D$32</f>
        <v>*</v>
      </c>
      <c r="AD38" s="95" t="str">
        <f>[34]Julho!$D$33</f>
        <v>*</v>
      </c>
      <c r="AE38" s="95" t="str">
        <f>[34]Julho!$D$34</f>
        <v>*</v>
      </c>
      <c r="AF38" s="95" t="str">
        <f>[34]Julho!$D$35</f>
        <v>*</v>
      </c>
      <c r="AG38" s="103" t="s">
        <v>207</v>
      </c>
      <c r="AH38" s="102" t="s">
        <v>207</v>
      </c>
      <c r="AJ38" t="s">
        <v>35</v>
      </c>
      <c r="AL38" t="s">
        <v>35</v>
      </c>
    </row>
    <row r="39" spans="1:39" x14ac:dyDescent="0.2">
      <c r="A39" s="51" t="s">
        <v>15</v>
      </c>
      <c r="B39" s="95">
        <f>[35]Julho!$D$5</f>
        <v>14.2</v>
      </c>
      <c r="C39" s="95">
        <f>[35]Julho!$D$6</f>
        <v>14</v>
      </c>
      <c r="D39" s="95">
        <f>[35]Julho!$D$7</f>
        <v>12.7</v>
      </c>
      <c r="E39" s="95">
        <f>[35]Julho!$D$8</f>
        <v>11.6</v>
      </c>
      <c r="F39" s="95">
        <f>[35]Julho!$D$9</f>
        <v>12.7</v>
      </c>
      <c r="G39" s="95">
        <f>[35]Julho!$D$10</f>
        <v>15.8</v>
      </c>
      <c r="H39" s="95">
        <f>[35]Julho!$D$11</f>
        <v>18</v>
      </c>
      <c r="I39" s="95">
        <f>[35]Julho!$D$12</f>
        <v>19.7</v>
      </c>
      <c r="J39" s="95">
        <f>[35]Julho!$D$13</f>
        <v>17.899999999999999</v>
      </c>
      <c r="K39" s="95">
        <f>[35]Julho!$D$14</f>
        <v>18.899999999999999</v>
      </c>
      <c r="L39" s="95">
        <f>[35]Julho!$D$15</f>
        <v>20.9</v>
      </c>
      <c r="M39" s="95">
        <f>[35]Julho!$D$16</f>
        <v>20.2</v>
      </c>
      <c r="N39" s="95">
        <f>[35]Julho!$D$17</f>
        <v>9.3000000000000007</v>
      </c>
      <c r="O39" s="95">
        <f>[35]Julho!$D$18</f>
        <v>7</v>
      </c>
      <c r="P39" s="95">
        <f>[35]Julho!$D$19</f>
        <v>6</v>
      </c>
      <c r="Q39" s="95">
        <f>[35]Julho!$D$20</f>
        <v>13.2</v>
      </c>
      <c r="R39" s="95">
        <f>[35]Julho!$D$21</f>
        <v>12.5</v>
      </c>
      <c r="S39" s="95">
        <f>[35]Julho!$D$22</f>
        <v>9.1</v>
      </c>
      <c r="T39" s="95">
        <f>[35]Julho!$D$23</f>
        <v>9.9</v>
      </c>
      <c r="U39" s="95">
        <f>[35]Julho!$D$24</f>
        <v>13.8</v>
      </c>
      <c r="V39" s="95">
        <f>[35]Julho!$D$25</f>
        <v>15.3</v>
      </c>
      <c r="W39" s="95">
        <f>[35]Julho!$D$26</f>
        <v>14</v>
      </c>
      <c r="X39" s="95">
        <f>[35]Julho!$D$27</f>
        <v>15.5</v>
      </c>
      <c r="Y39" s="95">
        <f>[35]Julho!$D$28</f>
        <v>15.6</v>
      </c>
      <c r="Z39" s="95">
        <f>[35]Julho!$D$29</f>
        <v>17.3</v>
      </c>
      <c r="AA39" s="95">
        <f>[35]Julho!$D$30</f>
        <v>16.8</v>
      </c>
      <c r="AB39" s="95">
        <f>[35]Julho!$D$31</f>
        <v>15.9</v>
      </c>
      <c r="AC39" s="95">
        <f>[35]Julho!$D$32</f>
        <v>15.7</v>
      </c>
      <c r="AD39" s="95">
        <f>[35]Julho!$D$33</f>
        <v>14.4</v>
      </c>
      <c r="AE39" s="95">
        <f>[35]Julho!$D$34</f>
        <v>13.2</v>
      </c>
      <c r="AF39" s="95">
        <f>[35]Julho!$D$35</f>
        <v>15.1</v>
      </c>
      <c r="AG39" s="103">
        <f t="shared" si="3"/>
        <v>6</v>
      </c>
      <c r="AH39" s="102">
        <f t="shared" si="4"/>
        <v>14.393548387096773</v>
      </c>
      <c r="AI39" s="12" t="s">
        <v>35</v>
      </c>
      <c r="AJ39" t="s">
        <v>35</v>
      </c>
      <c r="AL39" t="s">
        <v>35</v>
      </c>
    </row>
    <row r="40" spans="1:39" x14ac:dyDescent="0.2">
      <c r="A40" s="51" t="s">
        <v>16</v>
      </c>
      <c r="B40" s="95">
        <f>[36]Julho!$D$5</f>
        <v>14.3</v>
      </c>
      <c r="C40" s="95">
        <f>[36]Julho!$D$6</f>
        <v>12.8</v>
      </c>
      <c r="D40" s="95">
        <f>[36]Julho!$D$7</f>
        <v>13.2</v>
      </c>
      <c r="E40" s="95">
        <f>[36]Julho!$D$8</f>
        <v>14.8</v>
      </c>
      <c r="F40" s="95">
        <f>[36]Julho!$D$9</f>
        <v>18.8</v>
      </c>
      <c r="G40" s="95">
        <f>[36]Julho!$D$10</f>
        <v>22.7</v>
      </c>
      <c r="H40" s="95">
        <f>[36]Julho!$D$11</f>
        <v>23.6</v>
      </c>
      <c r="I40" s="95">
        <f>[36]Julho!$D$12</f>
        <v>25</v>
      </c>
      <c r="J40" s="95">
        <f>[36]Julho!$D$13</f>
        <v>21.9</v>
      </c>
      <c r="K40" s="95">
        <f>[36]Julho!$D$14</f>
        <v>23.7</v>
      </c>
      <c r="L40" s="95">
        <f>[36]Julho!$D$15</f>
        <v>23.2</v>
      </c>
      <c r="M40" s="95">
        <f>[36]Julho!$D$16</f>
        <v>24.6</v>
      </c>
      <c r="N40" s="95">
        <f>[36]Julho!$D$17</f>
        <v>14.5</v>
      </c>
      <c r="O40" s="95">
        <f>[36]Julho!$D$18</f>
        <v>9.4</v>
      </c>
      <c r="P40" s="95">
        <f>[36]Julho!$D$19</f>
        <v>10.199999999999999</v>
      </c>
      <c r="Q40" s="95">
        <f>[36]Julho!$D$20</f>
        <v>15.5</v>
      </c>
      <c r="R40" s="95">
        <f>[36]Julho!$D$21</f>
        <v>16.100000000000001</v>
      </c>
      <c r="S40" s="95">
        <f>[36]Julho!$D$22</f>
        <v>12.3</v>
      </c>
      <c r="T40" s="95">
        <f>[36]Julho!$D$23</f>
        <v>12.2</v>
      </c>
      <c r="U40" s="95">
        <f>[36]Julho!$D$24</f>
        <v>13.7</v>
      </c>
      <c r="V40" s="95">
        <f>[36]Julho!$D$25</f>
        <v>17</v>
      </c>
      <c r="W40" s="95">
        <f>[36]Julho!$D$26</f>
        <v>19.3</v>
      </c>
      <c r="X40" s="95">
        <f>[36]Julho!$D$27</f>
        <v>17.7</v>
      </c>
      <c r="Y40" s="95">
        <f>[36]Julho!$D$28</f>
        <v>19.7</v>
      </c>
      <c r="Z40" s="95">
        <f>[36]Julho!$D$29</f>
        <v>18.600000000000001</v>
      </c>
      <c r="AA40" s="95">
        <f>[36]Julho!$D$30</f>
        <v>18.899999999999999</v>
      </c>
      <c r="AB40" s="95">
        <f>[36]Julho!$D$31</f>
        <v>17.5</v>
      </c>
      <c r="AC40" s="95">
        <f>[36]Julho!$D$32</f>
        <v>17</v>
      </c>
      <c r="AD40" s="95">
        <f>[36]Julho!$D$33</f>
        <v>17.8</v>
      </c>
      <c r="AE40" s="95">
        <f>[36]Julho!$D$34</f>
        <v>15.4</v>
      </c>
      <c r="AF40" s="95">
        <f>[36]Julho!$D$35</f>
        <v>16.899999999999999</v>
      </c>
      <c r="AG40" s="103">
        <f t="shared" si="3"/>
        <v>9.4</v>
      </c>
      <c r="AH40" s="102">
        <f t="shared" si="4"/>
        <v>17.364516129032257</v>
      </c>
      <c r="AJ40" t="s">
        <v>35</v>
      </c>
      <c r="AK40" t="s">
        <v>35</v>
      </c>
    </row>
    <row r="41" spans="1:39" x14ac:dyDescent="0.2">
      <c r="A41" s="51" t="s">
        <v>159</v>
      </c>
      <c r="B41" s="95">
        <f>[37]Julho!$D$5</f>
        <v>11.4</v>
      </c>
      <c r="C41" s="95">
        <f>[37]Julho!$D$6</f>
        <v>11.7</v>
      </c>
      <c r="D41" s="95">
        <f>[37]Julho!$D$7</f>
        <v>12</v>
      </c>
      <c r="E41" s="95">
        <f>[37]Julho!$D$8</f>
        <v>11.7</v>
      </c>
      <c r="F41" s="95">
        <f>[37]Julho!$D$9</f>
        <v>11</v>
      </c>
      <c r="G41" s="95">
        <f>[37]Julho!$D$10</f>
        <v>11.7</v>
      </c>
      <c r="H41" s="95">
        <f>[37]Julho!$D$11</f>
        <v>14.2</v>
      </c>
      <c r="I41" s="95">
        <f>[37]Julho!$D$12</f>
        <v>15</v>
      </c>
      <c r="J41" s="95">
        <f>[37]Julho!$D$13</f>
        <v>16.5</v>
      </c>
      <c r="K41" s="95">
        <f>[37]Julho!$D$14</f>
        <v>15.2</v>
      </c>
      <c r="L41" s="95">
        <f>[37]Julho!$D$15</f>
        <v>15.7</v>
      </c>
      <c r="M41" s="95">
        <f>[37]Julho!$D$16</f>
        <v>14.6</v>
      </c>
      <c r="N41" s="95">
        <f>[37]Julho!$D$17</f>
        <v>13.1</v>
      </c>
      <c r="O41" s="95">
        <f>[37]Julho!$D$18</f>
        <v>7.3</v>
      </c>
      <c r="P41" s="95">
        <f>[37]Julho!$D$19</f>
        <v>4.0999999999999996</v>
      </c>
      <c r="Q41" s="95">
        <f>[37]Julho!$D$20</f>
        <v>12.7</v>
      </c>
      <c r="R41" s="95">
        <f>[37]Julho!$D$21</f>
        <v>14.5</v>
      </c>
      <c r="S41" s="95">
        <f>[37]Julho!$D$22</f>
        <v>14.7</v>
      </c>
      <c r="T41" s="95">
        <f>[37]Julho!$D$23</f>
        <v>13.6</v>
      </c>
      <c r="U41" s="95">
        <f>[37]Julho!$D$24</f>
        <v>16</v>
      </c>
      <c r="V41" s="95">
        <f>[37]Julho!$D$25</f>
        <v>16.399999999999999</v>
      </c>
      <c r="W41" s="95">
        <f>[37]Julho!$D$26</f>
        <v>18</v>
      </c>
      <c r="X41" s="95">
        <f>[37]Julho!$D$27</f>
        <v>14.1</v>
      </c>
      <c r="Y41" s="95">
        <f>[37]Julho!$D$28</f>
        <v>13.9</v>
      </c>
      <c r="Z41" s="95">
        <f>[37]Julho!$D$29</f>
        <v>12.7</v>
      </c>
      <c r="AA41" s="95">
        <f>[37]Julho!$D$30</f>
        <v>13.7</v>
      </c>
      <c r="AB41" s="95">
        <f>[37]Julho!$D$31</f>
        <v>15.5</v>
      </c>
      <c r="AC41" s="95">
        <f>[37]Julho!$D$32</f>
        <v>15.4</v>
      </c>
      <c r="AD41" s="95">
        <f>[37]Julho!$D$33</f>
        <v>14.5</v>
      </c>
      <c r="AE41" s="95">
        <f>[37]Julho!$D$34</f>
        <v>15</v>
      </c>
      <c r="AF41" s="95">
        <f>[37]Julho!$D$35</f>
        <v>14.5</v>
      </c>
      <c r="AG41" s="103">
        <f t="shared" si="3"/>
        <v>4.0999999999999996</v>
      </c>
      <c r="AH41" s="102">
        <f t="shared" si="4"/>
        <v>13.561290322580641</v>
      </c>
      <c r="AL41" t="s">
        <v>35</v>
      </c>
    </row>
    <row r="42" spans="1:39" x14ac:dyDescent="0.2">
      <c r="A42" s="51" t="s">
        <v>17</v>
      </c>
      <c r="B42" s="95">
        <f>[38]Julho!$D$5</f>
        <v>9.6999999999999993</v>
      </c>
      <c r="C42" s="95">
        <f>[38]Julho!$D$6</f>
        <v>9.4</v>
      </c>
      <c r="D42" s="95">
        <f>[38]Julho!$D$7</f>
        <v>9.6999999999999993</v>
      </c>
      <c r="E42" s="95">
        <f>[38]Julho!$D$8</f>
        <v>12.9</v>
      </c>
      <c r="F42" s="95">
        <f>[38]Julho!$D$9</f>
        <v>10</v>
      </c>
      <c r="G42" s="95">
        <f>[38]Julho!$D$10</f>
        <v>12.4</v>
      </c>
      <c r="H42" s="95">
        <f>[38]Julho!$D$11</f>
        <v>19.899999999999999</v>
      </c>
      <c r="I42" s="95">
        <f>[38]Julho!$D$12</f>
        <v>17.100000000000001</v>
      </c>
      <c r="J42" s="95">
        <f>[38]Julho!$D$13</f>
        <v>17</v>
      </c>
      <c r="K42" s="95">
        <f>[38]Julho!$D$14</f>
        <v>16.899999999999999</v>
      </c>
      <c r="L42" s="95">
        <f>[38]Julho!$D$15</f>
        <v>19.899999999999999</v>
      </c>
      <c r="M42" s="95">
        <f>[38]Julho!$D$16</f>
        <v>15.4</v>
      </c>
      <c r="N42" s="95">
        <f>[38]Julho!$D$17</f>
        <v>13.5</v>
      </c>
      <c r="O42" s="95">
        <f>[38]Julho!$D$18</f>
        <v>4.4000000000000004</v>
      </c>
      <c r="P42" s="95">
        <f>[38]Julho!$D$19</f>
        <v>1.6</v>
      </c>
      <c r="Q42" s="95">
        <f>[38]Julho!$D$20</f>
        <v>14.2</v>
      </c>
      <c r="R42" s="95">
        <f>[38]Julho!$D$21</f>
        <v>16.8</v>
      </c>
      <c r="S42" s="95">
        <f>[38]Julho!$D$22</f>
        <v>14.1</v>
      </c>
      <c r="T42" s="95">
        <f>[38]Julho!$D$23</f>
        <v>12.6</v>
      </c>
      <c r="U42" s="95">
        <f>[38]Julho!$D$24</f>
        <v>14.5</v>
      </c>
      <c r="V42" s="95">
        <f>[38]Julho!$D$25</f>
        <v>16.7</v>
      </c>
      <c r="W42" s="95">
        <f>[38]Julho!$D$26</f>
        <v>17.5</v>
      </c>
      <c r="X42" s="95">
        <f>[38]Julho!$D$27</f>
        <v>14</v>
      </c>
      <c r="Y42" s="95">
        <f>[38]Julho!$D$28</f>
        <v>15.6</v>
      </c>
      <c r="Z42" s="95">
        <f>[38]Julho!$D$29</f>
        <v>14.1</v>
      </c>
      <c r="AA42" s="95">
        <f>[38]Julho!$D$30</f>
        <v>13.4</v>
      </c>
      <c r="AB42" s="95">
        <f>[38]Julho!$D$31</f>
        <v>15.5</v>
      </c>
      <c r="AC42" s="95">
        <f>[38]Julho!$D$32</f>
        <v>15.4</v>
      </c>
      <c r="AD42" s="95">
        <f>[38]Julho!$D$33</f>
        <v>16.3</v>
      </c>
      <c r="AE42" s="95">
        <f>[38]Julho!$D$34</f>
        <v>12.3</v>
      </c>
      <c r="AF42" s="95">
        <f>[38]Julho!$D$35</f>
        <v>12.3</v>
      </c>
      <c r="AG42" s="103">
        <f t="shared" si="3"/>
        <v>1.6</v>
      </c>
      <c r="AH42" s="102">
        <f t="shared" si="4"/>
        <v>13.712903225806452</v>
      </c>
      <c r="AJ42" t="s">
        <v>35</v>
      </c>
      <c r="AK42" t="s">
        <v>35</v>
      </c>
      <c r="AL42" t="s">
        <v>35</v>
      </c>
    </row>
    <row r="43" spans="1:39" x14ac:dyDescent="0.2">
      <c r="A43" s="51" t="s">
        <v>141</v>
      </c>
      <c r="B43" s="95">
        <f>[39]Julho!$D$5</f>
        <v>12.4</v>
      </c>
      <c r="C43" s="95">
        <f>[39]Julho!$D$6</f>
        <v>12.4</v>
      </c>
      <c r="D43" s="95">
        <f>[39]Julho!$D$7</f>
        <v>12.9</v>
      </c>
      <c r="E43" s="95">
        <f>[39]Julho!$D$8</f>
        <v>12.2</v>
      </c>
      <c r="F43" s="95">
        <f>[39]Julho!$D$9</f>
        <v>13.5</v>
      </c>
      <c r="G43" s="95">
        <f>[39]Julho!$D$10</f>
        <v>14.8</v>
      </c>
      <c r="H43" s="95">
        <f>[39]Julho!$D$11</f>
        <v>18.5</v>
      </c>
      <c r="I43" s="95">
        <f>[39]Julho!$D$12</f>
        <v>14.1</v>
      </c>
      <c r="J43" s="95">
        <f>[39]Julho!$D$13</f>
        <v>15.7</v>
      </c>
      <c r="K43" s="95">
        <f>[39]Julho!$D$14</f>
        <v>17.100000000000001</v>
      </c>
      <c r="L43" s="95">
        <f>[39]Julho!$D$15</f>
        <v>14.6</v>
      </c>
      <c r="M43" s="95">
        <f>[39]Julho!$D$16</f>
        <v>13</v>
      </c>
      <c r="N43" s="95">
        <f>[39]Julho!$D$17</f>
        <v>13</v>
      </c>
      <c r="O43" s="95">
        <f>[39]Julho!$D$18</f>
        <v>7.6</v>
      </c>
      <c r="P43" s="95">
        <f>[39]Julho!$D$19</f>
        <v>3.1</v>
      </c>
      <c r="Q43" s="95">
        <f>[39]Julho!$D$20</f>
        <v>13.9</v>
      </c>
      <c r="R43" s="95">
        <f>[39]Julho!$D$21</f>
        <v>12.4</v>
      </c>
      <c r="S43" s="95">
        <f>[39]Julho!$D$22</f>
        <v>11.6</v>
      </c>
      <c r="T43" s="95">
        <f>[39]Julho!$D$23</f>
        <v>12.2</v>
      </c>
      <c r="U43" s="95">
        <f>[39]Julho!$D$24</f>
        <v>15.5</v>
      </c>
      <c r="V43" s="95">
        <f>[39]Julho!$D$25</f>
        <v>16.5</v>
      </c>
      <c r="W43" s="95">
        <f>[39]Julho!$D$26</f>
        <v>17.399999999999999</v>
      </c>
      <c r="X43" s="95">
        <f>[39]Julho!$D$27</f>
        <v>17.2</v>
      </c>
      <c r="Y43" s="95">
        <f>[39]Julho!$D$28</f>
        <v>15.1</v>
      </c>
      <c r="Z43" s="95">
        <f>[39]Julho!$D$29</f>
        <v>13.9</v>
      </c>
      <c r="AA43" s="95">
        <f>[39]Julho!$D$30</f>
        <v>16</v>
      </c>
      <c r="AB43" s="95">
        <f>[39]Julho!$D$31</f>
        <v>16.899999999999999</v>
      </c>
      <c r="AC43" s="95">
        <f>[39]Julho!$D$32</f>
        <v>16.2</v>
      </c>
      <c r="AD43" s="95">
        <f>[39]Julho!$D$33</f>
        <v>14.1</v>
      </c>
      <c r="AE43" s="95">
        <f>[39]Julho!$D$34</f>
        <v>14.6</v>
      </c>
      <c r="AF43" s="95">
        <f>[39]Julho!$D$35</f>
        <v>14.2</v>
      </c>
      <c r="AG43" s="103">
        <f t="shared" si="3"/>
        <v>3.1</v>
      </c>
      <c r="AH43" s="102">
        <f t="shared" si="4"/>
        <v>13.954838709677418</v>
      </c>
      <c r="AJ43" t="s">
        <v>35</v>
      </c>
    </row>
    <row r="44" spans="1:39" x14ac:dyDescent="0.2">
      <c r="A44" s="51" t="s">
        <v>18</v>
      </c>
      <c r="B44" s="95">
        <f>[40]Julho!$D$5</f>
        <v>13.5</v>
      </c>
      <c r="C44" s="95">
        <f>[40]Julho!$D$6</f>
        <v>14.1</v>
      </c>
      <c r="D44" s="95">
        <f>[40]Julho!$D$7</f>
        <v>14.3</v>
      </c>
      <c r="E44" s="95">
        <f>[40]Julho!$D$8</f>
        <v>12.7</v>
      </c>
      <c r="F44" s="95">
        <f>[40]Julho!$D$9</f>
        <v>13.2</v>
      </c>
      <c r="G44" s="95">
        <f>[40]Julho!$D$10</f>
        <v>12.8</v>
      </c>
      <c r="H44" s="95">
        <f>[40]Julho!$D$11</f>
        <v>13.6</v>
      </c>
      <c r="I44" s="95">
        <f>[40]Julho!$D$12</f>
        <v>13.8</v>
      </c>
      <c r="J44" s="95">
        <f>[40]Julho!$D$13</f>
        <v>17.600000000000001</v>
      </c>
      <c r="K44" s="95">
        <f>[40]Julho!$D$14</f>
        <v>15.1</v>
      </c>
      <c r="L44" s="95">
        <f>[40]Julho!$D$15</f>
        <v>15.7</v>
      </c>
      <c r="M44" s="95">
        <f>[40]Julho!$D$16</f>
        <v>14.7</v>
      </c>
      <c r="N44" s="95">
        <f>[40]Julho!$D$17</f>
        <v>11.6</v>
      </c>
      <c r="O44" s="95">
        <f>[40]Julho!$D$18</f>
        <v>8.3000000000000007</v>
      </c>
      <c r="P44" s="95">
        <f>[40]Julho!$D$19</f>
        <v>9.4</v>
      </c>
      <c r="Q44" s="95">
        <f>[40]Julho!$D$20</f>
        <v>14.2</v>
      </c>
      <c r="R44" s="95">
        <f>[40]Julho!$D$21</f>
        <v>14.8</v>
      </c>
      <c r="S44" s="95">
        <f>[40]Julho!$D$22</f>
        <v>13.2</v>
      </c>
      <c r="T44" s="95">
        <f>[40]Julho!$D$23</f>
        <v>15.3</v>
      </c>
      <c r="U44" s="95">
        <f>[40]Julho!$D$24</f>
        <v>17.7</v>
      </c>
      <c r="V44" s="95">
        <f>[40]Julho!$D$25</f>
        <v>17.3</v>
      </c>
      <c r="W44" s="95">
        <f>[40]Julho!$D$26</f>
        <v>15.6</v>
      </c>
      <c r="X44" s="95">
        <f>[40]Julho!$D$27</f>
        <v>15.1</v>
      </c>
      <c r="Y44" s="95">
        <f>[40]Julho!$D$28</f>
        <v>14.6</v>
      </c>
      <c r="Z44" s="95">
        <f>[40]Julho!$D$29</f>
        <v>17</v>
      </c>
      <c r="AA44" s="95">
        <f>[40]Julho!$D$30</f>
        <v>13.3</v>
      </c>
      <c r="AB44" s="95">
        <f>[40]Julho!$D$31</f>
        <v>15.3</v>
      </c>
      <c r="AC44" s="95">
        <f>[40]Julho!$D$32</f>
        <v>17.8</v>
      </c>
      <c r="AD44" s="95">
        <f>[40]Julho!$D$33</f>
        <v>15.9</v>
      </c>
      <c r="AE44" s="95">
        <f>[40]Julho!$D$34</f>
        <v>16.5</v>
      </c>
      <c r="AF44" s="95">
        <f>[40]Julho!$D$35</f>
        <v>17.899999999999999</v>
      </c>
      <c r="AG44" s="103">
        <f t="shared" si="3"/>
        <v>8.3000000000000007</v>
      </c>
      <c r="AH44" s="102">
        <f t="shared" si="4"/>
        <v>14.57741935483871</v>
      </c>
      <c r="AJ44" t="s">
        <v>35</v>
      </c>
      <c r="AL44" t="s">
        <v>35</v>
      </c>
    </row>
    <row r="45" spans="1:39" hidden="1" x14ac:dyDescent="0.2">
      <c r="A45" s="51" t="s">
        <v>146</v>
      </c>
      <c r="B45" s="95" t="str">
        <f>[41]Julho!$D$5</f>
        <v>*</v>
      </c>
      <c r="C45" s="95" t="str">
        <f>[41]Julho!$D$6</f>
        <v>*</v>
      </c>
      <c r="D45" s="95" t="str">
        <f>[41]Julho!$D$7</f>
        <v>*</v>
      </c>
      <c r="E45" s="95" t="str">
        <f>[41]Julho!$D$8</f>
        <v>*</v>
      </c>
      <c r="F45" s="95" t="str">
        <f>[41]Julho!$D$9</f>
        <v>*</v>
      </c>
      <c r="G45" s="95" t="str">
        <f>[41]Julho!$D$10</f>
        <v>*</v>
      </c>
      <c r="H45" s="95" t="str">
        <f>[41]Julho!$D$11</f>
        <v>*</v>
      </c>
      <c r="I45" s="95" t="str">
        <f>[41]Julho!$D$12</f>
        <v>*</v>
      </c>
      <c r="J45" s="95" t="str">
        <f>[41]Julho!$D$13</f>
        <v>*</v>
      </c>
      <c r="K45" s="95" t="str">
        <f>[41]Julho!$D$14</f>
        <v>*</v>
      </c>
      <c r="L45" s="95" t="str">
        <f>[41]Julho!$D$15</f>
        <v>*</v>
      </c>
      <c r="M45" s="95" t="str">
        <f>[41]Julho!$D$16</f>
        <v>*</v>
      </c>
      <c r="N45" s="95" t="str">
        <f>[41]Julho!$D$17</f>
        <v>*</v>
      </c>
      <c r="O45" s="95" t="str">
        <f>[41]Julho!$D$18</f>
        <v>*</v>
      </c>
      <c r="P45" s="95" t="str">
        <f>[41]Julho!$D$19</f>
        <v>*</v>
      </c>
      <c r="Q45" s="95" t="str">
        <f>[41]Julho!$D$20</f>
        <v>*</v>
      </c>
      <c r="R45" s="95" t="str">
        <f>[41]Julho!$D$21</f>
        <v>*</v>
      </c>
      <c r="S45" s="95" t="str">
        <f>[41]Julho!$D$22</f>
        <v>*</v>
      </c>
      <c r="T45" s="95" t="str">
        <f>[41]Julho!$D$23</f>
        <v>*</v>
      </c>
      <c r="U45" s="95" t="str">
        <f>[41]Julho!$D$24</f>
        <v>*</v>
      </c>
      <c r="V45" s="95" t="str">
        <f>[41]Julho!$D$25</f>
        <v>*</v>
      </c>
      <c r="W45" s="95" t="str">
        <f>[41]Julho!$D$26</f>
        <v>*</v>
      </c>
      <c r="X45" s="95" t="str">
        <f>[41]Julho!$D$27</f>
        <v>*</v>
      </c>
      <c r="Y45" s="95" t="str">
        <f>[41]Julho!$D$28</f>
        <v>*</v>
      </c>
      <c r="Z45" s="95" t="str">
        <f>[41]Julho!$D$29</f>
        <v>*</v>
      </c>
      <c r="AA45" s="95" t="str">
        <f>[41]Julho!$D$30</f>
        <v>*</v>
      </c>
      <c r="AB45" s="95" t="str">
        <f>[41]Julho!$D$31</f>
        <v>*</v>
      </c>
      <c r="AC45" s="95" t="str">
        <f>[41]Julho!$D$32</f>
        <v>*</v>
      </c>
      <c r="AD45" s="95" t="str">
        <f>[41]Julho!$D$33</f>
        <v>*</v>
      </c>
      <c r="AE45" s="95" t="str">
        <f>[41]Julho!$D$34</f>
        <v>*</v>
      </c>
      <c r="AF45" s="95" t="str">
        <f>[41]Julho!$D$35</f>
        <v>*</v>
      </c>
      <c r="AG45" s="103" t="s">
        <v>207</v>
      </c>
      <c r="AH45" s="102" t="s">
        <v>207</v>
      </c>
      <c r="AL45" t="s">
        <v>35</v>
      </c>
      <c r="AM45" t="s">
        <v>35</v>
      </c>
    </row>
    <row r="46" spans="1:39" x14ac:dyDescent="0.2">
      <c r="A46" s="51" t="s">
        <v>19</v>
      </c>
      <c r="B46" s="95">
        <f>[42]Julho!$D$5</f>
        <v>14.1</v>
      </c>
      <c r="C46" s="95">
        <f>[42]Julho!$D$6</f>
        <v>13.2</v>
      </c>
      <c r="D46" s="95">
        <f>[42]Julho!$D$7</f>
        <v>13.3</v>
      </c>
      <c r="E46" s="95">
        <f>[42]Julho!$D$8</f>
        <v>13.3</v>
      </c>
      <c r="F46" s="95">
        <f>[42]Julho!$D$9</f>
        <v>12.5</v>
      </c>
      <c r="G46" s="95">
        <f>[42]Julho!$D$10</f>
        <v>15.7</v>
      </c>
      <c r="H46" s="95">
        <f>[42]Julho!$D$11</f>
        <v>16.5</v>
      </c>
      <c r="I46" s="95">
        <f>[42]Julho!$D$12</f>
        <v>17.5</v>
      </c>
      <c r="J46" s="95">
        <f>[42]Julho!$D$13</f>
        <v>18.100000000000001</v>
      </c>
      <c r="K46" s="95">
        <f>[42]Julho!$D$14</f>
        <v>18</v>
      </c>
      <c r="L46" s="95">
        <f>[42]Julho!$D$15</f>
        <v>18.899999999999999</v>
      </c>
      <c r="M46" s="95">
        <f>[42]Julho!$D$16</f>
        <v>17</v>
      </c>
      <c r="N46" s="95">
        <f>[42]Julho!$D$17</f>
        <v>9.9</v>
      </c>
      <c r="O46" s="95">
        <f>[42]Julho!$D$18</f>
        <v>6.4</v>
      </c>
      <c r="P46" s="95">
        <f>[42]Julho!$D$19</f>
        <v>6.5</v>
      </c>
      <c r="Q46" s="95">
        <f>[42]Julho!$D$20</f>
        <v>13.7</v>
      </c>
      <c r="R46" s="95">
        <f>[42]Julho!$D$21</f>
        <v>14.1</v>
      </c>
      <c r="S46" s="95">
        <f>[42]Julho!$D$22</f>
        <v>8.8000000000000007</v>
      </c>
      <c r="T46" s="95">
        <f>[42]Julho!$D$23</f>
        <v>9.4</v>
      </c>
      <c r="U46" s="95">
        <f>[42]Julho!$D$24</f>
        <v>14.1</v>
      </c>
      <c r="V46" s="95">
        <f>[42]Julho!$D$25</f>
        <v>16.3</v>
      </c>
      <c r="W46" s="95">
        <f>[42]Julho!$D$26</f>
        <v>16.600000000000001</v>
      </c>
      <c r="X46" s="95">
        <f>[42]Julho!$D$27</f>
        <v>15.1</v>
      </c>
      <c r="Y46" s="95">
        <f>[42]Julho!$D$28</f>
        <v>18.8</v>
      </c>
      <c r="Z46" s="95">
        <f>[42]Julho!$D$29</f>
        <v>16.2</v>
      </c>
      <c r="AA46" s="95">
        <f>[42]Julho!$D$30</f>
        <v>17.5</v>
      </c>
      <c r="AB46" s="95">
        <f>[42]Julho!$D$31</f>
        <v>15.9</v>
      </c>
      <c r="AC46" s="95">
        <f>[42]Julho!$D$32</f>
        <v>16</v>
      </c>
      <c r="AD46" s="95">
        <f>[42]Julho!$D$33</f>
        <v>15.4</v>
      </c>
      <c r="AE46" s="95">
        <f>[42]Julho!$D$34</f>
        <v>14</v>
      </c>
      <c r="AF46" s="95">
        <f>[42]Julho!$D$35</f>
        <v>14.3</v>
      </c>
      <c r="AG46" s="103">
        <f t="shared" si="3"/>
        <v>6.4</v>
      </c>
      <c r="AH46" s="102">
        <f t="shared" si="4"/>
        <v>14.422580645161291</v>
      </c>
      <c r="AI46" s="12" t="s">
        <v>35</v>
      </c>
      <c r="AJ46" t="s">
        <v>35</v>
      </c>
    </row>
    <row r="47" spans="1:39" x14ac:dyDescent="0.2">
      <c r="A47" s="51" t="s">
        <v>23</v>
      </c>
      <c r="B47" s="95">
        <f>[43]Julho!$D$5</f>
        <v>13.6</v>
      </c>
      <c r="C47" s="95">
        <f>[43]Julho!$D$6</f>
        <v>14</v>
      </c>
      <c r="D47" s="95">
        <f>[43]Julho!$D$7</f>
        <v>15.6</v>
      </c>
      <c r="E47" s="95">
        <f>[43]Julho!$D$8</f>
        <v>16</v>
      </c>
      <c r="F47" s="95">
        <f>[43]Julho!$D$9</f>
        <v>15.2</v>
      </c>
      <c r="G47" s="95">
        <f>[43]Julho!$D$10</f>
        <v>16.2</v>
      </c>
      <c r="H47" s="95">
        <f>[43]Julho!$D$11</f>
        <v>17</v>
      </c>
      <c r="I47" s="95">
        <f>[43]Julho!$D$12</f>
        <v>20.3</v>
      </c>
      <c r="J47" s="95">
        <f>[43]Julho!$D$13</f>
        <v>18.8</v>
      </c>
      <c r="K47" s="95">
        <f>[43]Julho!$D$14</f>
        <v>18.399999999999999</v>
      </c>
      <c r="L47" s="95">
        <f>[43]Julho!$D$15</f>
        <v>20.9</v>
      </c>
      <c r="M47" s="95">
        <f>[43]Julho!$D$16</f>
        <v>20.7</v>
      </c>
      <c r="N47" s="95">
        <f>[43]Julho!$D$17</f>
        <v>12.4</v>
      </c>
      <c r="O47" s="95">
        <f>[43]Julho!$D$18</f>
        <v>5.5</v>
      </c>
      <c r="P47" s="95">
        <f>[43]Julho!$D$19</f>
        <v>4.4000000000000004</v>
      </c>
      <c r="Q47" s="95">
        <f>[43]Julho!$D$20</f>
        <v>16.600000000000001</v>
      </c>
      <c r="R47" s="95">
        <f>[43]Julho!$D$21</f>
        <v>17.399999999999999</v>
      </c>
      <c r="S47" s="95">
        <f>[43]Julho!$D$22</f>
        <v>12.8</v>
      </c>
      <c r="T47" s="95">
        <f>[43]Julho!$D$23</f>
        <v>11.2</v>
      </c>
      <c r="U47" s="95">
        <f>[43]Julho!$D$24</f>
        <v>16.5</v>
      </c>
      <c r="V47" s="95">
        <f>[43]Julho!$D$25</f>
        <v>18.7</v>
      </c>
      <c r="W47" s="95">
        <f>[43]Julho!$D$26</f>
        <v>20.3</v>
      </c>
      <c r="X47" s="95">
        <f>[43]Julho!$D$27</f>
        <v>14.9</v>
      </c>
      <c r="Y47" s="95">
        <f>[43]Julho!$D$28</f>
        <v>16.2</v>
      </c>
      <c r="Z47" s="95">
        <f>[43]Julho!$D$29</f>
        <v>16.600000000000001</v>
      </c>
      <c r="AA47" s="95">
        <f>[43]Julho!$D$30</f>
        <v>15.7</v>
      </c>
      <c r="AB47" s="95">
        <f>[43]Julho!$D$31</f>
        <v>14.4</v>
      </c>
      <c r="AC47" s="95">
        <f>[43]Julho!$D$32</f>
        <v>16.100000000000001</v>
      </c>
      <c r="AD47" s="95">
        <f>[43]Julho!$D$33</f>
        <v>15.9</v>
      </c>
      <c r="AE47" s="95">
        <f>[43]Julho!$D$34</f>
        <v>13</v>
      </c>
      <c r="AF47" s="95">
        <f>[43]Julho!$D$35</f>
        <v>15.1</v>
      </c>
      <c r="AG47" s="103">
        <f t="shared" si="3"/>
        <v>4.4000000000000004</v>
      </c>
      <c r="AH47" s="102">
        <f t="shared" si="4"/>
        <v>15.496774193548386</v>
      </c>
    </row>
    <row r="48" spans="1:39" x14ac:dyDescent="0.2">
      <c r="A48" s="51" t="s">
        <v>34</v>
      </c>
      <c r="B48" s="95">
        <f>[44]Julho!$D$5</f>
        <v>14.3</v>
      </c>
      <c r="C48" s="95">
        <f>[44]Julho!$D$6</f>
        <v>15.2</v>
      </c>
      <c r="D48" s="95">
        <f>[44]Julho!$D$7</f>
        <v>16.600000000000001</v>
      </c>
      <c r="E48" s="95">
        <f>[44]Julho!$D$8</f>
        <v>16.399999999999999</v>
      </c>
      <c r="F48" s="95">
        <f>[44]Julho!$D$9</f>
        <v>16.899999999999999</v>
      </c>
      <c r="G48" s="95">
        <f>[44]Julho!$D$10</f>
        <v>13.7</v>
      </c>
      <c r="H48" s="95">
        <f>[44]Julho!$D$11</f>
        <v>17.100000000000001</v>
      </c>
      <c r="I48" s="95">
        <f>[44]Julho!$D$12</f>
        <v>17.2</v>
      </c>
      <c r="J48" s="95">
        <f>[44]Julho!$D$13</f>
        <v>18.600000000000001</v>
      </c>
      <c r="K48" s="95">
        <f>[44]Julho!$D$14</f>
        <v>17.7</v>
      </c>
      <c r="L48" s="95">
        <f>[44]Julho!$D$15</f>
        <v>17.600000000000001</v>
      </c>
      <c r="M48" s="95">
        <f>[44]Julho!$D$16</f>
        <v>18.100000000000001</v>
      </c>
      <c r="N48" s="95">
        <f>[44]Julho!$D$17</f>
        <v>13.7</v>
      </c>
      <c r="O48" s="95">
        <f>[44]Julho!$D$18</f>
        <v>12.1</v>
      </c>
      <c r="P48" s="95">
        <f>[44]Julho!$D$19</f>
        <v>11.2</v>
      </c>
      <c r="Q48" s="95">
        <f>[44]Julho!$D$20</f>
        <v>16.100000000000001</v>
      </c>
      <c r="R48" s="95">
        <f>[44]Julho!$D$21</f>
        <v>18.600000000000001</v>
      </c>
      <c r="S48" s="95">
        <f>[44]Julho!$D$22</f>
        <v>17</v>
      </c>
      <c r="T48" s="95">
        <f>[44]Julho!$D$23</f>
        <v>15.5</v>
      </c>
      <c r="U48" s="95">
        <f>[44]Julho!$D$24</f>
        <v>19.2</v>
      </c>
      <c r="V48" s="95">
        <f>[44]Julho!$D$25</f>
        <v>18.7</v>
      </c>
      <c r="W48" s="95">
        <f>[44]Julho!$D$26</f>
        <v>16.7</v>
      </c>
      <c r="X48" s="95">
        <f>[44]Julho!$D$27</f>
        <v>17.600000000000001</v>
      </c>
      <c r="Y48" s="95">
        <f>[44]Julho!$D$28</f>
        <v>17.600000000000001</v>
      </c>
      <c r="Z48" s="95">
        <f>[44]Julho!$D$29</f>
        <v>16.8</v>
      </c>
      <c r="AA48" s="95">
        <f>[44]Julho!$D$30</f>
        <v>15.4</v>
      </c>
      <c r="AB48" s="95">
        <f>[44]Julho!$D$31</f>
        <v>18.7</v>
      </c>
      <c r="AC48" s="95">
        <f>[44]Julho!$D$32</f>
        <v>18.5</v>
      </c>
      <c r="AD48" s="95">
        <f>[44]Julho!$D$33</f>
        <v>18.100000000000001</v>
      </c>
      <c r="AE48" s="95">
        <f>[44]Julho!$D$34</f>
        <v>18.600000000000001</v>
      </c>
      <c r="AF48" s="95">
        <f>[44]Julho!$D$35</f>
        <v>19.2</v>
      </c>
      <c r="AG48" s="103">
        <f t="shared" si="3"/>
        <v>11.2</v>
      </c>
      <c r="AH48" s="102">
        <f t="shared" si="4"/>
        <v>16.732258064516131</v>
      </c>
      <c r="AI48" s="12" t="s">
        <v>35</v>
      </c>
      <c r="AJ48" t="s">
        <v>35</v>
      </c>
      <c r="AL48" t="s">
        <v>35</v>
      </c>
    </row>
    <row r="49" spans="1:39" x14ac:dyDescent="0.2">
      <c r="A49" s="51" t="s">
        <v>20</v>
      </c>
      <c r="B49" s="95">
        <f>[45]Julho!$D$5</f>
        <v>14.6</v>
      </c>
      <c r="C49" s="95">
        <f>[45]Julho!$D$6</f>
        <v>14.3</v>
      </c>
      <c r="D49" s="95">
        <f>[45]Julho!$D$7</f>
        <v>13.5</v>
      </c>
      <c r="E49" s="95">
        <f>[45]Julho!$D$8</f>
        <v>13.2</v>
      </c>
      <c r="F49" s="95">
        <f>[45]Julho!$D$9</f>
        <v>13.2</v>
      </c>
      <c r="G49" s="95">
        <f>[45]Julho!$D$10</f>
        <v>15.2</v>
      </c>
      <c r="H49" s="95">
        <f>[45]Julho!$D$11</f>
        <v>16.5</v>
      </c>
      <c r="I49" s="95">
        <f>[45]Julho!$D$12</f>
        <v>16.2</v>
      </c>
      <c r="J49" s="95">
        <f>[45]Julho!$D$13</f>
        <v>20.7</v>
      </c>
      <c r="K49" s="95">
        <f>[45]Julho!$D$14</f>
        <v>18.8</v>
      </c>
      <c r="L49" s="95">
        <f>[45]Julho!$D$15</f>
        <v>16.7</v>
      </c>
      <c r="M49" s="95">
        <f>[45]Julho!$D$16</f>
        <v>18.7</v>
      </c>
      <c r="N49" s="95">
        <f>[45]Julho!$D$17</f>
        <v>14.9</v>
      </c>
      <c r="O49" s="95">
        <f>[45]Julho!$D$18</f>
        <v>9.6999999999999993</v>
      </c>
      <c r="P49" s="95">
        <f>[45]Julho!$D$19</f>
        <v>6.9</v>
      </c>
      <c r="Q49" s="95">
        <f>[45]Julho!$D$20</f>
        <v>15.7</v>
      </c>
      <c r="R49" s="95">
        <f>[45]Julho!$D$21</f>
        <v>16.399999999999999</v>
      </c>
      <c r="S49" s="95">
        <f>[45]Julho!$D$22</f>
        <v>17.2</v>
      </c>
      <c r="T49" s="95">
        <f>[45]Julho!$D$23</f>
        <v>16.8</v>
      </c>
      <c r="U49" s="95">
        <f>[45]Julho!$D$24</f>
        <v>16</v>
      </c>
      <c r="V49" s="95">
        <f>[45]Julho!$D$25</f>
        <v>18.3</v>
      </c>
      <c r="W49" s="95">
        <f>[45]Julho!$D$26</f>
        <v>17.5</v>
      </c>
      <c r="X49" s="95">
        <f>[45]Julho!$D$27</f>
        <v>18</v>
      </c>
      <c r="Y49" s="95">
        <f>[45]Julho!$D$28</f>
        <v>17.600000000000001</v>
      </c>
      <c r="Z49" s="95">
        <f>[45]Julho!$D$29</f>
        <v>16.399999999999999</v>
      </c>
      <c r="AA49" s="95">
        <f>[45]Julho!$D$30</f>
        <v>19.5</v>
      </c>
      <c r="AB49" s="95">
        <f>[45]Julho!$D$31</f>
        <v>17.8</v>
      </c>
      <c r="AC49" s="95">
        <f>[45]Julho!$D$32</f>
        <v>17</v>
      </c>
      <c r="AD49" s="95">
        <f>[45]Julho!$D$33</f>
        <v>17.7</v>
      </c>
      <c r="AE49" s="95">
        <f>[45]Julho!$D$34</f>
        <v>15.2</v>
      </c>
      <c r="AF49" s="95">
        <f>[45]Julho!$D$35</f>
        <v>15.9</v>
      </c>
      <c r="AG49" s="103">
        <f t="shared" si="3"/>
        <v>6.9</v>
      </c>
      <c r="AH49" s="102">
        <f t="shared" si="4"/>
        <v>16.003225806451614</v>
      </c>
    </row>
    <row r="50" spans="1:39" s="5" customFormat="1" ht="17.100000000000001" customHeight="1" x14ac:dyDescent="0.2">
      <c r="A50" s="96" t="s">
        <v>209</v>
      </c>
      <c r="B50" s="97">
        <f t="shared" ref="B50:AG50" si="5">MIN(B5:B49)</f>
        <v>9.4</v>
      </c>
      <c r="C50" s="97">
        <f t="shared" si="5"/>
        <v>9.1999999999999993</v>
      </c>
      <c r="D50" s="97">
        <f t="shared" si="5"/>
        <v>9.4</v>
      </c>
      <c r="E50" s="97">
        <f t="shared" si="5"/>
        <v>8.4</v>
      </c>
      <c r="F50" s="97">
        <f t="shared" si="5"/>
        <v>8.5</v>
      </c>
      <c r="G50" s="97">
        <f t="shared" si="5"/>
        <v>10.3</v>
      </c>
      <c r="H50" s="97">
        <f t="shared" si="5"/>
        <v>11.7</v>
      </c>
      <c r="I50" s="97">
        <f t="shared" si="5"/>
        <v>11.8</v>
      </c>
      <c r="J50" s="97">
        <f t="shared" si="5"/>
        <v>14.6</v>
      </c>
      <c r="K50" s="97">
        <f t="shared" si="5"/>
        <v>13.6</v>
      </c>
      <c r="L50" s="97">
        <f t="shared" si="5"/>
        <v>12.3</v>
      </c>
      <c r="M50" s="97">
        <f t="shared" si="5"/>
        <v>12</v>
      </c>
      <c r="N50" s="97">
        <f t="shared" si="5"/>
        <v>9.3000000000000007</v>
      </c>
      <c r="O50" s="97">
        <f t="shared" si="5"/>
        <v>4.4000000000000004</v>
      </c>
      <c r="P50" s="97">
        <f t="shared" si="5"/>
        <v>1.6</v>
      </c>
      <c r="Q50" s="97">
        <f t="shared" si="5"/>
        <v>11.5</v>
      </c>
      <c r="R50" s="97">
        <f t="shared" si="5"/>
        <v>12.4</v>
      </c>
      <c r="S50" s="97">
        <f t="shared" si="5"/>
        <v>8.8000000000000007</v>
      </c>
      <c r="T50" s="97">
        <f t="shared" si="5"/>
        <v>9.4</v>
      </c>
      <c r="U50" s="97">
        <f t="shared" si="5"/>
        <v>12.8</v>
      </c>
      <c r="V50" s="97">
        <f t="shared" si="5"/>
        <v>14.3</v>
      </c>
      <c r="W50" s="97">
        <f t="shared" si="5"/>
        <v>12.8</v>
      </c>
      <c r="X50" s="97">
        <f t="shared" si="5"/>
        <v>11.2</v>
      </c>
      <c r="Y50" s="97">
        <f t="shared" si="5"/>
        <v>12.8</v>
      </c>
      <c r="Z50" s="97">
        <f t="shared" si="5"/>
        <v>10.6</v>
      </c>
      <c r="AA50" s="97">
        <f t="shared" si="5"/>
        <v>11.6</v>
      </c>
      <c r="AB50" s="97">
        <f t="shared" si="5"/>
        <v>13.4</v>
      </c>
      <c r="AC50" s="97">
        <f t="shared" si="5"/>
        <v>14.3</v>
      </c>
      <c r="AD50" s="97">
        <f t="shared" si="5"/>
        <v>14</v>
      </c>
      <c r="AE50" s="97">
        <f t="shared" si="5"/>
        <v>11.3</v>
      </c>
      <c r="AF50" s="97">
        <f t="shared" si="5"/>
        <v>3.8</v>
      </c>
      <c r="AG50" s="103">
        <f t="shared" si="5"/>
        <v>1.6</v>
      </c>
      <c r="AH50" s="104"/>
      <c r="AL50" s="5" t="s">
        <v>35</v>
      </c>
    </row>
    <row r="51" spans="1:39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49"/>
      <c r="AF51" s="52"/>
      <c r="AG51" s="47"/>
      <c r="AH51" s="48"/>
    </row>
    <row r="52" spans="1:39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82"/>
      <c r="AF52" s="74"/>
      <c r="AG52" s="47"/>
      <c r="AH52" s="46"/>
      <c r="AL52" t="s">
        <v>35</v>
      </c>
      <c r="AM52" t="s">
        <v>35</v>
      </c>
    </row>
    <row r="53" spans="1:39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47"/>
      <c r="AH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47"/>
      <c r="AH54" s="76"/>
    </row>
    <row r="55" spans="1:39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82"/>
      <c r="AF55" s="49"/>
      <c r="AG55" s="47"/>
      <c r="AH55" s="48"/>
      <c r="AK55" t="s">
        <v>35</v>
      </c>
      <c r="AL55" t="s">
        <v>35</v>
      </c>
    </row>
    <row r="56" spans="1:39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82"/>
      <c r="AF56" s="50"/>
      <c r="AG56" s="47"/>
      <c r="AH56" s="48"/>
      <c r="AL56" t="s">
        <v>35</v>
      </c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7"/>
      <c r="AL57" t="s">
        <v>35</v>
      </c>
    </row>
    <row r="58" spans="1:39" x14ac:dyDescent="0.2">
      <c r="AJ58" t="s">
        <v>35</v>
      </c>
    </row>
    <row r="60" spans="1:39" x14ac:dyDescent="0.2">
      <c r="AD60" s="2" t="s">
        <v>35</v>
      </c>
    </row>
    <row r="62" spans="1:39" x14ac:dyDescent="0.2">
      <c r="AI62" s="12" t="s">
        <v>35</v>
      </c>
      <c r="AJ62" t="s">
        <v>35</v>
      </c>
    </row>
    <row r="65" spans="9:39" x14ac:dyDescent="0.2">
      <c r="I65" s="2" t="s">
        <v>35</v>
      </c>
      <c r="Y65" s="2" t="s">
        <v>35</v>
      </c>
      <c r="AB65" s="2" t="s">
        <v>35</v>
      </c>
      <c r="AI65" t="s">
        <v>35</v>
      </c>
      <c r="AM65" t="s">
        <v>35</v>
      </c>
    </row>
    <row r="72" spans="9:39" x14ac:dyDescent="0.2">
      <c r="AI72" s="12" t="s">
        <v>35</v>
      </c>
    </row>
  </sheetData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C31" sqref="C31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32" t="s">
        <v>224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7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7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39" t="s">
        <v>26</v>
      </c>
    </row>
    <row r="4" spans="1:37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39"/>
    </row>
    <row r="5" spans="1:37" s="5" customFormat="1" x14ac:dyDescent="0.2">
      <c r="A5" s="51" t="s">
        <v>30</v>
      </c>
      <c r="B5" s="93">
        <f>[1]Julho!$E$5</f>
        <v>73</v>
      </c>
      <c r="C5" s="93">
        <f>[1]Julho!$E$6</f>
        <v>72</v>
      </c>
      <c r="D5" s="93">
        <f>[1]Julho!$E$7</f>
        <v>76.166666666666671</v>
      </c>
      <c r="E5" s="93">
        <f>[1]Julho!$E$8</f>
        <v>75.791666666666671</v>
      </c>
      <c r="F5" s="93">
        <f>[1]Julho!$E$9</f>
        <v>73.772727272727266</v>
      </c>
      <c r="G5" s="93">
        <f>[1]Julho!$E$10</f>
        <v>69.571428571428569</v>
      </c>
      <c r="H5" s="93">
        <f>[1]Julho!$E$11</f>
        <v>69.434782608695656</v>
      </c>
      <c r="I5" s="93">
        <f>[1]Julho!$E$12</f>
        <v>70.583333333333329</v>
      </c>
      <c r="J5" s="93">
        <f>[1]Julho!$E$13</f>
        <v>77.043478260869563</v>
      </c>
      <c r="K5" s="93">
        <f>[1]Julho!$E$14</f>
        <v>71.571428571428569</v>
      </c>
      <c r="L5" s="93">
        <f>[1]Julho!$E$15</f>
        <v>68.041666666666671</v>
      </c>
      <c r="M5" s="93">
        <f>[1]Julho!$E$16</f>
        <v>63.625</v>
      </c>
      <c r="N5" s="93">
        <f>[1]Julho!$E$17</f>
        <v>71.666666666666671</v>
      </c>
      <c r="O5" s="93">
        <f>[1]Julho!$E$18</f>
        <v>80.956521739130437</v>
      </c>
      <c r="P5" s="93">
        <f>[1]Julho!$E$19</f>
        <v>66.125</v>
      </c>
      <c r="Q5" s="93">
        <f>[1]Julho!$E$20</f>
        <v>65.904761904761898</v>
      </c>
      <c r="R5" s="93">
        <f>[1]Julho!$E$21</f>
        <v>69.3</v>
      </c>
      <c r="S5" s="93">
        <f>[1]Julho!$E$22</f>
        <v>74.708333333333329</v>
      </c>
      <c r="T5" s="93">
        <f>[1]Julho!$E$23</f>
        <v>76.913043478260875</v>
      </c>
      <c r="U5" s="93">
        <f>[1]Julho!$E$24</f>
        <v>76.208333333333329</v>
      </c>
      <c r="V5" s="93">
        <f>[1]Julho!$E$25</f>
        <v>69.909090909090907</v>
      </c>
      <c r="W5" s="93">
        <f>[1]Julho!$E$26</f>
        <v>66.391304347826093</v>
      </c>
      <c r="X5" s="93">
        <f>[1]Julho!$E$27</f>
        <v>55.833333333333336</v>
      </c>
      <c r="Y5" s="93">
        <f>[1]Julho!$E$28</f>
        <v>66.5</v>
      </c>
      <c r="Z5" s="93">
        <f>[1]Julho!$E$29</f>
        <v>64.227272727272734</v>
      </c>
      <c r="AA5" s="93">
        <f>[1]Julho!$E$30</f>
        <v>64.260869565217391</v>
      </c>
      <c r="AB5" s="93">
        <f>[1]Julho!$E$31</f>
        <v>64.086956521739125</v>
      </c>
      <c r="AC5" s="93">
        <f>[1]Julho!$E$32</f>
        <v>67.875</v>
      </c>
      <c r="AD5" s="93">
        <f>[1]Julho!$E$33</f>
        <v>74.125</v>
      </c>
      <c r="AE5" s="93">
        <f>[1]Julho!$E$34</f>
        <v>73.739130434782609</v>
      </c>
      <c r="AF5" s="93">
        <f>[1]Julho!$E$35</f>
        <v>69.542929488989273</v>
      </c>
      <c r="AG5" s="105">
        <f t="shared" ref="AG5:AG49" si="1">AVERAGE(B5:AF5)</f>
        <v>70.286313754910339</v>
      </c>
    </row>
    <row r="6" spans="1:37" x14ac:dyDescent="0.2">
      <c r="A6" s="51" t="s">
        <v>0</v>
      </c>
      <c r="B6" s="95">
        <f>[2]Julho!$E$5</f>
        <v>79.291666666666671</v>
      </c>
      <c r="C6" s="95">
        <f>[2]Julho!$E$6</f>
        <v>75.708333333333329</v>
      </c>
      <c r="D6" s="95">
        <f>[2]Julho!$E$7</f>
        <v>75.583333333333329</v>
      </c>
      <c r="E6" s="95">
        <f>[2]Julho!$E$8</f>
        <v>74.75</v>
      </c>
      <c r="F6" s="95">
        <f>[2]Julho!$E$9</f>
        <v>72.625</v>
      </c>
      <c r="G6" s="95">
        <f>[2]Julho!$E$10</f>
        <v>69.708333333333329</v>
      </c>
      <c r="H6" s="95">
        <f>[2]Julho!$E$11</f>
        <v>66.875</v>
      </c>
      <c r="I6" s="95">
        <f>[2]Julho!$E$12</f>
        <v>63</v>
      </c>
      <c r="J6" s="95">
        <f>[2]Julho!$E$13</f>
        <v>71.5</v>
      </c>
      <c r="K6" s="95">
        <f>[2]Julho!$E$14</f>
        <v>72.083333333333329</v>
      </c>
      <c r="L6" s="95">
        <f>[2]Julho!$E$15</f>
        <v>62.458333333333336</v>
      </c>
      <c r="M6" s="95">
        <f>[2]Julho!$E$16</f>
        <v>56.625</v>
      </c>
      <c r="N6" s="95">
        <f>[2]Julho!$E$17</f>
        <v>79.541666666666671</v>
      </c>
      <c r="O6" s="95">
        <f>[2]Julho!$E$18</f>
        <v>67.166666666666671</v>
      </c>
      <c r="P6" s="95">
        <f>[2]Julho!$E$19</f>
        <v>72.782608695652172</v>
      </c>
      <c r="Q6" s="95">
        <f>[2]Julho!$E$20</f>
        <v>74.458333333333329</v>
      </c>
      <c r="R6" s="95">
        <f>[2]Julho!$E$21</f>
        <v>85.791666666666671</v>
      </c>
      <c r="S6" s="95">
        <f>[2]Julho!$E$22</f>
        <v>81.708333333333329</v>
      </c>
      <c r="T6" s="95">
        <f>[2]Julho!$E$23</f>
        <v>78.916666666666671</v>
      </c>
      <c r="U6" s="95">
        <f>[2]Julho!$E$24</f>
        <v>78.666666666666671</v>
      </c>
      <c r="V6" s="95">
        <f>[2]Julho!$E$25</f>
        <v>71.916666666666671</v>
      </c>
      <c r="W6" s="95">
        <f>[2]Julho!$E$26</f>
        <v>66.375</v>
      </c>
      <c r="X6" s="95">
        <f>[2]Julho!$E$27</f>
        <v>64.583333333333329</v>
      </c>
      <c r="Y6" s="95">
        <f>[2]Julho!$E$28</f>
        <v>63.25</v>
      </c>
      <c r="Z6" s="95">
        <f>[2]Julho!$E$29</f>
        <v>57.75</v>
      </c>
      <c r="AA6" s="95">
        <f>[2]Julho!$E$30</f>
        <v>65.625</v>
      </c>
      <c r="AB6" s="95">
        <f>[2]Julho!$E$31</f>
        <v>79.291666666666671</v>
      </c>
      <c r="AC6" s="95">
        <f>[2]Julho!$E$32</f>
        <v>90.375</v>
      </c>
      <c r="AD6" s="95">
        <f>[2]Julho!$E$33</f>
        <v>94.208333333333329</v>
      </c>
      <c r="AE6" s="95">
        <f>[2]Julho!$E$34</f>
        <v>81.238095238095241</v>
      </c>
      <c r="AF6" s="95">
        <f>[2]Julho!$E$35</f>
        <v>70.541666666666671</v>
      </c>
      <c r="AG6" s="105">
        <f t="shared" si="1"/>
        <v>73.045022707540241</v>
      </c>
    </row>
    <row r="7" spans="1:37" x14ac:dyDescent="0.2">
      <c r="A7" s="51" t="s">
        <v>88</v>
      </c>
      <c r="B7" s="95" t="str">
        <f>[3]Julho!$E$5</f>
        <v>*</v>
      </c>
      <c r="C7" s="95" t="str">
        <f>[3]Julho!$E$6</f>
        <v>*</v>
      </c>
      <c r="D7" s="95" t="str">
        <f>[3]Julho!$E$7</f>
        <v>*</v>
      </c>
      <c r="E7" s="95" t="str">
        <f>[3]Julho!$E$8</f>
        <v>*</v>
      </c>
      <c r="F7" s="95" t="str">
        <f>[3]Julho!$E$9</f>
        <v>*</v>
      </c>
      <c r="G7" s="95" t="str">
        <f>[3]Julho!$E$10</f>
        <v>*</v>
      </c>
      <c r="H7" s="95" t="str">
        <f>[3]Julho!$E$11</f>
        <v>*</v>
      </c>
      <c r="I7" s="95" t="str">
        <f>[3]Julho!$E$12</f>
        <v>*</v>
      </c>
      <c r="J7" s="95" t="str">
        <f>[3]Julho!$E$13</f>
        <v>*</v>
      </c>
      <c r="K7" s="95" t="str">
        <f>[3]Julho!$E$14</f>
        <v>*</v>
      </c>
      <c r="L7" s="95" t="str">
        <f>[3]Julho!$E$15</f>
        <v>*</v>
      </c>
      <c r="M7" s="95" t="str">
        <f>[3]Julho!$E$16</f>
        <v>*</v>
      </c>
      <c r="N7" s="95" t="str">
        <f>[3]Julho!$E$17</f>
        <v>*</v>
      </c>
      <c r="O7" s="95" t="str">
        <f>[3]Julho!$E$18</f>
        <v>*</v>
      </c>
      <c r="P7" s="95" t="str">
        <f>[3]Julho!$E$19</f>
        <v>*</v>
      </c>
      <c r="Q7" s="95" t="str">
        <f>[3]Julho!$E$20</f>
        <v>*</v>
      </c>
      <c r="R7" s="95" t="str">
        <f>[3]Julho!$E$21</f>
        <v>*</v>
      </c>
      <c r="S7" s="95" t="str">
        <f>[3]Julho!$E$22</f>
        <v>*</v>
      </c>
      <c r="T7" s="95" t="str">
        <f>[3]Julho!$E$23</f>
        <v>*</v>
      </c>
      <c r="U7" s="95" t="str">
        <f>[3]Julho!$E$24</f>
        <v>*</v>
      </c>
      <c r="V7" s="95">
        <f>[3]Julho!$E$25</f>
        <v>66.875</v>
      </c>
      <c r="W7" s="95">
        <f>[3]Julho!$E$26</f>
        <v>61.833333333333336</v>
      </c>
      <c r="X7" s="95">
        <f>[3]Julho!$E$27</f>
        <v>57.916666666666664</v>
      </c>
      <c r="Y7" s="95">
        <f>[3]Julho!$E$28</f>
        <v>53.916666666666664</v>
      </c>
      <c r="Z7" s="95">
        <f>[3]Julho!$E$29</f>
        <v>44.833333333333336</v>
      </c>
      <c r="AA7" s="95">
        <f>[3]Julho!$E$30</f>
        <v>54</v>
      </c>
      <c r="AB7" s="95">
        <f>[3]Julho!$E$31</f>
        <v>64.5</v>
      </c>
      <c r="AC7" s="95">
        <f>[3]Julho!$E$32</f>
        <v>82.5</v>
      </c>
      <c r="AD7" s="95">
        <f>[3]Julho!$E$33</f>
        <v>83.833333333333329</v>
      </c>
      <c r="AE7" s="95">
        <f>[3]Julho!$E$34</f>
        <v>73.5</v>
      </c>
      <c r="AF7" s="95">
        <f>[3]Julho!$E$35</f>
        <v>62.541666666666664</v>
      </c>
      <c r="AG7" s="105">
        <f t="shared" si="1"/>
        <v>64.204545454545453</v>
      </c>
    </row>
    <row r="8" spans="1:37" x14ac:dyDescent="0.2">
      <c r="A8" s="51" t="s">
        <v>1</v>
      </c>
      <c r="B8" s="95">
        <f>[4]Julho!$E$5</f>
        <v>72.375</v>
      </c>
      <c r="C8" s="95">
        <f>[4]Julho!$E$6</f>
        <v>71</v>
      </c>
      <c r="D8" s="95">
        <f>[4]Julho!$E$7</f>
        <v>68.416666666666671</v>
      </c>
      <c r="E8" s="95">
        <f>[4]Julho!$E$8</f>
        <v>62.958333333333336</v>
      </c>
      <c r="F8" s="95">
        <f>[4]Julho!$E$9</f>
        <v>65.416666666666671</v>
      </c>
      <c r="G8" s="95">
        <f>[4]Julho!$E$10</f>
        <v>70.833333333333329</v>
      </c>
      <c r="H8" s="95">
        <f>[4]Julho!$E$11</f>
        <v>72.708333333333329</v>
      </c>
      <c r="I8" s="95">
        <f>[4]Julho!$E$12</f>
        <v>69.333333333333329</v>
      </c>
      <c r="J8" s="95">
        <f>[4]Julho!$E$13</f>
        <v>69.916666666666671</v>
      </c>
      <c r="K8" s="95">
        <f>[4]Julho!$E$14</f>
        <v>74.25</v>
      </c>
      <c r="L8" s="95">
        <f>[4]Julho!$E$15</f>
        <v>68.25</v>
      </c>
      <c r="M8" s="95">
        <f>[4]Julho!$E$16</f>
        <v>65.166666666666671</v>
      </c>
      <c r="N8" s="95">
        <f>[4]Julho!$E$17</f>
        <v>71.791666666666671</v>
      </c>
      <c r="O8" s="95">
        <f>[4]Julho!$E$18</f>
        <v>64</v>
      </c>
      <c r="P8" s="95">
        <f>[4]Julho!$E$19</f>
        <v>66.708333333333329</v>
      </c>
      <c r="Q8" s="95">
        <f>[4]Julho!$E$20</f>
        <v>69.708333333333329</v>
      </c>
      <c r="R8" s="95">
        <f>[4]Julho!$E$21</f>
        <v>71.75</v>
      </c>
      <c r="S8" s="95">
        <f>[4]Julho!$E$22</f>
        <v>73.041666666666671</v>
      </c>
      <c r="T8" s="95">
        <f>[4]Julho!$E$23</f>
        <v>70.291666666666671</v>
      </c>
      <c r="U8" s="95">
        <f>[4]Julho!$E$24</f>
        <v>65.791666666666671</v>
      </c>
      <c r="V8" s="95">
        <f>[4]Julho!$E$25</f>
        <v>59.875</v>
      </c>
      <c r="W8" s="95">
        <f>[4]Julho!$E$26</f>
        <v>49.583333333333336</v>
      </c>
      <c r="X8" s="95">
        <f>[4]Julho!$E$27</f>
        <v>59.541666666666664</v>
      </c>
      <c r="Y8" s="95">
        <f>[4]Julho!$E$28</f>
        <v>62.25</v>
      </c>
      <c r="Z8" s="95">
        <f>[4]Julho!$E$29</f>
        <v>60.625</v>
      </c>
      <c r="AA8" s="95">
        <f>[4]Julho!$E$30</f>
        <v>60.833333333333336</v>
      </c>
      <c r="AB8" s="95">
        <f>[4]Julho!$E$31</f>
        <v>58.75</v>
      </c>
      <c r="AC8" s="95">
        <f>[4]Julho!$E$32</f>
        <v>72.875</v>
      </c>
      <c r="AD8" s="95">
        <f>[4]Julho!$E$33</f>
        <v>75.833333333333329</v>
      </c>
      <c r="AE8" s="95">
        <f>[4]Julho!$E$34</f>
        <v>66.833333333333329</v>
      </c>
      <c r="AF8" s="95">
        <f>[4]Julho!$E$35</f>
        <v>60.958333333333336</v>
      </c>
      <c r="AG8" s="105">
        <f t="shared" si="1"/>
        <v>66.827956989247312</v>
      </c>
    </row>
    <row r="9" spans="1:37" x14ac:dyDescent="0.2">
      <c r="A9" s="51" t="s">
        <v>151</v>
      </c>
      <c r="B9" s="95" t="str">
        <f>[5]Julho!$E$5</f>
        <v>*</v>
      </c>
      <c r="C9" s="95" t="str">
        <f>[5]Julho!$E$6</f>
        <v>*</v>
      </c>
      <c r="D9" s="95" t="str">
        <f>[5]Julho!$E$7</f>
        <v>*</v>
      </c>
      <c r="E9" s="95" t="str">
        <f>[5]Julho!$E$8</f>
        <v>*</v>
      </c>
      <c r="F9" s="95" t="str">
        <f>[5]Julho!$E$9</f>
        <v>*</v>
      </c>
      <c r="G9" s="95" t="str">
        <f>[5]Julho!$E$10</f>
        <v>*</v>
      </c>
      <c r="H9" s="95" t="str">
        <f>[5]Julho!$E$11</f>
        <v>*</v>
      </c>
      <c r="I9" s="95" t="str">
        <f>[5]Julho!$E$12</f>
        <v>*</v>
      </c>
      <c r="J9" s="95" t="str">
        <f>[5]Julho!$E$13</f>
        <v>*</v>
      </c>
      <c r="K9" s="95" t="str">
        <f>[5]Julho!$E$14</f>
        <v>*</v>
      </c>
      <c r="L9" s="95" t="str">
        <f>[5]Julho!$E$15</f>
        <v>*</v>
      </c>
      <c r="M9" s="95" t="str">
        <f>[5]Julho!$E$16</f>
        <v>*</v>
      </c>
      <c r="N9" s="95" t="str">
        <f>[5]Julho!$E$17</f>
        <v>*</v>
      </c>
      <c r="O9" s="95" t="str">
        <f>[5]Julho!$E$18</f>
        <v>*</v>
      </c>
      <c r="P9" s="95" t="str">
        <f>[5]Julho!$E$19</f>
        <v>*</v>
      </c>
      <c r="Q9" s="95" t="str">
        <f>[5]Julho!$E$20</f>
        <v>*</v>
      </c>
      <c r="R9" s="95" t="str">
        <f>[5]Julho!$E$21</f>
        <v>*</v>
      </c>
      <c r="S9" s="95" t="str">
        <f>[5]Julho!$E$22</f>
        <v>*</v>
      </c>
      <c r="T9" s="95">
        <f>[5]Julho!$E$23</f>
        <v>79.708333333333329</v>
      </c>
      <c r="U9" s="95">
        <f>[5]Julho!$E$24</f>
        <v>78.416666666666671</v>
      </c>
      <c r="V9" s="95">
        <f>[5]Julho!$E$25</f>
        <v>72.583333333333329</v>
      </c>
      <c r="W9" s="95">
        <f>[5]Julho!$E$26</f>
        <v>63.125</v>
      </c>
      <c r="X9" s="95">
        <f>[5]Julho!$E$27</f>
        <v>55.708333333333336</v>
      </c>
      <c r="Y9" s="95">
        <f>[5]Julho!$E$28</f>
        <v>48.041666666666664</v>
      </c>
      <c r="Z9" s="95">
        <f>[5]Julho!$E$29</f>
        <v>46.458333333333336</v>
      </c>
      <c r="AA9" s="95">
        <f>[5]Julho!$E$30</f>
        <v>50.708333333333336</v>
      </c>
      <c r="AB9" s="95">
        <f>[5]Julho!$E$31</f>
        <v>79.375</v>
      </c>
      <c r="AC9" s="95">
        <f>[5]Julho!$E$32</f>
        <v>88.875</v>
      </c>
      <c r="AD9" s="95">
        <f>[5]Julho!$E$33</f>
        <v>94.5</v>
      </c>
      <c r="AE9" s="95">
        <f>[5]Julho!$E$34</f>
        <v>82.25</v>
      </c>
      <c r="AF9" s="95">
        <f>[5]Julho!$E$35</f>
        <v>63.75</v>
      </c>
      <c r="AG9" s="105">
        <f t="shared" si="1"/>
        <v>69.5</v>
      </c>
    </row>
    <row r="10" spans="1:37" x14ac:dyDescent="0.2">
      <c r="A10" s="51" t="s">
        <v>95</v>
      </c>
      <c r="B10" s="95">
        <f>[6]Julho!$E$5</f>
        <v>73.916666666666671</v>
      </c>
      <c r="C10" s="95">
        <f>[6]Julho!$E$6</f>
        <v>71.291666666666671</v>
      </c>
      <c r="D10" s="95">
        <f>[6]Julho!$E$7</f>
        <v>71.375</v>
      </c>
      <c r="E10" s="95">
        <f>[6]Julho!$E$8</f>
        <v>70.041666666666671</v>
      </c>
      <c r="F10" s="95">
        <f>[6]Julho!$E$9</f>
        <v>67.041666666666671</v>
      </c>
      <c r="G10" s="95">
        <f>[6]Julho!$E$10</f>
        <v>62.5</v>
      </c>
      <c r="H10" s="95">
        <f>[6]Julho!$E$11</f>
        <v>57.791666666666664</v>
      </c>
      <c r="I10" s="95">
        <f>[6]Julho!$E$12</f>
        <v>55.5</v>
      </c>
      <c r="J10" s="95">
        <f>[6]Julho!$E$13</f>
        <v>60.375</v>
      </c>
      <c r="K10" s="95">
        <f>[6]Julho!$E$14</f>
        <v>58.833333333333336</v>
      </c>
      <c r="L10" s="95">
        <f>[6]Julho!$E$15</f>
        <v>57.083333333333336</v>
      </c>
      <c r="M10" s="95">
        <f>[6]Julho!$E$16</f>
        <v>47.958333333333336</v>
      </c>
      <c r="N10" s="95">
        <f>[6]Julho!$E$17</f>
        <v>78.083333333333329</v>
      </c>
      <c r="O10" s="95">
        <f>[6]Julho!$E$18</f>
        <v>82</v>
      </c>
      <c r="P10" s="95">
        <f>[6]Julho!$E$19</f>
        <v>72.75</v>
      </c>
      <c r="Q10" s="95">
        <f>[6]Julho!$E$20</f>
        <v>70.041666666666671</v>
      </c>
      <c r="R10" s="95">
        <f>[6]Julho!$E$21</f>
        <v>69.083333333333329</v>
      </c>
      <c r="S10" s="95">
        <f>[6]Julho!$E$22</f>
        <v>81.25</v>
      </c>
      <c r="T10" s="95">
        <f>[6]Julho!$E$23</f>
        <v>81.5</v>
      </c>
      <c r="U10" s="95">
        <f>[6]Julho!$E$24</f>
        <v>78.833333333333329</v>
      </c>
      <c r="V10" s="95">
        <f>[6]Julho!$E$25</f>
        <v>70.416666666666671</v>
      </c>
      <c r="W10" s="95">
        <f>[6]Julho!$E$26</f>
        <v>64.5</v>
      </c>
      <c r="X10" s="95">
        <f>[6]Julho!$E$27</f>
        <v>54.875</v>
      </c>
      <c r="Y10" s="95">
        <f>[6]Julho!$E$28</f>
        <v>58.125</v>
      </c>
      <c r="Z10" s="95">
        <f>[6]Julho!$E$29</f>
        <v>57.041666666666664</v>
      </c>
      <c r="AA10" s="95">
        <f>[6]Julho!$E$30</f>
        <v>52.708333333333336</v>
      </c>
      <c r="AB10" s="95">
        <f>[6]Julho!$E$31</f>
        <v>59.583333333333336</v>
      </c>
      <c r="AC10" s="95">
        <f>[6]Julho!$E$32</f>
        <v>61.75</v>
      </c>
      <c r="AD10" s="95">
        <f>[6]Julho!$E$33</f>
        <v>79.541666666666671</v>
      </c>
      <c r="AE10" s="95">
        <f>[6]Julho!$E$34</f>
        <v>75.166666666666671</v>
      </c>
      <c r="AF10" s="95">
        <f>[6]Julho!$E$35</f>
        <v>70.791666666666671</v>
      </c>
      <c r="AG10" s="105">
        <f t="shared" si="1"/>
        <v>66.83064516129032</v>
      </c>
    </row>
    <row r="11" spans="1:37" x14ac:dyDescent="0.2">
      <c r="A11" s="51" t="s">
        <v>52</v>
      </c>
      <c r="B11" s="95">
        <f>[7]Julho!$E$5</f>
        <v>66.272727272727266</v>
      </c>
      <c r="C11" s="95">
        <f>[7]Julho!$E$6</f>
        <v>62.363636363636367</v>
      </c>
      <c r="D11" s="95">
        <f>[7]Julho!$E$7</f>
        <v>62.89473684210526</v>
      </c>
      <c r="E11" s="95">
        <f>[7]Julho!$E$8</f>
        <v>62.916666666666664</v>
      </c>
      <c r="F11" s="95">
        <f>[7]Julho!$E$9</f>
        <v>59.791666666666664</v>
      </c>
      <c r="G11" s="95">
        <f>[7]Julho!$E$10</f>
        <v>55.916666666666664</v>
      </c>
      <c r="H11" s="95">
        <f>[7]Julho!$E$11</f>
        <v>52.083333333333336</v>
      </c>
      <c r="I11" s="95">
        <f>[7]Julho!$E$12</f>
        <v>51</v>
      </c>
      <c r="J11" s="95">
        <f>[7]Julho!$E$13</f>
        <v>64.416666666666671</v>
      </c>
      <c r="K11" s="95">
        <f>[7]Julho!$E$14</f>
        <v>64.05</v>
      </c>
      <c r="L11" s="95">
        <f>[7]Julho!$E$15</f>
        <v>54.833333333333336</v>
      </c>
      <c r="M11" s="95">
        <f>[7]Julho!$E$16</f>
        <v>43</v>
      </c>
      <c r="N11" s="95">
        <f>[7]Julho!$E$17</f>
        <v>68.578947368421055</v>
      </c>
      <c r="O11" s="95">
        <f>[7]Julho!$E$18</f>
        <v>61.166666666666664</v>
      </c>
      <c r="P11" s="95">
        <f>[7]Julho!$E$19</f>
        <v>59.666666666666664</v>
      </c>
      <c r="Q11" s="95">
        <f>[7]Julho!$E$20</f>
        <v>54.583333333333336</v>
      </c>
      <c r="R11" s="95">
        <f>[7]Julho!$E$21</f>
        <v>59.208333333333336</v>
      </c>
      <c r="S11" s="95">
        <f>[7]Julho!$E$22</f>
        <v>71.476190476190482</v>
      </c>
      <c r="T11" s="95">
        <f>[7]Julho!$E$23</f>
        <v>73.047619047619051</v>
      </c>
      <c r="U11" s="95">
        <f>[7]Julho!$E$24</f>
        <v>65.666666666666671</v>
      </c>
      <c r="V11" s="95">
        <f>[7]Julho!$E$25</f>
        <v>65.208333333333329</v>
      </c>
      <c r="W11" s="95">
        <f>[7]Julho!$E$26</f>
        <v>58</v>
      </c>
      <c r="X11" s="95">
        <f>[7]Julho!$E$27</f>
        <v>54.25</v>
      </c>
      <c r="Y11" s="95">
        <f>[7]Julho!$E$28</f>
        <v>46.583333333333336</v>
      </c>
      <c r="Z11" s="95">
        <f>[7]Julho!$E$29</f>
        <v>45.458333333333336</v>
      </c>
      <c r="AA11" s="95">
        <f>[7]Julho!$E$30</f>
        <v>53.791666666666664</v>
      </c>
      <c r="AB11" s="95">
        <f>[7]Julho!$E$31</f>
        <v>52.833333333333336</v>
      </c>
      <c r="AC11" s="95">
        <f>[7]Julho!$E$32</f>
        <v>65</v>
      </c>
      <c r="AD11" s="95">
        <f>[7]Julho!$E$33</f>
        <v>68.631578947368425</v>
      </c>
      <c r="AE11" s="95">
        <f>[7]Julho!$E$34</f>
        <v>66.347826086956516</v>
      </c>
      <c r="AF11" s="95">
        <f>[7]Julho!$E$35</f>
        <v>59.375</v>
      </c>
      <c r="AG11" s="105">
        <f t="shared" si="1"/>
        <v>59.62623427112981</v>
      </c>
    </row>
    <row r="12" spans="1:37" hidden="1" x14ac:dyDescent="0.2">
      <c r="A12" s="51" t="s">
        <v>31</v>
      </c>
      <c r="B12" s="95" t="str">
        <f>[8]Julho!$E$5</f>
        <v>*</v>
      </c>
      <c r="C12" s="95" t="str">
        <f>[8]Julho!$E$6</f>
        <v>*</v>
      </c>
      <c r="D12" s="95" t="str">
        <f>[8]Julho!$E$7</f>
        <v>*</v>
      </c>
      <c r="E12" s="95" t="str">
        <f>[8]Julho!$E$8</f>
        <v>*</v>
      </c>
      <c r="F12" s="95" t="str">
        <f>[8]Julho!$E$9</f>
        <v>*</v>
      </c>
      <c r="G12" s="95" t="str">
        <f>[8]Julho!$E$10</f>
        <v>*</v>
      </c>
      <c r="H12" s="95" t="str">
        <f>[8]Julho!$E$11</f>
        <v>*</v>
      </c>
      <c r="I12" s="95" t="str">
        <f>[8]Julho!$E$12</f>
        <v>*</v>
      </c>
      <c r="J12" s="95" t="str">
        <f>[8]Julho!$E$13</f>
        <v>*</v>
      </c>
      <c r="K12" s="95" t="str">
        <f>[8]Julho!$E$14</f>
        <v>*</v>
      </c>
      <c r="L12" s="95" t="str">
        <f>[8]Julho!$E$15</f>
        <v>*</v>
      </c>
      <c r="M12" s="95" t="str">
        <f>[8]Julho!$E$16</f>
        <v>*</v>
      </c>
      <c r="N12" s="95" t="str">
        <f>[8]Julho!$E$17</f>
        <v>*</v>
      </c>
      <c r="O12" s="95" t="str">
        <f>[8]Julho!$E$18</f>
        <v>*</v>
      </c>
      <c r="P12" s="95" t="str">
        <f>[8]Julho!$E$19</f>
        <v>*</v>
      </c>
      <c r="Q12" s="95" t="str">
        <f>[8]Julho!$E$20</f>
        <v>*</v>
      </c>
      <c r="R12" s="95" t="str">
        <f>[8]Julho!$E$21</f>
        <v>*</v>
      </c>
      <c r="S12" s="95" t="str">
        <f>[8]Julho!$E$22</f>
        <v>*</v>
      </c>
      <c r="T12" s="95" t="str">
        <f>[8]Julho!$E$23</f>
        <v>*</v>
      </c>
      <c r="U12" s="95" t="str">
        <f>[8]Julho!$E$24</f>
        <v>*</v>
      </c>
      <c r="V12" s="95" t="str">
        <f>[8]Julho!$E$25</f>
        <v>*</v>
      </c>
      <c r="W12" s="95" t="str">
        <f>[8]Julho!$E$26</f>
        <v>*</v>
      </c>
      <c r="X12" s="95" t="str">
        <f>[8]Julho!$E$27</f>
        <v>*</v>
      </c>
      <c r="Y12" s="95" t="str">
        <f>[8]Julho!$E$28</f>
        <v>*</v>
      </c>
      <c r="Z12" s="95" t="str">
        <f>[8]Julho!$E$29</f>
        <v>*</v>
      </c>
      <c r="AA12" s="95" t="str">
        <f>[8]Julho!$E$30</f>
        <v>*</v>
      </c>
      <c r="AB12" s="95" t="str">
        <f>[8]Julho!$E$31</f>
        <v>*</v>
      </c>
      <c r="AC12" s="95" t="str">
        <f>[8]Julho!$E$32</f>
        <v>*</v>
      </c>
      <c r="AD12" s="95" t="str">
        <f>[8]Julho!$E$33</f>
        <v>*</v>
      </c>
      <c r="AE12" s="95" t="str">
        <f>[8]Julho!$E$34</f>
        <v>*</v>
      </c>
      <c r="AF12" s="95" t="str">
        <f>[8]Julho!$E$35</f>
        <v>*</v>
      </c>
      <c r="AG12" s="105" t="s">
        <v>207</v>
      </c>
    </row>
    <row r="13" spans="1:37" x14ac:dyDescent="0.2">
      <c r="A13" s="51" t="s">
        <v>98</v>
      </c>
      <c r="B13" s="95">
        <f>[9]Julho!$E$5</f>
        <v>76.041666666666671</v>
      </c>
      <c r="C13" s="95">
        <f>[9]Julho!$E$6</f>
        <v>76.166666666666671</v>
      </c>
      <c r="D13" s="95">
        <f>[9]Julho!$E$7</f>
        <v>75.916666666666671</v>
      </c>
      <c r="E13" s="95">
        <f>[9]Julho!$E$8</f>
        <v>72.75</v>
      </c>
      <c r="F13" s="95">
        <f>[9]Julho!$E$9</f>
        <v>73.75</v>
      </c>
      <c r="G13" s="95">
        <f>[9]Julho!$E$10</f>
        <v>71.791666666666671</v>
      </c>
      <c r="H13" s="95">
        <f>[9]Julho!$E$11</f>
        <v>69.458333333333329</v>
      </c>
      <c r="I13" s="95">
        <f>[9]Julho!$E$12</f>
        <v>67.041666666666671</v>
      </c>
      <c r="J13" s="95">
        <f>[9]Julho!$E$13</f>
        <v>74.583333333333329</v>
      </c>
      <c r="K13" s="95">
        <f>[9]Julho!$E$14</f>
        <v>72.166666666666671</v>
      </c>
      <c r="L13" s="95">
        <f>[9]Julho!$E$15</f>
        <v>70.125</v>
      </c>
      <c r="M13" s="95">
        <f>[9]Julho!$E$16</f>
        <v>65.041666666666671</v>
      </c>
      <c r="N13" s="95">
        <f>[9]Julho!$E$17</f>
        <v>77.458333333333329</v>
      </c>
      <c r="O13" s="95">
        <f>[9]Julho!$E$18</f>
        <v>63.083333333333336</v>
      </c>
      <c r="P13" s="95">
        <f>[9]Julho!$E$19</f>
        <v>70.291666666666671</v>
      </c>
      <c r="Q13" s="95">
        <f>[9]Julho!$E$20</f>
        <v>65.041666666666671</v>
      </c>
      <c r="R13" s="95">
        <f>[9]Julho!$E$21</f>
        <v>76.041666666666671</v>
      </c>
      <c r="S13" s="95">
        <f>[9]Julho!$E$22</f>
        <v>75.833333333333329</v>
      </c>
      <c r="T13" s="95">
        <f>[9]Julho!$E$23</f>
        <v>72.041666666666671</v>
      </c>
      <c r="U13" s="95">
        <f>[9]Julho!$E$24</f>
        <v>75.958333333333329</v>
      </c>
      <c r="V13" s="95">
        <f>[9]Julho!$E$25</f>
        <v>71.208333333333329</v>
      </c>
      <c r="W13" s="95">
        <f>[9]Julho!$E$26</f>
        <v>58.875</v>
      </c>
      <c r="X13" s="95">
        <f>[9]Julho!$E$27</f>
        <v>58.958333333333336</v>
      </c>
      <c r="Y13" s="95">
        <f>[9]Julho!$E$28</f>
        <v>62.25</v>
      </c>
      <c r="Z13" s="95">
        <f>[9]Julho!$E$29</f>
        <v>59.125</v>
      </c>
      <c r="AA13" s="95">
        <f>[9]Julho!$E$30</f>
        <v>68.75</v>
      </c>
      <c r="AB13" s="95">
        <f>[9]Julho!$E$31</f>
        <v>79.583333333333329</v>
      </c>
      <c r="AC13" s="95">
        <f>[9]Julho!$E$32</f>
        <v>90.208333333333329</v>
      </c>
      <c r="AD13" s="95">
        <f>[9]Julho!$E$33</f>
        <v>90.416666666666671</v>
      </c>
      <c r="AE13" s="95">
        <f>[9]Julho!$E$34</f>
        <v>80</v>
      </c>
      <c r="AF13" s="95">
        <f>[9]Julho!$E$35</f>
        <v>71.583333333333329</v>
      </c>
      <c r="AG13" s="105">
        <f t="shared" si="1"/>
        <v>71.98521505376344</v>
      </c>
    </row>
    <row r="14" spans="1:37" hidden="1" x14ac:dyDescent="0.2">
      <c r="A14" s="51" t="s">
        <v>102</v>
      </c>
      <c r="B14" s="95" t="str">
        <f>[10]Julho!$E$5</f>
        <v>*</v>
      </c>
      <c r="C14" s="95" t="str">
        <f>[10]Julho!$E$6</f>
        <v>*</v>
      </c>
      <c r="D14" s="95" t="str">
        <f>[10]Julho!$E$7</f>
        <v>*</v>
      </c>
      <c r="E14" s="95" t="str">
        <f>[10]Julho!$E$8</f>
        <v>*</v>
      </c>
      <c r="F14" s="95" t="str">
        <f>[10]Julho!$E$9</f>
        <v>*</v>
      </c>
      <c r="G14" s="95" t="str">
        <f>[10]Julho!$E$10</f>
        <v>*</v>
      </c>
      <c r="H14" s="95" t="str">
        <f>[10]Julho!$E$11</f>
        <v>*</v>
      </c>
      <c r="I14" s="95" t="str">
        <f>[10]Julho!$E$12</f>
        <v>*</v>
      </c>
      <c r="J14" s="95" t="str">
        <f>[10]Julho!$E$13</f>
        <v>*</v>
      </c>
      <c r="K14" s="95" t="str">
        <f>[10]Julho!$E$14</f>
        <v>*</v>
      </c>
      <c r="L14" s="95" t="str">
        <f>[10]Julho!$E$15</f>
        <v>*</v>
      </c>
      <c r="M14" s="95" t="str">
        <f>[10]Julho!$E$16</f>
        <v>*</v>
      </c>
      <c r="N14" s="95" t="str">
        <f>[10]Julho!$E$17</f>
        <v>*</v>
      </c>
      <c r="O14" s="95" t="str">
        <f>[10]Julho!$E$18</f>
        <v>*</v>
      </c>
      <c r="P14" s="95" t="str">
        <f>[10]Julho!$E$19</f>
        <v>*</v>
      </c>
      <c r="Q14" s="95" t="str">
        <f>[10]Julho!$E$20</f>
        <v>*</v>
      </c>
      <c r="R14" s="95" t="str">
        <f>[10]Julho!$E$21</f>
        <v>*</v>
      </c>
      <c r="S14" s="95" t="str">
        <f>[10]Julho!$E$22</f>
        <v>*</v>
      </c>
      <c r="T14" s="95" t="str">
        <f>[10]Julho!$E$23</f>
        <v>*</v>
      </c>
      <c r="U14" s="95" t="str">
        <f>[10]Julho!$E$24</f>
        <v>*</v>
      </c>
      <c r="V14" s="95" t="str">
        <f>[10]Julho!$E$25</f>
        <v>*</v>
      </c>
      <c r="W14" s="95" t="str">
        <f>[10]Julho!$E$26</f>
        <v>*</v>
      </c>
      <c r="X14" s="95" t="str">
        <f>[10]Julho!$E$27</f>
        <v>*</v>
      </c>
      <c r="Y14" s="95" t="str">
        <f>[10]Julho!$E$28</f>
        <v>*</v>
      </c>
      <c r="Z14" s="95" t="str">
        <f>[10]Julho!$E$29</f>
        <v>*</v>
      </c>
      <c r="AA14" s="95" t="str">
        <f>[10]Julho!$E$30</f>
        <v>*</v>
      </c>
      <c r="AB14" s="95" t="str">
        <f>[10]Julho!$E$31</f>
        <v>*</v>
      </c>
      <c r="AC14" s="95" t="str">
        <f>[10]Julho!$E$32</f>
        <v>*</v>
      </c>
      <c r="AD14" s="95" t="str">
        <f>[10]Julho!$E$33</f>
        <v>*</v>
      </c>
      <c r="AE14" s="95" t="str">
        <f>[10]Julho!$E$34</f>
        <v>*</v>
      </c>
      <c r="AF14" s="95" t="str">
        <f>[10]Julho!$E$35</f>
        <v>*</v>
      </c>
      <c r="AG14" s="105" t="s">
        <v>207</v>
      </c>
      <c r="AK14" t="s">
        <v>35</v>
      </c>
    </row>
    <row r="15" spans="1:37" x14ac:dyDescent="0.2">
      <c r="A15" s="51" t="s">
        <v>105</v>
      </c>
      <c r="B15" s="95">
        <f>[11]Julho!$E$5</f>
        <v>72.666666666666671</v>
      </c>
      <c r="C15" s="95">
        <f>[11]Julho!$E$6</f>
        <v>69.875</v>
      </c>
      <c r="D15" s="95">
        <f>[11]Julho!$E$7</f>
        <v>67.208333333333329</v>
      </c>
      <c r="E15" s="95">
        <f>[11]Julho!$E$8</f>
        <v>66.416666666666671</v>
      </c>
      <c r="F15" s="95">
        <f>[11]Julho!$E$9</f>
        <v>64.173913043478265</v>
      </c>
      <c r="G15" s="95">
        <f>[11]Julho!$E$10</f>
        <v>58.625</v>
      </c>
      <c r="H15" s="95">
        <f>[11]Julho!$E$11</f>
        <v>55.458333333333336</v>
      </c>
      <c r="I15" s="95">
        <f>[11]Julho!$E$12</f>
        <v>53.958333333333336</v>
      </c>
      <c r="J15" s="95">
        <f>[11]Julho!$E$13</f>
        <v>64.458333333333329</v>
      </c>
      <c r="K15" s="95">
        <f>[11]Julho!$E$14</f>
        <v>61.458333333333336</v>
      </c>
      <c r="L15" s="95">
        <f>[11]Julho!$E$15</f>
        <v>56.916666666666664</v>
      </c>
      <c r="M15" s="95">
        <f>[11]Julho!$E$16</f>
        <v>55.458333333333336</v>
      </c>
      <c r="N15" s="95">
        <f>[11]Julho!$E$17</f>
        <v>84.375</v>
      </c>
      <c r="O15" s="95">
        <f>[11]Julho!$E$18</f>
        <v>70.772727272727266</v>
      </c>
      <c r="P15" s="95">
        <f>[11]Julho!$E$19</f>
        <v>55.071428571428569</v>
      </c>
      <c r="Q15" s="95">
        <f>[11]Julho!$E$20</f>
        <v>62.625</v>
      </c>
      <c r="R15" s="95">
        <f>[11]Julho!$E$21</f>
        <v>81.208333333333329</v>
      </c>
      <c r="S15" s="95">
        <f>[11]Julho!$E$22</f>
        <v>84.25</v>
      </c>
      <c r="T15" s="95">
        <f>[11]Julho!$E$23</f>
        <v>79.75</v>
      </c>
      <c r="U15" s="95">
        <f>[11]Julho!$E$24</f>
        <v>71.083333333333329</v>
      </c>
      <c r="V15" s="95">
        <f>[11]Julho!$E$25</f>
        <v>65.708333333333329</v>
      </c>
      <c r="W15" s="95">
        <f>[11]Julho!$E$26</f>
        <v>59.083333333333336</v>
      </c>
      <c r="X15" s="95">
        <f>[11]Julho!$E$27</f>
        <v>57.875</v>
      </c>
      <c r="Y15" s="95">
        <f>[11]Julho!$E$28</f>
        <v>49.208333333333336</v>
      </c>
      <c r="Z15" s="95">
        <f>[11]Julho!$E$29</f>
        <v>45.541666666666664</v>
      </c>
      <c r="AA15" s="95">
        <f>[11]Julho!$E$30</f>
        <v>51.916666666666664</v>
      </c>
      <c r="AB15" s="95">
        <f>[11]Julho!$E$31</f>
        <v>75.833333333333329</v>
      </c>
      <c r="AC15" s="95">
        <f>[11]Julho!$E$32</f>
        <v>90.25</v>
      </c>
      <c r="AD15" s="95">
        <f>[11]Julho!$E$33</f>
        <v>95.125</v>
      </c>
      <c r="AE15" s="95">
        <f>[11]Julho!$E$34</f>
        <v>80.333333333333329</v>
      </c>
      <c r="AF15" s="95">
        <f>[11]Julho!$E$35</f>
        <v>62.916666666666664</v>
      </c>
      <c r="AG15" s="105">
        <f t="shared" si="1"/>
        <v>66.76133555551506</v>
      </c>
      <c r="AK15" t="s">
        <v>35</v>
      </c>
    </row>
    <row r="16" spans="1:37" x14ac:dyDescent="0.2">
      <c r="A16" s="51" t="s">
        <v>152</v>
      </c>
      <c r="B16" s="95">
        <f>[12]Julho!$E$5</f>
        <v>68.608695652173907</v>
      </c>
      <c r="C16" s="95">
        <f>[12]Julho!$E$6</f>
        <v>69</v>
      </c>
      <c r="D16" s="95">
        <f>[12]Julho!$E$7</f>
        <v>57.333333333333336</v>
      </c>
      <c r="E16" s="95">
        <f>[12]Julho!$E$8</f>
        <v>54.125</v>
      </c>
      <c r="F16" s="95">
        <f>[12]Julho!$E$9</f>
        <v>56.625</v>
      </c>
      <c r="G16" s="95">
        <f>[12]Julho!$E$10</f>
        <v>68.36363636363636</v>
      </c>
      <c r="H16" s="95">
        <f>[12]Julho!$E$11</f>
        <v>63.470588235294116</v>
      </c>
      <c r="I16" s="95">
        <f>[12]Julho!$E$12</f>
        <v>62.941176470588232</v>
      </c>
      <c r="J16" s="95">
        <f>[12]Julho!$E$13</f>
        <v>66.590909090909093</v>
      </c>
      <c r="K16" s="95">
        <f>[12]Julho!$E$14</f>
        <v>68</v>
      </c>
      <c r="L16" s="95">
        <f>[12]Julho!$E$15</f>
        <v>64.89473684210526</v>
      </c>
      <c r="M16" s="95">
        <f>[12]Julho!$E$16</f>
        <v>64.333333333333329</v>
      </c>
      <c r="N16" s="95">
        <f>[12]Julho!$E$17</f>
        <v>79.571428571428569</v>
      </c>
      <c r="O16" s="95">
        <f>[12]Julho!$E$18</f>
        <v>75.615384615384613</v>
      </c>
      <c r="P16" s="95">
        <f>[12]Julho!$E$19</f>
        <v>66.86363636363636</v>
      </c>
      <c r="Q16" s="95">
        <f>[12]Julho!$E$20</f>
        <v>68.583333333333329</v>
      </c>
      <c r="R16" s="95">
        <f>[12]Julho!$E$21</f>
        <v>62.4</v>
      </c>
      <c r="S16" s="95">
        <f>[12]Julho!$E$22</f>
        <v>71.6875</v>
      </c>
      <c r="T16" s="95">
        <f>[12]Julho!$E$23</f>
        <v>68.692307692307693</v>
      </c>
      <c r="U16" s="95">
        <f>[12]Julho!$E$24</f>
        <v>74.125</v>
      </c>
      <c r="V16" s="95">
        <f>[12]Julho!$E$25</f>
        <v>58.541666666666664</v>
      </c>
      <c r="W16" s="95">
        <f>[12]Julho!$E$26</f>
        <v>54.083333333333336</v>
      </c>
      <c r="X16" s="95">
        <f>[12]Julho!$E$27</f>
        <v>60.80952380952381</v>
      </c>
      <c r="Y16" s="95">
        <f>[12]Julho!$E$28</f>
        <v>61.541666666666664</v>
      </c>
      <c r="Z16" s="95">
        <f>[12]Julho!$E$29</f>
        <v>66.875</v>
      </c>
      <c r="AA16" s="95">
        <f>[12]Julho!$E$30</f>
        <v>66.833333333333329</v>
      </c>
      <c r="AB16" s="95">
        <f>[12]Julho!$E$31</f>
        <v>68.375</v>
      </c>
      <c r="AC16" s="95">
        <f>[12]Julho!$E$32</f>
        <v>66</v>
      </c>
      <c r="AD16" s="95">
        <f>[12]Julho!$E$33</f>
        <v>63.214285714285715</v>
      </c>
      <c r="AE16" s="95">
        <f>[12]Julho!$E$34</f>
        <v>61.764705882352942</v>
      </c>
      <c r="AF16" s="95">
        <f>[12]Julho!$E$35</f>
        <v>60.541666666666664</v>
      </c>
      <c r="AG16" s="105">
        <f t="shared" si="1"/>
        <v>65.174360708719149</v>
      </c>
    </row>
    <row r="17" spans="1:37" x14ac:dyDescent="0.2">
      <c r="A17" s="51" t="s">
        <v>2</v>
      </c>
      <c r="B17" s="95">
        <f>[13]Julho!$E$5</f>
        <v>59.791666666666664</v>
      </c>
      <c r="C17" s="95">
        <f>[13]Julho!$E$6</f>
        <v>56.208333333333336</v>
      </c>
      <c r="D17" s="95">
        <f>[13]Julho!$E$7</f>
        <v>53.166666666666664</v>
      </c>
      <c r="E17" s="95">
        <f>[13]Julho!$E$8</f>
        <v>52.125</v>
      </c>
      <c r="F17" s="95">
        <f>[13]Julho!$E$9</f>
        <v>49.583333333333336</v>
      </c>
      <c r="G17" s="95">
        <f>[13]Julho!$E$10</f>
        <v>45.916666666666664</v>
      </c>
      <c r="H17" s="95">
        <f>[13]Julho!$E$11</f>
        <v>49.041666666666664</v>
      </c>
      <c r="I17" s="95">
        <f>[13]Julho!$E$12</f>
        <v>51.875</v>
      </c>
      <c r="J17" s="95">
        <f>[13]Julho!$E$13</f>
        <v>53.583333333333336</v>
      </c>
      <c r="K17" s="95">
        <f>[13]Julho!$E$14</f>
        <v>53.791666666666664</v>
      </c>
      <c r="L17" s="95">
        <f>[13]Julho!$E$15</f>
        <v>52</v>
      </c>
      <c r="M17" s="95">
        <f>[13]Julho!$E$16</f>
        <v>44.541666666666664</v>
      </c>
      <c r="N17" s="95">
        <f>[13]Julho!$E$17</f>
        <v>75.25</v>
      </c>
      <c r="O17" s="95">
        <f>[13]Julho!$E$18</f>
        <v>71.833333333333329</v>
      </c>
      <c r="P17" s="95">
        <f>[13]Julho!$E$19</f>
        <v>53.458333333333336</v>
      </c>
      <c r="Q17" s="95">
        <f>[13]Julho!$E$20</f>
        <v>55.375</v>
      </c>
      <c r="R17" s="95">
        <f>[13]Julho!$E$21</f>
        <v>65.958333333333329</v>
      </c>
      <c r="S17" s="95">
        <f>[13]Julho!$E$22</f>
        <v>76.458333333333329</v>
      </c>
      <c r="T17" s="95">
        <f>[13]Julho!$E$23</f>
        <v>67.083333333333329</v>
      </c>
      <c r="U17" s="95">
        <f>[13]Julho!$E$24</f>
        <v>61.5</v>
      </c>
      <c r="V17" s="95">
        <f>[13]Julho!$E$25</f>
        <v>53.458333333333336</v>
      </c>
      <c r="W17" s="95">
        <f>[13]Julho!$E$26</f>
        <v>48.875</v>
      </c>
      <c r="X17" s="95">
        <f>[13]Julho!$E$27</f>
        <v>48.5</v>
      </c>
      <c r="Y17" s="95">
        <f>[13]Julho!$E$28</f>
        <v>45.291666666666664</v>
      </c>
      <c r="Z17" s="95">
        <f>[13]Julho!$E$29</f>
        <v>40.25</v>
      </c>
      <c r="AA17" s="95">
        <f>[13]Julho!$E$30</f>
        <v>41.916666666666664</v>
      </c>
      <c r="AB17" s="95">
        <f>[13]Julho!$E$31</f>
        <v>49.208333333333336</v>
      </c>
      <c r="AC17" s="95">
        <f>[13]Julho!$E$32</f>
        <v>54.958333333333336</v>
      </c>
      <c r="AD17" s="95">
        <f>[13]Julho!$E$33</f>
        <v>66.875</v>
      </c>
      <c r="AE17" s="95">
        <f>[13]Julho!$E$34</f>
        <v>61.416666666666664</v>
      </c>
      <c r="AF17" s="95">
        <f>[13]Julho!$E$35</f>
        <v>49.416666666666664</v>
      </c>
      <c r="AG17" s="105">
        <f t="shared" si="1"/>
        <v>55.119623655913983</v>
      </c>
      <c r="AI17" s="12" t="s">
        <v>35</v>
      </c>
    </row>
    <row r="18" spans="1:37" hidden="1" x14ac:dyDescent="0.2">
      <c r="A18" s="51" t="s">
        <v>3</v>
      </c>
      <c r="B18" s="95" t="str">
        <f>[14]Julho!$E$5</f>
        <v>*</v>
      </c>
      <c r="C18" s="95" t="str">
        <f>[14]Julho!$E$6</f>
        <v>*</v>
      </c>
      <c r="D18" s="95" t="str">
        <f>[14]Julho!$E$7</f>
        <v>*</v>
      </c>
      <c r="E18" s="95" t="str">
        <f>[14]Julho!$E$8</f>
        <v>*</v>
      </c>
      <c r="F18" s="95" t="str">
        <f>[14]Julho!$E$9</f>
        <v>*</v>
      </c>
      <c r="G18" s="95" t="str">
        <f>[14]Julho!$E$10</f>
        <v>*</v>
      </c>
      <c r="H18" s="95" t="str">
        <f>[14]Julho!$E$11</f>
        <v>*</v>
      </c>
      <c r="I18" s="95" t="str">
        <f>[14]Julho!$E$12</f>
        <v>*</v>
      </c>
      <c r="J18" s="95" t="str">
        <f>[14]Julho!$E$13</f>
        <v>*</v>
      </c>
      <c r="K18" s="95" t="str">
        <f>[14]Julho!$E$14</f>
        <v>*</v>
      </c>
      <c r="L18" s="95" t="str">
        <f>[14]Julho!$E$15</f>
        <v>*</v>
      </c>
      <c r="M18" s="95" t="str">
        <f>[14]Julho!$E$16</f>
        <v>*</v>
      </c>
      <c r="N18" s="95" t="str">
        <f>[14]Julho!$E$17</f>
        <v>*</v>
      </c>
      <c r="O18" s="95" t="str">
        <f>[14]Julho!$E$18</f>
        <v>*</v>
      </c>
      <c r="P18" s="95" t="str">
        <f>[14]Julho!$E$19</f>
        <v>*</v>
      </c>
      <c r="Q18" s="95" t="str">
        <f>[14]Julho!$E$20</f>
        <v>*</v>
      </c>
      <c r="R18" s="95" t="str">
        <f>[14]Julho!$E$21</f>
        <v>*</v>
      </c>
      <c r="S18" s="95" t="str">
        <f>[14]Julho!$E$22</f>
        <v>*</v>
      </c>
      <c r="T18" s="95" t="str">
        <f>[14]Julho!$E$23</f>
        <v>*</v>
      </c>
      <c r="U18" s="95" t="str">
        <f>[14]Julho!$E$24</f>
        <v>*</v>
      </c>
      <c r="V18" s="95" t="str">
        <f>[14]Julho!$E$25</f>
        <v>*</v>
      </c>
      <c r="W18" s="95" t="str">
        <f>[14]Julho!$E$26</f>
        <v>*</v>
      </c>
      <c r="X18" s="95" t="str">
        <f>[14]Julho!$E$27</f>
        <v>*</v>
      </c>
      <c r="Y18" s="95" t="str">
        <f>[14]Julho!$E$28</f>
        <v>*</v>
      </c>
      <c r="Z18" s="95" t="str">
        <f>[14]Julho!$E$29</f>
        <v>*</v>
      </c>
      <c r="AA18" s="95" t="str">
        <f>[14]Julho!$E$30</f>
        <v>*</v>
      </c>
      <c r="AB18" s="95" t="str">
        <f>[14]Julho!$E$31</f>
        <v>*</v>
      </c>
      <c r="AC18" s="95" t="str">
        <f>[14]Julho!$E$32</f>
        <v>*</v>
      </c>
      <c r="AD18" s="95" t="str">
        <f>[14]Julho!$E$33</f>
        <v>*</v>
      </c>
      <c r="AE18" s="95" t="str">
        <f>[14]Julho!$E$34</f>
        <v>*</v>
      </c>
      <c r="AF18" s="95" t="str">
        <f>[14]Julho!$E$35</f>
        <v>*</v>
      </c>
      <c r="AG18" s="105" t="s">
        <v>207</v>
      </c>
      <c r="AH18" s="12" t="s">
        <v>35</v>
      </c>
      <c r="AI18" s="12" t="s">
        <v>35</v>
      </c>
    </row>
    <row r="19" spans="1:37" x14ac:dyDescent="0.2">
      <c r="A19" s="51" t="s">
        <v>4</v>
      </c>
      <c r="B19" s="95">
        <f>[15]Julho!$E$5</f>
        <v>58.208333333333336</v>
      </c>
      <c r="C19" s="95">
        <f>[15]Julho!$E$6</f>
        <v>55</v>
      </c>
      <c r="D19" s="95">
        <f>[15]Julho!$E$7</f>
        <v>48.541666666666664</v>
      </c>
      <c r="E19" s="95">
        <f>[15]Julho!$E$8</f>
        <v>46.25</v>
      </c>
      <c r="F19" s="95">
        <f>[15]Julho!$E$9</f>
        <v>44.75</v>
      </c>
      <c r="G19" s="95">
        <f>[15]Julho!$E$10</f>
        <v>49.291666666666664</v>
      </c>
      <c r="H19" s="95">
        <f>[15]Julho!$E$11</f>
        <v>46.708333333333336</v>
      </c>
      <c r="I19" s="95">
        <f>[15]Julho!$E$12</f>
        <v>43.416666666666664</v>
      </c>
      <c r="J19" s="95">
        <f>[15]Julho!$E$13</f>
        <v>45.791666666666664</v>
      </c>
      <c r="K19" s="95">
        <f>[15]Julho!$E$14</f>
        <v>44.083333333333336</v>
      </c>
      <c r="L19" s="95">
        <f>[15]Julho!$E$15</f>
        <v>38.041666666666664</v>
      </c>
      <c r="M19" s="95">
        <f>[15]Julho!$E$16</f>
        <v>39.333333333333336</v>
      </c>
      <c r="N19" s="95">
        <f>[15]Julho!$E$17</f>
        <v>64.791666666666671</v>
      </c>
      <c r="O19" s="95">
        <f>[15]Julho!$E$18</f>
        <v>82.791666666666671</v>
      </c>
      <c r="P19" s="95">
        <f>[15]Julho!$E$19</f>
        <v>65.291666666666671</v>
      </c>
      <c r="Q19" s="95">
        <f>[15]Julho!$E$20</f>
        <v>53.541666666666664</v>
      </c>
      <c r="R19" s="95">
        <f>[15]Julho!$E$21</f>
        <v>56.041666666666664</v>
      </c>
      <c r="S19" s="95">
        <f>[15]Julho!$E$22</f>
        <v>61.125</v>
      </c>
      <c r="T19" s="95">
        <f>[15]Julho!$E$23</f>
        <v>74.916666666666671</v>
      </c>
      <c r="U19" s="95">
        <f>[15]Julho!$E$24</f>
        <v>62.125</v>
      </c>
      <c r="V19" s="95">
        <f>[15]Julho!$E$25</f>
        <v>52.833333333333336</v>
      </c>
      <c r="W19" s="95">
        <f>[15]Julho!$E$26</f>
        <v>57.625</v>
      </c>
      <c r="X19" s="95">
        <f>[15]Julho!$E$27</f>
        <v>49.25</v>
      </c>
      <c r="Y19" s="95">
        <f>[15]Julho!$E$28</f>
        <v>44.083333333333336</v>
      </c>
      <c r="Z19" s="95">
        <f>[15]Julho!$E$29</f>
        <v>43.375</v>
      </c>
      <c r="AA19" s="95">
        <f>[15]Julho!$E$30</f>
        <v>51.041666666666664</v>
      </c>
      <c r="AB19" s="95">
        <f>[15]Julho!$E$31</f>
        <v>44.583333333333336</v>
      </c>
      <c r="AC19" s="95">
        <f>[15]Julho!$E$32</f>
        <v>36.666666666666664</v>
      </c>
      <c r="AD19" s="95">
        <f>[15]Julho!$E$33</f>
        <v>62.125</v>
      </c>
      <c r="AE19" s="95">
        <f>[15]Julho!$E$34</f>
        <v>56.041666666666664</v>
      </c>
      <c r="AF19" s="95">
        <f>[15]Julho!$E$35</f>
        <v>52.291666666666664</v>
      </c>
      <c r="AG19" s="105">
        <f t="shared" si="1"/>
        <v>52.579301075268816</v>
      </c>
      <c r="AI19" t="s">
        <v>35</v>
      </c>
    </row>
    <row r="20" spans="1:37" x14ac:dyDescent="0.2">
      <c r="A20" s="51" t="s">
        <v>5</v>
      </c>
      <c r="B20" s="95">
        <f>[16]Julho!$E$5</f>
        <v>60.666666666666664</v>
      </c>
      <c r="C20" s="95">
        <f>[16]Julho!$E$6</f>
        <v>59.125</v>
      </c>
      <c r="D20" s="95">
        <f>[16]Julho!$E$7</f>
        <v>58.125</v>
      </c>
      <c r="E20" s="95">
        <f>[16]Julho!$E$8</f>
        <v>53.791666666666664</v>
      </c>
      <c r="F20" s="95">
        <f>[16]Julho!$E$9</f>
        <v>52.083333333333336</v>
      </c>
      <c r="G20" s="95">
        <f>[16]Julho!$E$10</f>
        <v>54.375</v>
      </c>
      <c r="H20" s="95">
        <f>[16]Julho!$E$11</f>
        <v>56.125</v>
      </c>
      <c r="I20" s="95">
        <f>[16]Julho!$E$12</f>
        <v>60.041666666666664</v>
      </c>
      <c r="J20" s="95">
        <f>[16]Julho!$E$13</f>
        <v>61.791666666666664</v>
      </c>
      <c r="K20" s="95">
        <f>[16]Julho!$E$14</f>
        <v>61.5</v>
      </c>
      <c r="L20" s="95">
        <f>[16]Julho!$E$15</f>
        <v>61.583333333333336</v>
      </c>
      <c r="M20" s="95">
        <f>[16]Julho!$E$16</f>
        <v>60.125</v>
      </c>
      <c r="N20" s="95">
        <f>[16]Julho!$E$17</f>
        <v>66.333333333333329</v>
      </c>
      <c r="O20" s="95">
        <f>[16]Julho!$E$18</f>
        <v>62.652173913043477</v>
      </c>
      <c r="P20" s="95">
        <f>[16]Julho!$E$19</f>
        <v>57.833333333333336</v>
      </c>
      <c r="Q20" s="95">
        <f>[16]Julho!$E$20</f>
        <v>57.75</v>
      </c>
      <c r="R20" s="95">
        <f>[16]Julho!$E$21</f>
        <v>62.291666666666664</v>
      </c>
      <c r="S20" s="95">
        <f>[16]Julho!$E$22</f>
        <v>59.708333333333336</v>
      </c>
      <c r="T20" s="95">
        <f>[16]Julho!$E$23</f>
        <v>56.291666666666664</v>
      </c>
      <c r="U20" s="95">
        <f>[16]Julho!$E$24</f>
        <v>66.375</v>
      </c>
      <c r="V20" s="95">
        <f>[16]Julho!$E$25</f>
        <v>60.833333333333336</v>
      </c>
      <c r="W20" s="95">
        <f>[16]Julho!$E$26</f>
        <v>50.625</v>
      </c>
      <c r="X20" s="95">
        <f>[16]Julho!$E$27</f>
        <v>52.541666666666664</v>
      </c>
      <c r="Y20" s="95">
        <f>[16]Julho!$E$28</f>
        <v>48.375</v>
      </c>
      <c r="Z20" s="95">
        <f>[16]Julho!$E$29</f>
        <v>48.666666666666664</v>
      </c>
      <c r="AA20" s="95">
        <f>[16]Julho!$E$30</f>
        <v>48.458333333333336</v>
      </c>
      <c r="AB20" s="95">
        <f>[16]Julho!$E$31</f>
        <v>64.625</v>
      </c>
      <c r="AC20" s="95">
        <f>[16]Julho!$E$32</f>
        <v>74.958333333333329</v>
      </c>
      <c r="AD20" s="95">
        <f>[16]Julho!$E$33</f>
        <v>71.25</v>
      </c>
      <c r="AE20" s="95">
        <f>[16]Julho!$E$34</f>
        <v>66.916666666666671</v>
      </c>
      <c r="AF20" s="95">
        <f>[16]Julho!$E$35</f>
        <v>53.708333333333336</v>
      </c>
      <c r="AG20" s="105">
        <f t="shared" si="1"/>
        <v>59.017005610098174</v>
      </c>
      <c r="AH20" s="12" t="s">
        <v>35</v>
      </c>
    </row>
    <row r="21" spans="1:37" x14ac:dyDescent="0.2">
      <c r="A21" s="51" t="s">
        <v>33</v>
      </c>
      <c r="B21" s="95">
        <f>[17]Julho!$E$5</f>
        <v>56.416666666666664</v>
      </c>
      <c r="C21" s="95">
        <f>[17]Julho!$E$6</f>
        <v>54.5</v>
      </c>
      <c r="D21" s="95">
        <f>[17]Julho!$E$7</f>
        <v>49.75</v>
      </c>
      <c r="E21" s="95">
        <f>[17]Julho!$E$8</f>
        <v>48.208333333333336</v>
      </c>
      <c r="F21" s="95">
        <f>[17]Julho!$E$9</f>
        <v>49.041666666666664</v>
      </c>
      <c r="G21" s="95">
        <f>[17]Julho!$E$10</f>
        <v>49.041666666666664</v>
      </c>
      <c r="H21" s="95">
        <f>[17]Julho!$E$11</f>
        <v>50.541666666666664</v>
      </c>
      <c r="I21" s="95">
        <f>[17]Julho!$E$12</f>
        <v>48.333333333333336</v>
      </c>
      <c r="J21" s="95">
        <f>[17]Julho!$E$13</f>
        <v>51.416666666666664</v>
      </c>
      <c r="K21" s="95">
        <f>[17]Julho!$E$14</f>
        <v>50.916666666666664</v>
      </c>
      <c r="L21" s="95">
        <f>[17]Julho!$E$15</f>
        <v>45.208333333333336</v>
      </c>
      <c r="M21" s="95">
        <f>[17]Julho!$E$16</f>
        <v>42.375</v>
      </c>
      <c r="N21" s="95">
        <f>[17]Julho!$E$17</f>
        <v>65.083333333333329</v>
      </c>
      <c r="O21" s="95">
        <f>[17]Julho!$E$18</f>
        <v>79.416666666666671</v>
      </c>
      <c r="P21" s="95">
        <f>[17]Julho!$E$19</f>
        <v>61.666666666666664</v>
      </c>
      <c r="Q21" s="95">
        <f>[17]Julho!$E$20</f>
        <v>54.958333333333336</v>
      </c>
      <c r="R21" s="95">
        <f>[17]Julho!$E$21</f>
        <v>55.25</v>
      </c>
      <c r="S21" s="95">
        <f>[17]Julho!$E$22</f>
        <v>58.416666666666664</v>
      </c>
      <c r="T21" s="95">
        <f>[17]Julho!$E$23</f>
        <v>65.791666666666671</v>
      </c>
      <c r="U21" s="95">
        <f>[17]Julho!$E$24</f>
        <v>58.25</v>
      </c>
      <c r="V21" s="95">
        <f>[17]Julho!$E$25</f>
        <v>50</v>
      </c>
      <c r="W21" s="95">
        <f>[17]Julho!$E$26</f>
        <v>55.708333333333336</v>
      </c>
      <c r="X21" s="95">
        <f>[17]Julho!$E$27</f>
        <v>51.583333333333336</v>
      </c>
      <c r="Y21" s="95">
        <f>[17]Julho!$E$28</f>
        <v>47.875</v>
      </c>
      <c r="Z21" s="95">
        <f>[17]Julho!$E$29</f>
        <v>44.833333333333336</v>
      </c>
      <c r="AA21" s="95">
        <f>[17]Julho!$E$30</f>
        <v>51.166666666666664</v>
      </c>
      <c r="AB21" s="95">
        <f>[17]Julho!$E$31</f>
        <v>46.708333333333336</v>
      </c>
      <c r="AC21" s="95">
        <f>[17]Julho!$E$32</f>
        <v>38.666666666666664</v>
      </c>
      <c r="AD21" s="95">
        <f>[17]Julho!$E$33</f>
        <v>56.75</v>
      </c>
      <c r="AE21" s="95">
        <f>[17]Julho!$E$34</f>
        <v>54.875</v>
      </c>
      <c r="AF21" s="95">
        <f>[17]Julho!$E$35</f>
        <v>50.166666666666664</v>
      </c>
      <c r="AG21" s="105">
        <f t="shared" si="1"/>
        <v>52.997311827956992</v>
      </c>
      <c r="AI21" t="s">
        <v>35</v>
      </c>
      <c r="AJ21" t="s">
        <v>35</v>
      </c>
    </row>
    <row r="22" spans="1:37" x14ac:dyDescent="0.2">
      <c r="A22" s="51" t="s">
        <v>6</v>
      </c>
      <c r="B22" s="95">
        <f>[18]Julho!$E$5</f>
        <v>76.125</v>
      </c>
      <c r="C22" s="95">
        <f>[18]Julho!$E$6</f>
        <v>74.666666666666671</v>
      </c>
      <c r="D22" s="95">
        <f>[18]Julho!$E$7</f>
        <v>73.458333333333329</v>
      </c>
      <c r="E22" s="95">
        <f>[18]Julho!$E$8</f>
        <v>72.041666666666671</v>
      </c>
      <c r="F22" s="95">
        <f>[18]Julho!$E$9</f>
        <v>73.708333333333329</v>
      </c>
      <c r="G22" s="95">
        <f>[18]Julho!$E$10</f>
        <v>73.208333333333329</v>
      </c>
      <c r="H22" s="95">
        <f>[18]Julho!$E$11</f>
        <v>73.958333333333329</v>
      </c>
      <c r="I22" s="95">
        <f>[18]Julho!$E$12</f>
        <v>74.5</v>
      </c>
      <c r="J22" s="95">
        <f>[18]Julho!$E$13</f>
        <v>75.583333333333329</v>
      </c>
      <c r="K22" s="95">
        <f>[18]Julho!$E$14</f>
        <v>73.708333333333329</v>
      </c>
      <c r="L22" s="95">
        <f>[18]Julho!$E$15</f>
        <v>72.458333333333329</v>
      </c>
      <c r="M22" s="95">
        <f>[18]Julho!$E$16</f>
        <v>69.791666666666671</v>
      </c>
      <c r="N22" s="95">
        <f>[18]Julho!$E$17</f>
        <v>83.458333333333329</v>
      </c>
      <c r="O22" s="95">
        <f>[18]Julho!$E$18</f>
        <v>80.333333333333329</v>
      </c>
      <c r="P22" s="95">
        <f>[18]Julho!$E$19</f>
        <v>75.913043478260875</v>
      </c>
      <c r="Q22" s="95">
        <f>[18]Julho!$E$20</f>
        <v>75.458333333333329</v>
      </c>
      <c r="R22" s="95">
        <f>[18]Julho!$E$21</f>
        <v>74.541666666666671</v>
      </c>
      <c r="S22" s="95">
        <f>[18]Julho!$E$22</f>
        <v>76.791666666666671</v>
      </c>
      <c r="T22" s="95">
        <f>[18]Julho!$E$23</f>
        <v>74.75</v>
      </c>
      <c r="U22" s="95">
        <f>[18]Julho!$E$24</f>
        <v>70.916666666666671</v>
      </c>
      <c r="V22" s="95">
        <f>[18]Julho!$E$25</f>
        <v>69.5</v>
      </c>
      <c r="W22" s="95">
        <f>[18]Julho!$E$26</f>
        <v>69.541666666666671</v>
      </c>
      <c r="X22" s="95">
        <f>[18]Julho!$E$27</f>
        <v>70.708333333333329</v>
      </c>
      <c r="Y22" s="95">
        <f>[18]Julho!$E$28</f>
        <v>67.208333333333329</v>
      </c>
      <c r="Z22" s="95">
        <f>[18]Julho!$E$29</f>
        <v>66.25</v>
      </c>
      <c r="AA22" s="95">
        <f>[18]Julho!$E$30</f>
        <v>66.458333333333329</v>
      </c>
      <c r="AB22" s="95">
        <f>[18]Julho!$E$31</f>
        <v>68.166666666666671</v>
      </c>
      <c r="AC22" s="95">
        <f>[18]Julho!$E$32</f>
        <v>64.833333333333329</v>
      </c>
      <c r="AD22" s="95">
        <f>[18]Julho!$E$33</f>
        <v>64.208333333333329</v>
      </c>
      <c r="AE22" s="95">
        <f>[18]Julho!$E$34</f>
        <v>66.916666666666671</v>
      </c>
      <c r="AF22" s="95">
        <f>[18]Julho!$E$35</f>
        <v>61.5</v>
      </c>
      <c r="AG22" s="105">
        <f t="shared" si="1"/>
        <v>71.956872370266481</v>
      </c>
      <c r="AK22" t="s">
        <v>35</v>
      </c>
    </row>
    <row r="23" spans="1:37" x14ac:dyDescent="0.2">
      <c r="A23" s="51" t="s">
        <v>7</v>
      </c>
      <c r="B23" s="95">
        <f>[19]Julho!$E$5</f>
        <v>68.041666666666671</v>
      </c>
      <c r="C23" s="95">
        <f>[19]Julho!$E$6</f>
        <v>64.125</v>
      </c>
      <c r="D23" s="95">
        <f>[19]Julho!$E$7</f>
        <v>62.916666666666664</v>
      </c>
      <c r="E23" s="95">
        <f>[19]Julho!$E$8</f>
        <v>64.75</v>
      </c>
      <c r="F23" s="95">
        <f>[19]Julho!$E$9</f>
        <v>61.666666666666664</v>
      </c>
      <c r="G23" s="95">
        <f>[19]Julho!$E$10</f>
        <v>56.791666666666664</v>
      </c>
      <c r="H23" s="95">
        <f>[19]Julho!$E$11</f>
        <v>56.333333333333336</v>
      </c>
      <c r="I23" s="95">
        <f>[19]Julho!$E$12</f>
        <v>61.083333333333336</v>
      </c>
      <c r="J23" s="95">
        <f>[19]Julho!$E$13</f>
        <v>67.291666666666671</v>
      </c>
      <c r="K23" s="95">
        <f>[19]Julho!$E$14</f>
        <v>65.208333333333329</v>
      </c>
      <c r="L23" s="95">
        <f>[19]Julho!$E$15</f>
        <v>60.583333333333336</v>
      </c>
      <c r="M23" s="95">
        <f>[19]Julho!$E$16</f>
        <v>58.875</v>
      </c>
      <c r="N23" s="95">
        <f>[19]Julho!$E$17</f>
        <v>79.625</v>
      </c>
      <c r="O23" s="95">
        <f>[19]Julho!$E$18</f>
        <v>68.708333333333329</v>
      </c>
      <c r="P23" s="95">
        <f>[19]Julho!$E$19</f>
        <v>62.791666666666664</v>
      </c>
      <c r="Q23" s="95">
        <f>[19]Julho!$E$20</f>
        <v>55.791666666666664</v>
      </c>
      <c r="R23" s="95">
        <f>[19]Julho!$E$21</f>
        <v>71.583333333333329</v>
      </c>
      <c r="S23" s="95">
        <f>[19]Julho!$E$22</f>
        <v>80.458333333333329</v>
      </c>
      <c r="T23" s="95">
        <f>[19]Julho!$E$23</f>
        <v>76.75</v>
      </c>
      <c r="U23" s="95">
        <f>[19]Julho!$E$24</f>
        <v>70.916666666666671</v>
      </c>
      <c r="V23" s="95">
        <f>[19]Julho!$E$25</f>
        <v>62.833333333333336</v>
      </c>
      <c r="W23" s="95">
        <f>[19]Julho!$E$26</f>
        <v>58.833333333333336</v>
      </c>
      <c r="X23" s="95">
        <f>[19]Julho!$E$27</f>
        <v>55.916666666666664</v>
      </c>
      <c r="Y23" s="95">
        <f>[19]Julho!$E$28</f>
        <v>49.541666666666664</v>
      </c>
      <c r="Z23" s="95">
        <f>[19]Julho!$E$29</f>
        <v>45.125</v>
      </c>
      <c r="AA23" s="95">
        <f>[19]Julho!$E$30</f>
        <v>54.333333333333336</v>
      </c>
      <c r="AB23" s="95">
        <f>[19]Julho!$E$31</f>
        <v>70.333333333333329</v>
      </c>
      <c r="AC23" s="95">
        <f>[19]Julho!$E$32</f>
        <v>82.333333333333329</v>
      </c>
      <c r="AD23" s="95">
        <f>[19]Julho!$E$33</f>
        <v>93.727272727272734</v>
      </c>
      <c r="AE23" s="95">
        <f>[19]Julho!$E$34</f>
        <v>76.083333333333329</v>
      </c>
      <c r="AF23" s="95">
        <f>[19]Julho!$E$35</f>
        <v>57.583333333333336</v>
      </c>
      <c r="AG23" s="105">
        <f t="shared" si="1"/>
        <v>65.191471163245353</v>
      </c>
    </row>
    <row r="24" spans="1:37" x14ac:dyDescent="0.2">
      <c r="A24" s="51" t="s">
        <v>153</v>
      </c>
      <c r="B24" s="95" t="str">
        <f>[20]Julho!$E$5</f>
        <v>*</v>
      </c>
      <c r="C24" s="95" t="str">
        <f>[20]Julho!$E$6</f>
        <v>*</v>
      </c>
      <c r="D24" s="95" t="str">
        <f>[20]Julho!$E$7</f>
        <v>*</v>
      </c>
      <c r="E24" s="95" t="str">
        <f>[20]Julho!$E$8</f>
        <v>*</v>
      </c>
      <c r="F24" s="95" t="str">
        <f>[20]Julho!$E$9</f>
        <v>*</v>
      </c>
      <c r="G24" s="95" t="str">
        <f>[20]Julho!$E$10</f>
        <v>*</v>
      </c>
      <c r="H24" s="95" t="str">
        <f>[20]Julho!$E$11</f>
        <v>*</v>
      </c>
      <c r="I24" s="95" t="str">
        <f>[20]Julho!$E$12</f>
        <v>*</v>
      </c>
      <c r="J24" s="95" t="str">
        <f>[20]Julho!$E$13</f>
        <v>*</v>
      </c>
      <c r="K24" s="95" t="str">
        <f>[20]Julho!$E$14</f>
        <v>*</v>
      </c>
      <c r="L24" s="95" t="str">
        <f>[20]Julho!$E$15</f>
        <v>*</v>
      </c>
      <c r="M24" s="95" t="str">
        <f>[20]Julho!$E$16</f>
        <v>*</v>
      </c>
      <c r="N24" s="95" t="str">
        <f>[20]Julho!$E$17</f>
        <v>*</v>
      </c>
      <c r="O24" s="95" t="str">
        <f>[20]Julho!$E$18</f>
        <v>*</v>
      </c>
      <c r="P24" s="95" t="str">
        <f>[20]Julho!$E$19</f>
        <v>*</v>
      </c>
      <c r="Q24" s="95" t="str">
        <f>[20]Julho!$E$20</f>
        <v>*</v>
      </c>
      <c r="R24" s="95" t="str">
        <f>[20]Julho!$E$21</f>
        <v>*</v>
      </c>
      <c r="S24" s="95" t="str">
        <f>[20]Julho!$E$22</f>
        <v>*</v>
      </c>
      <c r="T24" s="95" t="str">
        <f>[20]Julho!$E$23</f>
        <v>*</v>
      </c>
      <c r="U24" s="95">
        <f>[20]Julho!$E$24</f>
        <v>68.125</v>
      </c>
      <c r="V24" s="95">
        <f>[20]Julho!$E$25</f>
        <v>64.791666666666671</v>
      </c>
      <c r="W24" s="95">
        <f>[20]Julho!$E$26</f>
        <v>57.416666666666664</v>
      </c>
      <c r="X24" s="95">
        <f>[20]Julho!$E$27</f>
        <v>59.791666666666664</v>
      </c>
      <c r="Y24" s="95">
        <f>[20]Julho!$E$28</f>
        <v>53.333333333333336</v>
      </c>
      <c r="Z24" s="95">
        <f>[20]Julho!$E$29</f>
        <v>48.125</v>
      </c>
      <c r="AA24" s="95">
        <f>[20]Julho!$E$30</f>
        <v>55.875</v>
      </c>
      <c r="AB24" s="95">
        <f>[20]Julho!$E$31</f>
        <v>66.791666666666671</v>
      </c>
      <c r="AC24" s="95">
        <f>[20]Julho!$E$32</f>
        <v>81.291666666666671</v>
      </c>
      <c r="AD24" s="95">
        <f>[20]Julho!$E$33</f>
        <v>86.625</v>
      </c>
      <c r="AE24" s="95">
        <f>[20]Julho!$E$34</f>
        <v>76.916666666666671</v>
      </c>
      <c r="AF24" s="95">
        <f>[20]Julho!$E$35</f>
        <v>61.791666666666664</v>
      </c>
      <c r="AG24" s="105">
        <f t="shared" si="1"/>
        <v>65.072916666666657</v>
      </c>
      <c r="AI24" t="s">
        <v>35</v>
      </c>
      <c r="AK24" t="s">
        <v>35</v>
      </c>
    </row>
    <row r="25" spans="1:37" x14ac:dyDescent="0.2">
      <c r="A25" s="51" t="s">
        <v>154</v>
      </c>
      <c r="B25" s="95">
        <f>[21]Julho!$E$5</f>
        <v>75.666666666666671</v>
      </c>
      <c r="C25" s="95">
        <f>[21]Julho!$E$6</f>
        <v>72.5</v>
      </c>
      <c r="D25" s="95">
        <f>[21]Julho!$E$7</f>
        <v>70.208333333333329</v>
      </c>
      <c r="E25" s="95">
        <f>[21]Julho!$E$8</f>
        <v>66.833333333333329</v>
      </c>
      <c r="F25" s="95">
        <f>[21]Julho!$E$9</f>
        <v>66.333333333333329</v>
      </c>
      <c r="G25" s="95">
        <f>[21]Julho!$E$10</f>
        <v>66.25</v>
      </c>
      <c r="H25" s="95">
        <f>[21]Julho!$E$11</f>
        <v>67.75</v>
      </c>
      <c r="I25" s="95">
        <f>[21]Julho!$E$12</f>
        <v>70.666666666666671</v>
      </c>
      <c r="J25" s="95">
        <f>[21]Julho!$E$13</f>
        <v>81.291666666666671</v>
      </c>
      <c r="K25" s="95">
        <f>[21]Julho!$E$14</f>
        <v>79.291666666666671</v>
      </c>
      <c r="L25" s="95">
        <f>[21]Julho!$E$15</f>
        <v>72.708333333333329</v>
      </c>
      <c r="M25" s="95">
        <f>[21]Julho!$E$16</f>
        <v>61.666666666666664</v>
      </c>
      <c r="N25" s="95">
        <f>[21]Julho!$E$17</f>
        <v>77.125</v>
      </c>
      <c r="O25" s="95">
        <f>[21]Julho!$E$18</f>
        <v>74.541666666666671</v>
      </c>
      <c r="P25" s="95">
        <f>[21]Julho!$E$19</f>
        <v>76.125</v>
      </c>
      <c r="Q25" s="95">
        <f>[21]Julho!$E$20</f>
        <v>68.541666666666671</v>
      </c>
      <c r="R25" s="95" t="s">
        <v>207</v>
      </c>
      <c r="S25" s="95">
        <f>[21]Julho!$E$22</f>
        <v>84.166666666666671</v>
      </c>
      <c r="T25" s="95">
        <f>[21]Julho!$E$23</f>
        <v>79.875</v>
      </c>
      <c r="U25" s="95">
        <f>[21]Julho!$E$24</f>
        <v>72.875</v>
      </c>
      <c r="V25" s="95">
        <f>[21]Julho!$E$25</f>
        <v>67.125</v>
      </c>
      <c r="W25" s="95">
        <f>[21]Julho!$E$26</f>
        <v>66.333333333333329</v>
      </c>
      <c r="X25" s="95">
        <f>[21]Julho!$E$27</f>
        <v>66.541666666666671</v>
      </c>
      <c r="Y25" s="95">
        <f>[21]Julho!$E$28</f>
        <v>60.541666666666664</v>
      </c>
      <c r="Z25" s="95">
        <f>[21]Julho!$E$29</f>
        <v>53.541666666666664</v>
      </c>
      <c r="AA25" s="95">
        <f>[21]Julho!$E$30</f>
        <v>57.041666666666664</v>
      </c>
      <c r="AB25" s="95">
        <f>[21]Julho!$E$31</f>
        <v>81.916666666666671</v>
      </c>
      <c r="AC25" s="95">
        <f>[21]Julho!$E$32</f>
        <v>89.666666666666671</v>
      </c>
      <c r="AD25" s="95">
        <f>[21]Julho!$E$33</f>
        <v>89.916666666666671</v>
      </c>
      <c r="AE25" s="95">
        <f>[21]Julho!$E$34</f>
        <v>82.666666666666671</v>
      </c>
      <c r="AF25" s="95">
        <f>[21]Julho!$E$35</f>
        <v>75.083333333333329</v>
      </c>
      <c r="AG25" s="105">
        <f t="shared" si="1"/>
        <v>72.493055555555571</v>
      </c>
      <c r="AH25" s="12" t="s">
        <v>35</v>
      </c>
      <c r="AK25" t="s">
        <v>35</v>
      </c>
    </row>
    <row r="26" spans="1:37" x14ac:dyDescent="0.2">
      <c r="A26" s="51" t="s">
        <v>155</v>
      </c>
      <c r="B26" s="95">
        <f>[22]Julho!$E$5</f>
        <v>73.083333333333329</v>
      </c>
      <c r="C26" s="95">
        <f>[22]Julho!$E$6</f>
        <v>71.75</v>
      </c>
      <c r="D26" s="95">
        <f>[22]Julho!$E$7</f>
        <v>68.875</v>
      </c>
      <c r="E26" s="95">
        <f>[22]Julho!$E$8</f>
        <v>69.458333333333329</v>
      </c>
      <c r="F26" s="95">
        <f>[22]Julho!$E$9</f>
        <v>66.041666666666671</v>
      </c>
      <c r="G26" s="95">
        <f>[22]Julho!$E$10</f>
        <v>61.166666666666664</v>
      </c>
      <c r="H26" s="95">
        <f>[22]Julho!$E$11</f>
        <v>57.041666666666664</v>
      </c>
      <c r="I26" s="95">
        <f>[22]Julho!$E$12</f>
        <v>61.75</v>
      </c>
      <c r="J26" s="95">
        <f>[22]Julho!$E$13</f>
        <v>69.916666666666671</v>
      </c>
      <c r="K26" s="95">
        <f>[22]Julho!$E$14</f>
        <v>70.125</v>
      </c>
      <c r="L26" s="95">
        <f>[22]Julho!$E$15</f>
        <v>63.458333333333336</v>
      </c>
      <c r="M26" s="95">
        <f>[22]Julho!$E$16</f>
        <v>62.5</v>
      </c>
      <c r="N26" s="95">
        <f>[22]Julho!$E$17</f>
        <v>78.083333333333329</v>
      </c>
      <c r="O26" s="95">
        <f>[22]Julho!$E$18</f>
        <v>66.333333333333329</v>
      </c>
      <c r="P26" s="95">
        <f>[22]Julho!$E$19</f>
        <v>68.625</v>
      </c>
      <c r="Q26" s="95">
        <f>[22]Julho!$E$20</f>
        <v>58.375</v>
      </c>
      <c r="R26" s="95">
        <f>[22]Julho!$E$21</f>
        <v>70.458333333333329</v>
      </c>
      <c r="S26" s="95">
        <f>[22]Julho!$E$22</f>
        <v>78.458333333333329</v>
      </c>
      <c r="T26" s="95">
        <f>[22]Julho!$E$23</f>
        <v>72.625</v>
      </c>
      <c r="U26" s="95">
        <f>[22]Julho!$E$24</f>
        <v>74.208333333333329</v>
      </c>
      <c r="V26" s="95">
        <f>[22]Julho!$E$25</f>
        <v>67.166666666666671</v>
      </c>
      <c r="W26" s="95">
        <f>[22]Julho!$E$26</f>
        <v>62.208333333333336</v>
      </c>
      <c r="X26" s="95">
        <f>[22]Julho!$E$27</f>
        <v>57.416666666666664</v>
      </c>
      <c r="Y26" s="95">
        <f>[22]Julho!$E$28</f>
        <v>57.458333333333336</v>
      </c>
      <c r="Z26" s="95">
        <f>[22]Julho!$E$29</f>
        <v>52.166666666666664</v>
      </c>
      <c r="AA26" s="95">
        <f>[22]Julho!$E$30</f>
        <v>55.708333333333336</v>
      </c>
      <c r="AB26" s="95">
        <f>[22]Julho!$E$31</f>
        <v>66.666666666666671</v>
      </c>
      <c r="AC26" s="95">
        <f>[22]Julho!$E$32</f>
        <v>83.875</v>
      </c>
      <c r="AD26" s="95">
        <f>[22]Julho!$E$33</f>
        <v>92.75</v>
      </c>
      <c r="AE26" s="95">
        <f>[22]Julho!$E$34</f>
        <v>78.833333333333329</v>
      </c>
      <c r="AF26" s="95">
        <f>[22]Julho!$E$35</f>
        <v>62.375</v>
      </c>
      <c r="AG26" s="105">
        <f t="shared" si="1"/>
        <v>67.708333333333329</v>
      </c>
      <c r="AJ26" t="s">
        <v>35</v>
      </c>
      <c r="AK26" t="s">
        <v>35</v>
      </c>
    </row>
    <row r="27" spans="1:37" x14ac:dyDescent="0.2">
      <c r="A27" s="51" t="s">
        <v>8</v>
      </c>
      <c r="B27" s="95">
        <f>[23]Julho!$E$5</f>
        <v>71.8</v>
      </c>
      <c r="C27" s="95">
        <f>[23]Julho!$E$6</f>
        <v>70.476190476190482</v>
      </c>
      <c r="D27" s="95">
        <f>[23]Julho!$E$7</f>
        <v>71.291666666666671</v>
      </c>
      <c r="E27" s="95">
        <f>[23]Julho!$E$8</f>
        <v>72.666666666666671</v>
      </c>
      <c r="F27" s="95">
        <f>[23]Julho!$E$9</f>
        <v>67.083333333333329</v>
      </c>
      <c r="G27" s="95">
        <f>[23]Julho!$E$10</f>
        <v>70.125</v>
      </c>
      <c r="H27" s="95">
        <f>[23]Julho!$E$11</f>
        <v>67.416666666666671</v>
      </c>
      <c r="I27" s="95">
        <f>[23]Julho!$E$12</f>
        <v>69.791666666666671</v>
      </c>
      <c r="J27" s="95">
        <f>[23]Julho!$E$13</f>
        <v>84.208333333333329</v>
      </c>
      <c r="K27" s="95">
        <f>[23]Julho!$E$14</f>
        <v>67.785714285714292</v>
      </c>
      <c r="L27" s="95">
        <f>[23]Julho!$E$15</f>
        <v>66.916666666666671</v>
      </c>
      <c r="M27" s="95">
        <f>[23]Julho!$E$16</f>
        <v>58.695652173913047</v>
      </c>
      <c r="N27" s="95">
        <f>[23]Julho!$E$17</f>
        <v>80.571428571428569</v>
      </c>
      <c r="O27" s="95">
        <f>[23]Julho!$E$18</f>
        <v>76.833333333333329</v>
      </c>
      <c r="P27" s="95">
        <f>[23]Julho!$E$19</f>
        <v>68.941176470588232</v>
      </c>
      <c r="Q27" s="95">
        <f>[23]Julho!$E$20</f>
        <v>71.208333333333329</v>
      </c>
      <c r="R27" s="95">
        <f>[23]Julho!$E$21</f>
        <v>81.25</v>
      </c>
      <c r="S27" s="95">
        <f>[23]Julho!$E$22</f>
        <v>85.083333333333329</v>
      </c>
      <c r="T27" s="95">
        <f>[23]Julho!$E$23</f>
        <v>80.291666666666671</v>
      </c>
      <c r="U27" s="95">
        <f>[23]Julho!$E$24</f>
        <v>76.625</v>
      </c>
      <c r="V27" s="95">
        <f>[23]Julho!$E$25</f>
        <v>73.541666666666671</v>
      </c>
      <c r="W27" s="95">
        <f>[23]Julho!$E$26</f>
        <v>72.083333333333329</v>
      </c>
      <c r="X27" s="95">
        <f>[23]Julho!$E$27</f>
        <v>66.083333333333329</v>
      </c>
      <c r="Y27" s="95">
        <f>[23]Julho!$E$28</f>
        <v>59.958333333333336</v>
      </c>
      <c r="Z27" s="95">
        <f>[23]Julho!$E$29</f>
        <v>48</v>
      </c>
      <c r="AA27" s="95">
        <f>[23]Julho!$E$30</f>
        <v>51.166666666666664</v>
      </c>
      <c r="AB27" s="95">
        <f>[23]Julho!$E$31</f>
        <v>81.833333333333329</v>
      </c>
      <c r="AC27" s="95">
        <f>[23]Julho!$E$32</f>
        <v>92.307692307692307</v>
      </c>
      <c r="AD27" s="95">
        <f>[23]Julho!$E$33</f>
        <v>80.666666666666671</v>
      </c>
      <c r="AE27" s="95">
        <f>[23]Julho!$E$34</f>
        <v>68.5</v>
      </c>
      <c r="AF27" s="95">
        <f>[23]Julho!$E$35</f>
        <v>74.409090909090907</v>
      </c>
      <c r="AG27" s="105">
        <f t="shared" si="1"/>
        <v>71.858449844987675</v>
      </c>
    </row>
    <row r="28" spans="1:37" x14ac:dyDescent="0.2">
      <c r="A28" s="51" t="s">
        <v>9</v>
      </c>
      <c r="B28" s="95">
        <f>[24]Julho!$E$5</f>
        <v>67.541666666666671</v>
      </c>
      <c r="C28" s="95">
        <f>[24]Julho!$E$6</f>
        <v>59.916666666666664</v>
      </c>
      <c r="D28" s="95">
        <f>[24]Julho!$E$7</f>
        <v>63.708333333333336</v>
      </c>
      <c r="E28" s="95">
        <f>[24]Julho!$E$8</f>
        <v>63.291666666666664</v>
      </c>
      <c r="F28" s="95">
        <f>[24]Julho!$E$9</f>
        <v>58.125</v>
      </c>
      <c r="G28" s="95">
        <f>[24]Julho!$E$10</f>
        <v>55.083333333333336</v>
      </c>
      <c r="H28" s="95">
        <f>[24]Julho!$E$11</f>
        <v>49.333333333333336</v>
      </c>
      <c r="I28" s="95">
        <f>[24]Julho!$E$12</f>
        <v>53.666666666666664</v>
      </c>
      <c r="J28" s="95">
        <f>[24]Julho!$E$13</f>
        <v>64.125</v>
      </c>
      <c r="K28" s="95">
        <f>[24]Julho!$E$14</f>
        <v>65.583333333333329</v>
      </c>
      <c r="L28" s="95">
        <f>[24]Julho!$E$15</f>
        <v>54.041666666666664</v>
      </c>
      <c r="M28" s="95">
        <f>[24]Julho!$E$16</f>
        <v>51.708333333333336</v>
      </c>
      <c r="N28" s="95">
        <f>[24]Julho!$E$17</f>
        <v>74.458333333333329</v>
      </c>
      <c r="O28" s="95">
        <f>[24]Julho!$E$18</f>
        <v>69.208333333333329</v>
      </c>
      <c r="P28" s="95">
        <f>[24]Julho!$E$19</f>
        <v>61.958333333333336</v>
      </c>
      <c r="Q28" s="95">
        <f>[24]Julho!$E$20</f>
        <v>55.833333333333336</v>
      </c>
      <c r="R28" s="95">
        <f>[24]Julho!$E$21</f>
        <v>62.333333333333336</v>
      </c>
      <c r="S28" s="95">
        <f>[24]Julho!$E$22</f>
        <v>77.375</v>
      </c>
      <c r="T28" s="95">
        <f>[24]Julho!$E$23</f>
        <v>71.291666666666671</v>
      </c>
      <c r="U28" s="95">
        <f>[24]Julho!$E$24</f>
        <v>67.625</v>
      </c>
      <c r="V28" s="95">
        <f>[24]Julho!$E$25</f>
        <v>63.166666666666664</v>
      </c>
      <c r="W28" s="95">
        <f>[24]Julho!$E$26</f>
        <v>57.041666666666664</v>
      </c>
      <c r="X28" s="95">
        <f>[24]Julho!$E$27</f>
        <v>54.875</v>
      </c>
      <c r="Y28" s="95">
        <f>[24]Julho!$E$28</f>
        <v>49.875</v>
      </c>
      <c r="Z28" s="95">
        <f>[24]Julho!$E$29</f>
        <v>39.333333333333336</v>
      </c>
      <c r="AA28" s="95">
        <f>[24]Julho!$E$30</f>
        <v>49.625</v>
      </c>
      <c r="AB28" s="95">
        <f>[24]Julho!$E$31</f>
        <v>60.75</v>
      </c>
      <c r="AC28" s="95">
        <f>[24]Julho!$E$32</f>
        <v>79.958333333333329</v>
      </c>
      <c r="AD28" s="95">
        <f>[24]Julho!$E$33</f>
        <v>82.041666666666671</v>
      </c>
      <c r="AE28" s="95">
        <f>[24]Julho!$E$34</f>
        <v>71.125</v>
      </c>
      <c r="AF28" s="95">
        <f>[24]Julho!$E$35</f>
        <v>58.958333333333336</v>
      </c>
      <c r="AG28" s="105">
        <f t="shared" si="1"/>
        <v>61.708333333333343</v>
      </c>
      <c r="AJ28" t="s">
        <v>35</v>
      </c>
    </row>
    <row r="29" spans="1:37" hidden="1" x14ac:dyDescent="0.2">
      <c r="A29" s="51" t="s">
        <v>32</v>
      </c>
      <c r="B29" s="95" t="str">
        <f>[25]Julho!$E$5</f>
        <v>*</v>
      </c>
      <c r="C29" s="95" t="str">
        <f>[25]Julho!$E$6</f>
        <v>*</v>
      </c>
      <c r="D29" s="95" t="str">
        <f>[25]Julho!$E$7</f>
        <v>*</v>
      </c>
      <c r="E29" s="95" t="str">
        <f>[25]Julho!$E$8</f>
        <v>*</v>
      </c>
      <c r="F29" s="95" t="str">
        <f>[25]Julho!$E$9</f>
        <v>*</v>
      </c>
      <c r="G29" s="95" t="str">
        <f>[25]Julho!$E$10</f>
        <v>*</v>
      </c>
      <c r="H29" s="95" t="str">
        <f>[25]Julho!$E$11</f>
        <v>*</v>
      </c>
      <c r="I29" s="95" t="str">
        <f>[25]Julho!$E$12</f>
        <v>*</v>
      </c>
      <c r="J29" s="95" t="str">
        <f>[25]Julho!$E$13</f>
        <v>*</v>
      </c>
      <c r="K29" s="95" t="str">
        <f>[25]Julho!$E$14</f>
        <v>*</v>
      </c>
      <c r="L29" s="95" t="str">
        <f>[25]Julho!$E$15</f>
        <v>*</v>
      </c>
      <c r="M29" s="95" t="str">
        <f>[25]Julho!$E$16</f>
        <v>*</v>
      </c>
      <c r="N29" s="95" t="str">
        <f>[25]Julho!$E$17</f>
        <v>*</v>
      </c>
      <c r="O29" s="95" t="str">
        <f>[25]Julho!$E$18</f>
        <v>*</v>
      </c>
      <c r="P29" s="95" t="str">
        <f>[25]Julho!$E$19</f>
        <v>*</v>
      </c>
      <c r="Q29" s="95" t="str">
        <f>[25]Julho!$E$20</f>
        <v>*</v>
      </c>
      <c r="R29" s="95" t="str">
        <f>[25]Julho!$E$21</f>
        <v>*</v>
      </c>
      <c r="S29" s="95" t="str">
        <f>[25]Julho!$E$22</f>
        <v>*</v>
      </c>
      <c r="T29" s="95" t="str">
        <f>[25]Julho!$E$23</f>
        <v>*</v>
      </c>
      <c r="U29" s="95" t="str">
        <f>[25]Julho!$E$24</f>
        <v>*</v>
      </c>
      <c r="V29" s="95" t="str">
        <f>[25]Julho!$E$25</f>
        <v>*</v>
      </c>
      <c r="W29" s="95" t="str">
        <f>[25]Julho!$E$26</f>
        <v>*</v>
      </c>
      <c r="X29" s="95" t="str">
        <f>[25]Julho!$E$27</f>
        <v>*</v>
      </c>
      <c r="Y29" s="95" t="str">
        <f>[25]Julho!$E$28</f>
        <v>*</v>
      </c>
      <c r="Z29" s="95" t="str">
        <f>[25]Julho!$E$29</f>
        <v>*</v>
      </c>
      <c r="AA29" s="95" t="str">
        <f>[25]Julho!$E$30</f>
        <v>*</v>
      </c>
      <c r="AB29" s="95" t="str">
        <f>[25]Julho!$E$31</f>
        <v>*</v>
      </c>
      <c r="AC29" s="95" t="str">
        <f>[25]Julho!$E$32</f>
        <v>*</v>
      </c>
      <c r="AD29" s="95" t="str">
        <f>[25]Julho!$E$33</f>
        <v>*</v>
      </c>
      <c r="AE29" s="95" t="str">
        <f>[25]Julho!$E$34</f>
        <v>*</v>
      </c>
      <c r="AF29" s="95" t="str">
        <f>[25]Julho!$E$35</f>
        <v>*</v>
      </c>
      <c r="AG29" s="105" t="s">
        <v>207</v>
      </c>
      <c r="AK29" t="s">
        <v>35</v>
      </c>
    </row>
    <row r="30" spans="1:37" x14ac:dyDescent="0.2">
      <c r="A30" s="51" t="s">
        <v>10</v>
      </c>
      <c r="B30" s="95">
        <f>[26]Julho!$E$5</f>
        <v>75.416666666666671</v>
      </c>
      <c r="C30" s="95">
        <f>[26]Julho!$E$6</f>
        <v>70.083333333333329</v>
      </c>
      <c r="D30" s="95">
        <f>[26]Julho!$E$7</f>
        <v>66.583333333333329</v>
      </c>
      <c r="E30" s="95">
        <f>[26]Julho!$E$8</f>
        <v>66.541666666666671</v>
      </c>
      <c r="F30" s="95">
        <f>[26]Julho!$E$9</f>
        <v>63.541666666666664</v>
      </c>
      <c r="G30" s="95">
        <f>[26]Julho!$E$10</f>
        <v>59.833333333333336</v>
      </c>
      <c r="H30" s="95">
        <f>[26]Julho!$E$11</f>
        <v>52.958333333333336</v>
      </c>
      <c r="I30" s="95">
        <f>[26]Julho!$E$12</f>
        <v>55.208333333333336</v>
      </c>
      <c r="J30" s="95">
        <f>[26]Julho!$E$13</f>
        <v>69.041666666666671</v>
      </c>
      <c r="K30" s="95">
        <f>[26]Julho!$E$14</f>
        <v>66.166666666666671</v>
      </c>
      <c r="L30" s="95">
        <f>[26]Julho!$E$15</f>
        <v>58.041666666666664</v>
      </c>
      <c r="M30" s="95">
        <f>[26]Julho!$E$16</f>
        <v>52.166666666666664</v>
      </c>
      <c r="N30" s="95">
        <f>[26]Julho!$E$17</f>
        <v>79.333333333333329</v>
      </c>
      <c r="O30" s="95">
        <f>[26]Julho!$E$18</f>
        <v>71.125</v>
      </c>
      <c r="P30" s="95">
        <f>[26]Julho!$E$19</f>
        <v>71.416666666666671</v>
      </c>
      <c r="Q30" s="95">
        <f>[26]Julho!$E$20</f>
        <v>66.25</v>
      </c>
      <c r="R30" s="95">
        <f>[26]Julho!$E$21</f>
        <v>77.333333333333329</v>
      </c>
      <c r="S30" s="95">
        <f>[26]Julho!$E$22</f>
        <v>80.875</v>
      </c>
      <c r="T30" s="95">
        <f>[26]Julho!$E$23</f>
        <v>77.416666666666671</v>
      </c>
      <c r="U30" s="95">
        <f>[26]Julho!$E$24</f>
        <v>71.458333333333329</v>
      </c>
      <c r="V30" s="95">
        <f>[26]Julho!$E$25</f>
        <v>65.708333333333329</v>
      </c>
      <c r="W30" s="95">
        <f>[26]Julho!$E$26</f>
        <v>59.208333333333336</v>
      </c>
      <c r="X30" s="95">
        <f>[26]Julho!$E$27</f>
        <v>56.458333333333336</v>
      </c>
      <c r="Y30" s="95">
        <f>[26]Julho!$E$28</f>
        <v>48.666666666666664</v>
      </c>
      <c r="Z30" s="95">
        <f>[26]Julho!$E$29</f>
        <v>47.083333333333336</v>
      </c>
      <c r="AA30" s="95">
        <f>[26]Julho!$E$30</f>
        <v>52.125</v>
      </c>
      <c r="AB30" s="95">
        <f>[26]Julho!$E$31</f>
        <v>72.833333333333329</v>
      </c>
      <c r="AC30" s="95">
        <f>[26]Julho!$E$32</f>
        <v>88.666666666666671</v>
      </c>
      <c r="AD30" s="95">
        <f>[26]Julho!$E$33</f>
        <v>94.083333333333329</v>
      </c>
      <c r="AE30" s="95">
        <f>[26]Julho!$E$34</f>
        <v>80.416666666666671</v>
      </c>
      <c r="AF30" s="95">
        <f>[26]Julho!$E$35</f>
        <v>65.833333333333329</v>
      </c>
      <c r="AG30" s="105">
        <f t="shared" si="1"/>
        <v>67.157258064516114</v>
      </c>
      <c r="AJ30" t="s">
        <v>35</v>
      </c>
      <c r="AK30" t="s">
        <v>35</v>
      </c>
    </row>
    <row r="31" spans="1:37" x14ac:dyDescent="0.2">
      <c r="A31" s="51" t="s">
        <v>156</v>
      </c>
      <c r="B31" s="95" t="str">
        <f>[27]Julho!$E$5</f>
        <v>*</v>
      </c>
      <c r="C31" s="95" t="str">
        <f>[27]Julho!$E$6</f>
        <v>*</v>
      </c>
      <c r="D31" s="95" t="str">
        <f>[27]Julho!$E$7</f>
        <v>*</v>
      </c>
      <c r="E31" s="95" t="str">
        <f>[27]Julho!$E$8</f>
        <v>*</v>
      </c>
      <c r="F31" s="95" t="str">
        <f>[27]Julho!$E$9</f>
        <v>*</v>
      </c>
      <c r="G31" s="95" t="str">
        <f>[27]Julho!$E$10</f>
        <v>*</v>
      </c>
      <c r="H31" s="95" t="str">
        <f>[27]Julho!$E$11</f>
        <v>*</v>
      </c>
      <c r="I31" s="95" t="str">
        <f>[27]Julho!$E$12</f>
        <v>*</v>
      </c>
      <c r="J31" s="95" t="str">
        <f>[27]Julho!$E$13</f>
        <v>*</v>
      </c>
      <c r="K31" s="95" t="str">
        <f>[27]Julho!$E$14</f>
        <v>*</v>
      </c>
      <c r="L31" s="95" t="str">
        <f>[27]Julho!$E$15</f>
        <v>*</v>
      </c>
      <c r="M31" s="95" t="str">
        <f>[27]Julho!$E$16</f>
        <v>*</v>
      </c>
      <c r="N31" s="95" t="str">
        <f>[27]Julho!$E$17</f>
        <v>*</v>
      </c>
      <c r="O31" s="95" t="str">
        <f>[27]Julho!$E$18</f>
        <v>*</v>
      </c>
      <c r="P31" s="95" t="str">
        <f>[27]Julho!$E$19</f>
        <v>*</v>
      </c>
      <c r="Q31" s="95" t="str">
        <f>[27]Julho!$E$20</f>
        <v>*</v>
      </c>
      <c r="R31" s="95" t="str">
        <f>[27]Julho!$E$21</f>
        <v>*</v>
      </c>
      <c r="S31" s="95" t="str">
        <f>[27]Julho!$E$22</f>
        <v>*</v>
      </c>
      <c r="T31" s="95">
        <f>[27]Julho!$E$23</f>
        <v>78.333333333333329</v>
      </c>
      <c r="U31" s="95">
        <f>[27]Julho!$E$24</f>
        <v>77.041666666666671</v>
      </c>
      <c r="V31" s="95">
        <f>[27]Julho!$E$25</f>
        <v>70.833333333333329</v>
      </c>
      <c r="W31" s="95">
        <f>[27]Julho!$E$26</f>
        <v>66.291666666666671</v>
      </c>
      <c r="X31" s="95">
        <f>[27]Julho!$E$27</f>
        <v>62.875</v>
      </c>
      <c r="Y31" s="95">
        <f>[27]Julho!$E$28</f>
        <v>61.208333333333336</v>
      </c>
      <c r="Z31" s="95">
        <f>[27]Julho!$E$29</f>
        <v>57</v>
      </c>
      <c r="AA31" s="95">
        <f>[27]Julho!$E$30</f>
        <v>65</v>
      </c>
      <c r="AB31" s="95">
        <f>[27]Julho!$E$31</f>
        <v>80.5</v>
      </c>
      <c r="AC31" s="95">
        <f>[27]Julho!$E$32</f>
        <v>87.375</v>
      </c>
      <c r="AD31" s="95">
        <f>[27]Julho!$E$33</f>
        <v>94.125</v>
      </c>
      <c r="AE31" s="95">
        <f>[27]Julho!$E$34</f>
        <v>79.708333333333329</v>
      </c>
      <c r="AF31" s="95">
        <f>[27]Julho!$E$35</f>
        <v>68.291666666666671</v>
      </c>
      <c r="AG31" s="105">
        <f t="shared" si="1"/>
        <v>72.967948717948715</v>
      </c>
      <c r="AH31" s="12" t="s">
        <v>35</v>
      </c>
      <c r="AJ31" t="s">
        <v>35</v>
      </c>
    </row>
    <row r="32" spans="1:37" x14ac:dyDescent="0.2">
      <c r="A32" s="51" t="s">
        <v>11</v>
      </c>
      <c r="B32" s="95">
        <f>[28]Julho!$E$5</f>
        <v>76.416666666666671</v>
      </c>
      <c r="C32" s="95">
        <f>[28]Julho!$E$6</f>
        <v>75.541666666666671</v>
      </c>
      <c r="D32" s="95">
        <f>[28]Julho!$E$7</f>
        <v>76</v>
      </c>
      <c r="E32" s="95">
        <f>[28]Julho!$E$8</f>
        <v>74.75</v>
      </c>
      <c r="F32" s="95">
        <f>[28]Julho!$E$9</f>
        <v>73.916666666666671</v>
      </c>
      <c r="G32" s="95">
        <f>[28]Julho!$E$10</f>
        <v>71.708333333333329</v>
      </c>
      <c r="H32" s="95">
        <f>[28]Julho!$E$11</f>
        <v>69</v>
      </c>
      <c r="I32" s="95">
        <f>[28]Julho!$E$12</f>
        <v>67.541666666666671</v>
      </c>
      <c r="J32" s="95">
        <f>[28]Julho!$E$13</f>
        <v>74.041666666666671</v>
      </c>
      <c r="K32" s="95">
        <f>[28]Julho!$E$14</f>
        <v>70.791666666666671</v>
      </c>
      <c r="L32" s="95">
        <f>[28]Julho!$E$15</f>
        <v>68.791666666666671</v>
      </c>
      <c r="M32" s="95">
        <f>[28]Julho!$E$16</f>
        <v>66.583333333333329</v>
      </c>
      <c r="N32" s="95">
        <f>[28]Julho!$E$17</f>
        <v>74.833333333333329</v>
      </c>
      <c r="O32" s="95">
        <f>[28]Julho!$E$18</f>
        <v>64.458333333333329</v>
      </c>
      <c r="P32" s="95">
        <f>[28]Julho!$E$19</f>
        <v>69.38095238095238</v>
      </c>
      <c r="Q32" s="95">
        <f>[28]Julho!$E$20</f>
        <v>68.625</v>
      </c>
      <c r="R32" s="95">
        <f>[28]Julho!$E$21</f>
        <v>74.125</v>
      </c>
      <c r="S32" s="95">
        <f>[28]Julho!$E$22</f>
        <v>76.625</v>
      </c>
      <c r="T32" s="95">
        <f>[28]Julho!$E$23</f>
        <v>72.375</v>
      </c>
      <c r="U32" s="95">
        <f>[28]Julho!$E$24</f>
        <v>72.958333333333329</v>
      </c>
      <c r="V32" s="95">
        <f>[28]Julho!$E$25</f>
        <v>68.666666666666671</v>
      </c>
      <c r="W32" s="95">
        <f>[28]Julho!$E$26</f>
        <v>62.583333333333336</v>
      </c>
      <c r="X32" s="95">
        <f>[28]Julho!$E$27</f>
        <v>64.75</v>
      </c>
      <c r="Y32" s="95">
        <f>[28]Julho!$E$28</f>
        <v>66.5</v>
      </c>
      <c r="Z32" s="95">
        <f>[28]Julho!$E$29</f>
        <v>61.708333333333336</v>
      </c>
      <c r="AA32" s="95">
        <f>[28]Julho!$E$30</f>
        <v>65.541666666666671</v>
      </c>
      <c r="AB32" s="95">
        <f>[28]Julho!$E$31</f>
        <v>70.875</v>
      </c>
      <c r="AC32" s="95">
        <f>[28]Julho!$E$32</f>
        <v>77.291666666666671</v>
      </c>
      <c r="AD32" s="95">
        <f>[28]Julho!$E$33</f>
        <v>88.666666666666671</v>
      </c>
      <c r="AE32" s="95">
        <f>[28]Julho!$E$34</f>
        <v>77.208333333333329</v>
      </c>
      <c r="AF32" s="95">
        <f>[28]Julho!$E$35</f>
        <v>67.083333333333329</v>
      </c>
      <c r="AG32" s="105">
        <f t="shared" si="1"/>
        <v>71.269009216589865</v>
      </c>
      <c r="AK32" t="s">
        <v>35</v>
      </c>
    </row>
    <row r="33" spans="1:38" s="5" customFormat="1" x14ac:dyDescent="0.2">
      <c r="A33" s="51" t="s">
        <v>12</v>
      </c>
      <c r="B33" s="95">
        <f>[29]Julho!$E$5</f>
        <v>73.541666666666671</v>
      </c>
      <c r="C33" s="95">
        <f>[29]Julho!$E$6</f>
        <v>74.583333333333329</v>
      </c>
      <c r="D33" s="95">
        <f>[29]Julho!$E$7</f>
        <v>71.333333333333329</v>
      </c>
      <c r="E33" s="95">
        <f>[29]Julho!$E$8</f>
        <v>68.916666666666671</v>
      </c>
      <c r="F33" s="95">
        <f>[29]Julho!$E$9</f>
        <v>71</v>
      </c>
      <c r="G33" s="95">
        <f>[29]Julho!$E$10</f>
        <v>74.083333333333329</v>
      </c>
      <c r="H33" s="95">
        <f>[29]Julho!$E$11</f>
        <v>76.458333333333329</v>
      </c>
      <c r="I33" s="95">
        <f>[29]Julho!$E$12</f>
        <v>74.541666666666671</v>
      </c>
      <c r="J33" s="95">
        <f>[29]Julho!$E$13</f>
        <v>74.75</v>
      </c>
      <c r="K33" s="95">
        <f>[29]Julho!$E$14</f>
        <v>79.208333333333329</v>
      </c>
      <c r="L33" s="95">
        <f>[29]Julho!$E$15</f>
        <v>74.791666666666671</v>
      </c>
      <c r="M33" s="95">
        <f>[29]Julho!$E$16</f>
        <v>72.791666666666671</v>
      </c>
      <c r="N33" s="95">
        <f>[29]Julho!$E$17</f>
        <v>70.583333333333329</v>
      </c>
      <c r="O33" s="95">
        <f>[29]Julho!$E$18</f>
        <v>62.458333333333336</v>
      </c>
      <c r="P33" s="95">
        <f>[29]Julho!$E$19</f>
        <v>69</v>
      </c>
      <c r="Q33" s="95">
        <f>[29]Julho!$E$20</f>
        <v>72.375</v>
      </c>
      <c r="R33" s="95">
        <f>[29]Julho!$E$21</f>
        <v>70.416666666666671</v>
      </c>
      <c r="S33" s="95">
        <f>[29]Julho!$E$22</f>
        <v>69</v>
      </c>
      <c r="T33" s="95">
        <f>[29]Julho!$E$23</f>
        <v>69.833333333333329</v>
      </c>
      <c r="U33" s="95">
        <f>[29]Julho!$E$24</f>
        <v>73.166666666666671</v>
      </c>
      <c r="V33" s="95">
        <f>[29]Julho!$E$25</f>
        <v>66.25</v>
      </c>
      <c r="W33" s="95">
        <f>[29]Julho!$E$26</f>
        <v>63.333333333333336</v>
      </c>
      <c r="X33" s="95">
        <f>[29]Julho!$E$27</f>
        <v>66.666666666666671</v>
      </c>
      <c r="Y33" s="95">
        <f>[29]Julho!$E$28</f>
        <v>66.375</v>
      </c>
      <c r="Z33" s="95">
        <f>[29]Julho!$E$29</f>
        <v>65.5</v>
      </c>
      <c r="AA33" s="95">
        <f>[29]Julho!$E$30</f>
        <v>68.458333333333329</v>
      </c>
      <c r="AB33" s="95">
        <f>[29]Julho!$E$31</f>
        <v>66</v>
      </c>
      <c r="AC33" s="95">
        <f>[29]Julho!$E$32</f>
        <v>74.75</v>
      </c>
      <c r="AD33" s="95">
        <f>[29]Julho!$E$33</f>
        <v>77.541666666666671</v>
      </c>
      <c r="AE33" s="95">
        <f>[29]Julho!$E$34</f>
        <v>71.833333333333329</v>
      </c>
      <c r="AF33" s="95">
        <f>[29]Julho!$E$35</f>
        <v>67.166666666666671</v>
      </c>
      <c r="AG33" s="105">
        <f t="shared" si="1"/>
        <v>70.86155913978493</v>
      </c>
    </row>
    <row r="34" spans="1:38" x14ac:dyDescent="0.2">
      <c r="A34" s="51" t="s">
        <v>13</v>
      </c>
      <c r="B34" s="95">
        <f>[30]Julho!$E$5</f>
        <v>73.583333333333329</v>
      </c>
      <c r="C34" s="95">
        <f>[30]Julho!$E$6</f>
        <v>72.125</v>
      </c>
      <c r="D34" s="95">
        <f>[30]Julho!$E$7</f>
        <v>71.375</v>
      </c>
      <c r="E34" s="95">
        <f>[30]Julho!$E$8</f>
        <v>69.5</v>
      </c>
      <c r="F34" s="95">
        <f>[30]Julho!$E$9</f>
        <v>68.75</v>
      </c>
      <c r="G34" s="95">
        <f>[30]Julho!$E$10</f>
        <v>68.708333333333329</v>
      </c>
      <c r="H34" s="95">
        <f>[30]Julho!$E$11</f>
        <v>68.458333333333329</v>
      </c>
      <c r="I34" s="95">
        <f>[30]Julho!$E$12</f>
        <v>68.625</v>
      </c>
      <c r="J34" s="95">
        <f>[30]Julho!$E$13</f>
        <v>69.375</v>
      </c>
      <c r="K34" s="95">
        <f>[30]Julho!$E$14</f>
        <v>67.541666666666671</v>
      </c>
      <c r="L34" s="95">
        <f>[30]Julho!$E$15</f>
        <v>67</v>
      </c>
      <c r="M34" s="95">
        <f>[30]Julho!$E$16</f>
        <v>62.333333333333336</v>
      </c>
      <c r="N34" s="95">
        <f>[30]Julho!$E$17</f>
        <v>79.708333333333329</v>
      </c>
      <c r="O34" s="95">
        <f>[30]Julho!$E$18</f>
        <v>75.208333333333329</v>
      </c>
      <c r="P34" s="95">
        <f>[30]Julho!$E$19</f>
        <v>77.416666666666671</v>
      </c>
      <c r="Q34" s="95">
        <f>[30]Julho!$E$20</f>
        <v>75.583333333333329</v>
      </c>
      <c r="R34" s="95">
        <f>[30]Julho!$E$21</f>
        <v>78.833333333333329</v>
      </c>
      <c r="S34" s="95">
        <f>[30]Julho!$E$22</f>
        <v>75.75</v>
      </c>
      <c r="T34" s="95">
        <f>[30]Julho!$E$23</f>
        <v>70.416666666666671</v>
      </c>
      <c r="U34" s="95">
        <f>[30]Julho!$E$24</f>
        <v>76.083333333333329</v>
      </c>
      <c r="V34" s="95">
        <f>[30]Julho!$E$25</f>
        <v>70.625</v>
      </c>
      <c r="W34" s="95">
        <f>[30]Julho!$E$26</f>
        <v>67.708333333333329</v>
      </c>
      <c r="X34" s="95">
        <f>[30]Julho!$E$27</f>
        <v>65.5</v>
      </c>
      <c r="Y34" s="95">
        <f>[30]Julho!$E$28</f>
        <v>65.083333333333329</v>
      </c>
      <c r="Z34" s="95">
        <f>[30]Julho!$E$29</f>
        <v>67.875</v>
      </c>
      <c r="AA34" s="95">
        <f>[30]Julho!$E$30</f>
        <v>66.125</v>
      </c>
      <c r="AB34" s="95">
        <f>[30]Julho!$E$31</f>
        <v>73.666666666666671</v>
      </c>
      <c r="AC34" s="95">
        <f>[30]Julho!$E$32</f>
        <v>80.166666666666671</v>
      </c>
      <c r="AD34" s="95">
        <f>[30]Julho!$E$33</f>
        <v>80.75</v>
      </c>
      <c r="AE34" s="95">
        <f>[30]Julho!$E$34</f>
        <v>73.125</v>
      </c>
      <c r="AF34" s="95">
        <f>[30]Julho!$E$35</f>
        <v>69.375</v>
      </c>
      <c r="AG34" s="105">
        <f t="shared" si="1"/>
        <v>71.495967741935488</v>
      </c>
      <c r="AJ34" t="s">
        <v>35</v>
      </c>
    </row>
    <row r="35" spans="1:38" x14ac:dyDescent="0.2">
      <c r="A35" s="51" t="s">
        <v>157</v>
      </c>
      <c r="B35" s="95">
        <f>[31]Julho!$E$5</f>
        <v>71.625</v>
      </c>
      <c r="C35" s="95">
        <f>[31]Julho!$E$6</f>
        <v>73.125</v>
      </c>
      <c r="D35" s="95">
        <f>[31]Julho!$E$7</f>
        <v>64.333333333333329</v>
      </c>
      <c r="E35" s="95">
        <f>[31]Julho!$E$8</f>
        <v>64.416666666666671</v>
      </c>
      <c r="F35" s="95">
        <f>[31]Julho!$E$9</f>
        <v>62.541666666666664</v>
      </c>
      <c r="G35" s="95">
        <f>[31]Julho!$E$10</f>
        <v>61.791666666666664</v>
      </c>
      <c r="H35" s="95">
        <f>[31]Julho!$E$11</f>
        <v>52.333333333333336</v>
      </c>
      <c r="I35" s="95">
        <f>[31]Julho!$E$12</f>
        <v>57.416666666666664</v>
      </c>
      <c r="J35" s="95">
        <f>[31]Julho!$E$13</f>
        <v>63</v>
      </c>
      <c r="K35" s="95">
        <f>[31]Julho!$E$14</f>
        <v>63.583333333333336</v>
      </c>
      <c r="L35" s="95">
        <f>[31]Julho!$E$15</f>
        <v>59.833333333333336</v>
      </c>
      <c r="M35" s="95">
        <f>[31]Julho!$E$16</f>
        <v>53.916666666666664</v>
      </c>
      <c r="N35" s="95">
        <f>[31]Julho!$E$17</f>
        <v>79.208333333333329</v>
      </c>
      <c r="O35" s="95">
        <f>[31]Julho!$E$18</f>
        <v>72.666666666666671</v>
      </c>
      <c r="P35" s="95">
        <f>[31]Julho!$E$19</f>
        <v>66.208333333333329</v>
      </c>
      <c r="Q35" s="95">
        <f>[31]Julho!$E$20</f>
        <v>59.375</v>
      </c>
      <c r="R35" s="95">
        <f>[31]Julho!$E$21</f>
        <v>71.25</v>
      </c>
      <c r="S35" s="95">
        <f>[31]Julho!$E$22</f>
        <v>81.333333333333329</v>
      </c>
      <c r="T35" s="95">
        <f>[31]Julho!$E$23</f>
        <v>76.083333333333329</v>
      </c>
      <c r="U35" s="95">
        <f>[31]Julho!$E$24</f>
        <v>71.958333333333329</v>
      </c>
      <c r="V35" s="95">
        <f>[31]Julho!$E$25</f>
        <v>65.75</v>
      </c>
      <c r="W35" s="95">
        <f>[31]Julho!$E$26</f>
        <v>64.291666666666671</v>
      </c>
      <c r="X35" s="95">
        <f>[31]Julho!$E$27</f>
        <v>58.5</v>
      </c>
      <c r="Y35" s="95">
        <f>[31]Julho!$E$28</f>
        <v>54.708333333333336</v>
      </c>
      <c r="Z35" s="95">
        <f>[31]Julho!$E$29</f>
        <v>48</v>
      </c>
      <c r="AA35" s="95">
        <f>[31]Julho!$E$30</f>
        <v>52.708333333333336</v>
      </c>
      <c r="AB35" s="95">
        <f>[31]Julho!$E$31</f>
        <v>63.833333333333336</v>
      </c>
      <c r="AC35" s="95">
        <f>[31]Julho!$E$32</f>
        <v>82.833333333333329</v>
      </c>
      <c r="AD35" s="95">
        <f>[31]Julho!$E$33</f>
        <v>87.25</v>
      </c>
      <c r="AE35" s="95">
        <f>[31]Julho!$E$34</f>
        <v>75.666666666666671</v>
      </c>
      <c r="AF35" s="95">
        <f>[31]Julho!$E$35</f>
        <v>63.416666666666664</v>
      </c>
      <c r="AG35" s="105">
        <f t="shared" si="1"/>
        <v>65.901881720430097</v>
      </c>
      <c r="AK35" t="s">
        <v>35</v>
      </c>
    </row>
    <row r="36" spans="1:38" x14ac:dyDescent="0.2">
      <c r="A36" s="51" t="s">
        <v>128</v>
      </c>
      <c r="B36" s="95" t="str">
        <f>[32]Julho!$E$5</f>
        <v>*</v>
      </c>
      <c r="C36" s="95" t="str">
        <f>[32]Julho!$E$6</f>
        <v>*</v>
      </c>
      <c r="D36" s="95" t="str">
        <f>[32]Julho!$E$7</f>
        <v>*</v>
      </c>
      <c r="E36" s="95" t="str">
        <f>[32]Julho!$E$8</f>
        <v>*</v>
      </c>
      <c r="F36" s="95" t="str">
        <f>[32]Julho!$E$9</f>
        <v>*</v>
      </c>
      <c r="G36" s="95" t="str">
        <f>[32]Julho!$E$10</f>
        <v>*</v>
      </c>
      <c r="H36" s="95" t="str">
        <f>[32]Julho!$E$11</f>
        <v>*</v>
      </c>
      <c r="I36" s="95" t="str">
        <f>[32]Julho!$E$12</f>
        <v>*</v>
      </c>
      <c r="J36" s="95" t="str">
        <f>[32]Julho!$E$13</f>
        <v>*</v>
      </c>
      <c r="K36" s="95" t="str">
        <f>[32]Julho!$E$14</f>
        <v>*</v>
      </c>
      <c r="L36" s="95" t="str">
        <f>[32]Julho!$E$15</f>
        <v>*</v>
      </c>
      <c r="M36" s="95" t="str">
        <f>[32]Julho!$E$16</f>
        <v>*</v>
      </c>
      <c r="N36" s="95" t="str">
        <f>[32]Julho!$E$17</f>
        <v>*</v>
      </c>
      <c r="O36" s="95" t="str">
        <f>[32]Julho!$E$18</f>
        <v>*</v>
      </c>
      <c r="P36" s="95" t="str">
        <f>[32]Julho!$E$19</f>
        <v>*</v>
      </c>
      <c r="Q36" s="95" t="str">
        <f>[32]Julho!$E$20</f>
        <v>*</v>
      </c>
      <c r="R36" s="95" t="str">
        <f>[32]Julho!$E$21</f>
        <v>*</v>
      </c>
      <c r="S36" s="95" t="str">
        <f>[32]Julho!$E$22</f>
        <v>*</v>
      </c>
      <c r="T36" s="95" t="str">
        <f>[32]Julho!$E$23</f>
        <v>*</v>
      </c>
      <c r="U36" s="95" t="str">
        <f>[32]Julho!$E$24</f>
        <v>*</v>
      </c>
      <c r="V36" s="95">
        <f>[32]Julho!$E$25</f>
        <v>66</v>
      </c>
      <c r="W36" s="95">
        <f>[32]Julho!$E$26</f>
        <v>60.083333333333336</v>
      </c>
      <c r="X36" s="95">
        <f>[32]Julho!$E$27</f>
        <v>55.541666666666664</v>
      </c>
      <c r="Y36" s="95">
        <f>[32]Julho!$E$28</f>
        <v>49.333333333333336</v>
      </c>
      <c r="Z36" s="95">
        <f>[32]Julho!$E$29</f>
        <v>41.875</v>
      </c>
      <c r="AA36" s="95">
        <f>[32]Julho!$E$30</f>
        <v>56.375</v>
      </c>
      <c r="AB36" s="95">
        <f>[32]Julho!$E$31</f>
        <v>69.333333333333329</v>
      </c>
      <c r="AC36" s="95">
        <f>[32]Julho!$E$32</f>
        <v>83.75</v>
      </c>
      <c r="AD36" s="95">
        <f>[32]Julho!$E$33</f>
        <v>85.166666666666671</v>
      </c>
      <c r="AE36" s="95">
        <f>[32]Julho!$E$34</f>
        <v>74.875</v>
      </c>
      <c r="AF36" s="95">
        <f>[32]Julho!$E$35</f>
        <v>63.25</v>
      </c>
      <c r="AG36" s="105">
        <f t="shared" si="1"/>
        <v>64.143939393939391</v>
      </c>
      <c r="AK36" t="s">
        <v>35</v>
      </c>
    </row>
    <row r="37" spans="1:38" x14ac:dyDescent="0.2">
      <c r="A37" s="51" t="s">
        <v>14</v>
      </c>
      <c r="B37" s="95">
        <f>[33]Julho!$E$5</f>
        <v>61.291666666666664</v>
      </c>
      <c r="C37" s="95">
        <f>[33]Julho!$E$6</f>
        <v>63.875</v>
      </c>
      <c r="D37" s="95">
        <f>[33]Julho!$E$7</f>
        <v>61.041666666666664</v>
      </c>
      <c r="E37" s="95">
        <f>[33]Julho!$E$8</f>
        <v>60.458333333333336</v>
      </c>
      <c r="F37" s="95">
        <f>[33]Julho!$E$9</f>
        <v>60.791666666666664</v>
      </c>
      <c r="G37" s="95">
        <f>[33]Julho!$E$10</f>
        <v>56.791666666666664</v>
      </c>
      <c r="H37" s="95">
        <f>[33]Julho!$E$11</f>
        <v>56.208333333333336</v>
      </c>
      <c r="I37" s="95">
        <f>[33]Julho!$E$12</f>
        <v>54.409090909090907</v>
      </c>
      <c r="J37" s="95">
        <f>[33]Julho!$E$13</f>
        <v>54.304347826086953</v>
      </c>
      <c r="K37" s="95">
        <f>[33]Julho!$E$14</f>
        <v>55.333333333333336</v>
      </c>
      <c r="L37" s="95">
        <f>[33]Julho!$E$15</f>
        <v>53.833333333333336</v>
      </c>
      <c r="M37" s="95">
        <f>[33]Julho!$E$16</f>
        <v>51.958333333333336</v>
      </c>
      <c r="N37" s="95">
        <f>[33]Julho!$E$17</f>
        <v>66.416666666666671</v>
      </c>
      <c r="O37" s="95">
        <f>[33]Julho!$E$18</f>
        <v>72.625</v>
      </c>
      <c r="P37" s="95">
        <f>[33]Julho!$E$19</f>
        <v>68.25</v>
      </c>
      <c r="Q37" s="95">
        <f>[33]Julho!$E$20</f>
        <v>57.333333333333336</v>
      </c>
      <c r="R37" s="95">
        <f>[33]Julho!$E$21</f>
        <v>63</v>
      </c>
      <c r="S37" s="95">
        <f>[33]Julho!$E$22</f>
        <v>65.5</v>
      </c>
      <c r="T37" s="95">
        <f>[33]Julho!$E$23</f>
        <v>70.166666666666671</v>
      </c>
      <c r="U37" s="95">
        <f>[33]Julho!$E$24</f>
        <v>61.041666666666664</v>
      </c>
      <c r="V37" s="95">
        <f>[33]Julho!$E$25</f>
        <v>58.541666666666664</v>
      </c>
      <c r="W37" s="95">
        <f>[33]Julho!$E$26</f>
        <v>58.652173913043477</v>
      </c>
      <c r="X37" s="95">
        <f>[33]Julho!$E$27</f>
        <v>55.458333333333336</v>
      </c>
      <c r="Y37" s="95">
        <f>[33]Julho!$E$28</f>
        <v>51.541666666666664</v>
      </c>
      <c r="Z37" s="95">
        <f>[33]Julho!$E$29</f>
        <v>57.958333333333336</v>
      </c>
      <c r="AA37" s="95">
        <f>[33]Julho!$E$30</f>
        <v>57.375</v>
      </c>
      <c r="AB37" s="95">
        <f>[33]Julho!$E$31</f>
        <v>54.130434782608695</v>
      </c>
      <c r="AC37" s="95">
        <f>[33]Julho!$E$32</f>
        <v>49.375</v>
      </c>
      <c r="AD37" s="95">
        <f>[33]Julho!$E$33</f>
        <v>60.458333333333336</v>
      </c>
      <c r="AE37" s="95">
        <f>[33]Julho!$E$34</f>
        <v>62.041666666666664</v>
      </c>
      <c r="AF37" s="95">
        <f>[33]Julho!$E$35</f>
        <v>57.125</v>
      </c>
      <c r="AG37" s="105">
        <f t="shared" si="1"/>
        <v>59.267345616048296</v>
      </c>
      <c r="AI37" t="s">
        <v>35</v>
      </c>
      <c r="AK37" t="s">
        <v>35</v>
      </c>
    </row>
    <row r="38" spans="1:38" hidden="1" x14ac:dyDescent="0.2">
      <c r="A38" s="51" t="s">
        <v>158</v>
      </c>
      <c r="B38" s="95" t="str">
        <f>[34]Julho!$E$5</f>
        <v>*</v>
      </c>
      <c r="C38" s="95" t="str">
        <f>[34]Julho!$E$6</f>
        <v>*</v>
      </c>
      <c r="D38" s="95" t="str">
        <f>[34]Julho!$E$7</f>
        <v>*</v>
      </c>
      <c r="E38" s="95" t="str">
        <f>[34]Julho!$E$8</f>
        <v>*</v>
      </c>
      <c r="F38" s="95" t="str">
        <f>[34]Julho!$E$9</f>
        <v>*</v>
      </c>
      <c r="G38" s="95" t="str">
        <f>[34]Julho!$E$10</f>
        <v>*</v>
      </c>
      <c r="H38" s="95" t="str">
        <f>[34]Julho!$E$11</f>
        <v>*</v>
      </c>
      <c r="I38" s="95" t="str">
        <f>[34]Julho!$E$12</f>
        <v>*</v>
      </c>
      <c r="J38" s="95" t="str">
        <f>[34]Julho!$E$13</f>
        <v>*</v>
      </c>
      <c r="K38" s="95" t="str">
        <f>[34]Julho!$E$14</f>
        <v>*</v>
      </c>
      <c r="L38" s="95" t="str">
        <f>[34]Julho!$E$15</f>
        <v>*</v>
      </c>
      <c r="M38" s="95" t="str">
        <f>[34]Julho!$E$16</f>
        <v>*</v>
      </c>
      <c r="N38" s="95" t="str">
        <f>[34]Julho!$E$17</f>
        <v>*</v>
      </c>
      <c r="O38" s="95" t="str">
        <f>[34]Julho!$E$18</f>
        <v>*</v>
      </c>
      <c r="P38" s="95" t="str">
        <f>[34]Julho!$E$19</f>
        <v>*</v>
      </c>
      <c r="Q38" s="95" t="str">
        <f>[34]Julho!$E$20</f>
        <v>*</v>
      </c>
      <c r="R38" s="95" t="str">
        <f>[34]Julho!$E$21</f>
        <v>*</v>
      </c>
      <c r="S38" s="95" t="str">
        <f>[34]Julho!$E$22</f>
        <v>*</v>
      </c>
      <c r="T38" s="95" t="str">
        <f>[34]Julho!$E$23</f>
        <v>*</v>
      </c>
      <c r="U38" s="95" t="str">
        <f>[34]Julho!$E$24</f>
        <v>*</v>
      </c>
      <c r="V38" s="95" t="str">
        <f>[34]Julho!$E$25</f>
        <v>*</v>
      </c>
      <c r="W38" s="95" t="str">
        <f>[34]Julho!$E$26</f>
        <v>*</v>
      </c>
      <c r="X38" s="95" t="str">
        <f>[34]Julho!$E$27</f>
        <v>*</v>
      </c>
      <c r="Y38" s="95" t="str">
        <f>[34]Julho!$E$28</f>
        <v>*</v>
      </c>
      <c r="Z38" s="95" t="str">
        <f>[34]Julho!$E$29</f>
        <v>*</v>
      </c>
      <c r="AA38" s="95" t="str">
        <f>[34]Julho!$E$30</f>
        <v>*</v>
      </c>
      <c r="AB38" s="95" t="str">
        <f>[34]Julho!$E$31</f>
        <v>*</v>
      </c>
      <c r="AC38" s="95" t="str">
        <f>[34]Julho!$E$32</f>
        <v>*</v>
      </c>
      <c r="AD38" s="95" t="str">
        <f>[34]Julho!$E$33</f>
        <v>*</v>
      </c>
      <c r="AE38" s="95" t="str">
        <f>[34]Julho!$E$34</f>
        <v>*</v>
      </c>
      <c r="AF38" s="95" t="str">
        <f>[34]Julho!$E$35</f>
        <v>*</v>
      </c>
      <c r="AG38" s="105" t="s">
        <v>207</v>
      </c>
      <c r="AI38" t="s">
        <v>35</v>
      </c>
      <c r="AJ38" t="s">
        <v>35</v>
      </c>
    </row>
    <row r="39" spans="1:38" x14ac:dyDescent="0.2">
      <c r="A39" s="51" t="s">
        <v>15</v>
      </c>
      <c r="B39" s="95">
        <f>[35]Julho!$E$5</f>
        <v>73</v>
      </c>
      <c r="C39" s="95">
        <f>[35]Julho!$E$6</f>
        <v>72.125</v>
      </c>
      <c r="D39" s="95">
        <f>[35]Julho!$E$7</f>
        <v>72.083333333333329</v>
      </c>
      <c r="E39" s="95">
        <f>[35]Julho!$E$8</f>
        <v>75.583333333333329</v>
      </c>
      <c r="F39" s="95">
        <f>[35]Julho!$E$9</f>
        <v>69.041666666666671</v>
      </c>
      <c r="G39" s="95">
        <f>[35]Julho!$E$10</f>
        <v>65</v>
      </c>
      <c r="H39" s="95">
        <f>[35]Julho!$E$11</f>
        <v>62.458333333333336</v>
      </c>
      <c r="I39" s="95">
        <f>[35]Julho!$E$12</f>
        <v>55.541666666666664</v>
      </c>
      <c r="J39" s="95">
        <f>[35]Julho!$E$13</f>
        <v>71.541666666666671</v>
      </c>
      <c r="K39" s="95">
        <f>[35]Julho!$E$14</f>
        <v>67.375</v>
      </c>
      <c r="L39" s="95">
        <f>[35]Julho!$E$15</f>
        <v>56.416666666666664</v>
      </c>
      <c r="M39" s="95">
        <f>[35]Julho!$E$16</f>
        <v>51.625</v>
      </c>
      <c r="N39" s="95">
        <f>[35]Julho!$E$17</f>
        <v>86</v>
      </c>
      <c r="O39" s="95">
        <f>[35]Julho!$E$18</f>
        <v>69.625</v>
      </c>
      <c r="P39" s="95">
        <f>[35]Julho!$E$19</f>
        <v>70.291666666666671</v>
      </c>
      <c r="Q39" s="95">
        <f>[35]Julho!$E$20</f>
        <v>64.625</v>
      </c>
      <c r="R39" s="95">
        <f>[35]Julho!$E$21</f>
        <v>82.5</v>
      </c>
      <c r="S39" s="95">
        <f>[35]Julho!$E$22</f>
        <v>88.375</v>
      </c>
      <c r="T39" s="95">
        <f>[35]Julho!$E$23</f>
        <v>78.75</v>
      </c>
      <c r="U39" s="95">
        <f>[35]Julho!$E$24</f>
        <v>78.541666666666671</v>
      </c>
      <c r="V39" s="95">
        <f>[35]Julho!$E$25</f>
        <v>71.5</v>
      </c>
      <c r="W39" s="95">
        <f>[35]Julho!$E$26</f>
        <v>64.25</v>
      </c>
      <c r="X39" s="95">
        <f>[35]Julho!$E$27</f>
        <v>52.833333333333336</v>
      </c>
      <c r="Y39" s="95">
        <f>[35]Julho!$E$28</f>
        <v>50.458333333333336</v>
      </c>
      <c r="Z39" s="95">
        <f>[35]Julho!$E$29</f>
        <v>48.375</v>
      </c>
      <c r="AA39" s="95">
        <f>[35]Julho!$E$30</f>
        <v>54.458333333333336</v>
      </c>
      <c r="AB39" s="95">
        <f>[35]Julho!$E$31</f>
        <v>75.833333333333329</v>
      </c>
      <c r="AC39" s="95">
        <f>[35]Julho!$E$32</f>
        <v>84.416666666666671</v>
      </c>
      <c r="AD39" s="95">
        <f>[35]Julho!$E$33</f>
        <v>90.666666666666671</v>
      </c>
      <c r="AE39" s="95">
        <f>[35]Julho!$E$34</f>
        <v>81.708333333333329</v>
      </c>
      <c r="AF39" s="95">
        <f>[35]Julho!$E$35</f>
        <v>64.083333333333329</v>
      </c>
      <c r="AG39" s="105">
        <f t="shared" si="1"/>
        <v>69.325268817204289</v>
      </c>
      <c r="AH39" s="12" t="s">
        <v>35</v>
      </c>
      <c r="AI39" t="s">
        <v>35</v>
      </c>
      <c r="AK39" t="s">
        <v>35</v>
      </c>
    </row>
    <row r="40" spans="1:38" x14ac:dyDescent="0.2">
      <c r="A40" s="51" t="s">
        <v>16</v>
      </c>
      <c r="B40" s="95">
        <f>[36]Julho!$E$5</f>
        <v>63.041666666666664</v>
      </c>
      <c r="C40" s="95">
        <f>[36]Julho!$E$6</f>
        <v>62.166666666666664</v>
      </c>
      <c r="D40" s="95">
        <f>[36]Julho!$E$7</f>
        <v>58.708333333333336</v>
      </c>
      <c r="E40" s="95">
        <f>[36]Julho!$E$8</f>
        <v>53.833333333333336</v>
      </c>
      <c r="F40" s="95">
        <f>[36]Julho!$E$9</f>
        <v>53.833333333333336</v>
      </c>
      <c r="G40" s="95">
        <f>[36]Julho!$E$10</f>
        <v>48.875</v>
      </c>
      <c r="H40" s="95">
        <f>[36]Julho!$E$11</f>
        <v>51.083333333333336</v>
      </c>
      <c r="I40" s="95">
        <f>[36]Julho!$E$12</f>
        <v>56.041666666666664</v>
      </c>
      <c r="J40" s="95">
        <f>[36]Julho!$E$13</f>
        <v>64.583333333333329</v>
      </c>
      <c r="K40" s="95">
        <f>[36]Julho!$E$14</f>
        <v>61.125</v>
      </c>
      <c r="L40" s="95">
        <f>[36]Julho!$E$15</f>
        <v>58.125</v>
      </c>
      <c r="M40" s="95">
        <f>[36]Julho!$E$16</f>
        <v>56.291666666666664</v>
      </c>
      <c r="N40" s="95">
        <f>[36]Julho!$E$17</f>
        <v>64.25</v>
      </c>
      <c r="O40" s="95">
        <f>[36]Julho!$E$18</f>
        <v>58.421052631578945</v>
      </c>
      <c r="P40" s="95">
        <f>[36]Julho!$E$19</f>
        <v>59.208333333333336</v>
      </c>
      <c r="Q40" s="95">
        <f>[36]Julho!$E$20</f>
        <v>68.75</v>
      </c>
      <c r="R40" s="95">
        <f>[36]Julho!$E$21</f>
        <v>75.041666666666671</v>
      </c>
      <c r="S40" s="95">
        <f>[36]Julho!$E$22</f>
        <v>67.208333333333329</v>
      </c>
      <c r="T40" s="95">
        <f>[36]Julho!$E$23</f>
        <v>57.166666666666664</v>
      </c>
      <c r="U40" s="95">
        <f>[36]Julho!$E$24</f>
        <v>60.25</v>
      </c>
      <c r="V40" s="95">
        <f>[36]Julho!$E$25</f>
        <v>56.833333333333336</v>
      </c>
      <c r="W40" s="95">
        <f>[36]Julho!$E$26</f>
        <v>48.25</v>
      </c>
      <c r="X40" s="95">
        <f>[36]Julho!$E$27</f>
        <v>42.5</v>
      </c>
      <c r="Y40" s="95">
        <f>[36]Julho!$E$28</f>
        <v>47.541666666666664</v>
      </c>
      <c r="Z40" s="95">
        <f>[36]Julho!$E$29</f>
        <v>55.375</v>
      </c>
      <c r="AA40" s="95">
        <f>[36]Julho!$E$30</f>
        <v>64</v>
      </c>
      <c r="AB40" s="95">
        <f>[36]Julho!$E$31</f>
        <v>82.375</v>
      </c>
      <c r="AC40" s="95">
        <f>[36]Julho!$E$32</f>
        <v>85.583333333333329</v>
      </c>
      <c r="AD40" s="95">
        <f>[36]Julho!$E$33</f>
        <v>77.541666666666671</v>
      </c>
      <c r="AE40" s="95">
        <f>[36]Julho!$E$34</f>
        <v>70.375</v>
      </c>
      <c r="AF40" s="95">
        <f>[36]Julho!$E$35</f>
        <v>55.875</v>
      </c>
      <c r="AG40" s="105">
        <f t="shared" si="1"/>
        <v>60.782399547255231</v>
      </c>
      <c r="AJ40" t="s">
        <v>35</v>
      </c>
      <c r="AK40" t="s">
        <v>35</v>
      </c>
    </row>
    <row r="41" spans="1:38" x14ac:dyDescent="0.2">
      <c r="A41" s="51" t="s">
        <v>159</v>
      </c>
      <c r="B41" s="95">
        <f>[37]Julho!$E$5</f>
        <v>74.291666666666671</v>
      </c>
      <c r="C41" s="95">
        <f>[37]Julho!$E$6</f>
        <v>72.625</v>
      </c>
      <c r="D41" s="95">
        <f>[37]Julho!$E$7</f>
        <v>71.75</v>
      </c>
      <c r="E41" s="95">
        <f>[37]Julho!$E$8</f>
        <v>67.625</v>
      </c>
      <c r="F41" s="95">
        <f>[37]Julho!$E$9</f>
        <v>70.083333333333329</v>
      </c>
      <c r="G41" s="95">
        <f>[37]Julho!$E$10</f>
        <v>68.25</v>
      </c>
      <c r="H41" s="95">
        <f>[37]Julho!$E$11</f>
        <v>59.708333333333336</v>
      </c>
      <c r="I41" s="95">
        <f>[37]Julho!$E$12</f>
        <v>65.25</v>
      </c>
      <c r="J41" s="95">
        <f>[37]Julho!$E$13</f>
        <v>70.875</v>
      </c>
      <c r="K41" s="95">
        <f>[37]Julho!$E$14</f>
        <v>68.291666666666671</v>
      </c>
      <c r="L41" s="95">
        <f>[37]Julho!$E$15</f>
        <v>61.291666666666664</v>
      </c>
      <c r="M41" s="95">
        <f>[37]Julho!$E$16</f>
        <v>57.916666666666664</v>
      </c>
      <c r="N41" s="95">
        <f>[37]Julho!$E$17</f>
        <v>75.833333333333329</v>
      </c>
      <c r="O41" s="95">
        <f>[37]Julho!$E$18</f>
        <v>78.25</v>
      </c>
      <c r="P41" s="95">
        <f>[37]Julho!$E$19</f>
        <v>74.666666666666671</v>
      </c>
      <c r="Q41" s="95">
        <f>[37]Julho!$E$20</f>
        <v>64.25</v>
      </c>
      <c r="R41" s="95">
        <f>[37]Julho!$E$21</f>
        <v>68.458333333333329</v>
      </c>
      <c r="S41" s="95">
        <f>[37]Julho!$E$22</f>
        <v>73.958333333333329</v>
      </c>
      <c r="T41" s="95">
        <f>[37]Julho!$E$23</f>
        <v>76</v>
      </c>
      <c r="U41" s="95">
        <f>[37]Julho!$E$24</f>
        <v>73.833333333333329</v>
      </c>
      <c r="V41" s="95">
        <f>[37]Julho!$E$25</f>
        <v>65.333333333333329</v>
      </c>
      <c r="W41" s="95">
        <f>[37]Julho!$E$26</f>
        <v>58.25</v>
      </c>
      <c r="X41" s="95">
        <f>[37]Julho!$E$27</f>
        <v>58.041666666666664</v>
      </c>
      <c r="Y41" s="95">
        <f>[37]Julho!$E$28</f>
        <v>58.791666666666664</v>
      </c>
      <c r="Z41" s="95">
        <f>[37]Julho!$E$29</f>
        <v>58.958333333333336</v>
      </c>
      <c r="AA41" s="95">
        <f>[37]Julho!$E$30</f>
        <v>60.25</v>
      </c>
      <c r="AB41" s="95">
        <f>[37]Julho!$E$31</f>
        <v>56.625</v>
      </c>
      <c r="AC41" s="95">
        <f>[37]Julho!$E$32</f>
        <v>66.75</v>
      </c>
      <c r="AD41" s="95">
        <f>[37]Julho!$E$33</f>
        <v>78.666666666666671</v>
      </c>
      <c r="AE41" s="95">
        <f>[37]Julho!$E$34</f>
        <v>72.208333333333329</v>
      </c>
      <c r="AF41" s="95">
        <f>[37]Julho!$E$35</f>
        <v>65.916666666666671</v>
      </c>
      <c r="AG41" s="105">
        <f t="shared" si="1"/>
        <v>67.51612903225805</v>
      </c>
      <c r="AI41" t="s">
        <v>35</v>
      </c>
      <c r="AJ41" t="s">
        <v>35</v>
      </c>
    </row>
    <row r="42" spans="1:38" x14ac:dyDescent="0.2">
      <c r="A42" s="51" t="s">
        <v>17</v>
      </c>
      <c r="B42" s="95">
        <f>[38]Julho!$E$5</f>
        <v>81.041666666666671</v>
      </c>
      <c r="C42" s="95">
        <f>[38]Julho!$E$6</f>
        <v>80.458333333333329</v>
      </c>
      <c r="D42" s="95">
        <f>[38]Julho!$E$7</f>
        <v>76.083333333333329</v>
      </c>
      <c r="E42" s="95">
        <f>[38]Julho!$E$8</f>
        <v>67.958333333333329</v>
      </c>
      <c r="F42" s="95">
        <f>[38]Julho!$E$9</f>
        <v>71.333333333333329</v>
      </c>
      <c r="G42" s="95">
        <f>[38]Julho!$E$10</f>
        <v>69.125</v>
      </c>
      <c r="H42" s="95">
        <f>[38]Julho!$E$11</f>
        <v>57.458333333333336</v>
      </c>
      <c r="I42" s="95">
        <f>[38]Julho!$E$12</f>
        <v>67.458333333333329</v>
      </c>
      <c r="J42" s="95">
        <f>[38]Julho!$E$13</f>
        <v>72.708333333333329</v>
      </c>
      <c r="K42" s="95">
        <f>[38]Julho!$E$14</f>
        <v>71.833333333333329</v>
      </c>
      <c r="L42" s="95">
        <f>[38]Julho!$E$15</f>
        <v>67.458333333333329</v>
      </c>
      <c r="M42" s="95">
        <f>[38]Julho!$E$16</f>
        <v>68.375</v>
      </c>
      <c r="N42" s="95">
        <f>[38]Julho!$E$17</f>
        <v>78.791666666666671</v>
      </c>
      <c r="O42" s="95">
        <f>[38]Julho!$E$18</f>
        <v>73.458333333333329</v>
      </c>
      <c r="P42" s="95">
        <f>[38]Julho!$E$19</f>
        <v>74.458333333333329</v>
      </c>
      <c r="Q42" s="95">
        <f>[38]Julho!$E$20</f>
        <v>68.625</v>
      </c>
      <c r="R42" s="95">
        <f>[38]Julho!$E$21</f>
        <v>75.833333333333329</v>
      </c>
      <c r="S42" s="95">
        <f>[38]Julho!$E$22</f>
        <v>80.083333333333329</v>
      </c>
      <c r="T42" s="95">
        <f>[38]Julho!$E$23</f>
        <v>75.166666666666671</v>
      </c>
      <c r="U42" s="95">
        <f>[38]Julho!$E$24</f>
        <v>73.5</v>
      </c>
      <c r="V42" s="95">
        <f>[38]Julho!$E$25</f>
        <v>67.708333333333329</v>
      </c>
      <c r="W42" s="95">
        <f>[38]Julho!$E$26</f>
        <v>63</v>
      </c>
      <c r="X42" s="95">
        <f>[38]Julho!$E$27</f>
        <v>61.541666666666664</v>
      </c>
      <c r="Y42" s="95">
        <f>[38]Julho!$E$28</f>
        <v>63.333333333333336</v>
      </c>
      <c r="Z42" s="95">
        <f>[38]Julho!$E$29</f>
        <v>57.166666666666664</v>
      </c>
      <c r="AA42" s="95">
        <f>[38]Julho!$E$30</f>
        <v>62.875</v>
      </c>
      <c r="AB42" s="95">
        <f>[38]Julho!$E$31</f>
        <v>69.125</v>
      </c>
      <c r="AC42" s="95">
        <f>[38]Julho!$E$32</f>
        <v>82.375</v>
      </c>
      <c r="AD42" s="95">
        <f>[38]Julho!$E$33</f>
        <v>88.875</v>
      </c>
      <c r="AE42" s="95">
        <f>[38]Julho!$E$34</f>
        <v>79.458333333333329</v>
      </c>
      <c r="AF42" s="95">
        <f>[38]Julho!$E$35</f>
        <v>68.291666666666671</v>
      </c>
      <c r="AG42" s="105">
        <f t="shared" si="1"/>
        <v>71.450268817204289</v>
      </c>
      <c r="AJ42" t="s">
        <v>35</v>
      </c>
      <c r="AK42" t="s">
        <v>35</v>
      </c>
    </row>
    <row r="43" spans="1:38" x14ac:dyDescent="0.2">
      <c r="A43" s="51" t="s">
        <v>141</v>
      </c>
      <c r="B43" s="95">
        <f>[39]Julho!$E$5</f>
        <v>81.541666666666671</v>
      </c>
      <c r="C43" s="95">
        <f>[39]Julho!$E$6</f>
        <v>76.125</v>
      </c>
      <c r="D43" s="95">
        <f>[39]Julho!$E$7</f>
        <v>75.916666666666671</v>
      </c>
      <c r="E43" s="95">
        <f>[39]Julho!$E$8</f>
        <v>76.791666666666671</v>
      </c>
      <c r="F43" s="95">
        <f>[39]Julho!$E$9</f>
        <v>68.041666666666671</v>
      </c>
      <c r="G43" s="95">
        <f>[39]Julho!$E$10</f>
        <v>62.25</v>
      </c>
      <c r="H43" s="95">
        <f>[39]Julho!$E$11</f>
        <v>56.625</v>
      </c>
      <c r="I43" s="95">
        <f>[39]Julho!$E$12</f>
        <v>67.083333333333329</v>
      </c>
      <c r="J43" s="95">
        <f>[39]Julho!$E$13</f>
        <v>86.666666666666671</v>
      </c>
      <c r="K43" s="95">
        <f>[39]Julho!$E$14</f>
        <v>76</v>
      </c>
      <c r="L43" s="95">
        <f>[39]Julho!$E$15</f>
        <v>71.958333333333329</v>
      </c>
      <c r="M43" s="95">
        <f>[39]Julho!$E$16</f>
        <v>60.75</v>
      </c>
      <c r="N43" s="95">
        <f>[39]Julho!$E$17</f>
        <v>78.083333333333329</v>
      </c>
      <c r="O43" s="95">
        <f>[39]Julho!$E$18</f>
        <v>79.333333333333329</v>
      </c>
      <c r="P43" s="95">
        <f>[39]Julho!$E$19</f>
        <v>72.416666666666671</v>
      </c>
      <c r="Q43" s="95">
        <f>[39]Julho!$E$20</f>
        <v>55.375</v>
      </c>
      <c r="R43" s="95">
        <f>[39]Julho!$E$21</f>
        <v>67.5</v>
      </c>
      <c r="S43" s="95">
        <f>[39]Julho!$E$22</f>
        <v>82</v>
      </c>
      <c r="T43" s="95">
        <f>[39]Julho!$E$23</f>
        <v>83.458333333333329</v>
      </c>
      <c r="U43" s="95">
        <f>[39]Julho!$E$24</f>
        <v>73.166666666666671</v>
      </c>
      <c r="V43" s="95">
        <f>[39]Julho!$E$25</f>
        <v>69.458333333333329</v>
      </c>
      <c r="W43" s="95">
        <f>[39]Julho!$E$26</f>
        <v>63.333333333333336</v>
      </c>
      <c r="X43" s="95">
        <f>[39]Julho!$E$27</f>
        <v>56.875</v>
      </c>
      <c r="Y43" s="95">
        <f>[39]Julho!$E$28</f>
        <v>56.458333333333336</v>
      </c>
      <c r="Z43" s="95">
        <f>[39]Julho!$E$29</f>
        <v>58.166666666666664</v>
      </c>
      <c r="AA43" s="95">
        <f>[39]Julho!$E$30</f>
        <v>58.833333333333336</v>
      </c>
      <c r="AB43" s="95">
        <f>[39]Julho!$E$31</f>
        <v>62.708333333333336</v>
      </c>
      <c r="AC43" s="95">
        <f>[39]Julho!$E$32</f>
        <v>70.583333333333329</v>
      </c>
      <c r="AD43" s="95">
        <f>[39]Julho!$E$33</f>
        <v>80.583333333333329</v>
      </c>
      <c r="AE43" s="95">
        <f>[39]Julho!$E$34</f>
        <v>75.166666666666671</v>
      </c>
      <c r="AF43" s="95">
        <f>[39]Julho!$E$35</f>
        <v>71.25</v>
      </c>
      <c r="AG43" s="105">
        <f t="shared" si="1"/>
        <v>70.145161290322562</v>
      </c>
      <c r="AK43" t="s">
        <v>35</v>
      </c>
    </row>
    <row r="44" spans="1:38" x14ac:dyDescent="0.2">
      <c r="A44" s="51" t="s">
        <v>18</v>
      </c>
      <c r="B44" s="95">
        <f>[40]Julho!$E$5</f>
        <v>62.458333333333336</v>
      </c>
      <c r="C44" s="95">
        <f>[40]Julho!$E$6</f>
        <v>64.416666666666671</v>
      </c>
      <c r="D44" s="95">
        <f>[40]Julho!$E$7</f>
        <v>58.458333333333336</v>
      </c>
      <c r="E44" s="95">
        <f>[40]Julho!$E$8</f>
        <v>58.333333333333336</v>
      </c>
      <c r="F44" s="95">
        <f>[40]Julho!$E$9</f>
        <v>54.541666666666664</v>
      </c>
      <c r="G44" s="95">
        <f>[40]Julho!$E$10</f>
        <v>56.916666666666664</v>
      </c>
      <c r="H44" s="95">
        <f>[40]Julho!$E$11</f>
        <v>59.541666666666664</v>
      </c>
      <c r="I44" s="95">
        <f>[40]Julho!$E$12</f>
        <v>59.333333333333336</v>
      </c>
      <c r="J44" s="95">
        <f>[40]Julho!$E$13</f>
        <v>58.208333333333336</v>
      </c>
      <c r="K44" s="95">
        <f>[40]Julho!$E$14</f>
        <v>61.583333333333336</v>
      </c>
      <c r="L44" s="95">
        <f>[40]Julho!$E$15</f>
        <v>59.75</v>
      </c>
      <c r="M44" s="95">
        <f>[40]Julho!$E$16</f>
        <v>52.958333333333336</v>
      </c>
      <c r="N44" s="95">
        <f>[40]Julho!$E$17</f>
        <v>82.125</v>
      </c>
      <c r="O44" s="95">
        <f>[40]Julho!$E$18</f>
        <v>81.125</v>
      </c>
      <c r="P44" s="95">
        <f>[40]Julho!$E$19</f>
        <v>67.208333333333329</v>
      </c>
      <c r="Q44" s="95">
        <f>[40]Julho!$E$20</f>
        <v>59.083333333333336</v>
      </c>
      <c r="R44" s="95">
        <f>[40]Julho!$E$21</f>
        <v>68.875</v>
      </c>
      <c r="S44" s="95">
        <f>[40]Julho!$E$22</f>
        <v>76.958333333333329</v>
      </c>
      <c r="T44" s="95">
        <f>[40]Julho!$E$23</f>
        <v>74.75</v>
      </c>
      <c r="U44" s="95">
        <f>[40]Julho!$E$24</f>
        <v>70.625</v>
      </c>
      <c r="V44" s="95">
        <f>[40]Julho!$E$25</f>
        <v>59.458333333333336</v>
      </c>
      <c r="W44" s="95">
        <f>[40]Julho!$E$26</f>
        <v>56.083333333333336</v>
      </c>
      <c r="X44" s="95">
        <f>[40]Julho!$E$27</f>
        <v>53.125</v>
      </c>
      <c r="Y44" s="95">
        <f>[40]Julho!$E$28</f>
        <v>53.291666666666664</v>
      </c>
      <c r="Z44" s="95">
        <f>[40]Julho!$E$29</f>
        <v>45.458333333333336</v>
      </c>
      <c r="AA44" s="95">
        <f>[40]Julho!$E$30</f>
        <v>51.666666666666664</v>
      </c>
      <c r="AB44" s="95">
        <f>[40]Julho!$E$31</f>
        <v>55</v>
      </c>
      <c r="AC44" s="95">
        <f>[40]Julho!$E$32</f>
        <v>52.041666666666664</v>
      </c>
      <c r="AD44" s="95">
        <f>[40]Julho!$E$33</f>
        <v>67.291666666666671</v>
      </c>
      <c r="AE44" s="95">
        <f>[40]Julho!$E$34</f>
        <v>61.625</v>
      </c>
      <c r="AF44" s="95">
        <f>[40]Julho!$E$35</f>
        <v>55.625</v>
      </c>
      <c r="AG44" s="105">
        <f t="shared" si="1"/>
        <v>61.223118279569903</v>
      </c>
      <c r="AI44" s="12" t="s">
        <v>35</v>
      </c>
      <c r="AK44" t="s">
        <v>35</v>
      </c>
    </row>
    <row r="45" spans="1:38" hidden="1" x14ac:dyDescent="0.2">
      <c r="A45" s="51" t="s">
        <v>146</v>
      </c>
      <c r="B45" s="95" t="str">
        <f>[41]Julho!$E$5</f>
        <v>*</v>
      </c>
      <c r="C45" s="95" t="str">
        <f>[41]Julho!$E$6</f>
        <v>*</v>
      </c>
      <c r="D45" s="95" t="str">
        <f>[41]Julho!$E$7</f>
        <v>*</v>
      </c>
      <c r="E45" s="95" t="str">
        <f>[41]Julho!$E$8</f>
        <v>*</v>
      </c>
      <c r="F45" s="95" t="str">
        <f>[41]Julho!$E$9</f>
        <v>*</v>
      </c>
      <c r="G45" s="95" t="str">
        <f>[41]Julho!$E$10</f>
        <v>*</v>
      </c>
      <c r="H45" s="95" t="str">
        <f>[41]Julho!$E$11</f>
        <v>*</v>
      </c>
      <c r="I45" s="95" t="str">
        <f>[41]Julho!$E$12</f>
        <v>*</v>
      </c>
      <c r="J45" s="95" t="str">
        <f>[41]Julho!$E$13</f>
        <v>*</v>
      </c>
      <c r="K45" s="95" t="str">
        <f>[41]Julho!$E$14</f>
        <v>*</v>
      </c>
      <c r="L45" s="95" t="str">
        <f>[41]Julho!$E$15</f>
        <v>*</v>
      </c>
      <c r="M45" s="95" t="str">
        <f>[41]Julho!$E$16</f>
        <v>*</v>
      </c>
      <c r="N45" s="95" t="str">
        <f>[41]Julho!$E$17</f>
        <v>*</v>
      </c>
      <c r="O45" s="95" t="str">
        <f>[41]Julho!$E$18</f>
        <v>*</v>
      </c>
      <c r="P45" s="95" t="str">
        <f>[41]Julho!$E$19</f>
        <v>*</v>
      </c>
      <c r="Q45" s="95" t="str">
        <f>[41]Julho!$E$20</f>
        <v>*</v>
      </c>
      <c r="R45" s="95" t="str">
        <f>[41]Julho!$E$21</f>
        <v>*</v>
      </c>
      <c r="S45" s="95" t="str">
        <f>[41]Julho!$E$22</f>
        <v>*</v>
      </c>
      <c r="T45" s="95" t="str">
        <f>[41]Julho!$E$23</f>
        <v>*</v>
      </c>
      <c r="U45" s="95" t="str">
        <f>[41]Julho!$E$24</f>
        <v>*</v>
      </c>
      <c r="V45" s="95" t="str">
        <f>[41]Julho!$E$25</f>
        <v>*</v>
      </c>
      <c r="W45" s="95" t="str">
        <f>[41]Julho!$E$26</f>
        <v>*</v>
      </c>
      <c r="X45" s="95" t="str">
        <f>[41]Julho!$E$27</f>
        <v>*</v>
      </c>
      <c r="Y45" s="95" t="str">
        <f>[41]Julho!$E$28</f>
        <v>*</v>
      </c>
      <c r="Z45" s="95" t="str">
        <f>[41]Julho!$E$29</f>
        <v>*</v>
      </c>
      <c r="AA45" s="95" t="str">
        <f>[41]Julho!$E$30</f>
        <v>*</v>
      </c>
      <c r="AB45" s="95" t="str">
        <f>[41]Julho!$E$31</f>
        <v>*</v>
      </c>
      <c r="AC45" s="95" t="str">
        <f>[41]Julho!$E$32</f>
        <v>*</v>
      </c>
      <c r="AD45" s="95" t="str">
        <f>[41]Julho!$E$33</f>
        <v>*</v>
      </c>
      <c r="AE45" s="95" t="str">
        <f>[41]Julho!$E$34</f>
        <v>*</v>
      </c>
      <c r="AF45" s="95" t="str">
        <f>[41]Julho!$E$35</f>
        <v>*</v>
      </c>
      <c r="AG45" s="105" t="s">
        <v>207</v>
      </c>
      <c r="AJ45" t="s">
        <v>35</v>
      </c>
      <c r="AK45" t="s">
        <v>35</v>
      </c>
    </row>
    <row r="46" spans="1:38" x14ac:dyDescent="0.2">
      <c r="A46" s="51" t="s">
        <v>19</v>
      </c>
      <c r="B46" s="95">
        <f>[42]Julho!$E$5</f>
        <v>76.291666666666671</v>
      </c>
      <c r="C46" s="95">
        <f>[42]Julho!$E$6</f>
        <v>70.416666666666671</v>
      </c>
      <c r="D46" s="95">
        <f>[42]Julho!$E$7</f>
        <v>69.583333333333329</v>
      </c>
      <c r="E46" s="95">
        <f>[42]Julho!$E$8</f>
        <v>70.5</v>
      </c>
      <c r="F46" s="95">
        <f>[42]Julho!$E$9</f>
        <v>68.416666666666671</v>
      </c>
      <c r="G46" s="95">
        <f>[42]Julho!$E$10</f>
        <v>69.5</v>
      </c>
      <c r="H46" s="95">
        <f>[42]Julho!$E$11</f>
        <v>72.25</v>
      </c>
      <c r="I46" s="95">
        <f>[42]Julho!$E$12</f>
        <v>73.958333333333329</v>
      </c>
      <c r="J46" s="95">
        <f>[42]Julho!$E$13</f>
        <v>85.75</v>
      </c>
      <c r="K46" s="95">
        <f>[42]Julho!$E$14</f>
        <v>85.416666666666671</v>
      </c>
      <c r="L46" s="95">
        <f>[42]Julho!$E$15</f>
        <v>74.916666666666671</v>
      </c>
      <c r="M46" s="95">
        <f>[42]Julho!$E$16</f>
        <v>66.375</v>
      </c>
      <c r="N46" s="95">
        <f>[42]Julho!$E$17</f>
        <v>83.375</v>
      </c>
      <c r="O46" s="95">
        <f>[42]Julho!$E$18</f>
        <v>79.625</v>
      </c>
      <c r="P46" s="95">
        <f>[42]Julho!$E$19</f>
        <v>77.166666666666671</v>
      </c>
      <c r="Q46" s="95">
        <f>[42]Julho!$E$20</f>
        <v>67.208333333333329</v>
      </c>
      <c r="R46" s="95">
        <f>[42]Julho!$E$21</f>
        <v>89.625</v>
      </c>
      <c r="S46" s="95">
        <f>[42]Julho!$E$22</f>
        <v>88.791666666666671</v>
      </c>
      <c r="T46" s="95">
        <f>[42]Julho!$E$23</f>
        <v>81.416666666666671</v>
      </c>
      <c r="U46" s="95">
        <f>[42]Julho!$E$24</f>
        <v>78.125</v>
      </c>
      <c r="V46" s="95">
        <f>[42]Julho!$E$25</f>
        <v>72.333333333333329</v>
      </c>
      <c r="W46" s="95">
        <f>[42]Julho!$E$26</f>
        <v>66.458333333333329</v>
      </c>
      <c r="X46" s="95">
        <f>[42]Julho!$E$27</f>
        <v>66.5</v>
      </c>
      <c r="Y46" s="95">
        <f>[42]Julho!$E$28</f>
        <v>61.458333333333336</v>
      </c>
      <c r="Z46" s="95">
        <f>[42]Julho!$E$29</f>
        <v>52.25</v>
      </c>
      <c r="AA46" s="95">
        <f>[42]Julho!$E$30</f>
        <v>60.666666666666664</v>
      </c>
      <c r="AB46" s="95">
        <f>[42]Julho!$E$31</f>
        <v>95.75</v>
      </c>
      <c r="AC46" s="95">
        <f>[42]Julho!$E$32</f>
        <v>96.375</v>
      </c>
      <c r="AD46" s="95">
        <f>[42]Julho!$E$33</f>
        <v>94.458333333333329</v>
      </c>
      <c r="AE46" s="95">
        <f>[42]Julho!$E$34</f>
        <v>86.916666666666671</v>
      </c>
      <c r="AF46" s="95">
        <f>[42]Julho!$E$35</f>
        <v>74.083333333333329</v>
      </c>
      <c r="AG46" s="105">
        <f t="shared" si="1"/>
        <v>75.998655913978496</v>
      </c>
      <c r="AH46" s="12" t="s">
        <v>35</v>
      </c>
      <c r="AJ46" t="s">
        <v>35</v>
      </c>
      <c r="AK46" t="s">
        <v>35</v>
      </c>
      <c r="AL46" t="s">
        <v>35</v>
      </c>
    </row>
    <row r="47" spans="1:38" x14ac:dyDescent="0.2">
      <c r="A47" s="51" t="s">
        <v>23</v>
      </c>
      <c r="B47" s="95">
        <f>[43]Julho!$E$5</f>
        <v>66.125</v>
      </c>
      <c r="C47" s="95">
        <f>[43]Julho!$E$6</f>
        <v>62.833333333333336</v>
      </c>
      <c r="D47" s="95">
        <f>[43]Julho!$E$7</f>
        <v>55.75</v>
      </c>
      <c r="E47" s="95">
        <f>[43]Julho!$E$8</f>
        <v>53.833333333333336</v>
      </c>
      <c r="F47" s="95">
        <f>[43]Julho!$E$9</f>
        <v>54.708333333333336</v>
      </c>
      <c r="G47" s="95">
        <f>[43]Julho!$E$10</f>
        <v>48.416666666666664</v>
      </c>
      <c r="H47" s="95">
        <f>[43]Julho!$E$11</f>
        <v>50.125</v>
      </c>
      <c r="I47" s="95">
        <f>[43]Julho!$E$12</f>
        <v>53.625</v>
      </c>
      <c r="J47" s="95">
        <f>[43]Julho!$E$13</f>
        <v>60.25</v>
      </c>
      <c r="K47" s="95">
        <f>[43]Julho!$E$14</f>
        <v>60.166666666666664</v>
      </c>
      <c r="L47" s="95">
        <f>[43]Julho!$E$15</f>
        <v>56.333333333333336</v>
      </c>
      <c r="M47" s="95">
        <f>[43]Julho!$E$16</f>
        <v>47.583333333333336</v>
      </c>
      <c r="N47" s="95">
        <f>[43]Julho!$E$17</f>
        <v>75.041666666666671</v>
      </c>
      <c r="O47" s="95">
        <f>[43]Julho!$E$18</f>
        <v>67.416666666666671</v>
      </c>
      <c r="P47" s="95">
        <f>[43]Julho!$E$19</f>
        <v>62.625</v>
      </c>
      <c r="Q47" s="95">
        <f>[43]Julho!$E$20</f>
        <v>55.458333333333336</v>
      </c>
      <c r="R47" s="95">
        <f>[43]Julho!$E$21</f>
        <v>69.041666666666671</v>
      </c>
      <c r="S47" s="95">
        <f>[43]Julho!$E$22</f>
        <v>78.041666666666671</v>
      </c>
      <c r="T47" s="95">
        <f>[43]Julho!$E$23</f>
        <v>72.083333333333329</v>
      </c>
      <c r="U47" s="95">
        <f>[43]Julho!$E$24</f>
        <v>67.125</v>
      </c>
      <c r="V47" s="95">
        <f>[43]Julho!$E$25</f>
        <v>54.5</v>
      </c>
      <c r="W47" s="95">
        <f>[43]Julho!$E$26</f>
        <v>47.458333333333336</v>
      </c>
      <c r="X47" s="95">
        <f>[43]Julho!$E$27</f>
        <v>49.541666666666664</v>
      </c>
      <c r="Y47" s="95">
        <f>[43]Julho!$E$28</f>
        <v>48.25</v>
      </c>
      <c r="Z47" s="95">
        <f>[43]Julho!$E$29</f>
        <v>43.875</v>
      </c>
      <c r="AA47" s="95">
        <f>[43]Julho!$E$30</f>
        <v>45.791666666666664</v>
      </c>
      <c r="AB47" s="95">
        <f>[43]Julho!$E$31</f>
        <v>57.25</v>
      </c>
      <c r="AC47" s="95">
        <f>[43]Julho!$E$32</f>
        <v>75.541666666666671</v>
      </c>
      <c r="AD47" s="95">
        <f>[43]Julho!$E$33</f>
        <v>80.625</v>
      </c>
      <c r="AE47" s="95">
        <f>[43]Julho!$E$34</f>
        <v>71.375</v>
      </c>
      <c r="AF47" s="95">
        <f>[43]Julho!$E$35</f>
        <v>55</v>
      </c>
      <c r="AG47" s="105">
        <f t="shared" si="1"/>
        <v>59.541666666666671</v>
      </c>
      <c r="AK47" t="s">
        <v>35</v>
      </c>
    </row>
    <row r="48" spans="1:38" x14ac:dyDescent="0.2">
      <c r="A48" s="51" t="s">
        <v>34</v>
      </c>
      <c r="B48" s="95">
        <f>[44]Julho!$E$5</f>
        <v>50.666666666666664</v>
      </c>
      <c r="C48" s="95">
        <f>[44]Julho!$E$6</f>
        <v>54.833333333333336</v>
      </c>
      <c r="D48" s="95">
        <f>[44]Julho!$E$7</f>
        <v>47.041666666666664</v>
      </c>
      <c r="E48" s="95">
        <f>[44]Julho!$E$8</f>
        <v>42.041666666666664</v>
      </c>
      <c r="F48" s="95">
        <f>[44]Julho!$E$9</f>
        <v>44.25</v>
      </c>
      <c r="G48" s="95">
        <f>[44]Julho!$E$10</f>
        <v>45.916666666666664</v>
      </c>
      <c r="H48" s="95">
        <f>[44]Julho!$E$11</f>
        <v>47.291666666666664</v>
      </c>
      <c r="I48" s="95">
        <f>[44]Julho!$E$12</f>
        <v>46.458333333333336</v>
      </c>
      <c r="J48" s="95">
        <f>[44]Julho!$E$13</f>
        <v>48.291666666666664</v>
      </c>
      <c r="K48" s="95">
        <f>[44]Julho!$E$14</f>
        <v>52.583333333333336</v>
      </c>
      <c r="L48" s="95">
        <f>[44]Julho!$E$15</f>
        <v>46.125</v>
      </c>
      <c r="M48" s="95">
        <f>[44]Julho!$E$16</f>
        <v>43.291666666666664</v>
      </c>
      <c r="N48" s="95">
        <f>[44]Julho!$E$17</f>
        <v>58.5</v>
      </c>
      <c r="O48" s="95">
        <f>[44]Julho!$E$18</f>
        <v>76.15789473684211</v>
      </c>
      <c r="P48" s="95">
        <f>[44]Julho!$E$19</f>
        <v>61.291666666666664</v>
      </c>
      <c r="Q48" s="95">
        <f>[44]Julho!$E$20</f>
        <v>52.541666666666664</v>
      </c>
      <c r="R48" s="95">
        <f>[44]Julho!$E$21</f>
        <v>48.708333333333336</v>
      </c>
      <c r="S48" s="95">
        <f>[44]Julho!$E$22</f>
        <v>70.333333333333329</v>
      </c>
      <c r="T48" s="95">
        <f>[44]Julho!$E$23</f>
        <v>71.3125</v>
      </c>
      <c r="U48" s="95">
        <f>[44]Julho!$E$24</f>
        <v>65.63636363636364</v>
      </c>
      <c r="V48" s="95">
        <f>[44]Julho!$E$25</f>
        <v>46.791666666666664</v>
      </c>
      <c r="W48" s="95">
        <f>[44]Julho!$E$26</f>
        <v>47.375</v>
      </c>
      <c r="X48" s="95">
        <f>[44]Julho!$E$27</f>
        <v>46.833333333333336</v>
      </c>
      <c r="Y48" s="95">
        <f>[44]Julho!$E$28</f>
        <v>42.125</v>
      </c>
      <c r="Z48" s="95">
        <f>[44]Julho!$E$29</f>
        <v>40.416666666666664</v>
      </c>
      <c r="AA48" s="95">
        <f>[44]Julho!$E$30</f>
        <v>41.541666666666664</v>
      </c>
      <c r="AB48" s="95">
        <f>[44]Julho!$E$31</f>
        <v>41.333333333333336</v>
      </c>
      <c r="AC48" s="95">
        <f>[44]Julho!$E$32</f>
        <v>44.791666666666664</v>
      </c>
      <c r="AD48" s="95">
        <f>[44]Julho!$E$33</f>
        <v>65.347826086956516</v>
      </c>
      <c r="AE48" s="95">
        <f>[44]Julho!$E$34</f>
        <v>50.125</v>
      </c>
      <c r="AF48" s="95">
        <f>[44]Julho!$E$35</f>
        <v>43.333333333333336</v>
      </c>
      <c r="AG48" s="105">
        <f t="shared" si="1"/>
        <v>51.073803799790177</v>
      </c>
      <c r="AH48" s="12" t="s">
        <v>35</v>
      </c>
      <c r="AJ48" t="s">
        <v>35</v>
      </c>
      <c r="AK48" t="s">
        <v>35</v>
      </c>
    </row>
    <row r="49" spans="1:37" x14ac:dyDescent="0.2">
      <c r="A49" s="51" t="s">
        <v>20</v>
      </c>
      <c r="B49" s="95">
        <f>[45]Julho!$E$5</f>
        <v>67</v>
      </c>
      <c r="C49" s="95">
        <f>[45]Julho!$E$6</f>
        <v>61.75</v>
      </c>
      <c r="D49" s="95">
        <f>[45]Julho!$E$7</f>
        <v>63.291666666666664</v>
      </c>
      <c r="E49" s="95">
        <f>[45]Julho!$E$8</f>
        <v>58.875</v>
      </c>
      <c r="F49" s="95">
        <f>[45]Julho!$E$9</f>
        <v>59.833333333333336</v>
      </c>
      <c r="G49" s="95">
        <f>[45]Julho!$E$10</f>
        <v>59.375</v>
      </c>
      <c r="H49" s="95">
        <f>[45]Julho!$E$11</f>
        <v>58.291666666666664</v>
      </c>
      <c r="I49" s="95">
        <f>[45]Julho!$E$12</f>
        <v>55.458333333333336</v>
      </c>
      <c r="J49" s="95">
        <f>[45]Julho!$E$13</f>
        <v>51.916666666666664</v>
      </c>
      <c r="K49" s="95">
        <f>[45]Julho!$E$14</f>
        <v>65.666666666666671</v>
      </c>
      <c r="L49" s="95">
        <f>[45]Julho!$E$15</f>
        <v>53.666666666666664</v>
      </c>
      <c r="M49" s="95">
        <f>[45]Julho!$E$16</f>
        <v>50.041666666666664</v>
      </c>
      <c r="N49" s="95">
        <f>[45]Julho!$E$17</f>
        <v>62.166666666666664</v>
      </c>
      <c r="O49" s="95">
        <f>[45]Julho!$E$18</f>
        <v>67.291666666666671</v>
      </c>
      <c r="P49" s="95">
        <f>[45]Julho!$E$19</f>
        <v>63.958333333333336</v>
      </c>
      <c r="Q49" s="95">
        <f>[45]Julho!$E$20</f>
        <v>52.166666666666664</v>
      </c>
      <c r="R49" s="95">
        <f>[45]Julho!$E$21</f>
        <v>59.375</v>
      </c>
      <c r="S49" s="95">
        <f>[45]Julho!$E$22</f>
        <v>66.208333333333329</v>
      </c>
      <c r="T49" s="95">
        <f>[45]Julho!$E$23</f>
        <v>67.541666666666671</v>
      </c>
      <c r="U49" s="95">
        <f>[45]Julho!$E$24</f>
        <v>62.75</v>
      </c>
      <c r="V49" s="95">
        <f>[45]Julho!$E$25</f>
        <v>58.083333333333336</v>
      </c>
      <c r="W49" s="95">
        <f>[45]Julho!$E$26</f>
        <v>57.916666666666664</v>
      </c>
      <c r="X49" s="95">
        <f>[45]Julho!$E$27</f>
        <v>56.875</v>
      </c>
      <c r="Y49" s="95">
        <f>[45]Julho!$E$28</f>
        <v>50.208333333333336</v>
      </c>
      <c r="Z49" s="95">
        <f>[45]Julho!$E$29</f>
        <v>50.375</v>
      </c>
      <c r="AA49" s="95">
        <f>[45]Julho!$E$30</f>
        <v>54.875</v>
      </c>
      <c r="AB49" s="95">
        <f>[45]Julho!$E$31</f>
        <v>54.208333333333336</v>
      </c>
      <c r="AC49" s="95">
        <f>[45]Julho!$E$32</f>
        <v>54.166666666666664</v>
      </c>
      <c r="AD49" s="95">
        <f>[45]Julho!$E$33</f>
        <v>60.25</v>
      </c>
      <c r="AE49" s="95">
        <f>[45]Julho!$E$34</f>
        <v>60.541666666666664</v>
      </c>
      <c r="AF49" s="95">
        <f>[45]Julho!$E$35</f>
        <v>54.166666666666664</v>
      </c>
      <c r="AG49" s="105">
        <f t="shared" si="1"/>
        <v>58.654569892473113</v>
      </c>
      <c r="AI49" t="s">
        <v>35</v>
      </c>
      <c r="AJ49" t="s">
        <v>35</v>
      </c>
      <c r="AK49" t="s">
        <v>35</v>
      </c>
    </row>
    <row r="50" spans="1:37" s="5" customFormat="1" ht="17.100000000000001" customHeight="1" x14ac:dyDescent="0.2">
      <c r="A50" s="96" t="s">
        <v>208</v>
      </c>
      <c r="B50" s="97">
        <f t="shared" ref="B50:AE50" si="2">AVERAGE(B5:B49)</f>
        <v>69.907296752693185</v>
      </c>
      <c r="C50" s="97">
        <f t="shared" si="2"/>
        <v>68.022249809014511</v>
      </c>
      <c r="D50" s="97">
        <f t="shared" si="2"/>
        <v>65.713815789473657</v>
      </c>
      <c r="E50" s="97">
        <f t="shared" si="2"/>
        <v>64.091911764705884</v>
      </c>
      <c r="F50" s="97">
        <f t="shared" si="2"/>
        <v>62.830538440672719</v>
      </c>
      <c r="G50" s="97">
        <f t="shared" si="2"/>
        <v>61.62063916475681</v>
      </c>
      <c r="H50" s="97">
        <f t="shared" si="2"/>
        <v>59.758246201293801</v>
      </c>
      <c r="I50" s="97">
        <f t="shared" si="2"/>
        <v>60.777458844500359</v>
      </c>
      <c r="J50" s="97">
        <f t="shared" si="2"/>
        <v>67.034962799348975</v>
      </c>
      <c r="K50" s="97">
        <f t="shared" si="2"/>
        <v>66.090406162464973</v>
      </c>
      <c r="L50" s="97">
        <f t="shared" si="2"/>
        <v>61.115776573787421</v>
      </c>
      <c r="M50" s="97">
        <f t="shared" si="2"/>
        <v>56.640558397271953</v>
      </c>
      <c r="N50" s="97">
        <f t="shared" si="2"/>
        <v>75.002847191508167</v>
      </c>
      <c r="O50" s="97">
        <f t="shared" si="2"/>
        <v>71.960561418883515</v>
      </c>
      <c r="P50" s="97">
        <f t="shared" si="2"/>
        <v>67.289054292956422</v>
      </c>
      <c r="Q50" s="97">
        <f t="shared" si="2"/>
        <v>63.100140056022383</v>
      </c>
      <c r="R50" s="97">
        <f t="shared" si="2"/>
        <v>70.133585858585846</v>
      </c>
      <c r="S50" s="97">
        <f t="shared" si="2"/>
        <v>75.677608543417364</v>
      </c>
      <c r="T50" s="97">
        <f t="shared" si="2"/>
        <v>73.688855654208908</v>
      </c>
      <c r="U50" s="97">
        <f t="shared" si="2"/>
        <v>70.85278460278461</v>
      </c>
      <c r="V50" s="97">
        <f t="shared" si="2"/>
        <v>64.406857031857058</v>
      </c>
      <c r="W50" s="97">
        <f t="shared" si="2"/>
        <v>59.81201226309922</v>
      </c>
      <c r="X50" s="97">
        <f t="shared" si="2"/>
        <v>57.537851037851048</v>
      </c>
      <c r="Y50" s="97">
        <f t="shared" si="2"/>
        <v>55.14209401709401</v>
      </c>
      <c r="Z50" s="97">
        <f t="shared" si="2"/>
        <v>52.179972804972799</v>
      </c>
      <c r="AA50" s="97">
        <f t="shared" si="2"/>
        <v>56.689381270902999</v>
      </c>
      <c r="AB50" s="97">
        <f t="shared" si="2"/>
        <v>66.286557041991827</v>
      </c>
      <c r="AC50" s="97">
        <f t="shared" si="2"/>
        <v>74.155325443786978</v>
      </c>
      <c r="AD50" s="97">
        <f t="shared" si="2"/>
        <v>79.966990516475647</v>
      </c>
      <c r="AE50" s="97">
        <f t="shared" si="2"/>
        <v>71.944609170312489</v>
      </c>
      <c r="AF50" s="97">
        <f t="shared" ref="AF50" si="3">AVERAGE(AF5:AF49)</f>
        <v>62.53829966832685</v>
      </c>
      <c r="AG50" s="98">
        <f>AVERAGE(AG5:AG49)</f>
        <v>65.608211686184703</v>
      </c>
      <c r="AI50" s="5" t="s">
        <v>35</v>
      </c>
    </row>
    <row r="51" spans="1:37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52" t="s">
        <v>35</v>
      </c>
      <c r="AF51" s="52"/>
      <c r="AG51" s="72"/>
    </row>
    <row r="52" spans="1:37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74"/>
      <c r="AF52" s="82"/>
      <c r="AG52" s="72"/>
      <c r="AK52" t="s">
        <v>35</v>
      </c>
    </row>
    <row r="53" spans="1:37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72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72"/>
    </row>
    <row r="55" spans="1:37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49"/>
      <c r="AF55" s="49"/>
      <c r="AG55" s="72"/>
    </row>
    <row r="56" spans="1:37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50"/>
      <c r="AF56" s="50"/>
      <c r="AG56" s="72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3"/>
      <c r="AI57" t="s">
        <v>35</v>
      </c>
    </row>
    <row r="59" spans="1:37" x14ac:dyDescent="0.2">
      <c r="AI59" t="s">
        <v>35</v>
      </c>
    </row>
    <row r="60" spans="1:37" x14ac:dyDescent="0.2">
      <c r="K60" s="2" t="s">
        <v>35</v>
      </c>
      <c r="AE60" s="2" t="s">
        <v>35</v>
      </c>
    </row>
    <row r="62" spans="1:37" x14ac:dyDescent="0.2">
      <c r="M62" s="2" t="s">
        <v>35</v>
      </c>
      <c r="T62" s="2" t="s">
        <v>35</v>
      </c>
    </row>
    <row r="63" spans="1:37" x14ac:dyDescent="0.2">
      <c r="AB63" s="2" t="s">
        <v>35</v>
      </c>
      <c r="AC63" s="2" t="s">
        <v>35</v>
      </c>
      <c r="AG63" s="7" t="s">
        <v>35</v>
      </c>
    </row>
    <row r="64" spans="1:37" x14ac:dyDescent="0.2">
      <c r="P64" s="2" t="s">
        <v>35</v>
      </c>
      <c r="R64" s="2" t="s">
        <v>35</v>
      </c>
    </row>
    <row r="66" spans="11:37" x14ac:dyDescent="0.2">
      <c r="AH66" t="s">
        <v>35</v>
      </c>
    </row>
    <row r="67" spans="11:37" x14ac:dyDescent="0.2">
      <c r="AK67" t="s">
        <v>35</v>
      </c>
    </row>
    <row r="69" spans="11:37" x14ac:dyDescent="0.2">
      <c r="T69" s="2" t="s">
        <v>35</v>
      </c>
    </row>
    <row r="72" spans="11:37" x14ac:dyDescent="0.2">
      <c r="K72" s="2" t="s">
        <v>35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B30" sqref="B3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2" t="s">
        <v>222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6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27</v>
      </c>
      <c r="AH3" s="100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  <c r="AH4" s="100" t="s">
        <v>25</v>
      </c>
    </row>
    <row r="5" spans="1:36" s="5" customFormat="1" x14ac:dyDescent="0.2">
      <c r="A5" s="51" t="s">
        <v>30</v>
      </c>
      <c r="B5" s="93">
        <f>[1]Julho!$F$5</f>
        <v>100</v>
      </c>
      <c r="C5" s="93">
        <f>[1]Julho!$F$6</f>
        <v>100</v>
      </c>
      <c r="D5" s="93">
        <f>[1]Julho!$F$7</f>
        <v>100</v>
      </c>
      <c r="E5" s="93">
        <f>[1]Julho!$F$8</f>
        <v>100</v>
      </c>
      <c r="F5" s="93">
        <f>[1]Julho!$F$9</f>
        <v>100</v>
      </c>
      <c r="G5" s="93">
        <f>[1]Julho!$F$10</f>
        <v>100</v>
      </c>
      <c r="H5" s="93">
        <f>[1]Julho!$F$11</f>
        <v>98</v>
      </c>
      <c r="I5" s="93">
        <f>[1]Julho!$F$12</f>
        <v>100</v>
      </c>
      <c r="J5" s="93">
        <f>[1]Julho!$F$13</f>
        <v>94</v>
      </c>
      <c r="K5" s="93">
        <f>[1]Julho!$F$14</f>
        <v>100</v>
      </c>
      <c r="L5" s="93">
        <f>[1]Julho!$F$15</f>
        <v>97</v>
      </c>
      <c r="M5" s="93">
        <f>[1]Julho!$F$16</f>
        <v>98</v>
      </c>
      <c r="N5" s="93">
        <f>[1]Julho!$F$17</f>
        <v>97</v>
      </c>
      <c r="O5" s="93">
        <f>[1]Julho!$F$18</f>
        <v>99</v>
      </c>
      <c r="P5" s="93">
        <f>[1]Julho!$F$19</f>
        <v>100</v>
      </c>
      <c r="Q5" s="93">
        <f>[1]Julho!$F$20</f>
        <v>99</v>
      </c>
      <c r="R5" s="93">
        <f>[1]Julho!$F$21</f>
        <v>100</v>
      </c>
      <c r="S5" s="93">
        <f>[1]Julho!$F$22</f>
        <v>100</v>
      </c>
      <c r="T5" s="93">
        <f>[1]Julho!$F$23</f>
        <v>100</v>
      </c>
      <c r="U5" s="93">
        <f>[1]Julho!$F$24</f>
        <v>97</v>
      </c>
      <c r="V5" s="93">
        <f>[1]Julho!$F$25</f>
        <v>99</v>
      </c>
      <c r="W5" s="93">
        <f>[1]Julho!$F$26</f>
        <v>100</v>
      </c>
      <c r="X5" s="93">
        <f>[1]Julho!$F$27</f>
        <v>89</v>
      </c>
      <c r="Y5" s="93">
        <f>[1]Julho!$F$28</f>
        <v>99</v>
      </c>
      <c r="Z5" s="93">
        <f>[1]Julho!$F$29</f>
        <v>98</v>
      </c>
      <c r="AA5" s="93">
        <f>[1]Julho!$F$30</f>
        <v>99</v>
      </c>
      <c r="AB5" s="93">
        <f>[1]Julho!$F$31</f>
        <v>98</v>
      </c>
      <c r="AC5" s="93">
        <f>[1]Julho!$F$32</f>
        <v>100</v>
      </c>
      <c r="AD5" s="93">
        <f>[1]Julho!$F$33</f>
        <v>100</v>
      </c>
      <c r="AE5" s="93">
        <f>[1]Julho!$F$34</f>
        <v>100</v>
      </c>
      <c r="AF5" s="93">
        <f>[1]Julho!$F$35</f>
        <v>100</v>
      </c>
      <c r="AG5" s="103">
        <f>MAX(B5:AF5)</f>
        <v>100</v>
      </c>
      <c r="AH5" s="102">
        <f t="shared" ref="AH5" si="1">AVERAGE(B5:AF5)</f>
        <v>98.741935483870961</v>
      </c>
    </row>
    <row r="6" spans="1:36" x14ac:dyDescent="0.2">
      <c r="A6" s="51" t="s">
        <v>0</v>
      </c>
      <c r="B6" s="95">
        <f>[2]Julho!$F$5</f>
        <v>100</v>
      </c>
      <c r="C6" s="95">
        <f>[2]Julho!$F$6</f>
        <v>100</v>
      </c>
      <c r="D6" s="95">
        <f>[2]Julho!$F$7</f>
        <v>97</v>
      </c>
      <c r="E6" s="95">
        <f>[2]Julho!$F$8</f>
        <v>100</v>
      </c>
      <c r="F6" s="95">
        <f>[2]Julho!$F$9</f>
        <v>100</v>
      </c>
      <c r="G6" s="95">
        <f>[2]Julho!$F$10</f>
        <v>90</v>
      </c>
      <c r="H6" s="95">
        <f>[2]Julho!$F$11</f>
        <v>80</v>
      </c>
      <c r="I6" s="95">
        <f>[2]Julho!$F$12</f>
        <v>82</v>
      </c>
      <c r="J6" s="95">
        <f>[2]Julho!$F$13</f>
        <v>92</v>
      </c>
      <c r="K6" s="95">
        <f>[2]Julho!$F$14</f>
        <v>92</v>
      </c>
      <c r="L6" s="95">
        <f>[2]Julho!$F$15</f>
        <v>85</v>
      </c>
      <c r="M6" s="95">
        <f>[2]Julho!$F$16</f>
        <v>96</v>
      </c>
      <c r="N6" s="95">
        <f>[2]Julho!$F$17</f>
        <v>94</v>
      </c>
      <c r="O6" s="95">
        <f>[2]Julho!$F$18</f>
        <v>84</v>
      </c>
      <c r="P6" s="95">
        <f>[2]Julho!$F$19</f>
        <v>100</v>
      </c>
      <c r="Q6" s="95">
        <f>[2]Julho!$F$20</f>
        <v>89</v>
      </c>
      <c r="R6" s="95">
        <f>[2]Julho!$F$21</f>
        <v>93</v>
      </c>
      <c r="S6" s="95">
        <f>[2]Julho!$F$22</f>
        <v>93</v>
      </c>
      <c r="T6" s="95">
        <f>[2]Julho!$F$23</f>
        <v>92</v>
      </c>
      <c r="U6" s="95">
        <f>[2]Julho!$F$24</f>
        <v>100</v>
      </c>
      <c r="V6" s="95">
        <f>[2]Julho!$F$25</f>
        <v>100</v>
      </c>
      <c r="W6" s="95">
        <f>[2]Julho!$F$26</f>
        <v>94</v>
      </c>
      <c r="X6" s="95">
        <f>[2]Julho!$F$27</f>
        <v>93</v>
      </c>
      <c r="Y6" s="95">
        <f>[2]Julho!$F$28</f>
        <v>91</v>
      </c>
      <c r="Z6" s="95">
        <f>[2]Julho!$F$29</f>
        <v>93</v>
      </c>
      <c r="AA6" s="95">
        <f>[2]Julho!$F$30</f>
        <v>88</v>
      </c>
      <c r="AB6" s="95">
        <f>[2]Julho!$F$31</f>
        <v>100</v>
      </c>
      <c r="AC6" s="95">
        <f>[2]Julho!$F$32</f>
        <v>100</v>
      </c>
      <c r="AD6" s="95">
        <f>[2]Julho!$F$33</f>
        <v>100</v>
      </c>
      <c r="AE6" s="95">
        <f>[2]Julho!$F$34</f>
        <v>100</v>
      </c>
      <c r="AF6" s="95">
        <f>[2]Julho!$F$35</f>
        <v>100</v>
      </c>
      <c r="AG6" s="103">
        <f t="shared" ref="AG6:AG48" si="2">MAX(B6:AF6)</f>
        <v>100</v>
      </c>
      <c r="AH6" s="102">
        <f t="shared" ref="AH6:AH49" si="3">AVERAGE(B6:AF6)</f>
        <v>94.129032258064512</v>
      </c>
    </row>
    <row r="7" spans="1:36" x14ac:dyDescent="0.2">
      <c r="A7" s="51" t="s">
        <v>88</v>
      </c>
      <c r="B7" s="95" t="str">
        <f>[3]Julho!$F$5</f>
        <v>*</v>
      </c>
      <c r="C7" s="95" t="str">
        <f>[3]Julho!$F$6</f>
        <v>*</v>
      </c>
      <c r="D7" s="95" t="str">
        <f>[3]Julho!$F$7</f>
        <v>*</v>
      </c>
      <c r="E7" s="95" t="str">
        <f>[3]Julho!$F$8</f>
        <v>*</v>
      </c>
      <c r="F7" s="95" t="str">
        <f>[3]Julho!$F$9</f>
        <v>*</v>
      </c>
      <c r="G7" s="95" t="str">
        <f>[3]Julho!$F$10</f>
        <v>*</v>
      </c>
      <c r="H7" s="95" t="str">
        <f>[3]Julho!$F$11</f>
        <v>*</v>
      </c>
      <c r="I7" s="95" t="str">
        <f>[3]Julho!$F$12</f>
        <v>*</v>
      </c>
      <c r="J7" s="95" t="str">
        <f>[3]Julho!$F$13</f>
        <v>*</v>
      </c>
      <c r="K7" s="95" t="str">
        <f>[3]Julho!$F$14</f>
        <v>*</v>
      </c>
      <c r="L7" s="95" t="str">
        <f>[3]Julho!$F$15</f>
        <v>*</v>
      </c>
      <c r="M7" s="95" t="str">
        <f>[3]Julho!$F$16</f>
        <v>*</v>
      </c>
      <c r="N7" s="95" t="str">
        <f>[3]Julho!$F$17</f>
        <v>*</v>
      </c>
      <c r="O7" s="95" t="str">
        <f>[3]Julho!$F$18</f>
        <v>*</v>
      </c>
      <c r="P7" s="95" t="str">
        <f>[3]Julho!$F$19</f>
        <v>*</v>
      </c>
      <c r="Q7" s="95" t="str">
        <f>[3]Julho!$F$20</f>
        <v>*</v>
      </c>
      <c r="R7" s="95" t="str">
        <f>[3]Julho!$F$21</f>
        <v>*</v>
      </c>
      <c r="S7" s="95" t="str">
        <f>[3]Julho!$F$22</f>
        <v>*</v>
      </c>
      <c r="T7" s="95" t="str">
        <f>[3]Julho!$F$23</f>
        <v>*</v>
      </c>
      <c r="U7" s="95" t="str">
        <f>[3]Julho!$F$24</f>
        <v>*</v>
      </c>
      <c r="V7" s="95">
        <f>[3]Julho!$F$25</f>
        <v>89</v>
      </c>
      <c r="W7" s="95">
        <f>[3]Julho!$F$26</f>
        <v>85</v>
      </c>
      <c r="X7" s="95">
        <f>[3]Julho!$F$27</f>
        <v>83</v>
      </c>
      <c r="Y7" s="95">
        <f>[3]Julho!$F$28</f>
        <v>79</v>
      </c>
      <c r="Z7" s="95">
        <f>[3]Julho!$F$29</f>
        <v>64</v>
      </c>
      <c r="AA7" s="95">
        <f>[3]Julho!$F$30</f>
        <v>79</v>
      </c>
      <c r="AB7" s="95">
        <f>[3]Julho!$F$31</f>
        <v>91</v>
      </c>
      <c r="AC7" s="95">
        <f>[3]Julho!$F$32</f>
        <v>96</v>
      </c>
      <c r="AD7" s="95">
        <f>[3]Julho!$F$33</f>
        <v>99</v>
      </c>
      <c r="AE7" s="95">
        <f>[3]Julho!$F$34</f>
        <v>95</v>
      </c>
      <c r="AF7" s="95">
        <f>[3]Julho!$F$35</f>
        <v>85</v>
      </c>
      <c r="AG7" s="103">
        <f t="shared" si="2"/>
        <v>99</v>
      </c>
      <c r="AH7" s="102">
        <f t="shared" si="3"/>
        <v>85.909090909090907</v>
      </c>
    </row>
    <row r="8" spans="1:36" x14ac:dyDescent="0.2">
      <c r="A8" s="51" t="s">
        <v>1</v>
      </c>
      <c r="B8" s="95">
        <f>[4]Julho!$F$5</f>
        <v>93</v>
      </c>
      <c r="C8" s="95">
        <f>[4]Julho!$F$6</f>
        <v>94</v>
      </c>
      <c r="D8" s="95">
        <f>[4]Julho!$F$7</f>
        <v>91</v>
      </c>
      <c r="E8" s="95">
        <f>[4]Julho!$F$8</f>
        <v>90</v>
      </c>
      <c r="F8" s="95">
        <f>[4]Julho!$F$9</f>
        <v>93</v>
      </c>
      <c r="G8" s="95">
        <f>[4]Julho!$F$10</f>
        <v>94</v>
      </c>
      <c r="H8" s="95">
        <f>[4]Julho!$F$11</f>
        <v>95</v>
      </c>
      <c r="I8" s="95">
        <f>[4]Julho!$F$12</f>
        <v>89</v>
      </c>
      <c r="J8" s="95">
        <f>[4]Julho!$F$13</f>
        <v>93</v>
      </c>
      <c r="K8" s="95">
        <f>[4]Julho!$F$14</f>
        <v>93</v>
      </c>
      <c r="L8" s="95">
        <f>[4]Julho!$F$15</f>
        <v>90</v>
      </c>
      <c r="M8" s="95">
        <f>[4]Julho!$F$16</f>
        <v>93</v>
      </c>
      <c r="N8" s="95">
        <f>[4]Julho!$F$17</f>
        <v>85</v>
      </c>
      <c r="O8" s="95">
        <f>[4]Julho!$F$18</f>
        <v>83</v>
      </c>
      <c r="P8" s="95">
        <f>[4]Julho!$F$19</f>
        <v>94</v>
      </c>
      <c r="Q8" s="95">
        <f>[4]Julho!$F$20</f>
        <v>89</v>
      </c>
      <c r="R8" s="95">
        <f>[4]Julho!$F$21</f>
        <v>90</v>
      </c>
      <c r="S8" s="95">
        <f>[4]Julho!$F$22</f>
        <v>90</v>
      </c>
      <c r="T8" s="95">
        <f>[4]Julho!$F$23</f>
        <v>89</v>
      </c>
      <c r="U8" s="95">
        <f>[4]Julho!$F$24</f>
        <v>86</v>
      </c>
      <c r="V8" s="95">
        <f>[4]Julho!$F$25</f>
        <v>88</v>
      </c>
      <c r="W8" s="95">
        <f>[4]Julho!$F$26</f>
        <v>83</v>
      </c>
      <c r="X8" s="95">
        <f>[4]Julho!$F$27</f>
        <v>90</v>
      </c>
      <c r="Y8" s="95">
        <f>[4]Julho!$F$28</f>
        <v>92</v>
      </c>
      <c r="Z8" s="95">
        <f>[4]Julho!$F$29</f>
        <v>90</v>
      </c>
      <c r="AA8" s="95">
        <f>[4]Julho!$F$30</f>
        <v>92</v>
      </c>
      <c r="AB8" s="95">
        <f>[4]Julho!$F$31</f>
        <v>88</v>
      </c>
      <c r="AC8" s="95">
        <f>[4]Julho!$F$32</f>
        <v>88</v>
      </c>
      <c r="AD8" s="95">
        <f>[4]Julho!$F$33</f>
        <v>94</v>
      </c>
      <c r="AE8" s="95">
        <f>[4]Julho!$F$34</f>
        <v>89</v>
      </c>
      <c r="AF8" s="95">
        <f>[4]Julho!$F$35</f>
        <v>88</v>
      </c>
      <c r="AG8" s="103">
        <f t="shared" si="2"/>
        <v>95</v>
      </c>
      <c r="AH8" s="102">
        <f t="shared" si="3"/>
        <v>90.193548387096769</v>
      </c>
    </row>
    <row r="9" spans="1:36" x14ac:dyDescent="0.2">
      <c r="A9" s="51" t="s">
        <v>151</v>
      </c>
      <c r="B9" s="95" t="str">
        <f>[5]Julho!$F$5</f>
        <v>*</v>
      </c>
      <c r="C9" s="95" t="str">
        <f>[5]Julho!$F$6</f>
        <v>*</v>
      </c>
      <c r="D9" s="95" t="str">
        <f>[5]Julho!$F$7</f>
        <v>*</v>
      </c>
      <c r="E9" s="95" t="str">
        <f>[5]Julho!$F$8</f>
        <v>*</v>
      </c>
      <c r="F9" s="95" t="str">
        <f>[5]Julho!$F$9</f>
        <v>*</v>
      </c>
      <c r="G9" s="95" t="str">
        <f>[5]Julho!$F$10</f>
        <v>*</v>
      </c>
      <c r="H9" s="95" t="str">
        <f>[5]Julho!$F$11</f>
        <v>*</v>
      </c>
      <c r="I9" s="95" t="str">
        <f>[5]Julho!$F$12</f>
        <v>*</v>
      </c>
      <c r="J9" s="95" t="str">
        <f>[5]Julho!$F$13</f>
        <v>*</v>
      </c>
      <c r="K9" s="95" t="str">
        <f>[5]Julho!$F$14</f>
        <v>*</v>
      </c>
      <c r="L9" s="95" t="str">
        <f>[5]Julho!$F$15</f>
        <v>*</v>
      </c>
      <c r="M9" s="95" t="str">
        <f>[5]Julho!$F$16</f>
        <v>*</v>
      </c>
      <c r="N9" s="95" t="str">
        <f>[5]Julho!$F$17</f>
        <v>*</v>
      </c>
      <c r="O9" s="95" t="str">
        <f>[5]Julho!$F$18</f>
        <v>*</v>
      </c>
      <c r="P9" s="95" t="str">
        <f>[5]Julho!$F$19</f>
        <v>*</v>
      </c>
      <c r="Q9" s="95" t="str">
        <f>[5]Julho!$F$20</f>
        <v>*</v>
      </c>
      <c r="R9" s="95" t="str">
        <f>[5]Julho!$F$21</f>
        <v>*</v>
      </c>
      <c r="S9" s="95" t="str">
        <f>[5]Julho!$F$22</f>
        <v>*</v>
      </c>
      <c r="T9" s="95">
        <f>[5]Julho!$F$23</f>
        <v>95</v>
      </c>
      <c r="U9" s="95">
        <f>[5]Julho!$F$24</f>
        <v>96</v>
      </c>
      <c r="V9" s="95">
        <f>[5]Julho!$F$25</f>
        <v>97</v>
      </c>
      <c r="W9" s="95">
        <f>[5]Julho!$F$26</f>
        <v>87</v>
      </c>
      <c r="X9" s="95">
        <f>[5]Julho!$F$27</f>
        <v>81</v>
      </c>
      <c r="Y9" s="95">
        <f>[5]Julho!$F$28</f>
        <v>66</v>
      </c>
      <c r="Z9" s="95">
        <f>[5]Julho!$F$29</f>
        <v>58</v>
      </c>
      <c r="AA9" s="95">
        <f>[5]Julho!$F$30</f>
        <v>72</v>
      </c>
      <c r="AB9" s="95">
        <f>[5]Julho!$F$31</f>
        <v>95</v>
      </c>
      <c r="AC9" s="95">
        <f>[5]Julho!$F$32</f>
        <v>98</v>
      </c>
      <c r="AD9" s="95">
        <f>[5]Julho!$F$33</f>
        <v>99</v>
      </c>
      <c r="AE9" s="95">
        <f>[5]Julho!$F$34</f>
        <v>99</v>
      </c>
      <c r="AF9" s="95">
        <f>[5]Julho!$F$35</f>
        <v>83</v>
      </c>
      <c r="AG9" s="103">
        <f t="shared" si="2"/>
        <v>99</v>
      </c>
      <c r="AH9" s="102">
        <f t="shared" si="3"/>
        <v>86.615384615384613</v>
      </c>
    </row>
    <row r="10" spans="1:36" x14ac:dyDescent="0.2">
      <c r="A10" s="51" t="s">
        <v>95</v>
      </c>
      <c r="B10" s="95">
        <f>[6]Julho!$F$5</f>
        <v>100</v>
      </c>
      <c r="C10" s="95">
        <f>[6]Julho!$F$6</f>
        <v>99</v>
      </c>
      <c r="D10" s="95">
        <f>[6]Julho!$F$7</f>
        <v>96</v>
      </c>
      <c r="E10" s="95">
        <f>[6]Julho!$F$8</f>
        <v>97</v>
      </c>
      <c r="F10" s="95">
        <f>[6]Julho!$F$9</f>
        <v>98</v>
      </c>
      <c r="G10" s="95">
        <f>[6]Julho!$F$10</f>
        <v>92</v>
      </c>
      <c r="H10" s="95">
        <f>[6]Julho!$F$11</f>
        <v>91</v>
      </c>
      <c r="I10" s="95">
        <f>[6]Julho!$F$12</f>
        <v>73</v>
      </c>
      <c r="J10" s="95">
        <f>[6]Julho!$F$13</f>
        <v>81</v>
      </c>
      <c r="K10" s="95">
        <f>[6]Julho!$F$14</f>
        <v>85</v>
      </c>
      <c r="L10" s="95">
        <f>[6]Julho!$F$15</f>
        <v>86</v>
      </c>
      <c r="M10" s="95">
        <f>[6]Julho!$F$16</f>
        <v>66</v>
      </c>
      <c r="N10" s="95">
        <f>[6]Julho!$F$17</f>
        <v>99</v>
      </c>
      <c r="O10" s="95">
        <f>[6]Julho!$F$18</f>
        <v>98</v>
      </c>
      <c r="P10" s="95">
        <f>[6]Julho!$F$19</f>
        <v>98</v>
      </c>
      <c r="Q10" s="95">
        <f>[6]Julho!$F$20</f>
        <v>94</v>
      </c>
      <c r="R10" s="95">
        <f>[6]Julho!$F$21</f>
        <v>98</v>
      </c>
      <c r="S10" s="95">
        <f>[6]Julho!$F$22</f>
        <v>100</v>
      </c>
      <c r="T10" s="95">
        <f>[6]Julho!$F$23</f>
        <v>98</v>
      </c>
      <c r="U10" s="95">
        <f>[6]Julho!$F$24</f>
        <v>98</v>
      </c>
      <c r="V10" s="95">
        <f>[6]Julho!$F$25</f>
        <v>100</v>
      </c>
      <c r="W10" s="95">
        <f>[6]Julho!$F$26</f>
        <v>91</v>
      </c>
      <c r="X10" s="95">
        <f>[6]Julho!$F$27</f>
        <v>82</v>
      </c>
      <c r="Y10" s="95">
        <f>[6]Julho!$F$28</f>
        <v>91</v>
      </c>
      <c r="Z10" s="95">
        <f>[6]Julho!$F$29</f>
        <v>92</v>
      </c>
      <c r="AA10" s="95">
        <f>[6]Julho!$F$30</f>
        <v>87</v>
      </c>
      <c r="AB10" s="95">
        <f>[6]Julho!$F$31</f>
        <v>94</v>
      </c>
      <c r="AC10" s="95">
        <f>[6]Julho!$F$32</f>
        <v>92</v>
      </c>
      <c r="AD10" s="95">
        <f>[6]Julho!$F$33</f>
        <v>100</v>
      </c>
      <c r="AE10" s="95">
        <f>[6]Julho!$F$34</f>
        <v>100</v>
      </c>
      <c r="AF10" s="95">
        <f>[6]Julho!$F$35</f>
        <v>99</v>
      </c>
      <c r="AG10" s="103">
        <f t="shared" si="2"/>
        <v>100</v>
      </c>
      <c r="AH10" s="102">
        <f t="shared" si="3"/>
        <v>92.741935483870961</v>
      </c>
    </row>
    <row r="11" spans="1:36" x14ac:dyDescent="0.2">
      <c r="A11" s="51" t="s">
        <v>52</v>
      </c>
      <c r="B11" s="95">
        <f>[7]Julho!$F$5</f>
        <v>100</v>
      </c>
      <c r="C11" s="95">
        <f>[7]Julho!$F$6</f>
        <v>100</v>
      </c>
      <c r="D11" s="95">
        <f>[7]Julho!$F$7</f>
        <v>100</v>
      </c>
      <c r="E11" s="95">
        <f>[7]Julho!$F$8</f>
        <v>86</v>
      </c>
      <c r="F11" s="95">
        <f>[7]Julho!$F$9</f>
        <v>82</v>
      </c>
      <c r="G11" s="95">
        <f>[7]Julho!$F$10</f>
        <v>76</v>
      </c>
      <c r="H11" s="95">
        <f>[7]Julho!$F$11</f>
        <v>63</v>
      </c>
      <c r="I11" s="95">
        <f>[7]Julho!$F$12</f>
        <v>83</v>
      </c>
      <c r="J11" s="95">
        <f>[7]Julho!$F$13</f>
        <v>80</v>
      </c>
      <c r="K11" s="95">
        <f>[7]Julho!$F$14</f>
        <v>100</v>
      </c>
      <c r="L11" s="95">
        <f>[7]Julho!$F$15</f>
        <v>91</v>
      </c>
      <c r="M11" s="95">
        <f>[7]Julho!$F$16</f>
        <v>68</v>
      </c>
      <c r="N11" s="95">
        <f>[7]Julho!$F$17</f>
        <v>100</v>
      </c>
      <c r="O11" s="95">
        <f>[7]Julho!$F$18</f>
        <v>100</v>
      </c>
      <c r="P11" s="95">
        <f>[7]Julho!$F$19</f>
        <v>95</v>
      </c>
      <c r="Q11" s="95">
        <f>[7]Julho!$F$20</f>
        <v>74</v>
      </c>
      <c r="R11" s="95">
        <f>[7]Julho!$F$21</f>
        <v>85</v>
      </c>
      <c r="S11" s="95">
        <f>[7]Julho!$F$22</f>
        <v>100</v>
      </c>
      <c r="T11" s="95">
        <f>[7]Julho!$F$23</f>
        <v>100</v>
      </c>
      <c r="U11" s="95">
        <f>[7]Julho!$F$24</f>
        <v>82</v>
      </c>
      <c r="V11" s="95">
        <f>[7]Julho!$F$25</f>
        <v>100</v>
      </c>
      <c r="W11" s="95">
        <f>[7]Julho!$F$26</f>
        <v>77</v>
      </c>
      <c r="X11" s="95">
        <f>[7]Julho!$F$27</f>
        <v>78</v>
      </c>
      <c r="Y11" s="95">
        <f>[7]Julho!$F$28</f>
        <v>72</v>
      </c>
      <c r="Z11" s="95">
        <f>[7]Julho!$F$29</f>
        <v>81</v>
      </c>
      <c r="AA11" s="95">
        <f>[7]Julho!$F$30</f>
        <v>80</v>
      </c>
      <c r="AB11" s="95">
        <f>[7]Julho!$F$31</f>
        <v>80</v>
      </c>
      <c r="AC11" s="95">
        <f>[7]Julho!$F$32</f>
        <v>83</v>
      </c>
      <c r="AD11" s="95">
        <f>[7]Julho!$F$33</f>
        <v>100</v>
      </c>
      <c r="AE11" s="95">
        <f>[7]Julho!$F$34</f>
        <v>100</v>
      </c>
      <c r="AF11" s="95">
        <f>[7]Julho!$F$35</f>
        <v>83</v>
      </c>
      <c r="AG11" s="103">
        <f t="shared" si="2"/>
        <v>100</v>
      </c>
      <c r="AH11" s="102">
        <f t="shared" si="3"/>
        <v>87.064516129032256</v>
      </c>
    </row>
    <row r="12" spans="1:36" hidden="1" x14ac:dyDescent="0.2">
      <c r="A12" s="51" t="s">
        <v>31</v>
      </c>
      <c r="B12" s="95" t="str">
        <f>[8]Julho!$F$5</f>
        <v>*</v>
      </c>
      <c r="C12" s="95" t="str">
        <f>[8]Julho!$F$6</f>
        <v>*</v>
      </c>
      <c r="D12" s="95" t="str">
        <f>[8]Julho!$F$7</f>
        <v>*</v>
      </c>
      <c r="E12" s="95" t="str">
        <f>[8]Julho!$F$8</f>
        <v>*</v>
      </c>
      <c r="F12" s="95" t="str">
        <f>[8]Julho!$F$9</f>
        <v>*</v>
      </c>
      <c r="G12" s="95" t="str">
        <f>[8]Julho!$F$10</f>
        <v>*</v>
      </c>
      <c r="H12" s="95" t="str">
        <f>[8]Julho!$F$11</f>
        <v>*</v>
      </c>
      <c r="I12" s="95" t="str">
        <f>[8]Julho!$F$12</f>
        <v>*</v>
      </c>
      <c r="J12" s="95" t="str">
        <f>[8]Julho!$F$13</f>
        <v>*</v>
      </c>
      <c r="K12" s="95" t="str">
        <f>[8]Julho!$F$14</f>
        <v>*</v>
      </c>
      <c r="L12" s="95" t="str">
        <f>[8]Julho!$F$15</f>
        <v>*</v>
      </c>
      <c r="M12" s="95" t="str">
        <f>[8]Julho!$F$16</f>
        <v>*</v>
      </c>
      <c r="N12" s="95" t="str">
        <f>[8]Julho!$F$17</f>
        <v>*</v>
      </c>
      <c r="O12" s="95" t="str">
        <f>[8]Julho!$F$18</f>
        <v>*</v>
      </c>
      <c r="P12" s="95" t="str">
        <f>[8]Julho!$F$19</f>
        <v>*</v>
      </c>
      <c r="Q12" s="95" t="str">
        <f>[8]Julho!$F$20</f>
        <v>*</v>
      </c>
      <c r="R12" s="95" t="str">
        <f>[8]Julho!$F$21</f>
        <v>*</v>
      </c>
      <c r="S12" s="95" t="str">
        <f>[8]Julho!$F$22</f>
        <v>*</v>
      </c>
      <c r="T12" s="95" t="str">
        <f>[8]Julho!$F$23</f>
        <v>*</v>
      </c>
      <c r="U12" s="95" t="str">
        <f>[8]Julho!$F$24</f>
        <v>*</v>
      </c>
      <c r="V12" s="95" t="str">
        <f>[8]Julho!$F$25</f>
        <v>*</v>
      </c>
      <c r="W12" s="95" t="str">
        <f>[8]Julho!$F$26</f>
        <v>*</v>
      </c>
      <c r="X12" s="95" t="str">
        <f>[8]Julho!$F$27</f>
        <v>*</v>
      </c>
      <c r="Y12" s="95" t="str">
        <f>[8]Julho!$F$28</f>
        <v>*</v>
      </c>
      <c r="Z12" s="95" t="str">
        <f>[8]Julho!$F$29</f>
        <v>*</v>
      </c>
      <c r="AA12" s="95" t="str">
        <f>[8]Julho!$F$30</f>
        <v>*</v>
      </c>
      <c r="AB12" s="95" t="str">
        <f>[8]Julho!$F$31</f>
        <v>*</v>
      </c>
      <c r="AC12" s="95" t="str">
        <f>[8]Julho!$F$32</f>
        <v>*</v>
      </c>
      <c r="AD12" s="95" t="str">
        <f>[8]Julho!$F$33</f>
        <v>*</v>
      </c>
      <c r="AE12" s="95" t="str">
        <f>[8]Julho!$F$34</f>
        <v>*</v>
      </c>
      <c r="AF12" s="95" t="str">
        <f>[8]Julho!$F$35</f>
        <v>*</v>
      </c>
      <c r="AG12" s="103" t="s">
        <v>207</v>
      </c>
      <c r="AH12" s="102" t="s">
        <v>207</v>
      </c>
    </row>
    <row r="13" spans="1:36" x14ac:dyDescent="0.2">
      <c r="A13" s="51" t="s">
        <v>98</v>
      </c>
      <c r="B13" s="95">
        <f>[9]Julho!$F$5</f>
        <v>100</v>
      </c>
      <c r="C13" s="95">
        <f>[9]Julho!$F$6</f>
        <v>100</v>
      </c>
      <c r="D13" s="95">
        <f>[9]Julho!$F$7</f>
        <v>100</v>
      </c>
      <c r="E13" s="95">
        <f>[9]Julho!$F$8</f>
        <v>100</v>
      </c>
      <c r="F13" s="95">
        <f>[9]Julho!$F$9</f>
        <v>96</v>
      </c>
      <c r="G13" s="95">
        <f>[9]Julho!$F$10</f>
        <v>97</v>
      </c>
      <c r="H13" s="95">
        <f>[9]Julho!$F$11</f>
        <v>85</v>
      </c>
      <c r="I13" s="95">
        <f>[9]Julho!$F$12</f>
        <v>78</v>
      </c>
      <c r="J13" s="95">
        <f>[9]Julho!$F$13</f>
        <v>99</v>
      </c>
      <c r="K13" s="95">
        <f>[9]Julho!$F$14</f>
        <v>95</v>
      </c>
      <c r="L13" s="95">
        <f>[9]Julho!$F$15</f>
        <v>93</v>
      </c>
      <c r="M13" s="95">
        <f>[9]Julho!$F$16</f>
        <v>83</v>
      </c>
      <c r="N13" s="95">
        <f>[9]Julho!$F$17</f>
        <v>90</v>
      </c>
      <c r="O13" s="95">
        <f>[9]Julho!$F$18</f>
        <v>75</v>
      </c>
      <c r="P13" s="95">
        <f>[9]Julho!$F$19</f>
        <v>95</v>
      </c>
      <c r="Q13" s="95">
        <f>[9]Julho!$F$20</f>
        <v>85</v>
      </c>
      <c r="R13" s="95">
        <f>[9]Julho!$F$21</f>
        <v>85</v>
      </c>
      <c r="S13" s="95">
        <f>[9]Julho!$F$22</f>
        <v>91</v>
      </c>
      <c r="T13" s="95">
        <f>[9]Julho!$F$23</f>
        <v>88</v>
      </c>
      <c r="U13" s="95">
        <f>[9]Julho!$F$24</f>
        <v>99</v>
      </c>
      <c r="V13" s="95">
        <f>[9]Julho!$F$25</f>
        <v>100</v>
      </c>
      <c r="W13" s="95">
        <f>[9]Julho!$F$26</f>
        <v>89</v>
      </c>
      <c r="X13" s="95">
        <f>[9]Julho!$F$27</f>
        <v>92</v>
      </c>
      <c r="Y13" s="95">
        <f>[9]Julho!$F$28</f>
        <v>97</v>
      </c>
      <c r="Z13" s="95">
        <f>[9]Julho!$F$29</f>
        <v>91</v>
      </c>
      <c r="AA13" s="95">
        <f>[9]Julho!$F$30</f>
        <v>86</v>
      </c>
      <c r="AB13" s="95">
        <f>[9]Julho!$F$31</f>
        <v>99</v>
      </c>
      <c r="AC13" s="95">
        <f>[9]Julho!$F$32</f>
        <v>100</v>
      </c>
      <c r="AD13" s="95">
        <f>[9]Julho!$F$33</f>
        <v>100</v>
      </c>
      <c r="AE13" s="95">
        <f>[9]Julho!$F$34</f>
        <v>100</v>
      </c>
      <c r="AF13" s="95">
        <f>[9]Julho!$F$35</f>
        <v>100</v>
      </c>
      <c r="AG13" s="103">
        <f t="shared" si="2"/>
        <v>100</v>
      </c>
      <c r="AH13" s="102">
        <f t="shared" si="3"/>
        <v>93.161290322580641</v>
      </c>
    </row>
    <row r="14" spans="1:36" hidden="1" x14ac:dyDescent="0.2">
      <c r="A14" s="51" t="s">
        <v>102</v>
      </c>
      <c r="B14" s="95" t="str">
        <f>[10]Julho!$F$5</f>
        <v>*</v>
      </c>
      <c r="C14" s="95" t="str">
        <f>[10]Julho!$F$6</f>
        <v>*</v>
      </c>
      <c r="D14" s="95" t="str">
        <f>[10]Julho!$F$7</f>
        <v>*</v>
      </c>
      <c r="E14" s="95" t="str">
        <f>[10]Julho!$F$8</f>
        <v>*</v>
      </c>
      <c r="F14" s="95" t="str">
        <f>[10]Julho!$F$9</f>
        <v>*</v>
      </c>
      <c r="G14" s="95" t="str">
        <f>[10]Julho!$F$10</f>
        <v>*</v>
      </c>
      <c r="H14" s="95" t="str">
        <f>[10]Julho!$F$11</f>
        <v>*</v>
      </c>
      <c r="I14" s="95" t="str">
        <f>[10]Julho!$F$12</f>
        <v>*</v>
      </c>
      <c r="J14" s="95" t="str">
        <f>[10]Julho!$F$13</f>
        <v>*</v>
      </c>
      <c r="K14" s="95" t="str">
        <f>[10]Julho!$F$14</f>
        <v>*</v>
      </c>
      <c r="L14" s="95" t="str">
        <f>[10]Julho!$F$15</f>
        <v>*</v>
      </c>
      <c r="M14" s="95" t="str">
        <f>[10]Julho!$F$16</f>
        <v>*</v>
      </c>
      <c r="N14" s="95" t="str">
        <f>[10]Julho!$F$17</f>
        <v>*</v>
      </c>
      <c r="O14" s="95" t="str">
        <f>[10]Julho!$F$18</f>
        <v>*</v>
      </c>
      <c r="P14" s="95" t="str">
        <f>[10]Julho!$F$19</f>
        <v>*</v>
      </c>
      <c r="Q14" s="95" t="str">
        <f>[10]Julho!$F$20</f>
        <v>*</v>
      </c>
      <c r="R14" s="95" t="str">
        <f>[10]Julho!$F$21</f>
        <v>*</v>
      </c>
      <c r="S14" s="95" t="str">
        <f>[10]Julho!$F$22</f>
        <v>*</v>
      </c>
      <c r="T14" s="95" t="str">
        <f>[10]Julho!$F$23</f>
        <v>*</v>
      </c>
      <c r="U14" s="95" t="str">
        <f>[10]Julho!$F$24</f>
        <v>*</v>
      </c>
      <c r="V14" s="95" t="str">
        <f>[10]Julho!$F$25</f>
        <v>*</v>
      </c>
      <c r="W14" s="95" t="str">
        <f>[10]Julho!$F$26</f>
        <v>*</v>
      </c>
      <c r="X14" s="95" t="str">
        <f>[10]Julho!$F$27</f>
        <v>*</v>
      </c>
      <c r="Y14" s="95" t="str">
        <f>[10]Julho!$F$28</f>
        <v>*</v>
      </c>
      <c r="Z14" s="95" t="str">
        <f>[10]Julho!$F$29</f>
        <v>*</v>
      </c>
      <c r="AA14" s="95" t="str">
        <f>[10]Julho!$F$30</f>
        <v>*</v>
      </c>
      <c r="AB14" s="95" t="str">
        <f>[10]Julho!$F$31</f>
        <v>*</v>
      </c>
      <c r="AC14" s="95" t="str">
        <f>[10]Julho!$F$32</f>
        <v>*</v>
      </c>
      <c r="AD14" s="95" t="str">
        <f>[10]Julho!$F$33</f>
        <v>*</v>
      </c>
      <c r="AE14" s="95" t="str">
        <f>[10]Julho!$F$34</f>
        <v>*</v>
      </c>
      <c r="AF14" s="95" t="str">
        <f>[10]Julho!$F$35</f>
        <v>*</v>
      </c>
      <c r="AG14" s="103" t="s">
        <v>207</v>
      </c>
      <c r="AH14" s="102" t="s">
        <v>207</v>
      </c>
    </row>
    <row r="15" spans="1:36" x14ac:dyDescent="0.2">
      <c r="A15" s="51" t="s">
        <v>105</v>
      </c>
      <c r="B15" s="95">
        <f>[11]Julho!$F$5</f>
        <v>100</v>
      </c>
      <c r="C15" s="95">
        <f>[11]Julho!$F$6</f>
        <v>100</v>
      </c>
      <c r="D15" s="95">
        <f>[11]Julho!$F$7</f>
        <v>90</v>
      </c>
      <c r="E15" s="95">
        <f>[11]Julho!$F$8</f>
        <v>91</v>
      </c>
      <c r="F15" s="95">
        <f>[11]Julho!$F$9</f>
        <v>100</v>
      </c>
      <c r="G15" s="95">
        <f>[11]Julho!$F$10</f>
        <v>79</v>
      </c>
      <c r="H15" s="95">
        <f>[11]Julho!$F$11</f>
        <v>71</v>
      </c>
      <c r="I15" s="95">
        <f>[11]Julho!$F$12</f>
        <v>69</v>
      </c>
      <c r="J15" s="95">
        <f>[11]Julho!$F$13</f>
        <v>85</v>
      </c>
      <c r="K15" s="95">
        <f>[11]Julho!$F$14</f>
        <v>80</v>
      </c>
      <c r="L15" s="95">
        <f>[11]Julho!$F$15</f>
        <v>78</v>
      </c>
      <c r="M15" s="95">
        <f>[11]Julho!$F$16</f>
        <v>77</v>
      </c>
      <c r="N15" s="95">
        <f>[11]Julho!$F$17</f>
        <v>100</v>
      </c>
      <c r="O15" s="95">
        <f>[11]Julho!$F$18</f>
        <v>96</v>
      </c>
      <c r="P15" s="95">
        <f>[11]Julho!$F$19</f>
        <v>82</v>
      </c>
      <c r="Q15" s="95">
        <f>[11]Julho!$F$20</f>
        <v>83</v>
      </c>
      <c r="R15" s="95">
        <f>[11]Julho!$F$21</f>
        <v>96</v>
      </c>
      <c r="S15" s="95">
        <f>[11]Julho!$F$22</f>
        <v>98</v>
      </c>
      <c r="T15" s="95">
        <f>[11]Julho!$F$23</f>
        <v>97</v>
      </c>
      <c r="U15" s="95">
        <f>[11]Julho!$F$24</f>
        <v>90</v>
      </c>
      <c r="V15" s="95">
        <f>[11]Julho!$F$25</f>
        <v>89</v>
      </c>
      <c r="W15" s="95">
        <f>[11]Julho!$F$26</f>
        <v>87</v>
      </c>
      <c r="X15" s="95">
        <f>[11]Julho!$F$27</f>
        <v>88</v>
      </c>
      <c r="Y15" s="95">
        <f>[11]Julho!$F$28</f>
        <v>65</v>
      </c>
      <c r="Z15" s="95">
        <f>[11]Julho!$F$29</f>
        <v>79</v>
      </c>
      <c r="AA15" s="95">
        <f>[11]Julho!$F$30</f>
        <v>67</v>
      </c>
      <c r="AB15" s="95">
        <f>[11]Julho!$F$31</f>
        <v>96</v>
      </c>
      <c r="AC15" s="95">
        <f>[11]Julho!$F$32</f>
        <v>100</v>
      </c>
      <c r="AD15" s="95">
        <f>[11]Julho!$F$33</f>
        <v>100</v>
      </c>
      <c r="AE15" s="95">
        <f>[11]Julho!$F$34</f>
        <v>100</v>
      </c>
      <c r="AF15" s="95">
        <f>[11]Julho!$F$35</f>
        <v>97</v>
      </c>
      <c r="AG15" s="103">
        <f t="shared" si="2"/>
        <v>100</v>
      </c>
      <c r="AH15" s="102">
        <f t="shared" si="3"/>
        <v>88.064516129032256</v>
      </c>
      <c r="AJ15" t="s">
        <v>35</v>
      </c>
    </row>
    <row r="16" spans="1:36" x14ac:dyDescent="0.2">
      <c r="A16" s="51" t="s">
        <v>152</v>
      </c>
      <c r="B16" s="95">
        <f>[12]Julho!$F$5</f>
        <v>100</v>
      </c>
      <c r="C16" s="95">
        <f>[12]Julho!$F$6</f>
        <v>100</v>
      </c>
      <c r="D16" s="95">
        <f>[12]Julho!$F$7</f>
        <v>82</v>
      </c>
      <c r="E16" s="95">
        <f>[12]Julho!$F$8</f>
        <v>79</v>
      </c>
      <c r="F16" s="95">
        <f>[12]Julho!$F$9</f>
        <v>98</v>
      </c>
      <c r="G16" s="95">
        <f>[12]Julho!$F$10</f>
        <v>100</v>
      </c>
      <c r="H16" s="95">
        <f>[12]Julho!$F$11</f>
        <v>100</v>
      </c>
      <c r="I16" s="95">
        <f>[12]Julho!$F$12</f>
        <v>100</v>
      </c>
      <c r="J16" s="95">
        <f>[12]Julho!$F$13</f>
        <v>100</v>
      </c>
      <c r="K16" s="95">
        <f>[12]Julho!$F$14</f>
        <v>100</v>
      </c>
      <c r="L16" s="95">
        <f>[12]Julho!$F$15</f>
        <v>100</v>
      </c>
      <c r="M16" s="95">
        <f>[12]Julho!$F$16</f>
        <v>100</v>
      </c>
      <c r="N16" s="95">
        <f>[12]Julho!$F$17</f>
        <v>100</v>
      </c>
      <c r="O16" s="95">
        <f>[12]Julho!$F$18</f>
        <v>100</v>
      </c>
      <c r="P16" s="95">
        <f>[12]Julho!$F$19</f>
        <v>100</v>
      </c>
      <c r="Q16" s="95">
        <f>[12]Julho!$F$20</f>
        <v>100</v>
      </c>
      <c r="R16" s="95">
        <f>[12]Julho!$F$21</f>
        <v>100</v>
      </c>
      <c r="S16" s="95">
        <f>[12]Julho!$F$22</f>
        <v>100</v>
      </c>
      <c r="T16" s="95">
        <f>[12]Julho!$F$23</f>
        <v>100</v>
      </c>
      <c r="U16" s="95">
        <f>[12]Julho!$F$24</f>
        <v>100</v>
      </c>
      <c r="V16" s="95">
        <f>[12]Julho!$F$25</f>
        <v>100</v>
      </c>
      <c r="W16" s="95">
        <f>[12]Julho!$F$26</f>
        <v>75</v>
      </c>
      <c r="X16" s="95">
        <f>[12]Julho!$F$27</f>
        <v>100</v>
      </c>
      <c r="Y16" s="95">
        <f>[12]Julho!$F$28</f>
        <v>100</v>
      </c>
      <c r="Z16" s="95">
        <f>[12]Julho!$F$29</f>
        <v>100</v>
      </c>
      <c r="AA16" s="95">
        <f>[12]Julho!$F$30</f>
        <v>100</v>
      </c>
      <c r="AB16" s="95">
        <f>[12]Julho!$F$31</f>
        <v>100</v>
      </c>
      <c r="AC16" s="95">
        <f>[12]Julho!$F$32</f>
        <v>100</v>
      </c>
      <c r="AD16" s="95">
        <f>[12]Julho!$F$33</f>
        <v>100</v>
      </c>
      <c r="AE16" s="95">
        <f>[12]Julho!$F$34</f>
        <v>100</v>
      </c>
      <c r="AF16" s="95">
        <f>[12]Julho!$F$35</f>
        <v>100</v>
      </c>
      <c r="AG16" s="103">
        <f t="shared" si="2"/>
        <v>100</v>
      </c>
      <c r="AH16" s="102">
        <f t="shared" si="3"/>
        <v>97.870967741935488</v>
      </c>
    </row>
    <row r="17" spans="1:37" x14ac:dyDescent="0.2">
      <c r="A17" s="51" t="s">
        <v>2</v>
      </c>
      <c r="B17" s="95">
        <f>[13]Julho!$F$5</f>
        <v>80</v>
      </c>
      <c r="C17" s="95">
        <f>[13]Julho!$F$6</f>
        <v>72</v>
      </c>
      <c r="D17" s="95">
        <f>[13]Julho!$F$7</f>
        <v>69</v>
      </c>
      <c r="E17" s="95">
        <f>[13]Julho!$F$8</f>
        <v>68</v>
      </c>
      <c r="F17" s="95">
        <f>[13]Julho!$F$9</f>
        <v>67</v>
      </c>
      <c r="G17" s="95">
        <f>[13]Julho!$F$10</f>
        <v>64</v>
      </c>
      <c r="H17" s="95">
        <f>[13]Julho!$F$11</f>
        <v>69</v>
      </c>
      <c r="I17" s="95">
        <f>[13]Julho!$F$12</f>
        <v>64</v>
      </c>
      <c r="J17" s="95">
        <f>[13]Julho!$F$13</f>
        <v>65</v>
      </c>
      <c r="K17" s="95">
        <f>[13]Julho!$F$14</f>
        <v>77</v>
      </c>
      <c r="L17" s="95">
        <f>[13]Julho!$F$15</f>
        <v>77</v>
      </c>
      <c r="M17" s="95">
        <f>[13]Julho!$F$16</f>
        <v>60</v>
      </c>
      <c r="N17" s="95">
        <f>[13]Julho!$F$17</f>
        <v>92</v>
      </c>
      <c r="O17" s="95">
        <f>[13]Julho!$F$18</f>
        <v>91</v>
      </c>
      <c r="P17" s="95">
        <f>[13]Julho!$F$19</f>
        <v>82</v>
      </c>
      <c r="Q17" s="95">
        <f>[13]Julho!$F$20</f>
        <v>74</v>
      </c>
      <c r="R17" s="95">
        <f>[13]Julho!$F$21</f>
        <v>88</v>
      </c>
      <c r="S17" s="95">
        <f>[13]Julho!$F$22</f>
        <v>92</v>
      </c>
      <c r="T17" s="95">
        <f>[13]Julho!$F$23</f>
        <v>83</v>
      </c>
      <c r="U17" s="95">
        <f>[13]Julho!$F$24</f>
        <v>78</v>
      </c>
      <c r="V17" s="95">
        <f>[13]Julho!$F$25</f>
        <v>77</v>
      </c>
      <c r="W17" s="95">
        <f>[13]Julho!$F$26</f>
        <v>62</v>
      </c>
      <c r="X17" s="95">
        <f>[13]Julho!$F$27</f>
        <v>68</v>
      </c>
      <c r="Y17" s="95">
        <f>[13]Julho!$F$28</f>
        <v>66</v>
      </c>
      <c r="Z17" s="95">
        <f>[13]Julho!$F$29</f>
        <v>60</v>
      </c>
      <c r="AA17" s="95">
        <f>[13]Julho!$F$30</f>
        <v>63</v>
      </c>
      <c r="AB17" s="95">
        <f>[13]Julho!$F$31</f>
        <v>67</v>
      </c>
      <c r="AC17" s="95">
        <f>[13]Julho!$F$32</f>
        <v>75</v>
      </c>
      <c r="AD17" s="95">
        <f>[13]Julho!$F$33</f>
        <v>87</v>
      </c>
      <c r="AE17" s="95">
        <f>[13]Julho!$F$34</f>
        <v>92</v>
      </c>
      <c r="AF17" s="95">
        <f>[13]Julho!$F$35</f>
        <v>68</v>
      </c>
      <c r="AG17" s="103">
        <f t="shared" si="2"/>
        <v>92</v>
      </c>
      <c r="AH17" s="102">
        <f t="shared" si="3"/>
        <v>74.096774193548384</v>
      </c>
      <c r="AJ17" s="12" t="s">
        <v>35</v>
      </c>
    </row>
    <row r="18" spans="1:37" hidden="1" x14ac:dyDescent="0.2">
      <c r="A18" s="51" t="s">
        <v>3</v>
      </c>
      <c r="B18" s="95" t="str">
        <f>[14]Julho!$F$5</f>
        <v>*</v>
      </c>
      <c r="C18" s="95" t="str">
        <f>[14]Julho!$F$6</f>
        <v>*</v>
      </c>
      <c r="D18" s="95" t="str">
        <f>[14]Julho!$F$7</f>
        <v>*</v>
      </c>
      <c r="E18" s="95" t="str">
        <f>[14]Julho!$F$8</f>
        <v>*</v>
      </c>
      <c r="F18" s="95" t="str">
        <f>[14]Julho!$F$9</f>
        <v>*</v>
      </c>
      <c r="G18" s="95" t="str">
        <f>[14]Julho!$F$10</f>
        <v>*</v>
      </c>
      <c r="H18" s="95" t="str">
        <f>[14]Julho!$F$11</f>
        <v>*</v>
      </c>
      <c r="I18" s="95" t="str">
        <f>[14]Julho!$F$12</f>
        <v>*</v>
      </c>
      <c r="J18" s="95" t="str">
        <f>[14]Julho!$F$13</f>
        <v>*</v>
      </c>
      <c r="K18" s="95" t="str">
        <f>[14]Julho!$F$14</f>
        <v>*</v>
      </c>
      <c r="L18" s="95" t="str">
        <f>[14]Julho!$F$15</f>
        <v>*</v>
      </c>
      <c r="M18" s="95" t="str">
        <f>[14]Julho!$F$16</f>
        <v>*</v>
      </c>
      <c r="N18" s="95" t="str">
        <f>[14]Julho!$F$17</f>
        <v>*</v>
      </c>
      <c r="O18" s="95" t="str">
        <f>[14]Julho!$F$18</f>
        <v>*</v>
      </c>
      <c r="P18" s="95" t="str">
        <f>[14]Julho!$F$19</f>
        <v>*</v>
      </c>
      <c r="Q18" s="95" t="str">
        <f>[14]Julho!$F$20</f>
        <v>*</v>
      </c>
      <c r="R18" s="95" t="str">
        <f>[14]Julho!$F$21</f>
        <v>*</v>
      </c>
      <c r="S18" s="95" t="str">
        <f>[14]Julho!$F$22</f>
        <v>*</v>
      </c>
      <c r="T18" s="95" t="str">
        <f>[14]Julho!$F$23</f>
        <v>*</v>
      </c>
      <c r="U18" s="95" t="str">
        <f>[14]Julho!$F$24</f>
        <v>*</v>
      </c>
      <c r="V18" s="95" t="str">
        <f>[14]Julho!$F$25</f>
        <v>*</v>
      </c>
      <c r="W18" s="95" t="str">
        <f>[14]Julho!$F$26</f>
        <v>*</v>
      </c>
      <c r="X18" s="95" t="str">
        <f>[14]Julho!$F$27</f>
        <v>*</v>
      </c>
      <c r="Y18" s="95" t="str">
        <f>[14]Julho!$F$28</f>
        <v>*</v>
      </c>
      <c r="Z18" s="95" t="str">
        <f>[14]Julho!$F$29</f>
        <v>*</v>
      </c>
      <c r="AA18" s="95" t="str">
        <f>[14]Julho!$F$30</f>
        <v>*</v>
      </c>
      <c r="AB18" s="95" t="str">
        <f>[14]Julho!$F$31</f>
        <v>*</v>
      </c>
      <c r="AC18" s="95" t="str">
        <f>[14]Julho!$F$32</f>
        <v>*</v>
      </c>
      <c r="AD18" s="95" t="str">
        <f>[14]Julho!$F$33</f>
        <v>*</v>
      </c>
      <c r="AE18" s="95" t="str">
        <f>[14]Julho!$F$34</f>
        <v>*</v>
      </c>
      <c r="AF18" s="95" t="str">
        <f>[14]Julho!$F$35</f>
        <v>*</v>
      </c>
      <c r="AG18" s="103" t="s">
        <v>207</v>
      </c>
      <c r="AH18" s="102" t="s">
        <v>207</v>
      </c>
      <c r="AI18" s="12" t="s">
        <v>35</v>
      </c>
      <c r="AJ18" s="12" t="s">
        <v>35</v>
      </c>
    </row>
    <row r="19" spans="1:37" x14ac:dyDescent="0.2">
      <c r="A19" s="51" t="s">
        <v>4</v>
      </c>
      <c r="B19" s="95">
        <f>[15]Julho!$F$5</f>
        <v>82</v>
      </c>
      <c r="C19" s="95">
        <f>[15]Julho!$F$6</f>
        <v>76</v>
      </c>
      <c r="D19" s="95">
        <f>[15]Julho!$F$7</f>
        <v>73</v>
      </c>
      <c r="E19" s="95">
        <f>[15]Julho!$F$8</f>
        <v>70</v>
      </c>
      <c r="F19" s="95">
        <f>[15]Julho!$F$9</f>
        <v>66</v>
      </c>
      <c r="G19" s="95">
        <f>[15]Julho!$F$10</f>
        <v>68</v>
      </c>
      <c r="H19" s="95">
        <f>[15]Julho!$F$11</f>
        <v>68</v>
      </c>
      <c r="I19" s="95">
        <f>[15]Julho!$F$12</f>
        <v>58</v>
      </c>
      <c r="J19" s="95">
        <f>[15]Julho!$F$13</f>
        <v>64</v>
      </c>
      <c r="K19" s="95">
        <f>[15]Julho!$F$14</f>
        <v>70</v>
      </c>
      <c r="L19" s="95">
        <f>[15]Julho!$F$15</f>
        <v>53</v>
      </c>
      <c r="M19" s="95">
        <f>[15]Julho!$F$16</f>
        <v>54</v>
      </c>
      <c r="N19" s="95">
        <f>[15]Julho!$F$17</f>
        <v>94</v>
      </c>
      <c r="O19" s="95">
        <f>[15]Julho!$F$18</f>
        <v>96</v>
      </c>
      <c r="P19" s="95">
        <f>[15]Julho!$F$19</f>
        <v>87</v>
      </c>
      <c r="Q19" s="95">
        <f>[15]Julho!$F$20</f>
        <v>71</v>
      </c>
      <c r="R19" s="95">
        <f>[15]Julho!$F$21</f>
        <v>81</v>
      </c>
      <c r="S19" s="95">
        <f>[15]Julho!$F$22</f>
        <v>82</v>
      </c>
      <c r="T19" s="95">
        <f>[15]Julho!$F$23</f>
        <v>95</v>
      </c>
      <c r="U19" s="95">
        <f>[15]Julho!$F$24</f>
        <v>86</v>
      </c>
      <c r="V19" s="95">
        <f>[15]Julho!$F$25</f>
        <v>70</v>
      </c>
      <c r="W19" s="95">
        <f>[15]Julho!$F$26</f>
        <v>83</v>
      </c>
      <c r="X19" s="95">
        <f>[15]Julho!$F$27</f>
        <v>75</v>
      </c>
      <c r="Y19" s="95">
        <f>[15]Julho!$F$28</f>
        <v>67</v>
      </c>
      <c r="Z19" s="95">
        <f>[15]Julho!$F$29</f>
        <v>64</v>
      </c>
      <c r="AA19" s="95">
        <f>[15]Julho!$F$30</f>
        <v>73</v>
      </c>
      <c r="AB19" s="95">
        <f>[15]Julho!$F$31</f>
        <v>67</v>
      </c>
      <c r="AC19" s="95">
        <f>[15]Julho!$F$32</f>
        <v>52</v>
      </c>
      <c r="AD19" s="95">
        <f>[15]Julho!$F$33</f>
        <v>88</v>
      </c>
      <c r="AE19" s="95">
        <f>[15]Julho!$F$34</f>
        <v>76</v>
      </c>
      <c r="AF19" s="95">
        <f>[15]Julho!$F$35</f>
        <v>78</v>
      </c>
      <c r="AG19" s="103">
        <f t="shared" si="2"/>
        <v>96</v>
      </c>
      <c r="AH19" s="102">
        <f t="shared" si="3"/>
        <v>73.774193548387103</v>
      </c>
      <c r="AJ19" t="s">
        <v>35</v>
      </c>
    </row>
    <row r="20" spans="1:37" x14ac:dyDescent="0.2">
      <c r="A20" s="51" t="s">
        <v>5</v>
      </c>
      <c r="B20" s="95">
        <f>[16]Julho!$F$5</f>
        <v>84</v>
      </c>
      <c r="C20" s="95">
        <f>[16]Julho!$F$6</f>
        <v>85</v>
      </c>
      <c r="D20" s="95">
        <f>[16]Julho!$F$7</f>
        <v>74</v>
      </c>
      <c r="E20" s="95">
        <f>[16]Julho!$F$8</f>
        <v>65</v>
      </c>
      <c r="F20" s="95">
        <f>[16]Julho!$F$9</f>
        <v>64</v>
      </c>
      <c r="G20" s="95">
        <f>[16]Julho!$F$10</f>
        <v>62</v>
      </c>
      <c r="H20" s="95">
        <f>[16]Julho!$F$11</f>
        <v>66</v>
      </c>
      <c r="I20" s="95">
        <f>[16]Julho!$F$12</f>
        <v>70</v>
      </c>
      <c r="J20" s="95">
        <f>[16]Julho!$F$13</f>
        <v>74</v>
      </c>
      <c r="K20" s="95">
        <f>[16]Julho!$F$14</f>
        <v>70</v>
      </c>
      <c r="L20" s="95">
        <f>[16]Julho!$F$15</f>
        <v>70</v>
      </c>
      <c r="M20" s="95">
        <f>[16]Julho!$F$16</f>
        <v>78</v>
      </c>
      <c r="N20" s="95">
        <f>[16]Julho!$F$17</f>
        <v>86</v>
      </c>
      <c r="O20" s="95">
        <f>[16]Julho!$F$18</f>
        <v>77</v>
      </c>
      <c r="P20" s="95">
        <f>[16]Julho!$F$19</f>
        <v>68</v>
      </c>
      <c r="Q20" s="95">
        <f>[16]Julho!$F$20</f>
        <v>67</v>
      </c>
      <c r="R20" s="95">
        <f>[16]Julho!$F$21</f>
        <v>83</v>
      </c>
      <c r="S20" s="95">
        <f>[16]Julho!$F$22</f>
        <v>75</v>
      </c>
      <c r="T20" s="95">
        <f>[16]Julho!$F$23</f>
        <v>66</v>
      </c>
      <c r="U20" s="95">
        <f>[16]Julho!$F$24</f>
        <v>84</v>
      </c>
      <c r="V20" s="95">
        <f>[16]Julho!$F$25</f>
        <v>85</v>
      </c>
      <c r="W20" s="95">
        <f>[16]Julho!$F$26</f>
        <v>70</v>
      </c>
      <c r="X20" s="95">
        <f>[16]Julho!$F$27</f>
        <v>76</v>
      </c>
      <c r="Y20" s="95">
        <f>[16]Julho!$F$28</f>
        <v>72</v>
      </c>
      <c r="Z20" s="95">
        <f>[16]Julho!$F$29</f>
        <v>72</v>
      </c>
      <c r="AA20" s="95">
        <f>[16]Julho!$F$30</f>
        <v>61</v>
      </c>
      <c r="AB20" s="95">
        <f>[16]Julho!$F$31</f>
        <v>81</v>
      </c>
      <c r="AC20" s="95">
        <f>[16]Julho!$F$32</f>
        <v>85</v>
      </c>
      <c r="AD20" s="95">
        <f>[16]Julho!$F$33</f>
        <v>85</v>
      </c>
      <c r="AE20" s="95">
        <f>[16]Julho!$F$34</f>
        <v>84</v>
      </c>
      <c r="AF20" s="95">
        <f>[16]Julho!$F$35</f>
        <v>80</v>
      </c>
      <c r="AG20" s="103">
        <f t="shared" si="2"/>
        <v>86</v>
      </c>
      <c r="AH20" s="102">
        <f t="shared" si="3"/>
        <v>74.806451612903231</v>
      </c>
      <c r="AI20" s="12" t="s">
        <v>35</v>
      </c>
    </row>
    <row r="21" spans="1:37" x14ac:dyDescent="0.2">
      <c r="A21" s="51" t="s">
        <v>33</v>
      </c>
      <c r="B21" s="95">
        <f>[17]Julho!$F$5</f>
        <v>89</v>
      </c>
      <c r="C21" s="95">
        <f>[17]Julho!$F$6</f>
        <v>86</v>
      </c>
      <c r="D21" s="95">
        <f>[17]Julho!$F$7</f>
        <v>71</v>
      </c>
      <c r="E21" s="95">
        <f>[17]Julho!$F$8</f>
        <v>74</v>
      </c>
      <c r="F21" s="95">
        <f>[17]Julho!$F$9</f>
        <v>78</v>
      </c>
      <c r="G21" s="95">
        <f>[17]Julho!$F$10</f>
        <v>76</v>
      </c>
      <c r="H21" s="95">
        <f>[17]Julho!$F$11</f>
        <v>75</v>
      </c>
      <c r="I21" s="95">
        <f>[17]Julho!$F$12</f>
        <v>67</v>
      </c>
      <c r="J21" s="95">
        <f>[17]Julho!$F$13</f>
        <v>73</v>
      </c>
      <c r="K21" s="95">
        <f>[17]Julho!$F$14</f>
        <v>79</v>
      </c>
      <c r="L21" s="95">
        <f>[17]Julho!$F$15</f>
        <v>73</v>
      </c>
      <c r="M21" s="95">
        <f>[17]Julho!$F$16</f>
        <v>60</v>
      </c>
      <c r="N21" s="95">
        <f>[17]Julho!$F$17</f>
        <v>89</v>
      </c>
      <c r="O21" s="95">
        <f>[17]Julho!$F$18</f>
        <v>100</v>
      </c>
      <c r="P21" s="95">
        <f>[17]Julho!$F$19</f>
        <v>87</v>
      </c>
      <c r="Q21" s="95">
        <f>[17]Julho!$F$20</f>
        <v>80</v>
      </c>
      <c r="R21" s="95">
        <f>[17]Julho!$F$21</f>
        <v>82</v>
      </c>
      <c r="S21" s="95">
        <f>[17]Julho!$F$22</f>
        <v>85</v>
      </c>
      <c r="T21" s="95">
        <f>[17]Julho!$F$23</f>
        <v>94</v>
      </c>
      <c r="U21" s="95">
        <f>[17]Julho!$F$24</f>
        <v>87</v>
      </c>
      <c r="V21" s="95">
        <f>[17]Julho!$F$25</f>
        <v>71</v>
      </c>
      <c r="W21" s="95">
        <f>[17]Julho!$F$26</f>
        <v>82</v>
      </c>
      <c r="X21" s="95">
        <f>[17]Julho!$F$27</f>
        <v>76</v>
      </c>
      <c r="Y21" s="95">
        <f>[17]Julho!$F$28</f>
        <v>77</v>
      </c>
      <c r="Z21" s="95">
        <f>[17]Julho!$F$29</f>
        <v>69</v>
      </c>
      <c r="AA21" s="95">
        <f>[17]Julho!$F$30</f>
        <v>84</v>
      </c>
      <c r="AB21" s="95">
        <f>[17]Julho!$F$31</f>
        <v>71</v>
      </c>
      <c r="AC21" s="95">
        <f>[17]Julho!$F$32</f>
        <v>60</v>
      </c>
      <c r="AD21" s="95">
        <f>[17]Julho!$F$33</f>
        <v>86</v>
      </c>
      <c r="AE21" s="95">
        <f>[17]Julho!$F$34</f>
        <v>88</v>
      </c>
      <c r="AF21" s="95">
        <f>[17]Julho!$F$35</f>
        <v>84</v>
      </c>
      <c r="AG21" s="103">
        <f t="shared" si="2"/>
        <v>100</v>
      </c>
      <c r="AH21" s="102">
        <f t="shared" si="3"/>
        <v>79.129032258064512</v>
      </c>
    </row>
    <row r="22" spans="1:37" x14ac:dyDescent="0.2">
      <c r="A22" s="51" t="s">
        <v>6</v>
      </c>
      <c r="B22" s="95">
        <f>[18]Julho!$F$5</f>
        <v>98</v>
      </c>
      <c r="C22" s="95">
        <f>[18]Julho!$F$6</f>
        <v>98</v>
      </c>
      <c r="D22" s="95">
        <f>[18]Julho!$F$7</f>
        <v>98</v>
      </c>
      <c r="E22" s="95">
        <f>[18]Julho!$F$8</f>
        <v>98</v>
      </c>
      <c r="F22" s="95">
        <f>[18]Julho!$F$9</f>
        <v>98</v>
      </c>
      <c r="G22" s="95">
        <f>[18]Julho!$F$10</f>
        <v>99</v>
      </c>
      <c r="H22" s="95">
        <f>[18]Julho!$F$11</f>
        <v>100</v>
      </c>
      <c r="I22" s="95">
        <f>[18]Julho!$F$12</f>
        <v>98</v>
      </c>
      <c r="J22" s="95">
        <f>[18]Julho!$F$13</f>
        <v>95</v>
      </c>
      <c r="K22" s="95">
        <f>[18]Julho!$F$14</f>
        <v>100</v>
      </c>
      <c r="L22" s="95">
        <f>[18]Julho!$F$15</f>
        <v>99</v>
      </c>
      <c r="M22" s="95">
        <f>[18]Julho!$F$16</f>
        <v>97</v>
      </c>
      <c r="N22" s="95">
        <f>[18]Julho!$F$17</f>
        <v>95</v>
      </c>
      <c r="O22" s="95">
        <f>[18]Julho!$F$18</f>
        <v>100</v>
      </c>
      <c r="P22" s="95">
        <f>[18]Julho!$F$19</f>
        <v>96</v>
      </c>
      <c r="Q22" s="95">
        <f>[18]Julho!$F$20</f>
        <v>99</v>
      </c>
      <c r="R22" s="95">
        <f>[18]Julho!$F$21</f>
        <v>100</v>
      </c>
      <c r="S22" s="95">
        <f>[18]Julho!$F$22</f>
        <v>100</v>
      </c>
      <c r="T22" s="95">
        <f>[18]Julho!$F$23</f>
        <v>95</v>
      </c>
      <c r="U22" s="95">
        <f>[18]Julho!$F$24</f>
        <v>96</v>
      </c>
      <c r="V22" s="95">
        <f>[18]Julho!$F$25</f>
        <v>97</v>
      </c>
      <c r="W22" s="95">
        <f>[18]Julho!$F$26</f>
        <v>99</v>
      </c>
      <c r="X22" s="95">
        <f>[18]Julho!$F$27</f>
        <v>98</v>
      </c>
      <c r="Y22" s="95">
        <f>[18]Julho!$F$28</f>
        <v>96</v>
      </c>
      <c r="Z22" s="95">
        <f>[18]Julho!$F$29</f>
        <v>97</v>
      </c>
      <c r="AA22" s="95">
        <f>[18]Julho!$F$30</f>
        <v>96</v>
      </c>
      <c r="AB22" s="95">
        <f>[18]Julho!$F$31</f>
        <v>97</v>
      </c>
      <c r="AC22" s="95">
        <f>[18]Julho!$F$32</f>
        <v>94</v>
      </c>
      <c r="AD22" s="95">
        <f>[18]Julho!$F$33</f>
        <v>90</v>
      </c>
      <c r="AE22" s="95">
        <f>[18]Julho!$F$34</f>
        <v>94</v>
      </c>
      <c r="AF22" s="95">
        <f>[18]Julho!$F$35</f>
        <v>89</v>
      </c>
      <c r="AG22" s="103">
        <f t="shared" si="2"/>
        <v>100</v>
      </c>
      <c r="AH22" s="102">
        <f t="shared" si="3"/>
        <v>96.967741935483872</v>
      </c>
    </row>
    <row r="23" spans="1:37" x14ac:dyDescent="0.2">
      <c r="A23" s="51" t="s">
        <v>7</v>
      </c>
      <c r="B23" s="95">
        <f>[19]Julho!$F$5</f>
        <v>96</v>
      </c>
      <c r="C23" s="95">
        <f>[19]Julho!$F$6</f>
        <v>86</v>
      </c>
      <c r="D23" s="95">
        <f>[19]Julho!$F$7</f>
        <v>82</v>
      </c>
      <c r="E23" s="95">
        <f>[19]Julho!$F$8</f>
        <v>88</v>
      </c>
      <c r="F23" s="95">
        <f>[19]Julho!$F$9</f>
        <v>86</v>
      </c>
      <c r="G23" s="95">
        <f>[19]Julho!$F$10</f>
        <v>77</v>
      </c>
      <c r="H23" s="95">
        <f>[19]Julho!$F$11</f>
        <v>68</v>
      </c>
      <c r="I23" s="95">
        <f>[19]Julho!$F$12</f>
        <v>76</v>
      </c>
      <c r="J23" s="95">
        <f>[19]Julho!$F$13</f>
        <v>85</v>
      </c>
      <c r="K23" s="95">
        <f>[19]Julho!$F$14</f>
        <v>84</v>
      </c>
      <c r="L23" s="95">
        <f>[19]Julho!$F$15</f>
        <v>80</v>
      </c>
      <c r="M23" s="95">
        <f>[19]Julho!$F$16</f>
        <v>81</v>
      </c>
      <c r="N23" s="95">
        <f>[19]Julho!$F$17</f>
        <v>95</v>
      </c>
      <c r="O23" s="95">
        <f>[19]Julho!$F$18</f>
        <v>86</v>
      </c>
      <c r="P23" s="95">
        <f>[19]Julho!$F$19</f>
        <v>88</v>
      </c>
      <c r="Q23" s="95">
        <f>[19]Julho!$F$20</f>
        <v>66</v>
      </c>
      <c r="R23" s="95">
        <f>[19]Julho!$F$21</f>
        <v>87</v>
      </c>
      <c r="S23" s="95">
        <f>[19]Julho!$F$22</f>
        <v>92</v>
      </c>
      <c r="T23" s="95">
        <f>[19]Julho!$F$23</f>
        <v>88</v>
      </c>
      <c r="U23" s="95">
        <f>[19]Julho!$F$24</f>
        <v>88</v>
      </c>
      <c r="V23" s="95">
        <f>[19]Julho!$F$25</f>
        <v>85</v>
      </c>
      <c r="W23" s="95">
        <f>[19]Julho!$F$26</f>
        <v>83</v>
      </c>
      <c r="X23" s="95">
        <f>[19]Julho!$F$27</f>
        <v>83</v>
      </c>
      <c r="Y23" s="95">
        <f>[19]Julho!$F$28</f>
        <v>67</v>
      </c>
      <c r="Z23" s="95">
        <f>[19]Julho!$F$29</f>
        <v>70</v>
      </c>
      <c r="AA23" s="95">
        <f>[19]Julho!$F$30</f>
        <v>73</v>
      </c>
      <c r="AB23" s="95">
        <f>[19]Julho!$F$31</f>
        <v>89</v>
      </c>
      <c r="AC23" s="95">
        <f>[19]Julho!$F$32</f>
        <v>94</v>
      </c>
      <c r="AD23" s="95">
        <f>[19]Julho!$F$33</f>
        <v>100</v>
      </c>
      <c r="AE23" s="95">
        <f>[19]Julho!$F$34</f>
        <v>96</v>
      </c>
      <c r="AF23" s="95">
        <f>[19]Julho!$F$35</f>
        <v>82</v>
      </c>
      <c r="AG23" s="103">
        <f t="shared" si="2"/>
        <v>100</v>
      </c>
      <c r="AH23" s="102">
        <f t="shared" si="3"/>
        <v>83.903225806451616</v>
      </c>
      <c r="AJ23" t="s">
        <v>35</v>
      </c>
    </row>
    <row r="24" spans="1:37" x14ac:dyDescent="0.2">
      <c r="A24" s="51" t="s">
        <v>153</v>
      </c>
      <c r="B24" s="95" t="str">
        <f>[20]Julho!$F$5</f>
        <v>*</v>
      </c>
      <c r="C24" s="95" t="str">
        <f>[20]Julho!$F$6</f>
        <v>*</v>
      </c>
      <c r="D24" s="95" t="str">
        <f>[20]Julho!$F$7</f>
        <v>*</v>
      </c>
      <c r="E24" s="95" t="str">
        <f>[20]Julho!$F$8</f>
        <v>*</v>
      </c>
      <c r="F24" s="95" t="str">
        <f>[20]Julho!$F$9</f>
        <v>*</v>
      </c>
      <c r="G24" s="95" t="str">
        <f>[20]Julho!$F$10</f>
        <v>*</v>
      </c>
      <c r="H24" s="95" t="str">
        <f>[20]Julho!$F$11</f>
        <v>*</v>
      </c>
      <c r="I24" s="95" t="str">
        <f>[20]Julho!$F$12</f>
        <v>*</v>
      </c>
      <c r="J24" s="95" t="str">
        <f>[20]Julho!$F$13</f>
        <v>*</v>
      </c>
      <c r="K24" s="95" t="str">
        <f>[20]Julho!$F$14</f>
        <v>*</v>
      </c>
      <c r="L24" s="95" t="str">
        <f>[20]Julho!$F$15</f>
        <v>*</v>
      </c>
      <c r="M24" s="95" t="str">
        <f>[20]Julho!$F$16</f>
        <v>*</v>
      </c>
      <c r="N24" s="95" t="str">
        <f>[20]Julho!$F$17</f>
        <v>*</v>
      </c>
      <c r="O24" s="95" t="str">
        <f>[20]Julho!$F$18</f>
        <v>*</v>
      </c>
      <c r="P24" s="95" t="str">
        <f>[20]Julho!$F$19</f>
        <v>*</v>
      </c>
      <c r="Q24" s="95" t="str">
        <f>[20]Julho!$F$20</f>
        <v>*</v>
      </c>
      <c r="R24" s="95" t="str">
        <f>[20]Julho!$F$21</f>
        <v>*</v>
      </c>
      <c r="S24" s="95" t="str">
        <f>[20]Julho!$F$22</f>
        <v>*</v>
      </c>
      <c r="T24" s="95" t="str">
        <f>[20]Julho!$F$23</f>
        <v>*</v>
      </c>
      <c r="U24" s="95">
        <f>[20]Julho!$F$24</f>
        <v>88</v>
      </c>
      <c r="V24" s="95">
        <f>[20]Julho!$F$25</f>
        <v>89</v>
      </c>
      <c r="W24" s="95">
        <f>[20]Julho!$F$26</f>
        <v>79</v>
      </c>
      <c r="X24" s="95">
        <f>[20]Julho!$F$27</f>
        <v>92</v>
      </c>
      <c r="Y24" s="95">
        <f>[20]Julho!$F$28</f>
        <v>76</v>
      </c>
      <c r="Z24" s="95">
        <f>[20]Julho!$F$29</f>
        <v>84</v>
      </c>
      <c r="AA24" s="95">
        <f>[20]Julho!$F$30</f>
        <v>78</v>
      </c>
      <c r="AB24" s="95">
        <f>[20]Julho!$F$31</f>
        <v>89</v>
      </c>
      <c r="AC24" s="95">
        <f>[20]Julho!$F$32</f>
        <v>97</v>
      </c>
      <c r="AD24" s="95">
        <f>[20]Julho!$F$33</f>
        <v>100</v>
      </c>
      <c r="AE24" s="95">
        <f>[20]Julho!$F$34</f>
        <v>100</v>
      </c>
      <c r="AF24" s="95">
        <f>[20]Julho!$F$35</f>
        <v>95</v>
      </c>
      <c r="AG24" s="103">
        <f t="shared" si="2"/>
        <v>100</v>
      </c>
      <c r="AH24" s="102">
        <f t="shared" si="3"/>
        <v>88.916666666666671</v>
      </c>
    </row>
    <row r="25" spans="1:37" x14ac:dyDescent="0.2">
      <c r="A25" s="51" t="s">
        <v>154</v>
      </c>
      <c r="B25" s="95">
        <f>[21]Julho!$F$5</f>
        <v>97</v>
      </c>
      <c r="C25" s="95">
        <f>[21]Julho!$F$6</f>
        <v>97</v>
      </c>
      <c r="D25" s="95">
        <f>[21]Julho!$F$7</f>
        <v>94</v>
      </c>
      <c r="E25" s="95">
        <f>[21]Julho!$F$8</f>
        <v>85</v>
      </c>
      <c r="F25" s="95">
        <f>[21]Julho!$F$9</f>
        <v>93</v>
      </c>
      <c r="G25" s="95">
        <f>[21]Julho!$F$10</f>
        <v>91</v>
      </c>
      <c r="H25" s="95">
        <f>[21]Julho!$F$11</f>
        <v>83</v>
      </c>
      <c r="I25" s="95">
        <f>[21]Julho!$F$12</f>
        <v>91</v>
      </c>
      <c r="J25" s="95">
        <f>[21]Julho!$F$13</f>
        <v>90</v>
      </c>
      <c r="K25" s="95">
        <f>[21]Julho!$F$14</f>
        <v>94</v>
      </c>
      <c r="L25" s="95">
        <f>[21]Julho!$F$15</f>
        <v>89</v>
      </c>
      <c r="M25" s="95">
        <f>[21]Julho!$F$16</f>
        <v>89</v>
      </c>
      <c r="N25" s="95">
        <f>[21]Julho!$F$17</f>
        <v>90</v>
      </c>
      <c r="O25" s="95">
        <f>[21]Julho!$F$18</f>
        <v>90</v>
      </c>
      <c r="P25" s="95">
        <f>[21]Julho!$F$19</f>
        <v>95</v>
      </c>
      <c r="Q25" s="95">
        <f>[21]Julho!$F$20</f>
        <v>88</v>
      </c>
      <c r="R25" s="95">
        <f>[21]Julho!$F$21</f>
        <v>92</v>
      </c>
      <c r="S25" s="95">
        <f>[21]Julho!$F$22</f>
        <v>92</v>
      </c>
      <c r="T25" s="95">
        <f>[21]Julho!$F$23</f>
        <v>91</v>
      </c>
      <c r="U25" s="95">
        <f>[21]Julho!$F$24</f>
        <v>88</v>
      </c>
      <c r="V25" s="95">
        <f>[21]Julho!$F$25</f>
        <v>79</v>
      </c>
      <c r="W25" s="95">
        <f>[21]Julho!$F$26</f>
        <v>87</v>
      </c>
      <c r="X25" s="95">
        <f>[21]Julho!$F$27</f>
        <v>90</v>
      </c>
      <c r="Y25" s="95">
        <f>[21]Julho!$F$28</f>
        <v>76</v>
      </c>
      <c r="Z25" s="95">
        <f>[21]Julho!$F$29</f>
        <v>77</v>
      </c>
      <c r="AA25" s="95">
        <f>[21]Julho!$F$30</f>
        <v>74</v>
      </c>
      <c r="AB25" s="95">
        <f>[21]Julho!$F$31</f>
        <v>90</v>
      </c>
      <c r="AC25" s="95">
        <f>[21]Julho!$F$32</f>
        <v>93</v>
      </c>
      <c r="AD25" s="95">
        <f>[21]Julho!$F$33</f>
        <v>94</v>
      </c>
      <c r="AE25" s="95">
        <f>[21]Julho!$F$34</f>
        <v>93</v>
      </c>
      <c r="AF25" s="95">
        <f>[21]Julho!$F$35</f>
        <v>90</v>
      </c>
      <c r="AG25" s="103">
        <f t="shared" si="2"/>
        <v>97</v>
      </c>
      <c r="AH25" s="102">
        <f t="shared" si="3"/>
        <v>89.096774193548384</v>
      </c>
      <c r="AI25" s="12" t="s">
        <v>35</v>
      </c>
    </row>
    <row r="26" spans="1:37" x14ac:dyDescent="0.2">
      <c r="A26" s="51" t="s">
        <v>155</v>
      </c>
      <c r="B26" s="95">
        <f>[22]Julho!$F$5</f>
        <v>100</v>
      </c>
      <c r="C26" s="95">
        <f>[22]Julho!$F$6</f>
        <v>100</v>
      </c>
      <c r="D26" s="95">
        <f>[22]Julho!$F$7</f>
        <v>95</v>
      </c>
      <c r="E26" s="95">
        <f>[22]Julho!$F$8</f>
        <v>95</v>
      </c>
      <c r="F26" s="95">
        <f>[22]Julho!$F$9</f>
        <v>100</v>
      </c>
      <c r="G26" s="95">
        <f>[22]Julho!$F$10</f>
        <v>91</v>
      </c>
      <c r="H26" s="95">
        <f>[22]Julho!$F$11</f>
        <v>71</v>
      </c>
      <c r="I26" s="95">
        <f>[22]Julho!$F$12</f>
        <v>90</v>
      </c>
      <c r="J26" s="95">
        <f>[22]Julho!$F$13</f>
        <v>99</v>
      </c>
      <c r="K26" s="95">
        <f>[22]Julho!$F$14</f>
        <v>96</v>
      </c>
      <c r="L26" s="95">
        <f>[22]Julho!$F$15</f>
        <v>87</v>
      </c>
      <c r="M26" s="95">
        <f>[22]Julho!$F$16</f>
        <v>87</v>
      </c>
      <c r="N26" s="95">
        <f>[22]Julho!$F$17</f>
        <v>100</v>
      </c>
      <c r="O26" s="95">
        <f>[22]Julho!$F$18</f>
        <v>88</v>
      </c>
      <c r="P26" s="95">
        <f>[22]Julho!$F$19</f>
        <v>100</v>
      </c>
      <c r="Q26" s="95">
        <f>[22]Julho!$F$20</f>
        <v>69</v>
      </c>
      <c r="R26" s="95">
        <f>[22]Julho!$F$21</f>
        <v>90</v>
      </c>
      <c r="S26" s="95">
        <f>[22]Julho!$F$22</f>
        <v>99</v>
      </c>
      <c r="T26" s="95">
        <f>[22]Julho!$F$23</f>
        <v>85</v>
      </c>
      <c r="U26" s="95">
        <f>[22]Julho!$F$24</f>
        <v>95</v>
      </c>
      <c r="V26" s="95">
        <f>[22]Julho!$F$25</f>
        <v>92</v>
      </c>
      <c r="W26" s="95">
        <f>[22]Julho!$F$26</f>
        <v>92</v>
      </c>
      <c r="X26" s="95">
        <f>[22]Julho!$F$27</f>
        <v>87</v>
      </c>
      <c r="Y26" s="95">
        <f>[22]Julho!$F$28</f>
        <v>90</v>
      </c>
      <c r="Z26" s="95">
        <f>[22]Julho!$F$29</f>
        <v>83</v>
      </c>
      <c r="AA26" s="95">
        <f>[22]Julho!$F$30</f>
        <v>83</v>
      </c>
      <c r="AB26" s="95">
        <f>[22]Julho!$F$31</f>
        <v>95</v>
      </c>
      <c r="AC26" s="95">
        <f>[22]Julho!$F$32</f>
        <v>99</v>
      </c>
      <c r="AD26" s="95">
        <f>[22]Julho!$F$33</f>
        <v>100</v>
      </c>
      <c r="AE26" s="95">
        <f>[22]Julho!$F$34</f>
        <v>100</v>
      </c>
      <c r="AF26" s="95">
        <f>[22]Julho!$F$35</f>
        <v>98</v>
      </c>
      <c r="AG26" s="103">
        <f t="shared" si="2"/>
        <v>100</v>
      </c>
      <c r="AH26" s="102">
        <f t="shared" si="3"/>
        <v>92.129032258064512</v>
      </c>
      <c r="AJ26" t="s">
        <v>35</v>
      </c>
    </row>
    <row r="27" spans="1:37" x14ac:dyDescent="0.2">
      <c r="A27" s="51" t="s">
        <v>8</v>
      </c>
      <c r="B27" s="95">
        <f>[23]Julho!$F$5</f>
        <v>100</v>
      </c>
      <c r="C27" s="95">
        <f>[23]Julho!$F$6</f>
        <v>100</v>
      </c>
      <c r="D27" s="95">
        <f>[23]Julho!$F$7</f>
        <v>96</v>
      </c>
      <c r="E27" s="95">
        <f>[23]Julho!$F$8</f>
        <v>100</v>
      </c>
      <c r="F27" s="95">
        <f>[23]Julho!$F$9</f>
        <v>91</v>
      </c>
      <c r="G27" s="95">
        <f>[23]Julho!$F$10</f>
        <v>86</v>
      </c>
      <c r="H27" s="95">
        <f>[23]Julho!$F$11</f>
        <v>78</v>
      </c>
      <c r="I27" s="95">
        <f>[23]Julho!$F$12</f>
        <v>91</v>
      </c>
      <c r="J27" s="95">
        <f>[23]Julho!$F$13</f>
        <v>97</v>
      </c>
      <c r="K27" s="95">
        <f>[23]Julho!$F$14</f>
        <v>100</v>
      </c>
      <c r="L27" s="95">
        <f>[23]Julho!$F$15</f>
        <v>88</v>
      </c>
      <c r="M27" s="95">
        <f>[23]Julho!$F$16</f>
        <v>100</v>
      </c>
      <c r="N27" s="95">
        <f>[23]Julho!$F$17</f>
        <v>100</v>
      </c>
      <c r="O27" s="95">
        <f>[23]Julho!$F$18</f>
        <v>99</v>
      </c>
      <c r="P27" s="95">
        <f>[23]Julho!$F$19</f>
        <v>100</v>
      </c>
      <c r="Q27" s="95">
        <f>[23]Julho!$F$20</f>
        <v>89</v>
      </c>
      <c r="R27" s="95">
        <f>[23]Julho!$F$21</f>
        <v>95</v>
      </c>
      <c r="S27" s="95">
        <f>[23]Julho!$F$22</f>
        <v>100</v>
      </c>
      <c r="T27" s="95">
        <f>[23]Julho!$F$23</f>
        <v>98</v>
      </c>
      <c r="U27" s="95">
        <f>[23]Julho!$F$24</f>
        <v>99</v>
      </c>
      <c r="V27" s="95">
        <f>[23]Julho!$F$25</f>
        <v>93</v>
      </c>
      <c r="W27" s="95">
        <f>[23]Julho!$F$26</f>
        <v>99</v>
      </c>
      <c r="X27" s="95">
        <f>[23]Julho!$F$27</f>
        <v>90</v>
      </c>
      <c r="Y27" s="95">
        <f>[23]Julho!$F$28</f>
        <v>80</v>
      </c>
      <c r="Z27" s="95">
        <f>[23]Julho!$F$29</f>
        <v>74</v>
      </c>
      <c r="AA27" s="95">
        <f>[23]Julho!$F$30</f>
        <v>70</v>
      </c>
      <c r="AB27" s="95">
        <f>[23]Julho!$F$31</f>
        <v>96</v>
      </c>
      <c r="AC27" s="95">
        <f>[23]Julho!$F$32</f>
        <v>100</v>
      </c>
      <c r="AD27" s="95">
        <f>[23]Julho!$F$33</f>
        <v>100</v>
      </c>
      <c r="AE27" s="95">
        <f>[23]Julho!$F$34</f>
        <v>94</v>
      </c>
      <c r="AF27" s="95">
        <f>[23]Julho!$F$35</f>
        <v>100</v>
      </c>
      <c r="AG27" s="103">
        <f t="shared" si="2"/>
        <v>100</v>
      </c>
      <c r="AH27" s="102">
        <f t="shared" si="3"/>
        <v>93.645161290322577</v>
      </c>
      <c r="AJ27" t="s">
        <v>35</v>
      </c>
    </row>
    <row r="28" spans="1:37" x14ac:dyDescent="0.2">
      <c r="A28" s="51" t="s">
        <v>9</v>
      </c>
      <c r="B28" s="95">
        <f>[24]Julho!$F$5</f>
        <v>90</v>
      </c>
      <c r="C28" s="95">
        <f>[24]Julho!$F$6</f>
        <v>78</v>
      </c>
      <c r="D28" s="95">
        <f>[24]Julho!$F$7</f>
        <v>88</v>
      </c>
      <c r="E28" s="95">
        <f>[24]Julho!$F$8</f>
        <v>86</v>
      </c>
      <c r="F28" s="95">
        <f>[24]Julho!$F$9</f>
        <v>83</v>
      </c>
      <c r="G28" s="95">
        <f>[24]Julho!$F$10</f>
        <v>77</v>
      </c>
      <c r="H28" s="95">
        <f>[24]Julho!$F$11</f>
        <v>59</v>
      </c>
      <c r="I28" s="95">
        <f>[24]Julho!$F$12</f>
        <v>73</v>
      </c>
      <c r="J28" s="95">
        <f>[24]Julho!$F$13</f>
        <v>78</v>
      </c>
      <c r="K28" s="95">
        <f>[24]Julho!$F$14</f>
        <v>85</v>
      </c>
      <c r="L28" s="95">
        <f>[24]Julho!$F$15</f>
        <v>76</v>
      </c>
      <c r="M28" s="95">
        <f>[24]Julho!$F$16</f>
        <v>78</v>
      </c>
      <c r="N28" s="95">
        <f>[24]Julho!$F$17</f>
        <v>94</v>
      </c>
      <c r="O28" s="95">
        <f>[24]Julho!$F$18</f>
        <v>90</v>
      </c>
      <c r="P28" s="95">
        <f>[24]Julho!$F$19</f>
        <v>90</v>
      </c>
      <c r="Q28" s="95">
        <f>[24]Julho!$F$20</f>
        <v>70</v>
      </c>
      <c r="R28" s="95">
        <f>[24]Julho!$F$21</f>
        <v>78</v>
      </c>
      <c r="S28" s="95">
        <f>[24]Julho!$F$22</f>
        <v>89</v>
      </c>
      <c r="T28" s="95">
        <f>[24]Julho!$F$23</f>
        <v>87</v>
      </c>
      <c r="U28" s="95">
        <f>[24]Julho!$F$24</f>
        <v>85</v>
      </c>
      <c r="V28" s="95">
        <f>[24]Julho!$F$25</f>
        <v>85</v>
      </c>
      <c r="W28" s="95">
        <f>[24]Julho!$F$26</f>
        <v>79</v>
      </c>
      <c r="X28" s="95">
        <f>[24]Julho!$F$27</f>
        <v>79</v>
      </c>
      <c r="Y28" s="95">
        <f>[24]Julho!$F$28</f>
        <v>67</v>
      </c>
      <c r="Z28" s="95">
        <f>[24]Julho!$F$29</f>
        <v>60</v>
      </c>
      <c r="AA28" s="95">
        <f>[24]Julho!$F$30</f>
        <v>71</v>
      </c>
      <c r="AB28" s="95">
        <f>[24]Julho!$F$31</f>
        <v>81</v>
      </c>
      <c r="AC28" s="95">
        <f>[24]Julho!$F$32</f>
        <v>91</v>
      </c>
      <c r="AD28" s="95">
        <f>[24]Julho!$F$33</f>
        <v>97</v>
      </c>
      <c r="AE28" s="95">
        <f>[24]Julho!$F$34</f>
        <v>91</v>
      </c>
      <c r="AF28" s="95">
        <f>[24]Julho!$F$35</f>
        <v>81</v>
      </c>
      <c r="AG28" s="103">
        <f t="shared" si="2"/>
        <v>97</v>
      </c>
      <c r="AH28" s="102">
        <f t="shared" si="3"/>
        <v>81.161290322580641</v>
      </c>
      <c r="AJ28" t="s">
        <v>35</v>
      </c>
    </row>
    <row r="29" spans="1:37" hidden="1" x14ac:dyDescent="0.2">
      <c r="A29" s="51" t="s">
        <v>32</v>
      </c>
      <c r="B29" s="95" t="str">
        <f>[25]Julho!$F$5</f>
        <v>*</v>
      </c>
      <c r="C29" s="95" t="str">
        <f>[25]Julho!$F$6</f>
        <v>*</v>
      </c>
      <c r="D29" s="95" t="str">
        <f>[25]Julho!$F$7</f>
        <v>*</v>
      </c>
      <c r="E29" s="95" t="str">
        <f>[25]Julho!$F$8</f>
        <v>*</v>
      </c>
      <c r="F29" s="95" t="str">
        <f>[25]Julho!$F$9</f>
        <v>*</v>
      </c>
      <c r="G29" s="95" t="str">
        <f>[25]Julho!$F$10</f>
        <v>*</v>
      </c>
      <c r="H29" s="95" t="str">
        <f>[25]Julho!$F$11</f>
        <v>*</v>
      </c>
      <c r="I29" s="95" t="str">
        <f>[25]Julho!$F$12</f>
        <v>*</v>
      </c>
      <c r="J29" s="95" t="str">
        <f>[25]Julho!$F$13</f>
        <v>*</v>
      </c>
      <c r="K29" s="95" t="str">
        <f>[25]Julho!$F$14</f>
        <v>*</v>
      </c>
      <c r="L29" s="95" t="str">
        <f>[25]Julho!$F$15</f>
        <v>*</v>
      </c>
      <c r="M29" s="95" t="str">
        <f>[25]Julho!$F$16</f>
        <v>*</v>
      </c>
      <c r="N29" s="95" t="str">
        <f>[25]Julho!$F$17</f>
        <v>*</v>
      </c>
      <c r="O29" s="95" t="str">
        <f>[25]Julho!$F$18</f>
        <v>*</v>
      </c>
      <c r="P29" s="95" t="str">
        <f>[25]Julho!$F$19</f>
        <v>*</v>
      </c>
      <c r="Q29" s="95" t="str">
        <f>[25]Julho!$F$20</f>
        <v>*</v>
      </c>
      <c r="R29" s="95" t="str">
        <f>[25]Julho!$F$21</f>
        <v>*</v>
      </c>
      <c r="S29" s="95" t="str">
        <f>[25]Julho!$F$22</f>
        <v>*</v>
      </c>
      <c r="T29" s="95" t="str">
        <f>[25]Julho!$F$23</f>
        <v>*</v>
      </c>
      <c r="U29" s="95" t="str">
        <f>[25]Julho!$F$24</f>
        <v>*</v>
      </c>
      <c r="V29" s="95" t="str">
        <f>[25]Julho!$F$25</f>
        <v>*</v>
      </c>
      <c r="W29" s="95" t="str">
        <f>[25]Julho!$F$26</f>
        <v>*</v>
      </c>
      <c r="X29" s="95" t="str">
        <f>[25]Julho!$F$27</f>
        <v>*</v>
      </c>
      <c r="Y29" s="95" t="str">
        <f>[25]Julho!$F$28</f>
        <v>*</v>
      </c>
      <c r="Z29" s="95" t="str">
        <f>[25]Julho!$F$29</f>
        <v>*</v>
      </c>
      <c r="AA29" s="95" t="str">
        <f>[25]Julho!$F$30</f>
        <v>*</v>
      </c>
      <c r="AB29" s="95" t="str">
        <f>[25]Julho!$F$31</f>
        <v>*</v>
      </c>
      <c r="AC29" s="95" t="str">
        <f>[25]Julho!$F$32</f>
        <v>*</v>
      </c>
      <c r="AD29" s="95" t="str">
        <f>[25]Julho!$F$33</f>
        <v>*</v>
      </c>
      <c r="AE29" s="95" t="str">
        <f>[25]Julho!$F$34</f>
        <v>*</v>
      </c>
      <c r="AF29" s="95" t="str">
        <f>[25]Julho!$F$35</f>
        <v>*</v>
      </c>
      <c r="AG29" s="103" t="s">
        <v>207</v>
      </c>
      <c r="AH29" s="102" t="s">
        <v>207</v>
      </c>
      <c r="AJ29" t="s">
        <v>35</v>
      </c>
    </row>
    <row r="30" spans="1:37" x14ac:dyDescent="0.2">
      <c r="A30" s="51" t="s">
        <v>10</v>
      </c>
      <c r="B30" s="95">
        <f>[26]Julho!$F$5</f>
        <v>99</v>
      </c>
      <c r="C30" s="95">
        <f>[26]Julho!$F$6</f>
        <v>99</v>
      </c>
      <c r="D30" s="95">
        <f>[26]Julho!$F$7</f>
        <v>91</v>
      </c>
      <c r="E30" s="95">
        <f>[26]Julho!$F$8</f>
        <v>88</v>
      </c>
      <c r="F30" s="95">
        <f>[26]Julho!$F$9</f>
        <v>95</v>
      </c>
      <c r="G30" s="95">
        <f>[26]Julho!$F$10</f>
        <v>85</v>
      </c>
      <c r="H30" s="95">
        <f>[26]Julho!$F$11</f>
        <v>63</v>
      </c>
      <c r="I30" s="95">
        <f>[26]Julho!$F$12</f>
        <v>71</v>
      </c>
      <c r="J30" s="95">
        <f>[26]Julho!$F$13</f>
        <v>87</v>
      </c>
      <c r="K30" s="95">
        <f>[26]Julho!$F$14</f>
        <v>85</v>
      </c>
      <c r="L30" s="95">
        <f>[26]Julho!$F$15</f>
        <v>76</v>
      </c>
      <c r="M30" s="95">
        <f>[26]Julho!$F$16</f>
        <v>71</v>
      </c>
      <c r="N30" s="95">
        <f>[26]Julho!$F$17</f>
        <v>99</v>
      </c>
      <c r="O30" s="95">
        <f>[26]Julho!$F$18</f>
        <v>90</v>
      </c>
      <c r="P30" s="95">
        <f>[26]Julho!$F$19</f>
        <v>96</v>
      </c>
      <c r="Q30" s="95">
        <f>[26]Julho!$F$20</f>
        <v>80</v>
      </c>
      <c r="R30" s="95">
        <f>[26]Julho!$F$21</f>
        <v>89</v>
      </c>
      <c r="S30" s="95">
        <f>[26]Julho!$F$22</f>
        <v>92</v>
      </c>
      <c r="T30" s="95">
        <f>[26]Julho!$F$23</f>
        <v>89</v>
      </c>
      <c r="U30" s="95">
        <f>[26]Julho!$F$24</f>
        <v>91</v>
      </c>
      <c r="V30" s="95">
        <f>[26]Julho!$F$25</f>
        <v>87</v>
      </c>
      <c r="W30" s="95">
        <f>[26]Julho!$F$26</f>
        <v>83</v>
      </c>
      <c r="X30" s="95">
        <f>[26]Julho!$F$27</f>
        <v>87</v>
      </c>
      <c r="Y30" s="95">
        <f>[26]Julho!$F$28</f>
        <v>69</v>
      </c>
      <c r="Z30" s="95">
        <f>[26]Julho!$F$29</f>
        <v>80</v>
      </c>
      <c r="AA30" s="95">
        <f>[26]Julho!$F$30</f>
        <v>78</v>
      </c>
      <c r="AB30" s="95">
        <f>[26]Julho!$F$31</f>
        <v>89</v>
      </c>
      <c r="AC30" s="95">
        <f>[26]Julho!$F$32</f>
        <v>96</v>
      </c>
      <c r="AD30" s="95">
        <f>[26]Julho!$F$33</f>
        <v>100</v>
      </c>
      <c r="AE30" s="95">
        <f>[26]Julho!$F$34</f>
        <v>100</v>
      </c>
      <c r="AF30" s="95">
        <f>[26]Julho!$F$35</f>
        <v>96</v>
      </c>
      <c r="AG30" s="103">
        <f t="shared" si="2"/>
        <v>100</v>
      </c>
      <c r="AH30" s="102">
        <f t="shared" si="3"/>
        <v>87.129032258064512</v>
      </c>
      <c r="AJ30" t="s">
        <v>35</v>
      </c>
    </row>
    <row r="31" spans="1:37" x14ac:dyDescent="0.2">
      <c r="A31" s="51" t="s">
        <v>156</v>
      </c>
      <c r="B31" s="95" t="str">
        <f>[27]Julho!$F$5</f>
        <v>*</v>
      </c>
      <c r="C31" s="95" t="str">
        <f>[27]Julho!$F$6</f>
        <v>*</v>
      </c>
      <c r="D31" s="95" t="str">
        <f>[27]Julho!$F$7</f>
        <v>*</v>
      </c>
      <c r="E31" s="95" t="str">
        <f>[27]Julho!$F$8</f>
        <v>*</v>
      </c>
      <c r="F31" s="95" t="str">
        <f>[27]Julho!$F$9</f>
        <v>*</v>
      </c>
      <c r="G31" s="95" t="str">
        <f>[27]Julho!$F$10</f>
        <v>*</v>
      </c>
      <c r="H31" s="95" t="str">
        <f>[27]Julho!$F$11</f>
        <v>*</v>
      </c>
      <c r="I31" s="95" t="str">
        <f>[27]Julho!$F$12</f>
        <v>*</v>
      </c>
      <c r="J31" s="95" t="str">
        <f>[27]Julho!$F$13</f>
        <v>*</v>
      </c>
      <c r="K31" s="95" t="str">
        <f>[27]Julho!$F$14</f>
        <v>*</v>
      </c>
      <c r="L31" s="95" t="str">
        <f>[27]Julho!$F$15</f>
        <v>*</v>
      </c>
      <c r="M31" s="95" t="str">
        <f>[27]Julho!$F$16</f>
        <v>*</v>
      </c>
      <c r="N31" s="95" t="str">
        <f>[27]Julho!$F$17</f>
        <v>*</v>
      </c>
      <c r="O31" s="95" t="str">
        <f>[27]Julho!$F$18</f>
        <v>*</v>
      </c>
      <c r="P31" s="95" t="str">
        <f>[27]Julho!$F$19</f>
        <v>*</v>
      </c>
      <c r="Q31" s="95" t="str">
        <f>[27]Julho!$F$20</f>
        <v>*</v>
      </c>
      <c r="R31" s="95" t="str">
        <f>[27]Julho!$F$21</f>
        <v>*</v>
      </c>
      <c r="S31" s="95" t="str">
        <f>[27]Julho!$F$22</f>
        <v>*</v>
      </c>
      <c r="T31" s="95">
        <f>[27]Julho!$F$23</f>
        <v>88</v>
      </c>
      <c r="U31" s="95">
        <f>[27]Julho!$F$24</f>
        <v>96</v>
      </c>
      <c r="V31" s="95">
        <f>[27]Julho!$F$25</f>
        <v>95</v>
      </c>
      <c r="W31" s="95">
        <f>[27]Julho!$F$26</f>
        <v>93</v>
      </c>
      <c r="X31" s="95">
        <f>[27]Julho!$F$27</f>
        <v>95</v>
      </c>
      <c r="Y31" s="95">
        <f>[27]Julho!$F$28</f>
        <v>85</v>
      </c>
      <c r="Z31" s="95">
        <f>[27]Julho!$F$29</f>
        <v>87</v>
      </c>
      <c r="AA31" s="95">
        <f>[27]Julho!$F$30</f>
        <v>85</v>
      </c>
      <c r="AB31" s="95">
        <f>[27]Julho!$F$31</f>
        <v>95</v>
      </c>
      <c r="AC31" s="95">
        <f>[27]Julho!$F$32</f>
        <v>98</v>
      </c>
      <c r="AD31" s="95">
        <f>[27]Julho!$F$33</f>
        <v>99</v>
      </c>
      <c r="AE31" s="95">
        <f>[27]Julho!$F$34</f>
        <v>98</v>
      </c>
      <c r="AF31" s="95">
        <f>[27]Julho!$F$35</f>
        <v>97</v>
      </c>
      <c r="AG31" s="103">
        <f t="shared" si="2"/>
        <v>99</v>
      </c>
      <c r="AH31" s="102">
        <f t="shared" si="3"/>
        <v>93.15384615384616</v>
      </c>
      <c r="AI31" s="12" t="s">
        <v>35</v>
      </c>
    </row>
    <row r="32" spans="1:37" x14ac:dyDescent="0.2">
      <c r="A32" s="51" t="s">
        <v>11</v>
      </c>
      <c r="B32" s="95">
        <f>[28]Julho!$F$5</f>
        <v>96</v>
      </c>
      <c r="C32" s="95">
        <f>[28]Julho!$F$6</f>
        <v>96</v>
      </c>
      <c r="D32" s="95">
        <f>[28]Julho!$F$7</f>
        <v>95</v>
      </c>
      <c r="E32" s="95">
        <f>[28]Julho!$F$8</f>
        <v>95</v>
      </c>
      <c r="F32" s="95">
        <f>[28]Julho!$F$9</f>
        <v>96</v>
      </c>
      <c r="G32" s="95">
        <f>[28]Julho!$F$10</f>
        <v>95</v>
      </c>
      <c r="H32" s="95">
        <f>[28]Julho!$F$11</f>
        <v>90</v>
      </c>
      <c r="I32" s="95">
        <f>[28]Julho!$F$12</f>
        <v>88</v>
      </c>
      <c r="J32" s="95">
        <f>[28]Julho!$F$13</f>
        <v>95</v>
      </c>
      <c r="K32" s="95">
        <f>[28]Julho!$F$14</f>
        <v>92</v>
      </c>
      <c r="L32" s="95">
        <f>[28]Julho!$F$15</f>
        <v>88</v>
      </c>
      <c r="M32" s="95">
        <f>[28]Julho!$F$16</f>
        <v>90</v>
      </c>
      <c r="N32" s="95">
        <f>[28]Julho!$F$17</f>
        <v>91</v>
      </c>
      <c r="O32" s="95">
        <f>[28]Julho!$F$18</f>
        <v>83</v>
      </c>
      <c r="P32" s="95">
        <f>[28]Julho!$F$19</f>
        <v>96</v>
      </c>
      <c r="Q32" s="95">
        <f>[28]Julho!$F$20</f>
        <v>89</v>
      </c>
      <c r="R32" s="95">
        <f>[28]Julho!$F$21</f>
        <v>91</v>
      </c>
      <c r="S32" s="95">
        <f>[28]Julho!$F$22</f>
        <v>92</v>
      </c>
      <c r="T32" s="95">
        <f>[28]Julho!$F$23</f>
        <v>87</v>
      </c>
      <c r="U32" s="95">
        <f>[28]Julho!$F$24</f>
        <v>92</v>
      </c>
      <c r="V32" s="95">
        <f>[28]Julho!$F$25</f>
        <v>93</v>
      </c>
      <c r="W32" s="95">
        <f>[28]Julho!$F$26</f>
        <v>94</v>
      </c>
      <c r="X32" s="95">
        <f>[28]Julho!$F$27</f>
        <v>93</v>
      </c>
      <c r="Y32" s="95">
        <f>[28]Julho!$F$28</f>
        <v>92</v>
      </c>
      <c r="Z32" s="95">
        <f>[28]Julho!$F$29</f>
        <v>92</v>
      </c>
      <c r="AA32" s="95">
        <f>[28]Julho!$F$30</f>
        <v>91</v>
      </c>
      <c r="AB32" s="95">
        <f>[28]Julho!$F$31</f>
        <v>91</v>
      </c>
      <c r="AC32" s="95">
        <f>[28]Julho!$F$32</f>
        <v>92</v>
      </c>
      <c r="AD32" s="95">
        <f>[28]Julho!$F$33</f>
        <v>96</v>
      </c>
      <c r="AE32" s="95">
        <f>[28]Julho!$F$34</f>
        <v>96</v>
      </c>
      <c r="AF32" s="95">
        <f>[28]Julho!$F$35</f>
        <v>94</v>
      </c>
      <c r="AG32" s="103">
        <f t="shared" si="2"/>
        <v>96</v>
      </c>
      <c r="AH32" s="102">
        <f t="shared" si="3"/>
        <v>92.290322580645167</v>
      </c>
      <c r="AJ32" t="s">
        <v>35</v>
      </c>
      <c r="AK32" t="s">
        <v>35</v>
      </c>
    </row>
    <row r="33" spans="1:36" s="5" customFormat="1" x14ac:dyDescent="0.2">
      <c r="A33" s="51" t="s">
        <v>12</v>
      </c>
      <c r="B33" s="95">
        <f>[29]Julho!$F$5</f>
        <v>92</v>
      </c>
      <c r="C33" s="95">
        <f>[29]Julho!$F$6</f>
        <v>93</v>
      </c>
      <c r="D33" s="95">
        <f>[29]Julho!$F$7</f>
        <v>91</v>
      </c>
      <c r="E33" s="95">
        <f>[29]Julho!$F$8</f>
        <v>90</v>
      </c>
      <c r="F33" s="95">
        <f>[29]Julho!$F$9</f>
        <v>88</v>
      </c>
      <c r="G33" s="95">
        <f>[29]Julho!$F$10</f>
        <v>93</v>
      </c>
      <c r="H33" s="95">
        <f>[29]Julho!$F$11</f>
        <v>94</v>
      </c>
      <c r="I33" s="95">
        <f>[29]Julho!$F$12</f>
        <v>90</v>
      </c>
      <c r="J33" s="95">
        <f>[29]Julho!$F$13</f>
        <v>93</v>
      </c>
      <c r="K33" s="95">
        <f>[29]Julho!$F$14</f>
        <v>92</v>
      </c>
      <c r="L33" s="95">
        <f>[29]Julho!$F$15</f>
        <v>93</v>
      </c>
      <c r="M33" s="95">
        <f>[29]Julho!$F$16</f>
        <v>93</v>
      </c>
      <c r="N33" s="95">
        <f>[29]Julho!$F$17</f>
        <v>87</v>
      </c>
      <c r="O33" s="95">
        <f>[29]Julho!$F$18</f>
        <v>80</v>
      </c>
      <c r="P33" s="95">
        <f>[29]Julho!$F$19</f>
        <v>90</v>
      </c>
      <c r="Q33" s="95">
        <f>[29]Julho!$F$20</f>
        <v>89</v>
      </c>
      <c r="R33" s="95">
        <f>[29]Julho!$F$21</f>
        <v>85</v>
      </c>
      <c r="S33" s="95">
        <f>[29]Julho!$F$22</f>
        <v>86</v>
      </c>
      <c r="T33" s="95">
        <f>[29]Julho!$F$23</f>
        <v>85</v>
      </c>
      <c r="U33" s="95">
        <f>[29]Julho!$F$24</f>
        <v>90</v>
      </c>
      <c r="V33" s="95">
        <f>[29]Julho!$F$25</f>
        <v>93</v>
      </c>
      <c r="W33" s="95">
        <f>[29]Julho!$F$26</f>
        <v>90</v>
      </c>
      <c r="X33" s="95">
        <f>[29]Julho!$F$27</f>
        <v>94</v>
      </c>
      <c r="Y33" s="95">
        <f>[29]Julho!$F$28</f>
        <v>94</v>
      </c>
      <c r="Z33" s="95">
        <f>[29]Julho!$F$29</f>
        <v>91</v>
      </c>
      <c r="AA33" s="95">
        <f>[29]Julho!$F$30</f>
        <v>90</v>
      </c>
      <c r="AB33" s="95">
        <f>[29]Julho!$F$31</f>
        <v>84</v>
      </c>
      <c r="AC33" s="95">
        <f>[29]Julho!$F$32</f>
        <v>89</v>
      </c>
      <c r="AD33" s="95">
        <f>[29]Julho!$F$33</f>
        <v>94</v>
      </c>
      <c r="AE33" s="95">
        <f>[29]Julho!$F$34</f>
        <v>92</v>
      </c>
      <c r="AF33" s="95">
        <f>[29]Julho!$F$35</f>
        <v>88</v>
      </c>
      <c r="AG33" s="103">
        <f t="shared" si="2"/>
        <v>94</v>
      </c>
      <c r="AH33" s="102">
        <f t="shared" si="3"/>
        <v>90.096774193548384</v>
      </c>
    </row>
    <row r="34" spans="1:36" x14ac:dyDescent="0.2">
      <c r="A34" s="51" t="s">
        <v>13</v>
      </c>
      <c r="B34" s="95">
        <f>[30]Julho!$F$5</f>
        <v>97</v>
      </c>
      <c r="C34" s="95">
        <f>[30]Julho!$F$6</f>
        <v>96</v>
      </c>
      <c r="D34" s="95">
        <f>[30]Julho!$F$7</f>
        <v>96</v>
      </c>
      <c r="E34" s="95">
        <f>[30]Julho!$F$8</f>
        <v>95</v>
      </c>
      <c r="F34" s="95">
        <f>[30]Julho!$F$9</f>
        <v>95</v>
      </c>
      <c r="G34" s="95">
        <f>[30]Julho!$F$10</f>
        <v>95</v>
      </c>
      <c r="H34" s="95">
        <f>[30]Julho!$F$11</f>
        <v>94</v>
      </c>
      <c r="I34" s="95">
        <f>[30]Julho!$F$12</f>
        <v>93</v>
      </c>
      <c r="J34" s="95">
        <f>[30]Julho!$F$13</f>
        <v>90</v>
      </c>
      <c r="K34" s="95">
        <f>[30]Julho!$F$14</f>
        <v>94</v>
      </c>
      <c r="L34" s="95">
        <f>[30]Julho!$F$15</f>
        <v>92</v>
      </c>
      <c r="M34" s="95">
        <f>[30]Julho!$F$16</f>
        <v>93</v>
      </c>
      <c r="N34" s="95">
        <f>[30]Julho!$F$17</f>
        <v>93</v>
      </c>
      <c r="O34" s="95">
        <f>[30]Julho!$F$18</f>
        <v>91</v>
      </c>
      <c r="P34" s="95">
        <f>[30]Julho!$F$19</f>
        <v>96</v>
      </c>
      <c r="Q34" s="95">
        <f>[30]Julho!$F$20</f>
        <v>96</v>
      </c>
      <c r="R34" s="95">
        <f>[30]Julho!$F$21</f>
        <v>96</v>
      </c>
      <c r="S34" s="95">
        <f>[30]Julho!$F$22</f>
        <v>93</v>
      </c>
      <c r="T34" s="95">
        <f>[30]Julho!$F$23</f>
        <v>89</v>
      </c>
      <c r="U34" s="95">
        <f>[30]Julho!$F$24</f>
        <v>95</v>
      </c>
      <c r="V34" s="95">
        <f>[30]Julho!$F$25</f>
        <v>96</v>
      </c>
      <c r="W34" s="95">
        <f>[30]Julho!$F$26</f>
        <v>94</v>
      </c>
      <c r="X34" s="95">
        <f>[30]Julho!$F$27</f>
        <v>94</v>
      </c>
      <c r="Y34" s="95">
        <f>[30]Julho!$F$28</f>
        <v>95</v>
      </c>
      <c r="Z34" s="95">
        <f>[30]Julho!$F$29</f>
        <v>94</v>
      </c>
      <c r="AA34" s="95">
        <f>[30]Julho!$F$30</f>
        <v>92</v>
      </c>
      <c r="AB34" s="95">
        <f>[30]Julho!$F$31</f>
        <v>91</v>
      </c>
      <c r="AC34" s="95">
        <f>[30]Julho!$F$32</f>
        <v>94</v>
      </c>
      <c r="AD34" s="95">
        <f>[30]Julho!$F$33</f>
        <v>95</v>
      </c>
      <c r="AE34" s="95">
        <f>[30]Julho!$F$34</f>
        <v>95</v>
      </c>
      <c r="AF34" s="95">
        <f>[30]Julho!$F$35</f>
        <v>95</v>
      </c>
      <c r="AG34" s="103">
        <f t="shared" si="2"/>
        <v>97</v>
      </c>
      <c r="AH34" s="102">
        <f t="shared" si="3"/>
        <v>94</v>
      </c>
      <c r="AJ34" t="s">
        <v>35</v>
      </c>
    </row>
    <row r="35" spans="1:36" x14ac:dyDescent="0.2">
      <c r="A35" s="51" t="s">
        <v>157</v>
      </c>
      <c r="B35" s="95">
        <f>[31]Julho!$F$5</f>
        <v>94</v>
      </c>
      <c r="C35" s="95">
        <f>[31]Julho!$F$6</f>
        <v>98</v>
      </c>
      <c r="D35" s="95">
        <f>[31]Julho!$F$7</f>
        <v>87</v>
      </c>
      <c r="E35" s="95">
        <f>[31]Julho!$F$8</f>
        <v>88</v>
      </c>
      <c r="F35" s="95">
        <f>[31]Julho!$F$9</f>
        <v>86</v>
      </c>
      <c r="G35" s="95">
        <f>[31]Julho!$F$10</f>
        <v>88</v>
      </c>
      <c r="H35" s="95">
        <f>[31]Julho!$F$11</f>
        <v>74</v>
      </c>
      <c r="I35" s="95">
        <f>[31]Julho!$F$12</f>
        <v>78</v>
      </c>
      <c r="J35" s="95">
        <f>[31]Julho!$F$13</f>
        <v>82</v>
      </c>
      <c r="K35" s="95">
        <f>[31]Julho!$F$14</f>
        <v>86</v>
      </c>
      <c r="L35" s="95">
        <f>[31]Julho!$F$15</f>
        <v>84</v>
      </c>
      <c r="M35" s="95">
        <f>[31]Julho!$F$16</f>
        <v>76</v>
      </c>
      <c r="N35" s="95">
        <f>[31]Julho!$F$17</f>
        <v>96</v>
      </c>
      <c r="O35" s="95">
        <f>[31]Julho!$F$18</f>
        <v>98</v>
      </c>
      <c r="P35" s="95">
        <f>[31]Julho!$F$19</f>
        <v>98</v>
      </c>
      <c r="Q35" s="95">
        <f>[31]Julho!$F$20</f>
        <v>81</v>
      </c>
      <c r="R35" s="95">
        <f>[31]Julho!$F$21</f>
        <v>92</v>
      </c>
      <c r="S35" s="95">
        <f>[31]Julho!$F$22</f>
        <v>98</v>
      </c>
      <c r="T35" s="95">
        <f>[31]Julho!$F$23</f>
        <v>98</v>
      </c>
      <c r="U35" s="95">
        <f>[31]Julho!$F$24</f>
        <v>92</v>
      </c>
      <c r="V35" s="95">
        <f>[31]Julho!$F$25</f>
        <v>92</v>
      </c>
      <c r="W35" s="95">
        <f>[31]Julho!$F$26</f>
        <v>90</v>
      </c>
      <c r="X35" s="95">
        <f>[31]Julho!$F$27</f>
        <v>90</v>
      </c>
      <c r="Y35" s="95">
        <f>[31]Julho!$F$28</f>
        <v>78</v>
      </c>
      <c r="Z35" s="95">
        <f>[31]Julho!$F$29</f>
        <v>65</v>
      </c>
      <c r="AA35" s="95">
        <f>[31]Julho!$F$30</f>
        <v>75</v>
      </c>
      <c r="AB35" s="95">
        <f>[31]Julho!$F$31</f>
        <v>96</v>
      </c>
      <c r="AC35" s="95">
        <f>[31]Julho!$F$32</f>
        <v>98</v>
      </c>
      <c r="AD35" s="95">
        <f>[31]Julho!$F$33</f>
        <v>98</v>
      </c>
      <c r="AE35" s="95">
        <f>[31]Julho!$F$34</f>
        <v>99</v>
      </c>
      <c r="AF35" s="95">
        <f>[31]Julho!$F$35</f>
        <v>96</v>
      </c>
      <c r="AG35" s="103">
        <f t="shared" si="2"/>
        <v>99</v>
      </c>
      <c r="AH35" s="102">
        <f t="shared" si="3"/>
        <v>88.741935483870961</v>
      </c>
      <c r="AJ35" t="s">
        <v>35</v>
      </c>
    </row>
    <row r="36" spans="1:36" x14ac:dyDescent="0.2">
      <c r="A36" s="51" t="s">
        <v>128</v>
      </c>
      <c r="B36" s="95" t="str">
        <f>[32]Julho!$F$5</f>
        <v>*</v>
      </c>
      <c r="C36" s="95" t="str">
        <f>[32]Julho!$F$6</f>
        <v>*</v>
      </c>
      <c r="D36" s="95" t="str">
        <f>[32]Julho!$F$7</f>
        <v>*</v>
      </c>
      <c r="E36" s="95" t="str">
        <f>[32]Julho!$F$8</f>
        <v>*</v>
      </c>
      <c r="F36" s="95" t="str">
        <f>[32]Julho!$F$9</f>
        <v>*</v>
      </c>
      <c r="G36" s="95" t="str">
        <f>[32]Julho!$F$10</f>
        <v>*</v>
      </c>
      <c r="H36" s="95" t="str">
        <f>[32]Julho!$F$11</f>
        <v>*</v>
      </c>
      <c r="I36" s="95" t="str">
        <f>[32]Julho!$F$12</f>
        <v>*</v>
      </c>
      <c r="J36" s="95" t="str">
        <f>[32]Julho!$F$13</f>
        <v>*</v>
      </c>
      <c r="K36" s="95" t="str">
        <f>[32]Julho!$F$14</f>
        <v>*</v>
      </c>
      <c r="L36" s="95" t="str">
        <f>[32]Julho!$F$15</f>
        <v>*</v>
      </c>
      <c r="M36" s="95" t="str">
        <f>[32]Julho!$F$16</f>
        <v>*</v>
      </c>
      <c r="N36" s="95" t="str">
        <f>[32]Julho!$F$17</f>
        <v>*</v>
      </c>
      <c r="O36" s="95" t="str">
        <f>[32]Julho!$F$18</f>
        <v>*</v>
      </c>
      <c r="P36" s="95" t="str">
        <f>[32]Julho!$F$19</f>
        <v>*</v>
      </c>
      <c r="Q36" s="95" t="str">
        <f>[32]Julho!$F$20</f>
        <v>*</v>
      </c>
      <c r="R36" s="95" t="str">
        <f>[32]Julho!$F$21</f>
        <v>*</v>
      </c>
      <c r="S36" s="95" t="str">
        <f>[32]Julho!$F$22</f>
        <v>*</v>
      </c>
      <c r="T36" s="95" t="str">
        <f>[32]Julho!$F$23</f>
        <v>*</v>
      </c>
      <c r="U36" s="95" t="str">
        <f>[32]Julho!$F$24</f>
        <v>*</v>
      </c>
      <c r="V36" s="95">
        <f>[32]Julho!$F$25</f>
        <v>86</v>
      </c>
      <c r="W36" s="95">
        <f>[32]Julho!$F$26</f>
        <v>84</v>
      </c>
      <c r="X36" s="95">
        <f>[32]Julho!$F$27</f>
        <v>72</v>
      </c>
      <c r="Y36" s="95">
        <f>[32]Julho!$F$28</f>
        <v>66</v>
      </c>
      <c r="Z36" s="95">
        <f>[32]Julho!$F$29</f>
        <v>53</v>
      </c>
      <c r="AA36" s="95">
        <f>[32]Julho!$F$30</f>
        <v>87</v>
      </c>
      <c r="AB36" s="95">
        <f>[32]Julho!$F$31</f>
        <v>96</v>
      </c>
      <c r="AC36" s="95">
        <f>[32]Julho!$F$32</f>
        <v>97</v>
      </c>
      <c r="AD36" s="95">
        <f>[32]Julho!$F$33</f>
        <v>99</v>
      </c>
      <c r="AE36" s="95">
        <f>[32]Julho!$F$34</f>
        <v>99</v>
      </c>
      <c r="AF36" s="95">
        <f>[32]Julho!$F$35</f>
        <v>88</v>
      </c>
      <c r="AG36" s="103">
        <f t="shared" si="2"/>
        <v>99</v>
      </c>
      <c r="AH36" s="102">
        <f t="shared" si="3"/>
        <v>84.272727272727266</v>
      </c>
    </row>
    <row r="37" spans="1:36" x14ac:dyDescent="0.2">
      <c r="A37" s="51" t="s">
        <v>14</v>
      </c>
      <c r="B37" s="95">
        <f>[33]Julho!$F$5</f>
        <v>92</v>
      </c>
      <c r="C37" s="95">
        <f>[33]Julho!$F$6</f>
        <v>93</v>
      </c>
      <c r="D37" s="95">
        <f>[33]Julho!$F$7</f>
        <v>94</v>
      </c>
      <c r="E37" s="95">
        <f>[33]Julho!$F$8</f>
        <v>91</v>
      </c>
      <c r="F37" s="95">
        <f>[33]Julho!$F$9</f>
        <v>92</v>
      </c>
      <c r="G37" s="95">
        <f>[33]Julho!$F$10</f>
        <v>90</v>
      </c>
      <c r="H37" s="95">
        <f>[33]Julho!$F$11</f>
        <v>88</v>
      </c>
      <c r="I37" s="95">
        <f>[33]Julho!$F$12</f>
        <v>87</v>
      </c>
      <c r="J37" s="95">
        <f>[33]Julho!$F$13</f>
        <v>84</v>
      </c>
      <c r="K37" s="95">
        <f>[33]Julho!$F$14</f>
        <v>91</v>
      </c>
      <c r="L37" s="95">
        <f>[33]Julho!$F$15</f>
        <v>90</v>
      </c>
      <c r="M37" s="95">
        <f>[33]Julho!$F$16</f>
        <v>87</v>
      </c>
      <c r="N37" s="95">
        <f>[33]Julho!$F$17</f>
        <v>92</v>
      </c>
      <c r="O37" s="95">
        <f>[33]Julho!$F$18</f>
        <v>91</v>
      </c>
      <c r="P37" s="95">
        <f>[33]Julho!$F$19</f>
        <v>94</v>
      </c>
      <c r="Q37" s="95">
        <f>[33]Julho!$F$20</f>
        <v>85</v>
      </c>
      <c r="R37" s="95">
        <f>[33]Julho!$F$21</f>
        <v>92</v>
      </c>
      <c r="S37" s="95">
        <f>[33]Julho!$F$22</f>
        <v>88</v>
      </c>
      <c r="T37" s="95">
        <f>[33]Julho!$F$23</f>
        <v>91</v>
      </c>
      <c r="U37" s="95">
        <f>[33]Julho!$F$24</f>
        <v>86</v>
      </c>
      <c r="V37" s="95">
        <f>[33]Julho!$F$25</f>
        <v>82</v>
      </c>
      <c r="W37" s="95">
        <f>[33]Julho!$F$26</f>
        <v>89</v>
      </c>
      <c r="X37" s="95">
        <f>[33]Julho!$F$27</f>
        <v>91</v>
      </c>
      <c r="Y37" s="95">
        <f>[33]Julho!$F$28</f>
        <v>88</v>
      </c>
      <c r="Z37" s="95">
        <f>[33]Julho!$F$29</f>
        <v>87</v>
      </c>
      <c r="AA37" s="95">
        <f>[33]Julho!$F$30</f>
        <v>89</v>
      </c>
      <c r="AB37" s="95">
        <f>[33]Julho!$F$31</f>
        <v>92</v>
      </c>
      <c r="AC37" s="95">
        <f>[33]Julho!$F$32</f>
        <v>83</v>
      </c>
      <c r="AD37" s="95">
        <f>[33]Julho!$F$33</f>
        <v>89</v>
      </c>
      <c r="AE37" s="95">
        <f>[33]Julho!$F$34</f>
        <v>87</v>
      </c>
      <c r="AF37" s="95">
        <f>[33]Julho!$F$35</f>
        <v>90</v>
      </c>
      <c r="AG37" s="103">
        <f t="shared" si="2"/>
        <v>94</v>
      </c>
      <c r="AH37" s="102">
        <f t="shared" si="3"/>
        <v>89.193548387096769</v>
      </c>
    </row>
    <row r="38" spans="1:36" hidden="1" x14ac:dyDescent="0.2">
      <c r="A38" s="51" t="s">
        <v>158</v>
      </c>
      <c r="B38" s="95" t="str">
        <f>[34]Julho!$F$5</f>
        <v>*</v>
      </c>
      <c r="C38" s="95" t="str">
        <f>[34]Julho!$F$6</f>
        <v>*</v>
      </c>
      <c r="D38" s="95" t="str">
        <f>[34]Julho!$F$7</f>
        <v>*</v>
      </c>
      <c r="E38" s="95" t="str">
        <f>[34]Julho!$F$8</f>
        <v>*</v>
      </c>
      <c r="F38" s="95" t="str">
        <f>[34]Julho!$F$9</f>
        <v>*</v>
      </c>
      <c r="G38" s="95" t="str">
        <f>[34]Julho!$F$10</f>
        <v>*</v>
      </c>
      <c r="H38" s="95" t="str">
        <f>[34]Julho!$F$11</f>
        <v>*</v>
      </c>
      <c r="I38" s="95" t="str">
        <f>[34]Julho!$F$12</f>
        <v>*</v>
      </c>
      <c r="J38" s="95" t="str">
        <f>[34]Julho!$F$13</f>
        <v>*</v>
      </c>
      <c r="K38" s="95" t="str">
        <f>[34]Julho!$F$14</f>
        <v>*</v>
      </c>
      <c r="L38" s="95" t="str">
        <f>[34]Julho!$F$15</f>
        <v>*</v>
      </c>
      <c r="M38" s="95" t="str">
        <f>[34]Julho!$F$16</f>
        <v>*</v>
      </c>
      <c r="N38" s="95" t="str">
        <f>[34]Julho!$F$17</f>
        <v>*</v>
      </c>
      <c r="O38" s="95" t="str">
        <f>[34]Julho!$F$18</f>
        <v>*</v>
      </c>
      <c r="P38" s="95" t="str">
        <f>[34]Julho!$F$19</f>
        <v>*</v>
      </c>
      <c r="Q38" s="95" t="str">
        <f>[34]Julho!$F$20</f>
        <v>*</v>
      </c>
      <c r="R38" s="95" t="str">
        <f>[34]Julho!$F$21</f>
        <v>*</v>
      </c>
      <c r="S38" s="95" t="str">
        <f>[34]Julho!$F$22</f>
        <v>*</v>
      </c>
      <c r="T38" s="95" t="str">
        <f>[34]Julho!$F$23</f>
        <v>*</v>
      </c>
      <c r="U38" s="95" t="str">
        <f>[34]Julho!$F$24</f>
        <v>*</v>
      </c>
      <c r="V38" s="95" t="str">
        <f>[34]Julho!$F$25</f>
        <v>*</v>
      </c>
      <c r="W38" s="95" t="str">
        <f>[34]Julho!$F$26</f>
        <v>*</v>
      </c>
      <c r="X38" s="95" t="str">
        <f>[34]Julho!$F$27</f>
        <v>*</v>
      </c>
      <c r="Y38" s="95" t="str">
        <f>[34]Julho!$F$28</f>
        <v>*</v>
      </c>
      <c r="Z38" s="95" t="str">
        <f>[34]Julho!$F$29</f>
        <v>*</v>
      </c>
      <c r="AA38" s="95" t="str">
        <f>[34]Julho!$F$30</f>
        <v>*</v>
      </c>
      <c r="AB38" s="95" t="str">
        <f>[34]Julho!$F$31</f>
        <v>*</v>
      </c>
      <c r="AC38" s="95" t="str">
        <f>[34]Julho!$F$32</f>
        <v>*</v>
      </c>
      <c r="AD38" s="95" t="str">
        <f>[34]Julho!$F$33</f>
        <v>*</v>
      </c>
      <c r="AE38" s="95" t="str">
        <f>[34]Julho!$F$34</f>
        <v>*</v>
      </c>
      <c r="AF38" s="95" t="str">
        <f>[34]Julho!$F$35</f>
        <v>*</v>
      </c>
      <c r="AG38" s="103" t="s">
        <v>207</v>
      </c>
      <c r="AH38" s="102" t="s">
        <v>207</v>
      </c>
    </row>
    <row r="39" spans="1:36" x14ac:dyDescent="0.2">
      <c r="A39" s="51" t="s">
        <v>15</v>
      </c>
      <c r="B39" s="95">
        <f>[35]Julho!$F$5</f>
        <v>91</v>
      </c>
      <c r="C39" s="95">
        <f>[35]Julho!$F$6</f>
        <v>88</v>
      </c>
      <c r="D39" s="95">
        <f>[35]Julho!$F$7</f>
        <v>89</v>
      </c>
      <c r="E39" s="95">
        <f>[35]Julho!$F$8</f>
        <v>92</v>
      </c>
      <c r="F39" s="95">
        <f>[35]Julho!$F$9</f>
        <v>86</v>
      </c>
      <c r="G39" s="95">
        <f>[35]Julho!$F$10</f>
        <v>80</v>
      </c>
      <c r="H39" s="95">
        <f>[35]Julho!$F$11</f>
        <v>76</v>
      </c>
      <c r="I39" s="95">
        <f>[35]Julho!$F$12</f>
        <v>74</v>
      </c>
      <c r="J39" s="95">
        <f>[35]Julho!$F$13</f>
        <v>87</v>
      </c>
      <c r="K39" s="95">
        <f>[35]Julho!$F$14</f>
        <v>83</v>
      </c>
      <c r="L39" s="95">
        <f>[35]Julho!$F$15</f>
        <v>76</v>
      </c>
      <c r="M39" s="95">
        <f>[35]Julho!$F$16</f>
        <v>79</v>
      </c>
      <c r="N39" s="95">
        <f>[35]Julho!$F$17</f>
        <v>95</v>
      </c>
      <c r="O39" s="95">
        <f>[35]Julho!$F$18</f>
        <v>90</v>
      </c>
      <c r="P39" s="95">
        <f>[35]Julho!$F$19</f>
        <v>89</v>
      </c>
      <c r="Q39" s="95">
        <f>[35]Julho!$F$20</f>
        <v>75</v>
      </c>
      <c r="R39" s="95">
        <f>[35]Julho!$F$21</f>
        <v>96</v>
      </c>
      <c r="S39" s="95">
        <f>[35]Julho!$F$22</f>
        <v>97</v>
      </c>
      <c r="T39" s="95">
        <f>[35]Julho!$F$23</f>
        <v>90</v>
      </c>
      <c r="U39" s="95">
        <f>[35]Julho!$F$24</f>
        <v>95</v>
      </c>
      <c r="V39" s="95">
        <f>[35]Julho!$F$25</f>
        <v>93</v>
      </c>
      <c r="W39" s="95">
        <f>[35]Julho!$F$26</f>
        <v>92</v>
      </c>
      <c r="X39" s="95">
        <f>[35]Julho!$F$27</f>
        <v>80</v>
      </c>
      <c r="Y39" s="95">
        <f>[35]Julho!$F$28</f>
        <v>76</v>
      </c>
      <c r="Z39" s="95">
        <f>[35]Julho!$F$29</f>
        <v>65</v>
      </c>
      <c r="AA39" s="95">
        <f>[35]Julho!$F$30</f>
        <v>74</v>
      </c>
      <c r="AB39" s="95">
        <f>[35]Julho!$F$31</f>
        <v>92</v>
      </c>
      <c r="AC39" s="95">
        <f>[35]Julho!$F$32</f>
        <v>93</v>
      </c>
      <c r="AD39" s="95">
        <f>[35]Julho!$F$33</f>
        <v>96</v>
      </c>
      <c r="AE39" s="95">
        <f>[35]Julho!$F$34</f>
        <v>97</v>
      </c>
      <c r="AF39" s="95">
        <f>[35]Julho!$F$35</f>
        <v>88</v>
      </c>
      <c r="AG39" s="103">
        <f t="shared" si="2"/>
        <v>97</v>
      </c>
      <c r="AH39" s="102">
        <f t="shared" si="3"/>
        <v>86.258064516129039</v>
      </c>
      <c r="AI39" s="12" t="s">
        <v>35</v>
      </c>
      <c r="AJ39" t="s">
        <v>35</v>
      </c>
    </row>
    <row r="40" spans="1:36" x14ac:dyDescent="0.2">
      <c r="A40" s="51" t="s">
        <v>16</v>
      </c>
      <c r="B40" s="95">
        <f>[36]Julho!$F$5</f>
        <v>90</v>
      </c>
      <c r="C40" s="95">
        <f>[36]Julho!$F$6</f>
        <v>91</v>
      </c>
      <c r="D40" s="95">
        <f>[36]Julho!$F$7</f>
        <v>89</v>
      </c>
      <c r="E40" s="95">
        <f>[36]Julho!$F$8</f>
        <v>82</v>
      </c>
      <c r="F40" s="95">
        <f>[36]Julho!$F$9</f>
        <v>74</v>
      </c>
      <c r="G40" s="95">
        <f>[36]Julho!$F$10</f>
        <v>62</v>
      </c>
      <c r="H40" s="95">
        <f>[36]Julho!$F$11</f>
        <v>62</v>
      </c>
      <c r="I40" s="95">
        <f>[36]Julho!$F$12</f>
        <v>63</v>
      </c>
      <c r="J40" s="95">
        <f>[36]Julho!$F$13</f>
        <v>82</v>
      </c>
      <c r="K40" s="95">
        <f>[36]Julho!$F$14</f>
        <v>74</v>
      </c>
      <c r="L40" s="95">
        <f>[36]Julho!$F$15</f>
        <v>75</v>
      </c>
      <c r="M40" s="95">
        <f>[36]Julho!$F$16</f>
        <v>71</v>
      </c>
      <c r="N40" s="95">
        <f>[36]Julho!$F$17</f>
        <v>75</v>
      </c>
      <c r="O40" s="95">
        <f>[36]Julho!$F$18</f>
        <v>82</v>
      </c>
      <c r="P40" s="95">
        <f>[36]Julho!$F$19</f>
        <v>83</v>
      </c>
      <c r="Q40" s="95">
        <f>[36]Julho!$F$20</f>
        <v>80</v>
      </c>
      <c r="R40" s="95">
        <f>[36]Julho!$F$21</f>
        <v>88</v>
      </c>
      <c r="S40" s="95">
        <f>[36]Julho!$F$22</f>
        <v>77</v>
      </c>
      <c r="T40" s="95">
        <f>[36]Julho!$F$23</f>
        <v>69</v>
      </c>
      <c r="U40" s="95">
        <f>[36]Julho!$F$24</f>
        <v>84</v>
      </c>
      <c r="V40" s="95">
        <f>[36]Julho!$F$25</f>
        <v>89</v>
      </c>
      <c r="W40" s="95">
        <f>[36]Julho!$F$26</f>
        <v>72</v>
      </c>
      <c r="X40" s="95">
        <f>[36]Julho!$F$27</f>
        <v>73</v>
      </c>
      <c r="Y40" s="95">
        <f>[36]Julho!$F$28</f>
        <v>71</v>
      </c>
      <c r="Z40" s="95">
        <f>[36]Julho!$F$29</f>
        <v>72</v>
      </c>
      <c r="AA40" s="95">
        <f>[36]Julho!$F$30</f>
        <v>82</v>
      </c>
      <c r="AB40" s="95">
        <f>[36]Julho!$F$31</f>
        <v>93</v>
      </c>
      <c r="AC40" s="95">
        <f>[36]Julho!$F$32</f>
        <v>92</v>
      </c>
      <c r="AD40" s="95">
        <f>[36]Julho!$F$33</f>
        <v>88</v>
      </c>
      <c r="AE40" s="95">
        <f>[36]Julho!$F$34</f>
        <v>93</v>
      </c>
      <c r="AF40" s="95">
        <f>[36]Julho!$F$35</f>
        <v>88</v>
      </c>
      <c r="AG40" s="103">
        <f t="shared" si="2"/>
        <v>93</v>
      </c>
      <c r="AH40" s="102">
        <f t="shared" si="3"/>
        <v>79.548387096774192</v>
      </c>
    </row>
    <row r="41" spans="1:36" x14ac:dyDescent="0.2">
      <c r="A41" s="51" t="s">
        <v>159</v>
      </c>
      <c r="B41" s="95">
        <f>[37]Julho!$F$5</f>
        <v>100</v>
      </c>
      <c r="C41" s="95">
        <f>[37]Julho!$F$6</f>
        <v>100</v>
      </c>
      <c r="D41" s="95">
        <f>[37]Julho!$F$7</f>
        <v>100</v>
      </c>
      <c r="E41" s="95">
        <f>[37]Julho!$F$8</f>
        <v>98</v>
      </c>
      <c r="F41" s="95">
        <f>[37]Julho!$F$9</f>
        <v>99</v>
      </c>
      <c r="G41" s="95">
        <f>[37]Julho!$F$10</f>
        <v>100</v>
      </c>
      <c r="H41" s="95">
        <f>[37]Julho!$F$11</f>
        <v>93</v>
      </c>
      <c r="I41" s="95">
        <f>[37]Julho!$F$12</f>
        <v>94</v>
      </c>
      <c r="J41" s="95">
        <f>[37]Julho!$F$13</f>
        <v>95</v>
      </c>
      <c r="K41" s="95">
        <f>[37]Julho!$F$14</f>
        <v>100</v>
      </c>
      <c r="L41" s="95">
        <f>[37]Julho!$F$15</f>
        <v>95</v>
      </c>
      <c r="M41" s="95">
        <f>[37]Julho!$F$16</f>
        <v>91</v>
      </c>
      <c r="N41" s="95">
        <f>[37]Julho!$F$17</f>
        <v>99</v>
      </c>
      <c r="O41" s="95">
        <f>[37]Julho!$F$18</f>
        <v>96</v>
      </c>
      <c r="P41" s="95">
        <f>[37]Julho!$F$19</f>
        <v>100</v>
      </c>
      <c r="Q41" s="95">
        <f>[37]Julho!$F$20</f>
        <v>97</v>
      </c>
      <c r="R41" s="95">
        <f>[37]Julho!$F$21</f>
        <v>99</v>
      </c>
      <c r="S41" s="95">
        <f>[37]Julho!$F$22</f>
        <v>99</v>
      </c>
      <c r="T41" s="95">
        <f>[37]Julho!$F$23</f>
        <v>95</v>
      </c>
      <c r="U41" s="95">
        <f>[37]Julho!$F$24</f>
        <v>96</v>
      </c>
      <c r="V41" s="95">
        <f>[37]Julho!$F$25</f>
        <v>99</v>
      </c>
      <c r="W41" s="95">
        <f>[37]Julho!$F$26</f>
        <v>80</v>
      </c>
      <c r="X41" s="95">
        <f>[37]Julho!$F$27</f>
        <v>95</v>
      </c>
      <c r="Y41" s="95">
        <f>[37]Julho!$F$28</f>
        <v>95</v>
      </c>
      <c r="Z41" s="95">
        <f>[37]Julho!$F$29</f>
        <v>94</v>
      </c>
      <c r="AA41" s="95">
        <f>[37]Julho!$F$30</f>
        <v>94</v>
      </c>
      <c r="AB41" s="95">
        <f>[37]Julho!$F$31</f>
        <v>93</v>
      </c>
      <c r="AC41" s="95">
        <f>[37]Julho!$F$32</f>
        <v>97</v>
      </c>
      <c r="AD41" s="95">
        <f>[37]Julho!$F$33</f>
        <v>100</v>
      </c>
      <c r="AE41" s="95">
        <f>[37]Julho!$F$34</f>
        <v>100</v>
      </c>
      <c r="AF41" s="95">
        <f>[37]Julho!$F$35</f>
        <v>99</v>
      </c>
      <c r="AG41" s="103">
        <f t="shared" si="2"/>
        <v>100</v>
      </c>
      <c r="AH41" s="102">
        <f t="shared" si="3"/>
        <v>96.516129032258064</v>
      </c>
    </row>
    <row r="42" spans="1:36" x14ac:dyDescent="0.2">
      <c r="A42" s="51" t="s">
        <v>17</v>
      </c>
      <c r="B42" s="95">
        <f>[38]Julho!$F$5</f>
        <v>100</v>
      </c>
      <c r="C42" s="95">
        <f>[38]Julho!$F$6</f>
        <v>100</v>
      </c>
      <c r="D42" s="95">
        <f>[38]Julho!$F$7</f>
        <v>100</v>
      </c>
      <c r="E42" s="95">
        <f>[38]Julho!$F$8</f>
        <v>93</v>
      </c>
      <c r="F42" s="95">
        <f>[38]Julho!$F$9</f>
        <v>99</v>
      </c>
      <c r="G42" s="95">
        <f>[38]Julho!$F$10</f>
        <v>100</v>
      </c>
      <c r="H42" s="95">
        <f>[38]Julho!$F$11</f>
        <v>73</v>
      </c>
      <c r="I42" s="95">
        <f>[38]Julho!$F$12</f>
        <v>86</v>
      </c>
      <c r="J42" s="95">
        <f>[38]Julho!$F$13</f>
        <v>95</v>
      </c>
      <c r="K42" s="95">
        <f>[38]Julho!$F$14</f>
        <v>94</v>
      </c>
      <c r="L42" s="95">
        <f>[38]Julho!$F$15</f>
        <v>88</v>
      </c>
      <c r="M42" s="95">
        <f>[38]Julho!$F$16</f>
        <v>96</v>
      </c>
      <c r="N42" s="95">
        <f>[38]Julho!$F$17</f>
        <v>96</v>
      </c>
      <c r="O42" s="95">
        <f>[38]Julho!$F$18</f>
        <v>99</v>
      </c>
      <c r="P42" s="95">
        <f>[38]Julho!$F$19</f>
        <v>100</v>
      </c>
      <c r="Q42" s="95">
        <f>[38]Julho!$F$20</f>
        <v>84</v>
      </c>
      <c r="R42" s="95">
        <f>[38]Julho!$F$21</f>
        <v>92</v>
      </c>
      <c r="S42" s="95">
        <f>[38]Julho!$F$22</f>
        <v>94</v>
      </c>
      <c r="T42" s="95">
        <f>[38]Julho!$F$23</f>
        <v>91</v>
      </c>
      <c r="U42" s="95">
        <f>[38]Julho!$F$24</f>
        <v>95</v>
      </c>
      <c r="V42" s="95">
        <f>[38]Julho!$F$25</f>
        <v>95</v>
      </c>
      <c r="W42" s="95">
        <f>[38]Julho!$F$26</f>
        <v>86</v>
      </c>
      <c r="X42" s="95">
        <f>[38]Julho!$F$27</f>
        <v>94</v>
      </c>
      <c r="Y42" s="95">
        <f>[38]Julho!$F$28</f>
        <v>94</v>
      </c>
      <c r="Z42" s="95">
        <f>[38]Julho!$F$29</f>
        <v>93</v>
      </c>
      <c r="AA42" s="95">
        <f>[38]Julho!$F$30</f>
        <v>94</v>
      </c>
      <c r="AB42" s="95">
        <f>[38]Julho!$F$31</f>
        <v>96</v>
      </c>
      <c r="AC42" s="95">
        <f>[38]Julho!$F$32</f>
        <v>99</v>
      </c>
      <c r="AD42" s="95">
        <f>[38]Julho!$F$33</f>
        <v>100</v>
      </c>
      <c r="AE42" s="95">
        <f>[38]Julho!$F$34</f>
        <v>100</v>
      </c>
      <c r="AF42" s="95">
        <f>[38]Julho!$F$35</f>
        <v>100</v>
      </c>
      <c r="AG42" s="103">
        <f t="shared" si="2"/>
        <v>100</v>
      </c>
      <c r="AH42" s="102">
        <f t="shared" si="3"/>
        <v>94.387096774193552</v>
      </c>
    </row>
    <row r="43" spans="1:36" x14ac:dyDescent="0.2">
      <c r="A43" s="51" t="s">
        <v>141</v>
      </c>
      <c r="B43" s="95">
        <f>[39]Julho!$F$5</f>
        <v>100</v>
      </c>
      <c r="C43" s="95">
        <f>[39]Julho!$F$6</f>
        <v>100</v>
      </c>
      <c r="D43" s="95">
        <f>[39]Julho!$F$7</f>
        <v>100</v>
      </c>
      <c r="E43" s="95">
        <f>[39]Julho!$F$8</f>
        <v>100</v>
      </c>
      <c r="F43" s="95">
        <f>[39]Julho!$F$9</f>
        <v>100</v>
      </c>
      <c r="G43" s="95">
        <f>[39]Julho!$F$10</f>
        <v>100</v>
      </c>
      <c r="H43" s="95">
        <f>[39]Julho!$F$11</f>
        <v>70</v>
      </c>
      <c r="I43" s="95">
        <f>[39]Julho!$F$12</f>
        <v>100</v>
      </c>
      <c r="J43" s="95">
        <f>[39]Julho!$F$13</f>
        <v>100</v>
      </c>
      <c r="K43" s="95">
        <f>[39]Julho!$F$14</f>
        <v>100</v>
      </c>
      <c r="L43" s="95">
        <f>[39]Julho!$F$15</f>
        <v>100</v>
      </c>
      <c r="M43" s="95">
        <f>[39]Julho!$F$16</f>
        <v>100</v>
      </c>
      <c r="N43" s="95">
        <f>[39]Julho!$F$17</f>
        <v>100</v>
      </c>
      <c r="O43" s="95">
        <f>[39]Julho!$F$18</f>
        <v>100</v>
      </c>
      <c r="P43" s="95">
        <f>[39]Julho!$F$19</f>
        <v>100</v>
      </c>
      <c r="Q43" s="95">
        <f>[39]Julho!$F$20</f>
        <v>89</v>
      </c>
      <c r="R43" s="95">
        <f>[39]Julho!$F$21</f>
        <v>100</v>
      </c>
      <c r="S43" s="95">
        <f>[39]Julho!$F$22</f>
        <v>100</v>
      </c>
      <c r="T43" s="95">
        <f>[39]Julho!$F$23</f>
        <v>100</v>
      </c>
      <c r="U43" s="95">
        <f>[39]Julho!$F$24</f>
        <v>94</v>
      </c>
      <c r="V43" s="95">
        <f>[39]Julho!$F$25</f>
        <v>100</v>
      </c>
      <c r="W43" s="95">
        <f>[39]Julho!$F$26</f>
        <v>88</v>
      </c>
      <c r="X43" s="95">
        <f>[39]Julho!$F$27</f>
        <v>80</v>
      </c>
      <c r="Y43" s="95">
        <f>[39]Julho!$F$28</f>
        <v>97</v>
      </c>
      <c r="Z43" s="95">
        <f>[39]Julho!$F$29</f>
        <v>91</v>
      </c>
      <c r="AA43" s="95">
        <f>[39]Julho!$F$30</f>
        <v>97</v>
      </c>
      <c r="AB43" s="95">
        <f>[39]Julho!$F$31</f>
        <v>99</v>
      </c>
      <c r="AC43" s="95">
        <f>[39]Julho!$F$32</f>
        <v>100</v>
      </c>
      <c r="AD43" s="95">
        <f>[39]Julho!$F$33</f>
        <v>100</v>
      </c>
      <c r="AE43" s="95">
        <f>[39]Julho!$F$34</f>
        <v>100</v>
      </c>
      <c r="AF43" s="95">
        <f>[39]Julho!$F$35</f>
        <v>100</v>
      </c>
      <c r="AG43" s="103">
        <f t="shared" si="2"/>
        <v>100</v>
      </c>
      <c r="AH43" s="102">
        <f t="shared" si="3"/>
        <v>96.935483870967744</v>
      </c>
    </row>
    <row r="44" spans="1:36" x14ac:dyDescent="0.2">
      <c r="A44" s="51" t="s">
        <v>18</v>
      </c>
      <c r="B44" s="95">
        <f>[40]Julho!$F$5</f>
        <v>90</v>
      </c>
      <c r="C44" s="95">
        <f>[40]Julho!$F$6</f>
        <v>86</v>
      </c>
      <c r="D44" s="95">
        <f>[40]Julho!$F$7</f>
        <v>78</v>
      </c>
      <c r="E44" s="95">
        <f>[40]Julho!$F$8</f>
        <v>82</v>
      </c>
      <c r="F44" s="95">
        <f>[40]Julho!$F$9</f>
        <v>77</v>
      </c>
      <c r="G44" s="95">
        <f>[40]Julho!$F$10</f>
        <v>84</v>
      </c>
      <c r="H44" s="95">
        <f>[40]Julho!$F$11</f>
        <v>84</v>
      </c>
      <c r="I44" s="95">
        <f>[40]Julho!$F$12</f>
        <v>87</v>
      </c>
      <c r="J44" s="95">
        <f>[40]Julho!$F$13</f>
        <v>79</v>
      </c>
      <c r="K44" s="95">
        <f>[40]Julho!$F$14</f>
        <v>90</v>
      </c>
      <c r="L44" s="95">
        <f>[40]Julho!$F$15</f>
        <v>87</v>
      </c>
      <c r="M44" s="95">
        <f>[40]Julho!$F$16</f>
        <v>80</v>
      </c>
      <c r="N44" s="95">
        <f>[40]Julho!$F$17</f>
        <v>96</v>
      </c>
      <c r="O44" s="95">
        <f>[40]Julho!$F$18</f>
        <v>95</v>
      </c>
      <c r="P44" s="95">
        <f>[40]Julho!$F$19</f>
        <v>90</v>
      </c>
      <c r="Q44" s="95">
        <f>[40]Julho!$F$20</f>
        <v>77</v>
      </c>
      <c r="R44" s="95">
        <f>[40]Julho!$F$21</f>
        <v>93</v>
      </c>
      <c r="S44" s="95">
        <f>[40]Julho!$F$22</f>
        <v>97</v>
      </c>
      <c r="T44" s="95">
        <f>[40]Julho!$F$23</f>
        <v>90</v>
      </c>
      <c r="U44" s="95">
        <f>[40]Julho!$F$24</f>
        <v>87</v>
      </c>
      <c r="V44" s="95">
        <f>[40]Julho!$F$25</f>
        <v>84</v>
      </c>
      <c r="W44" s="95">
        <f>[40]Julho!$F$26</f>
        <v>79</v>
      </c>
      <c r="X44" s="95">
        <f>[40]Julho!$F$27</f>
        <v>79</v>
      </c>
      <c r="Y44" s="95">
        <f>[40]Julho!$F$28</f>
        <v>80</v>
      </c>
      <c r="Z44" s="95">
        <f>[40]Julho!$F$29</f>
        <v>69</v>
      </c>
      <c r="AA44" s="95">
        <f>[40]Julho!$F$30</f>
        <v>81</v>
      </c>
      <c r="AB44" s="95">
        <f>[40]Julho!$F$31</f>
        <v>83</v>
      </c>
      <c r="AC44" s="95">
        <f>[40]Julho!$F$32</f>
        <v>71</v>
      </c>
      <c r="AD44" s="95">
        <f>[40]Julho!$F$33</f>
        <v>86</v>
      </c>
      <c r="AE44" s="95">
        <f>[40]Julho!$F$34</f>
        <v>86</v>
      </c>
      <c r="AF44" s="95">
        <f>[40]Julho!$F$35</f>
        <v>78</v>
      </c>
      <c r="AG44" s="103">
        <f t="shared" si="2"/>
        <v>97</v>
      </c>
      <c r="AH44" s="102">
        <f t="shared" si="3"/>
        <v>84.032258064516128</v>
      </c>
      <c r="AJ44" t="s">
        <v>35</v>
      </c>
    </row>
    <row r="45" spans="1:36" hidden="1" x14ac:dyDescent="0.2">
      <c r="A45" s="51" t="s">
        <v>146</v>
      </c>
      <c r="B45" s="95" t="str">
        <f>[41]Julho!$F$5</f>
        <v>*</v>
      </c>
      <c r="C45" s="95" t="str">
        <f>[41]Julho!$F$6</f>
        <v>*</v>
      </c>
      <c r="D45" s="95" t="str">
        <f>[41]Julho!$F$7</f>
        <v>*</v>
      </c>
      <c r="E45" s="95" t="str">
        <f>[41]Julho!$F$8</f>
        <v>*</v>
      </c>
      <c r="F45" s="95" t="str">
        <f>[41]Julho!$F$9</f>
        <v>*</v>
      </c>
      <c r="G45" s="95" t="str">
        <f>[41]Julho!$F$10</f>
        <v>*</v>
      </c>
      <c r="H45" s="95" t="str">
        <f>[41]Julho!$F$11</f>
        <v>*</v>
      </c>
      <c r="I45" s="95" t="str">
        <f>[41]Julho!$F$12</f>
        <v>*</v>
      </c>
      <c r="J45" s="95" t="str">
        <f>[41]Julho!$F$13</f>
        <v>*</v>
      </c>
      <c r="K45" s="95" t="str">
        <f>[41]Julho!$F$14</f>
        <v>*</v>
      </c>
      <c r="L45" s="95" t="str">
        <f>[41]Julho!$F$15</f>
        <v>*</v>
      </c>
      <c r="M45" s="95" t="str">
        <f>[41]Julho!$F$16</f>
        <v>*</v>
      </c>
      <c r="N45" s="95" t="str">
        <f>[41]Julho!$F$17</f>
        <v>*</v>
      </c>
      <c r="O45" s="95" t="str">
        <f>[41]Julho!$F$18</f>
        <v>*</v>
      </c>
      <c r="P45" s="95" t="str">
        <f>[41]Julho!$F$19</f>
        <v>*</v>
      </c>
      <c r="Q45" s="95" t="str">
        <f>[41]Julho!$F$20</f>
        <v>*</v>
      </c>
      <c r="R45" s="95" t="str">
        <f>[41]Julho!$F$21</f>
        <v>*</v>
      </c>
      <c r="S45" s="95" t="str">
        <f>[41]Julho!$F$22</f>
        <v>*</v>
      </c>
      <c r="T45" s="95" t="str">
        <f>[41]Julho!$F$23</f>
        <v>*</v>
      </c>
      <c r="U45" s="95" t="str">
        <f>[41]Julho!$F$24</f>
        <v>*</v>
      </c>
      <c r="V45" s="95" t="str">
        <f>[41]Julho!$F$25</f>
        <v>*</v>
      </c>
      <c r="W45" s="95" t="str">
        <f>[41]Julho!$F$26</f>
        <v>*</v>
      </c>
      <c r="X45" s="95" t="str">
        <f>[41]Julho!$F$27</f>
        <v>*</v>
      </c>
      <c r="Y45" s="95" t="str">
        <f>[41]Julho!$F$28</f>
        <v>*</v>
      </c>
      <c r="Z45" s="95" t="str">
        <f>[41]Julho!$F$29</f>
        <v>*</v>
      </c>
      <c r="AA45" s="95" t="str">
        <f>[41]Julho!$F$30</f>
        <v>*</v>
      </c>
      <c r="AB45" s="95" t="str">
        <f>[41]Julho!$F$31</f>
        <v>*</v>
      </c>
      <c r="AC45" s="95" t="str">
        <f>[41]Julho!$F$32</f>
        <v>*</v>
      </c>
      <c r="AD45" s="95" t="str">
        <f>[41]Julho!$F$33</f>
        <v>*</v>
      </c>
      <c r="AE45" s="95" t="str">
        <f>[41]Julho!$F$34</f>
        <v>*</v>
      </c>
      <c r="AF45" s="95" t="str">
        <f>[41]Julho!$F$35</f>
        <v>*</v>
      </c>
      <c r="AG45" s="103" t="s">
        <v>207</v>
      </c>
      <c r="AH45" s="102" t="s">
        <v>207</v>
      </c>
      <c r="AJ45" t="s">
        <v>35</v>
      </c>
    </row>
    <row r="46" spans="1:36" x14ac:dyDescent="0.2">
      <c r="A46" s="51" t="s">
        <v>19</v>
      </c>
      <c r="B46" s="95">
        <f>[42]Julho!$F$5</f>
        <v>98</v>
      </c>
      <c r="C46" s="95">
        <f>[42]Julho!$F$6</f>
        <v>97</v>
      </c>
      <c r="D46" s="95">
        <f>[42]Julho!$F$7</f>
        <v>92</v>
      </c>
      <c r="E46" s="95">
        <f>[42]Julho!$F$8</f>
        <v>92</v>
      </c>
      <c r="F46" s="95">
        <f>[42]Julho!$F$9</f>
        <v>89</v>
      </c>
      <c r="G46" s="95">
        <f>[42]Julho!$F$10</f>
        <v>81</v>
      </c>
      <c r="H46" s="95">
        <f>[42]Julho!$F$11</f>
        <v>82</v>
      </c>
      <c r="I46" s="95">
        <f>[42]Julho!$F$12</f>
        <v>93</v>
      </c>
      <c r="J46" s="95">
        <f>[42]Julho!$F$13</f>
        <v>98</v>
      </c>
      <c r="K46" s="95">
        <f>[42]Julho!$F$14</f>
        <v>97</v>
      </c>
      <c r="L46" s="95">
        <f>[42]Julho!$F$15</f>
        <v>91</v>
      </c>
      <c r="M46" s="95">
        <f>[42]Julho!$F$16</f>
        <v>98</v>
      </c>
      <c r="N46" s="95">
        <f>[42]Julho!$F$17</f>
        <v>97</v>
      </c>
      <c r="O46" s="95">
        <f>[42]Julho!$F$18</f>
        <v>97</v>
      </c>
      <c r="P46" s="95">
        <f>[42]Julho!$F$19</f>
        <v>99</v>
      </c>
      <c r="Q46" s="95">
        <f>[42]Julho!$F$20</f>
        <v>80</v>
      </c>
      <c r="R46" s="95">
        <f>[42]Julho!$F$21</f>
        <v>98</v>
      </c>
      <c r="S46" s="95">
        <f>[42]Julho!$F$22</f>
        <v>98</v>
      </c>
      <c r="T46" s="95">
        <f>[42]Julho!$F$23</f>
        <v>96</v>
      </c>
      <c r="U46" s="95">
        <f>[42]Julho!$F$24</f>
        <v>95</v>
      </c>
      <c r="V46" s="95">
        <f>[42]Julho!$F$25</f>
        <v>91</v>
      </c>
      <c r="W46" s="95">
        <f>[42]Julho!$F$26</f>
        <v>90</v>
      </c>
      <c r="X46" s="95">
        <f>[42]Julho!$F$27</f>
        <v>91</v>
      </c>
      <c r="Y46" s="95">
        <f>[42]Julho!$F$28</f>
        <v>80</v>
      </c>
      <c r="Z46" s="95">
        <f>[42]Julho!$F$29</f>
        <v>80</v>
      </c>
      <c r="AA46" s="95">
        <f>[42]Julho!$F$30</f>
        <v>90</v>
      </c>
      <c r="AB46" s="95">
        <f>[42]Julho!$F$31</f>
        <v>99</v>
      </c>
      <c r="AC46" s="95">
        <f>[42]Julho!$F$32</f>
        <v>99</v>
      </c>
      <c r="AD46" s="95">
        <f>[42]Julho!$F$33</f>
        <v>99</v>
      </c>
      <c r="AE46" s="95">
        <f>[42]Julho!$F$34</f>
        <v>99</v>
      </c>
      <c r="AF46" s="95">
        <f>[42]Julho!$F$35</f>
        <v>97</v>
      </c>
      <c r="AG46" s="103">
        <f t="shared" si="2"/>
        <v>99</v>
      </c>
      <c r="AH46" s="102">
        <f t="shared" si="3"/>
        <v>93</v>
      </c>
      <c r="AI46" s="12" t="s">
        <v>35</v>
      </c>
      <c r="AJ46" t="s">
        <v>35</v>
      </c>
    </row>
    <row r="47" spans="1:36" x14ac:dyDescent="0.2">
      <c r="A47" s="51" t="s">
        <v>23</v>
      </c>
      <c r="B47" s="95">
        <f>[43]Julho!$F$5</f>
        <v>89</v>
      </c>
      <c r="C47" s="95">
        <f>[43]Julho!$F$6</f>
        <v>88</v>
      </c>
      <c r="D47" s="95">
        <f>[43]Julho!$F$7</f>
        <v>75</v>
      </c>
      <c r="E47" s="95">
        <f>[43]Julho!$F$8</f>
        <v>71</v>
      </c>
      <c r="F47" s="95">
        <f>[43]Julho!$F$9</f>
        <v>74</v>
      </c>
      <c r="G47" s="95">
        <f>[43]Julho!$F$10</f>
        <v>75</v>
      </c>
      <c r="H47" s="95">
        <f>[43]Julho!$F$11</f>
        <v>76</v>
      </c>
      <c r="I47" s="95">
        <f>[43]Julho!$F$12</f>
        <v>67</v>
      </c>
      <c r="J47" s="95">
        <f>[43]Julho!$F$13</f>
        <v>81</v>
      </c>
      <c r="K47" s="95">
        <f>[43]Julho!$F$14</f>
        <v>82</v>
      </c>
      <c r="L47" s="95">
        <f>[43]Julho!$F$15</f>
        <v>75</v>
      </c>
      <c r="M47" s="95">
        <f>[43]Julho!$F$16</f>
        <v>65</v>
      </c>
      <c r="N47" s="95">
        <f>[43]Julho!$F$17</f>
        <v>92</v>
      </c>
      <c r="O47" s="95">
        <f>[43]Julho!$F$18</f>
        <v>91</v>
      </c>
      <c r="P47" s="95">
        <f>[43]Julho!$F$19</f>
        <v>92</v>
      </c>
      <c r="Q47" s="95">
        <f>[43]Julho!$F$20</f>
        <v>64</v>
      </c>
      <c r="R47" s="95">
        <f>[43]Julho!$F$21</f>
        <v>87</v>
      </c>
      <c r="S47" s="95">
        <f>[43]Julho!$F$22</f>
        <v>93</v>
      </c>
      <c r="T47" s="95">
        <f>[43]Julho!$F$23</f>
        <v>92</v>
      </c>
      <c r="U47" s="95">
        <f>[43]Julho!$F$24</f>
        <v>86</v>
      </c>
      <c r="V47" s="95">
        <f>[43]Julho!$F$25</f>
        <v>80</v>
      </c>
      <c r="W47" s="95">
        <f>[43]Julho!$F$26</f>
        <v>63</v>
      </c>
      <c r="X47" s="95">
        <f>[43]Julho!$F$27</f>
        <v>78</v>
      </c>
      <c r="Y47" s="95">
        <f>[43]Julho!$F$28</f>
        <v>75</v>
      </c>
      <c r="Z47" s="95">
        <f>[43]Julho!$F$29</f>
        <v>70</v>
      </c>
      <c r="AA47" s="95">
        <f>[43]Julho!$F$30</f>
        <v>71</v>
      </c>
      <c r="AB47" s="95">
        <f>[43]Julho!$F$31</f>
        <v>86</v>
      </c>
      <c r="AC47" s="95">
        <f>[43]Julho!$F$32</f>
        <v>93</v>
      </c>
      <c r="AD47" s="95">
        <f>[43]Julho!$F$33</f>
        <v>96</v>
      </c>
      <c r="AE47" s="95">
        <f>[43]Julho!$F$34</f>
        <v>96</v>
      </c>
      <c r="AF47" s="95">
        <f>[43]Julho!$F$35</f>
        <v>86</v>
      </c>
      <c r="AG47" s="103">
        <f t="shared" si="2"/>
        <v>96</v>
      </c>
      <c r="AH47" s="102">
        <f t="shared" si="3"/>
        <v>80.935483870967744</v>
      </c>
      <c r="AJ47" t="s">
        <v>35</v>
      </c>
    </row>
    <row r="48" spans="1:36" x14ac:dyDescent="0.2">
      <c r="A48" s="51" t="s">
        <v>34</v>
      </c>
      <c r="B48" s="95">
        <f>[44]Julho!$F$5</f>
        <v>82</v>
      </c>
      <c r="C48" s="95">
        <f>[44]Julho!$F$6</f>
        <v>83</v>
      </c>
      <c r="D48" s="95">
        <f>[44]Julho!$F$7</f>
        <v>73</v>
      </c>
      <c r="E48" s="95">
        <f>[44]Julho!$F$8</f>
        <v>63</v>
      </c>
      <c r="F48" s="95">
        <f>[44]Julho!$F$9</f>
        <v>62</v>
      </c>
      <c r="G48" s="95">
        <f>[44]Julho!$F$10</f>
        <v>82</v>
      </c>
      <c r="H48" s="95">
        <f>[44]Julho!$F$11</f>
        <v>67</v>
      </c>
      <c r="I48" s="95">
        <f>[44]Julho!$F$12</f>
        <v>62</v>
      </c>
      <c r="J48" s="95">
        <f>[44]Julho!$F$13</f>
        <v>69</v>
      </c>
      <c r="K48" s="95">
        <f>[44]Julho!$F$14</f>
        <v>77</v>
      </c>
      <c r="L48" s="95">
        <f>[44]Julho!$F$15</f>
        <v>71</v>
      </c>
      <c r="M48" s="95">
        <f>[44]Julho!$F$16</f>
        <v>62</v>
      </c>
      <c r="N48" s="95">
        <f>[44]Julho!$F$17</f>
        <v>89</v>
      </c>
      <c r="O48" s="95">
        <f>[44]Julho!$F$18</f>
        <v>100</v>
      </c>
      <c r="P48" s="95">
        <f>[44]Julho!$F$19</f>
        <v>97</v>
      </c>
      <c r="Q48" s="95">
        <f>[44]Julho!$F$20</f>
        <v>74</v>
      </c>
      <c r="R48" s="95">
        <f>[44]Julho!$F$21</f>
        <v>69</v>
      </c>
      <c r="S48" s="95">
        <f>[44]Julho!$F$22</f>
        <v>100</v>
      </c>
      <c r="T48" s="95">
        <f>[44]Julho!$F$23</f>
        <v>100</v>
      </c>
      <c r="U48" s="95">
        <f>[44]Julho!$F$24</f>
        <v>100</v>
      </c>
      <c r="V48" s="95">
        <f>[44]Julho!$F$25</f>
        <v>79</v>
      </c>
      <c r="W48" s="95">
        <f>[44]Julho!$F$26</f>
        <v>70</v>
      </c>
      <c r="X48" s="95">
        <f>[44]Julho!$F$27</f>
        <v>67</v>
      </c>
      <c r="Y48" s="95">
        <f>[44]Julho!$F$28</f>
        <v>67</v>
      </c>
      <c r="Z48" s="95">
        <f>[44]Julho!$F$29</f>
        <v>64</v>
      </c>
      <c r="AA48" s="95">
        <f>[44]Julho!$F$30</f>
        <v>68</v>
      </c>
      <c r="AB48" s="95">
        <f>[44]Julho!$F$31</f>
        <v>58</v>
      </c>
      <c r="AC48" s="95">
        <f>[44]Julho!$F$32</f>
        <v>70</v>
      </c>
      <c r="AD48" s="95">
        <f>[44]Julho!$F$33</f>
        <v>100</v>
      </c>
      <c r="AE48" s="95">
        <f>[44]Julho!$F$34</f>
        <v>76</v>
      </c>
      <c r="AF48" s="95">
        <f>[44]Julho!$F$35</f>
        <v>66</v>
      </c>
      <c r="AG48" s="103">
        <f t="shared" si="2"/>
        <v>100</v>
      </c>
      <c r="AH48" s="102">
        <f t="shared" si="3"/>
        <v>76.354838709677423</v>
      </c>
      <c r="AI48" s="12" t="s">
        <v>35</v>
      </c>
      <c r="AJ48" t="s">
        <v>35</v>
      </c>
    </row>
    <row r="49" spans="1:36" x14ac:dyDescent="0.2">
      <c r="A49" s="51" t="s">
        <v>20</v>
      </c>
      <c r="B49" s="95">
        <f>[45]Julho!$F$5</f>
        <v>94</v>
      </c>
      <c r="C49" s="95">
        <f>[45]Julho!$F$6</f>
        <v>91</v>
      </c>
      <c r="D49" s="95">
        <f>[45]Julho!$F$7</f>
        <v>91</v>
      </c>
      <c r="E49" s="95">
        <f>[45]Julho!$F$8</f>
        <v>88</v>
      </c>
      <c r="F49" s="95">
        <f>[45]Julho!$F$9</f>
        <v>84</v>
      </c>
      <c r="G49" s="95">
        <f>[45]Julho!$F$10</f>
        <v>82</v>
      </c>
      <c r="H49" s="95">
        <f>[45]Julho!$F$11</f>
        <v>82</v>
      </c>
      <c r="I49" s="95">
        <f>[45]Julho!$F$12</f>
        <v>83</v>
      </c>
      <c r="J49" s="95">
        <f>[45]Julho!$F$13</f>
        <v>73</v>
      </c>
      <c r="K49" s="95">
        <f>[45]Julho!$F$14</f>
        <v>93</v>
      </c>
      <c r="L49" s="95">
        <f>[45]Julho!$F$15</f>
        <v>85</v>
      </c>
      <c r="M49" s="95">
        <f>[45]Julho!$F$16</f>
        <v>76</v>
      </c>
      <c r="N49" s="95">
        <f>[45]Julho!$F$17</f>
        <v>89</v>
      </c>
      <c r="O49" s="95">
        <f>[45]Julho!$F$18</f>
        <v>89</v>
      </c>
      <c r="P49" s="95">
        <f>[45]Julho!$F$19</f>
        <v>95</v>
      </c>
      <c r="Q49" s="95">
        <f>[45]Julho!$F$20</f>
        <v>70</v>
      </c>
      <c r="R49" s="95">
        <f>[45]Julho!$F$21</f>
        <v>77</v>
      </c>
      <c r="S49" s="95">
        <f>[45]Julho!$F$22</f>
        <v>88</v>
      </c>
      <c r="T49" s="95">
        <f>[45]Julho!$F$23</f>
        <v>87</v>
      </c>
      <c r="U49" s="95">
        <f>[45]Julho!$F$24</f>
        <v>84</v>
      </c>
      <c r="V49" s="95">
        <f>[45]Julho!$F$25</f>
        <v>81</v>
      </c>
      <c r="W49" s="95">
        <f>[45]Julho!$F$26</f>
        <v>88</v>
      </c>
      <c r="X49" s="95">
        <f>[45]Julho!$F$27</f>
        <v>83</v>
      </c>
      <c r="Y49" s="95">
        <f>[45]Julho!$F$28</f>
        <v>82</v>
      </c>
      <c r="Z49" s="95">
        <f>[45]Julho!$F$29</f>
        <v>72</v>
      </c>
      <c r="AA49" s="95">
        <f>[45]Julho!$F$30</f>
        <v>77</v>
      </c>
      <c r="AB49" s="95">
        <f>[45]Julho!$F$31</f>
        <v>81</v>
      </c>
      <c r="AC49" s="95">
        <f>[45]Julho!$F$32</f>
        <v>74</v>
      </c>
      <c r="AD49" s="95">
        <f>[45]Julho!$F$33</f>
        <v>84</v>
      </c>
      <c r="AE49" s="95">
        <f>[45]Julho!$F$34</f>
        <v>85</v>
      </c>
      <c r="AF49" s="95">
        <f>[45]Julho!$F$35</f>
        <v>81</v>
      </c>
      <c r="AG49" s="103">
        <f>MAX(B49:AF49)</f>
        <v>95</v>
      </c>
      <c r="AH49" s="102">
        <f t="shared" si="3"/>
        <v>83.516129032258064</v>
      </c>
    </row>
    <row r="50" spans="1:36" s="5" customFormat="1" ht="17.100000000000001" customHeight="1" x14ac:dyDescent="0.2">
      <c r="A50" s="96" t="s">
        <v>24</v>
      </c>
      <c r="B50" s="97">
        <f t="shared" ref="B50:AG50" si="4">MAX(B5:B49)</f>
        <v>100</v>
      </c>
      <c r="C50" s="97">
        <f t="shared" si="4"/>
        <v>100</v>
      </c>
      <c r="D50" s="97">
        <f t="shared" si="4"/>
        <v>100</v>
      </c>
      <c r="E50" s="97">
        <f t="shared" si="4"/>
        <v>100</v>
      </c>
      <c r="F50" s="97">
        <f t="shared" si="4"/>
        <v>100</v>
      </c>
      <c r="G50" s="97">
        <f t="shared" si="4"/>
        <v>100</v>
      </c>
      <c r="H50" s="97">
        <f t="shared" si="4"/>
        <v>100</v>
      </c>
      <c r="I50" s="97">
        <f t="shared" si="4"/>
        <v>100</v>
      </c>
      <c r="J50" s="97">
        <f t="shared" si="4"/>
        <v>100</v>
      </c>
      <c r="K50" s="97">
        <f t="shared" si="4"/>
        <v>100</v>
      </c>
      <c r="L50" s="97">
        <f t="shared" si="4"/>
        <v>100</v>
      </c>
      <c r="M50" s="97">
        <f t="shared" si="4"/>
        <v>100</v>
      </c>
      <c r="N50" s="97">
        <f t="shared" si="4"/>
        <v>100</v>
      </c>
      <c r="O50" s="97">
        <f t="shared" si="4"/>
        <v>100</v>
      </c>
      <c r="P50" s="97">
        <f t="shared" si="4"/>
        <v>100</v>
      </c>
      <c r="Q50" s="97">
        <f t="shared" si="4"/>
        <v>100</v>
      </c>
      <c r="R50" s="97">
        <f t="shared" si="4"/>
        <v>100</v>
      </c>
      <c r="S50" s="97">
        <f t="shared" si="4"/>
        <v>100</v>
      </c>
      <c r="T50" s="97">
        <f t="shared" si="4"/>
        <v>100</v>
      </c>
      <c r="U50" s="97">
        <f t="shared" si="4"/>
        <v>100</v>
      </c>
      <c r="V50" s="97">
        <f t="shared" si="4"/>
        <v>100</v>
      </c>
      <c r="W50" s="97">
        <f t="shared" si="4"/>
        <v>100</v>
      </c>
      <c r="X50" s="97">
        <f t="shared" si="4"/>
        <v>100</v>
      </c>
      <c r="Y50" s="97">
        <f t="shared" si="4"/>
        <v>100</v>
      </c>
      <c r="Z50" s="97">
        <f t="shared" si="4"/>
        <v>100</v>
      </c>
      <c r="AA50" s="97">
        <f t="shared" si="4"/>
        <v>100</v>
      </c>
      <c r="AB50" s="97">
        <f t="shared" si="4"/>
        <v>100</v>
      </c>
      <c r="AC50" s="97">
        <f t="shared" si="4"/>
        <v>100</v>
      </c>
      <c r="AD50" s="97">
        <f t="shared" si="4"/>
        <v>100</v>
      </c>
      <c r="AE50" s="97">
        <f t="shared" si="4"/>
        <v>100</v>
      </c>
      <c r="AF50" s="97">
        <f t="shared" ref="AF50" si="5">MAX(AF5:AF49)</f>
        <v>100</v>
      </c>
      <c r="AG50" s="103">
        <f t="shared" si="4"/>
        <v>100</v>
      </c>
      <c r="AH50" s="104"/>
      <c r="AJ50" s="5" t="s">
        <v>35</v>
      </c>
    </row>
    <row r="51" spans="1:36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52" t="s">
        <v>35</v>
      </c>
      <c r="AF51" s="52"/>
      <c r="AG51" s="47"/>
      <c r="AH51" s="48"/>
    </row>
    <row r="52" spans="1:36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74"/>
      <c r="AF52" s="82"/>
      <c r="AG52" s="47"/>
      <c r="AH52" s="46"/>
    </row>
    <row r="53" spans="1:36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47"/>
      <c r="AH53" s="46"/>
      <c r="AI53" s="12" t="s">
        <v>35</v>
      </c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47"/>
      <c r="AH54" s="76"/>
    </row>
    <row r="55" spans="1:36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49"/>
      <c r="AF55" s="49"/>
      <c r="AG55" s="47"/>
      <c r="AH55" s="48"/>
      <c r="AJ55" t="s">
        <v>35</v>
      </c>
    </row>
    <row r="56" spans="1:36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50"/>
      <c r="AF56" s="50"/>
      <c r="AG56" s="47"/>
      <c r="AH56" s="48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7"/>
    </row>
    <row r="58" spans="1:36" x14ac:dyDescent="0.2">
      <c r="AJ58" t="s">
        <v>35</v>
      </c>
    </row>
    <row r="59" spans="1:36" x14ac:dyDescent="0.2">
      <c r="U59" s="2" t="s">
        <v>35</v>
      </c>
      <c r="Y59" s="2" t="s">
        <v>35</v>
      </c>
      <c r="AJ59" t="s">
        <v>35</v>
      </c>
    </row>
    <row r="60" spans="1:36" x14ac:dyDescent="0.2">
      <c r="L60" s="2" t="s">
        <v>35</v>
      </c>
      <c r="Q60" s="2" t="s">
        <v>35</v>
      </c>
      <c r="U60" s="2" t="s">
        <v>35</v>
      </c>
      <c r="AD60" s="2" t="s">
        <v>35</v>
      </c>
      <c r="AJ60" t="s">
        <v>35</v>
      </c>
    </row>
    <row r="61" spans="1:36" x14ac:dyDescent="0.2">
      <c r="O61" s="2" t="s">
        <v>35</v>
      </c>
      <c r="AB61" s="2" t="s">
        <v>35</v>
      </c>
      <c r="AG61" s="7" t="s">
        <v>35</v>
      </c>
    </row>
    <row r="62" spans="1:36" x14ac:dyDescent="0.2">
      <c r="G62" s="2" t="s">
        <v>35</v>
      </c>
      <c r="L62" s="2" t="s">
        <v>35</v>
      </c>
      <c r="AF62" s="2" t="s">
        <v>35</v>
      </c>
    </row>
    <row r="63" spans="1:36" x14ac:dyDescent="0.2">
      <c r="P63" s="2" t="s">
        <v>210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6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6" x14ac:dyDescent="0.2">
      <c r="V65" s="2" t="s">
        <v>35</v>
      </c>
      <c r="W65" s="2" t="s">
        <v>35</v>
      </c>
      <c r="X65" s="2" t="s">
        <v>35</v>
      </c>
      <c r="Y65" s="2" t="s">
        <v>35</v>
      </c>
      <c r="AG65" s="7" t="s">
        <v>35</v>
      </c>
    </row>
    <row r="66" spans="7:36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6" x14ac:dyDescent="0.2">
      <c r="R67" s="2" t="s">
        <v>35</v>
      </c>
      <c r="U67" s="2" t="s">
        <v>35</v>
      </c>
    </row>
    <row r="68" spans="7:36" x14ac:dyDescent="0.2">
      <c r="L68" s="2" t="s">
        <v>35</v>
      </c>
      <c r="Y68" s="2" t="s">
        <v>35</v>
      </c>
      <c r="AC68" s="2" t="s">
        <v>35</v>
      </c>
      <c r="AD68" s="2" t="s">
        <v>35</v>
      </c>
      <c r="AJ68" t="s">
        <v>35</v>
      </c>
    </row>
    <row r="70" spans="7:36" x14ac:dyDescent="0.2">
      <c r="N70" s="2" t="s">
        <v>35</v>
      </c>
    </row>
    <row r="71" spans="7:36" x14ac:dyDescent="0.2">
      <c r="U71" s="2" t="s">
        <v>35</v>
      </c>
    </row>
    <row r="76" spans="7:36" x14ac:dyDescent="0.2">
      <c r="W76" s="2" t="s">
        <v>35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P24" sqref="P2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32" t="s">
        <v>223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4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28</v>
      </c>
      <c r="AH3" s="100" t="s">
        <v>26</v>
      </c>
    </row>
    <row r="4" spans="1:34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  <c r="AH4" s="100" t="s">
        <v>25</v>
      </c>
    </row>
    <row r="5" spans="1:34" s="5" customFormat="1" x14ac:dyDescent="0.2">
      <c r="A5" s="51" t="s">
        <v>30</v>
      </c>
      <c r="B5" s="93">
        <f>[1]Julho!$G$5</f>
        <v>35</v>
      </c>
      <c r="C5" s="93">
        <f>[1]Julho!$G$6</f>
        <v>32</v>
      </c>
      <c r="D5" s="93">
        <f>[1]Julho!$G$7</f>
        <v>31</v>
      </c>
      <c r="E5" s="93">
        <f>[1]Julho!$G$8</f>
        <v>33</v>
      </c>
      <c r="F5" s="93">
        <f>[1]Julho!$G$9</f>
        <v>24</v>
      </c>
      <c r="G5" s="93">
        <f>[1]Julho!$G$10</f>
        <v>28</v>
      </c>
      <c r="H5" s="93">
        <f>[1]Julho!$G$11</f>
        <v>25</v>
      </c>
      <c r="I5" s="93">
        <f>[1]Julho!$G$12</f>
        <v>25</v>
      </c>
      <c r="J5" s="93">
        <f>[1]Julho!$G$13</f>
        <v>37</v>
      </c>
      <c r="K5" s="93">
        <f>[1]Julho!$G$14</f>
        <v>27</v>
      </c>
      <c r="L5" s="93">
        <f>[1]Julho!$G$15</f>
        <v>17</v>
      </c>
      <c r="M5" s="93">
        <f>[1]Julho!$G$16</f>
        <v>20</v>
      </c>
      <c r="N5" s="93">
        <f>[1]Julho!$G$17</f>
        <v>40</v>
      </c>
      <c r="O5" s="93">
        <f>[1]Julho!$G$18</f>
        <v>47</v>
      </c>
      <c r="P5" s="93">
        <f>[1]Julho!$G$19</f>
        <v>32</v>
      </c>
      <c r="Q5" s="93">
        <f>[1]Julho!$G$20</f>
        <v>35</v>
      </c>
      <c r="R5" s="93">
        <f>[1]Julho!$G$21</f>
        <v>30</v>
      </c>
      <c r="S5" s="93">
        <f>[1]Julho!$G$22</f>
        <v>45</v>
      </c>
      <c r="T5" s="93">
        <f>[1]Julho!$G$23</f>
        <v>45</v>
      </c>
      <c r="U5" s="93">
        <f>[1]Julho!$G$24</f>
        <v>44</v>
      </c>
      <c r="V5" s="93">
        <f>[1]Julho!$G$25</f>
        <v>32</v>
      </c>
      <c r="W5" s="93">
        <f>[1]Julho!$G$26</f>
        <v>27</v>
      </c>
      <c r="X5" s="93">
        <f>[1]Julho!$G$27</f>
        <v>27</v>
      </c>
      <c r="Y5" s="93">
        <f>[1]Julho!$G$28</f>
        <v>23</v>
      </c>
      <c r="Z5" s="93">
        <f>[1]Julho!$G$29</f>
        <v>21</v>
      </c>
      <c r="AA5" s="93">
        <f>[1]Julho!$G$30</f>
        <v>18</v>
      </c>
      <c r="AB5" s="93">
        <f>[1]Julho!$G$31</f>
        <v>22</v>
      </c>
      <c r="AC5" s="93">
        <f>[1]Julho!$G$32</f>
        <v>20</v>
      </c>
      <c r="AD5" s="93">
        <f>[1]Julho!$G$33</f>
        <v>40</v>
      </c>
      <c r="AE5" s="93">
        <f>[1]Julho!$G$34</f>
        <v>36</v>
      </c>
      <c r="AF5" s="93">
        <f>[1]Julho!$G$35</f>
        <v>17</v>
      </c>
      <c r="AG5" s="103">
        <f t="shared" ref="AG5" si="1">MIN(B5:AF5)</f>
        <v>17</v>
      </c>
      <c r="AH5" s="102">
        <f t="shared" ref="AH5" si="2">AVERAGE(B5:AF5)</f>
        <v>30.161290322580644</v>
      </c>
    </row>
    <row r="6" spans="1:34" x14ac:dyDescent="0.2">
      <c r="A6" s="51" t="s">
        <v>0</v>
      </c>
      <c r="B6" s="95">
        <f>[2]Julho!$G$5</f>
        <v>41</v>
      </c>
      <c r="C6" s="95">
        <f>[2]Julho!$G$6</f>
        <v>37</v>
      </c>
      <c r="D6" s="95">
        <f>[2]Julho!$G$7</f>
        <v>43</v>
      </c>
      <c r="E6" s="95">
        <f>[2]Julho!$G$8</f>
        <v>40</v>
      </c>
      <c r="F6" s="95">
        <f>[2]Julho!$G$9</f>
        <v>34</v>
      </c>
      <c r="G6" s="95">
        <f>[2]Julho!$G$10</f>
        <v>33</v>
      </c>
      <c r="H6" s="95">
        <f>[2]Julho!$G$11</f>
        <v>44</v>
      </c>
      <c r="I6" s="95">
        <f>[2]Julho!$G$12</f>
        <v>35</v>
      </c>
      <c r="J6" s="95">
        <f>[2]Julho!$G$13</f>
        <v>42</v>
      </c>
      <c r="K6" s="95">
        <f>[2]Julho!$G$14</f>
        <v>43</v>
      </c>
      <c r="L6" s="95">
        <f>[2]Julho!$G$15</f>
        <v>30</v>
      </c>
      <c r="M6" s="95">
        <f>[2]Julho!$G$16</f>
        <v>29</v>
      </c>
      <c r="N6" s="95">
        <f>[2]Julho!$G$17</f>
        <v>58</v>
      </c>
      <c r="O6" s="95">
        <f>[2]Julho!$G$18</f>
        <v>40</v>
      </c>
      <c r="P6" s="95">
        <f>[2]Julho!$G$19</f>
        <v>33</v>
      </c>
      <c r="Q6" s="95">
        <f>[2]Julho!$G$20</f>
        <v>53</v>
      </c>
      <c r="R6" s="95">
        <f>[2]Julho!$G$21</f>
        <v>72</v>
      </c>
      <c r="S6" s="95">
        <f>[2]Julho!$G$22</f>
        <v>58</v>
      </c>
      <c r="T6" s="95">
        <f>[2]Julho!$G$23</f>
        <v>56</v>
      </c>
      <c r="U6" s="95">
        <f>[2]Julho!$G$24</f>
        <v>45</v>
      </c>
      <c r="V6" s="95">
        <f>[2]Julho!$G$25</f>
        <v>36</v>
      </c>
      <c r="W6" s="95">
        <f>[2]Julho!$G$26</f>
        <v>30</v>
      </c>
      <c r="X6" s="95">
        <f>[2]Julho!$G$27</f>
        <v>24</v>
      </c>
      <c r="Y6" s="95">
        <f>[2]Julho!$G$28</f>
        <v>24</v>
      </c>
      <c r="Z6" s="95">
        <f>[2]Julho!$G$29</f>
        <v>23</v>
      </c>
      <c r="AA6" s="95">
        <f>[2]Julho!$G$30</f>
        <v>31</v>
      </c>
      <c r="AB6" s="95">
        <f>[2]Julho!$G$31</f>
        <v>49</v>
      </c>
      <c r="AC6" s="95">
        <f>[2]Julho!$G$32</f>
        <v>72</v>
      </c>
      <c r="AD6" s="95">
        <f>[2]Julho!$G$33</f>
        <v>77</v>
      </c>
      <c r="AE6" s="95">
        <f>[2]Julho!$G$34</f>
        <v>47</v>
      </c>
      <c r="AF6" s="95">
        <f>[2]Julho!$G$35</f>
        <v>27</v>
      </c>
      <c r="AG6" s="103">
        <f t="shared" ref="AG6:AG49" si="3">MIN(B6:AF6)</f>
        <v>23</v>
      </c>
      <c r="AH6" s="102">
        <f t="shared" ref="AH6:AH49" si="4">AVERAGE(B6:AF6)</f>
        <v>42.12903225806452</v>
      </c>
    </row>
    <row r="7" spans="1:34" x14ac:dyDescent="0.2">
      <c r="A7" s="51" t="s">
        <v>88</v>
      </c>
      <c r="B7" s="95" t="str">
        <f>[3]Julho!$G$5</f>
        <v>*</v>
      </c>
      <c r="C7" s="95" t="str">
        <f>[3]Julho!$G$6</f>
        <v>*</v>
      </c>
      <c r="D7" s="95" t="str">
        <f>[3]Julho!$G$7</f>
        <v>*</v>
      </c>
      <c r="E7" s="95" t="str">
        <f>[3]Julho!$G$8</f>
        <v>*</v>
      </c>
      <c r="F7" s="95" t="str">
        <f>[3]Julho!$G$9</f>
        <v>*</v>
      </c>
      <c r="G7" s="95" t="str">
        <f>[3]Julho!$G$10</f>
        <v>*</v>
      </c>
      <c r="H7" s="95" t="str">
        <f>[3]Julho!$G$11</f>
        <v>*</v>
      </c>
      <c r="I7" s="95" t="str">
        <f>[3]Julho!$G$12</f>
        <v>*</v>
      </c>
      <c r="J7" s="95" t="str">
        <f>[3]Julho!$G$13</f>
        <v>*</v>
      </c>
      <c r="K7" s="95" t="str">
        <f>[3]Julho!$G$14</f>
        <v>*</v>
      </c>
      <c r="L7" s="95" t="str">
        <f>[3]Julho!$G$15</f>
        <v>*</v>
      </c>
      <c r="M7" s="95" t="str">
        <f>[3]Julho!$G$16</f>
        <v>*</v>
      </c>
      <c r="N7" s="95" t="str">
        <f>[3]Julho!$G$17</f>
        <v>*</v>
      </c>
      <c r="O7" s="95" t="str">
        <f>[3]Julho!$G$18</f>
        <v>*</v>
      </c>
      <c r="P7" s="95" t="str">
        <f>[3]Julho!$G$19</f>
        <v>*</v>
      </c>
      <c r="Q7" s="95" t="str">
        <f>[3]Julho!$G$20</f>
        <v>*</v>
      </c>
      <c r="R7" s="95" t="str">
        <f>[3]Julho!$G$21</f>
        <v>*</v>
      </c>
      <c r="S7" s="95" t="str">
        <f>[3]Julho!$G$22</f>
        <v>*</v>
      </c>
      <c r="T7" s="95" t="str">
        <f>[3]Julho!$G$23</f>
        <v>*</v>
      </c>
      <c r="U7" s="95" t="str">
        <f>[3]Julho!$G$24</f>
        <v>*</v>
      </c>
      <c r="V7" s="95">
        <f>[3]Julho!$G$25</f>
        <v>39</v>
      </c>
      <c r="W7" s="95">
        <f>[3]Julho!$G$26</f>
        <v>33</v>
      </c>
      <c r="X7" s="95">
        <f>[3]Julho!$G$27</f>
        <v>28</v>
      </c>
      <c r="Y7" s="95">
        <f>[3]Julho!$G$28</f>
        <v>26</v>
      </c>
      <c r="Z7" s="95">
        <f>[3]Julho!$G$29</f>
        <v>24</v>
      </c>
      <c r="AA7" s="95">
        <f>[3]Julho!$G$30</f>
        <v>29</v>
      </c>
      <c r="AB7" s="95">
        <f>[3]Julho!$G$31</f>
        <v>32</v>
      </c>
      <c r="AC7" s="95">
        <f>[3]Julho!$G$32</f>
        <v>60</v>
      </c>
      <c r="AD7" s="95">
        <f>[3]Julho!$G$33</f>
        <v>53</v>
      </c>
      <c r="AE7" s="95">
        <f>[3]Julho!$G$34</f>
        <v>44</v>
      </c>
      <c r="AF7" s="95">
        <f>[3]Julho!$G$35</f>
        <v>26</v>
      </c>
      <c r="AG7" s="103">
        <f t="shared" si="3"/>
        <v>24</v>
      </c>
      <c r="AH7" s="102">
        <f t="shared" si="4"/>
        <v>35.81818181818182</v>
      </c>
    </row>
    <row r="8" spans="1:34" x14ac:dyDescent="0.2">
      <c r="A8" s="51" t="s">
        <v>1</v>
      </c>
      <c r="B8" s="95">
        <f>[4]Julho!$G$5</f>
        <v>33</v>
      </c>
      <c r="C8" s="95">
        <f>[4]Julho!$G$6</f>
        <v>33</v>
      </c>
      <c r="D8" s="95">
        <f>[4]Julho!$G$7</f>
        <v>33</v>
      </c>
      <c r="E8" s="95">
        <f>[4]Julho!$G$8</f>
        <v>30</v>
      </c>
      <c r="F8" s="95">
        <f>[4]Julho!$G$9</f>
        <v>28</v>
      </c>
      <c r="G8" s="95">
        <f>[4]Julho!$G$10</f>
        <v>32</v>
      </c>
      <c r="H8" s="95">
        <f>[4]Julho!$G$11</f>
        <v>35</v>
      </c>
      <c r="I8" s="95">
        <f>[4]Julho!$G$12</f>
        <v>40</v>
      </c>
      <c r="J8" s="95">
        <f>[4]Julho!$G$13</f>
        <v>37</v>
      </c>
      <c r="K8" s="95">
        <f>[4]Julho!$G$14</f>
        <v>39</v>
      </c>
      <c r="L8" s="95">
        <f>[4]Julho!$G$15</f>
        <v>29</v>
      </c>
      <c r="M8" s="95">
        <f>[4]Julho!$G$16</f>
        <v>35</v>
      </c>
      <c r="N8" s="95">
        <f>[4]Julho!$G$17</f>
        <v>51</v>
      </c>
      <c r="O8" s="95">
        <f>[4]Julho!$G$18</f>
        <v>37</v>
      </c>
      <c r="P8" s="95">
        <f>[4]Julho!$G$19</f>
        <v>29</v>
      </c>
      <c r="Q8" s="95">
        <f>[4]Julho!$G$20</f>
        <v>38</v>
      </c>
      <c r="R8" s="95">
        <f>[4]Julho!$G$21</f>
        <v>46</v>
      </c>
      <c r="S8" s="95">
        <f>[4]Julho!$G$22</f>
        <v>52</v>
      </c>
      <c r="T8" s="95">
        <f>[4]Julho!$G$23</f>
        <v>45</v>
      </c>
      <c r="U8" s="95">
        <f>[4]Julho!$G$24</f>
        <v>38</v>
      </c>
      <c r="V8" s="95">
        <f>[4]Julho!$G$25</f>
        <v>26</v>
      </c>
      <c r="W8" s="95">
        <f>[4]Julho!$G$26</f>
        <v>27</v>
      </c>
      <c r="X8" s="95">
        <f>[4]Julho!$G$27</f>
        <v>25</v>
      </c>
      <c r="Y8" s="95">
        <f>[4]Julho!$G$28</f>
        <v>22</v>
      </c>
      <c r="Z8" s="95">
        <f>[4]Julho!$G$29</f>
        <v>22</v>
      </c>
      <c r="AA8" s="95">
        <f>[4]Julho!$G$30</f>
        <v>21</v>
      </c>
      <c r="AB8" s="95">
        <f>[4]Julho!$G$31</f>
        <v>27</v>
      </c>
      <c r="AC8" s="95">
        <f>[4]Julho!$G$32</f>
        <v>52</v>
      </c>
      <c r="AD8" s="95">
        <f>[4]Julho!$G$33</f>
        <v>46</v>
      </c>
      <c r="AE8" s="95">
        <f>[4]Julho!$G$34</f>
        <v>32</v>
      </c>
      <c r="AF8" s="95">
        <f>[4]Julho!$G$35</f>
        <v>24</v>
      </c>
      <c r="AG8" s="103">
        <f t="shared" si="3"/>
        <v>21</v>
      </c>
      <c r="AH8" s="102">
        <f t="shared" si="4"/>
        <v>34.322580645161288</v>
      </c>
    </row>
    <row r="9" spans="1:34" x14ac:dyDescent="0.2">
      <c r="A9" s="51" t="s">
        <v>151</v>
      </c>
      <c r="B9" s="95" t="str">
        <f>[5]Julho!$G$5</f>
        <v>*</v>
      </c>
      <c r="C9" s="95" t="str">
        <f>[5]Julho!$G$6</f>
        <v>*</v>
      </c>
      <c r="D9" s="95" t="str">
        <f>[5]Julho!$G$7</f>
        <v>*</v>
      </c>
      <c r="E9" s="95" t="str">
        <f>[5]Julho!$G$8</f>
        <v>*</v>
      </c>
      <c r="F9" s="95" t="str">
        <f>[5]Julho!$G$9</f>
        <v>*</v>
      </c>
      <c r="G9" s="95" t="str">
        <f>[5]Julho!$G$10</f>
        <v>*</v>
      </c>
      <c r="H9" s="95" t="str">
        <f>[5]Julho!$G$11</f>
        <v>*</v>
      </c>
      <c r="I9" s="95" t="str">
        <f>[5]Julho!$G$12</f>
        <v>*</v>
      </c>
      <c r="J9" s="95" t="str">
        <f>[5]Julho!$G$13</f>
        <v>*</v>
      </c>
      <c r="K9" s="95" t="str">
        <f>[5]Julho!$G$14</f>
        <v>*</v>
      </c>
      <c r="L9" s="95" t="str">
        <f>[5]Julho!$G$15</f>
        <v>*</v>
      </c>
      <c r="M9" s="95" t="str">
        <f>[5]Julho!$G$16</f>
        <v>*</v>
      </c>
      <c r="N9" s="95" t="str">
        <f>[5]Julho!$G$17</f>
        <v>*</v>
      </c>
      <c r="O9" s="95" t="str">
        <f>[5]Julho!$G$18</f>
        <v>*</v>
      </c>
      <c r="P9" s="95" t="str">
        <f>[5]Julho!$G$19</f>
        <v>*</v>
      </c>
      <c r="Q9" s="95" t="str">
        <f>[5]Julho!$G$20</f>
        <v>*</v>
      </c>
      <c r="R9" s="95" t="str">
        <f>[5]Julho!$G$21</f>
        <v>*</v>
      </c>
      <c r="S9" s="95" t="str">
        <f>[5]Julho!$G$22</f>
        <v>*</v>
      </c>
      <c r="T9" s="95">
        <f>[5]Julho!$G$23</f>
        <v>63</v>
      </c>
      <c r="U9" s="95">
        <f>[5]Julho!$G$24</f>
        <v>52</v>
      </c>
      <c r="V9" s="95">
        <f>[5]Julho!$G$25</f>
        <v>43</v>
      </c>
      <c r="W9" s="95">
        <f>[5]Julho!$G$26</f>
        <v>35</v>
      </c>
      <c r="X9" s="95">
        <f>[5]Julho!$G$27</f>
        <v>28</v>
      </c>
      <c r="Y9" s="95">
        <f>[5]Julho!$G$28</f>
        <v>30</v>
      </c>
      <c r="Z9" s="95">
        <f>[5]Julho!$G$29</f>
        <v>31</v>
      </c>
      <c r="AA9" s="95">
        <f>[5]Julho!$G$30</f>
        <v>33</v>
      </c>
      <c r="AB9" s="95">
        <f>[5]Julho!$G$31</f>
        <v>57</v>
      </c>
      <c r="AC9" s="95">
        <f>[5]Julho!$G$32</f>
        <v>78</v>
      </c>
      <c r="AD9" s="95">
        <f>[5]Julho!$G$33</f>
        <v>80</v>
      </c>
      <c r="AE9" s="95">
        <f>[5]Julho!$G$34</f>
        <v>53</v>
      </c>
      <c r="AF9" s="95">
        <f>[5]Julho!$G$35</f>
        <v>28</v>
      </c>
      <c r="AG9" s="103">
        <f t="shared" si="3"/>
        <v>28</v>
      </c>
      <c r="AH9" s="102">
        <f t="shared" si="4"/>
        <v>47</v>
      </c>
    </row>
    <row r="10" spans="1:34" x14ac:dyDescent="0.2">
      <c r="A10" s="51" t="s">
        <v>95</v>
      </c>
      <c r="B10" s="95">
        <f>[6]Julho!$G$5</f>
        <v>33</v>
      </c>
      <c r="C10" s="95">
        <f>[6]Julho!$G$6</f>
        <v>33</v>
      </c>
      <c r="D10" s="95">
        <f>[6]Julho!$G$7</f>
        <v>32</v>
      </c>
      <c r="E10" s="95">
        <f>[6]Julho!$G$8</f>
        <v>28</v>
      </c>
      <c r="F10" s="95">
        <f>[6]Julho!$G$9</f>
        <v>26</v>
      </c>
      <c r="G10" s="95">
        <f>[6]Julho!$G$10</f>
        <v>30</v>
      </c>
      <c r="H10" s="95">
        <f>[6]Julho!$G$11</f>
        <v>34</v>
      </c>
      <c r="I10" s="95">
        <f>[6]Julho!$G$12</f>
        <v>36</v>
      </c>
      <c r="J10" s="95">
        <f>[6]Julho!$G$13</f>
        <v>37</v>
      </c>
      <c r="K10" s="95">
        <f>[6]Julho!$G$14</f>
        <v>30</v>
      </c>
      <c r="L10" s="95">
        <f>[6]Julho!$G$15</f>
        <v>26</v>
      </c>
      <c r="M10" s="95">
        <f>[6]Julho!$G$16</f>
        <v>30</v>
      </c>
      <c r="N10" s="95">
        <f>[6]Julho!$G$17</f>
        <v>46</v>
      </c>
      <c r="O10" s="95">
        <f>[6]Julho!$G$18</f>
        <v>52</v>
      </c>
      <c r="P10" s="95">
        <f>[6]Julho!$G$19</f>
        <v>22</v>
      </c>
      <c r="Q10" s="95">
        <f>[6]Julho!$G$20</f>
        <v>36</v>
      </c>
      <c r="R10" s="95">
        <f>[6]Julho!$G$21</f>
        <v>38</v>
      </c>
      <c r="S10" s="95">
        <f>[6]Julho!$G$22</f>
        <v>47</v>
      </c>
      <c r="T10" s="95">
        <f>[6]Julho!$G$23</f>
        <v>45</v>
      </c>
      <c r="U10" s="95">
        <f>[6]Julho!$G$24</f>
        <v>44</v>
      </c>
      <c r="V10" s="95">
        <f>[6]Julho!$G$25</f>
        <v>29</v>
      </c>
      <c r="W10" s="95">
        <f>[6]Julho!$G$26</f>
        <v>36</v>
      </c>
      <c r="X10" s="95">
        <f>[6]Julho!$G$27</f>
        <v>30</v>
      </c>
      <c r="Y10" s="95">
        <f>[6]Julho!$G$28</f>
        <v>29</v>
      </c>
      <c r="Z10" s="95">
        <f>[6]Julho!$G$29</f>
        <v>24</v>
      </c>
      <c r="AA10" s="95">
        <f>[6]Julho!$G$30</f>
        <v>25</v>
      </c>
      <c r="AB10" s="95">
        <f>[6]Julho!$G$31</f>
        <v>27</v>
      </c>
      <c r="AC10" s="95">
        <f>[6]Julho!$G$32</f>
        <v>25</v>
      </c>
      <c r="AD10" s="95">
        <f>[6]Julho!$G$33</f>
        <v>44</v>
      </c>
      <c r="AE10" s="95">
        <f>[6]Julho!$G$34</f>
        <v>31</v>
      </c>
      <c r="AF10" s="95">
        <f>[6]Julho!$G$35</f>
        <v>30</v>
      </c>
      <c r="AG10" s="103">
        <f t="shared" si="3"/>
        <v>22</v>
      </c>
      <c r="AH10" s="102">
        <f t="shared" si="4"/>
        <v>33.387096774193552</v>
      </c>
    </row>
    <row r="11" spans="1:34" x14ac:dyDescent="0.2">
      <c r="A11" s="51" t="s">
        <v>52</v>
      </c>
      <c r="B11" s="95">
        <f>[7]Julho!$G$5</f>
        <v>35</v>
      </c>
      <c r="C11" s="95">
        <f>[7]Julho!$G$6</f>
        <v>36</v>
      </c>
      <c r="D11" s="95">
        <f>[7]Julho!$G$7</f>
        <v>43</v>
      </c>
      <c r="E11" s="95">
        <f>[7]Julho!$G$8</f>
        <v>36</v>
      </c>
      <c r="F11" s="95">
        <f>[7]Julho!$G$9</f>
        <v>36</v>
      </c>
      <c r="G11" s="95">
        <f>[7]Julho!$G$10</f>
        <v>30</v>
      </c>
      <c r="H11" s="95">
        <f>[7]Julho!$G$11</f>
        <v>39</v>
      </c>
      <c r="I11" s="95">
        <f>[7]Julho!$G$12</f>
        <v>28</v>
      </c>
      <c r="J11" s="95">
        <f>[7]Julho!$G$13</f>
        <v>48</v>
      </c>
      <c r="K11" s="95">
        <f>[7]Julho!$G$14</f>
        <v>36</v>
      </c>
      <c r="L11" s="95">
        <f>[7]Julho!$G$15</f>
        <v>26</v>
      </c>
      <c r="M11" s="95">
        <f>[7]Julho!$G$16</f>
        <v>21</v>
      </c>
      <c r="N11" s="95">
        <f>[7]Julho!$G$17</f>
        <v>36</v>
      </c>
      <c r="O11" s="95">
        <f>[7]Julho!$G$18</f>
        <v>34</v>
      </c>
      <c r="P11" s="95">
        <f>[7]Julho!$G$19</f>
        <v>32</v>
      </c>
      <c r="Q11" s="95">
        <f>[7]Julho!$G$20</f>
        <v>33</v>
      </c>
      <c r="R11" s="95">
        <f>[7]Julho!$G$21</f>
        <v>37</v>
      </c>
      <c r="S11" s="95">
        <f>[7]Julho!$G$22</f>
        <v>52</v>
      </c>
      <c r="T11" s="95">
        <f>[7]Julho!$G$23</f>
        <v>48</v>
      </c>
      <c r="U11" s="95">
        <f>[7]Julho!$G$24</f>
        <v>45</v>
      </c>
      <c r="V11" s="95">
        <f>[7]Julho!$G$25</f>
        <v>39</v>
      </c>
      <c r="W11" s="95">
        <f>[7]Julho!$G$26</f>
        <v>35</v>
      </c>
      <c r="X11" s="95">
        <f>[7]Julho!$G$27</f>
        <v>28</v>
      </c>
      <c r="Y11" s="95">
        <f>[7]Julho!$G$28</f>
        <v>24</v>
      </c>
      <c r="Z11" s="95">
        <f>[7]Julho!$G$29</f>
        <v>29</v>
      </c>
      <c r="AA11" s="95">
        <f>[7]Julho!$G$30</f>
        <v>29</v>
      </c>
      <c r="AB11" s="95">
        <f>[7]Julho!$G$31</f>
        <v>30</v>
      </c>
      <c r="AC11" s="95">
        <f>[7]Julho!$G$32</f>
        <v>40</v>
      </c>
      <c r="AD11" s="95">
        <f>[7]Julho!$G$33</f>
        <v>44</v>
      </c>
      <c r="AE11" s="95">
        <f>[7]Julho!$G$34</f>
        <v>42</v>
      </c>
      <c r="AF11" s="95">
        <f>[7]Julho!$G$35</f>
        <v>30</v>
      </c>
      <c r="AG11" s="103">
        <f t="shared" si="3"/>
        <v>21</v>
      </c>
      <c r="AH11" s="102">
        <f t="shared" si="4"/>
        <v>35.516129032258064</v>
      </c>
    </row>
    <row r="12" spans="1:34" hidden="1" x14ac:dyDescent="0.2">
      <c r="A12" s="51" t="s">
        <v>31</v>
      </c>
      <c r="B12" s="95" t="str">
        <f>[8]Julho!$G$5</f>
        <v>*</v>
      </c>
      <c r="C12" s="95" t="str">
        <f>[8]Julho!$G$6</f>
        <v>*</v>
      </c>
      <c r="D12" s="95" t="str">
        <f>[8]Julho!$G$7</f>
        <v>*</v>
      </c>
      <c r="E12" s="95" t="str">
        <f>[8]Julho!$G$8</f>
        <v>*</v>
      </c>
      <c r="F12" s="95" t="str">
        <f>[8]Julho!$G$9</f>
        <v>*</v>
      </c>
      <c r="G12" s="95" t="str">
        <f>[8]Julho!$G$10</f>
        <v>*</v>
      </c>
      <c r="H12" s="95" t="str">
        <f>[8]Julho!$G$11</f>
        <v>*</v>
      </c>
      <c r="I12" s="95" t="str">
        <f>[8]Julho!$G$12</f>
        <v>*</v>
      </c>
      <c r="J12" s="95" t="str">
        <f>[8]Julho!$G$13</f>
        <v>*</v>
      </c>
      <c r="K12" s="95" t="str">
        <f>[8]Julho!$G$14</f>
        <v>*</v>
      </c>
      <c r="L12" s="95" t="str">
        <f>[8]Julho!$G$15</f>
        <v>*</v>
      </c>
      <c r="M12" s="95" t="str">
        <f>[8]Julho!$G$16</f>
        <v>*</v>
      </c>
      <c r="N12" s="95" t="str">
        <f>[8]Julho!$G$17</f>
        <v>*</v>
      </c>
      <c r="O12" s="95" t="str">
        <f>[8]Julho!$G$18</f>
        <v>*</v>
      </c>
      <c r="P12" s="95" t="str">
        <f>[8]Julho!$G$19</f>
        <v>*</v>
      </c>
      <c r="Q12" s="95" t="str">
        <f>[8]Julho!$G$20</f>
        <v>*</v>
      </c>
      <c r="R12" s="95" t="str">
        <f>[8]Julho!$G$21</f>
        <v>*</v>
      </c>
      <c r="S12" s="95" t="str">
        <f>[8]Julho!$G$22</f>
        <v>*</v>
      </c>
      <c r="T12" s="95" t="str">
        <f>[8]Julho!$G$23</f>
        <v>*</v>
      </c>
      <c r="U12" s="95" t="str">
        <f>[8]Julho!$G$24</f>
        <v>*</v>
      </c>
      <c r="V12" s="95" t="str">
        <f>[8]Julho!$G$25</f>
        <v>*</v>
      </c>
      <c r="W12" s="95" t="str">
        <f>[8]Julho!$G$26</f>
        <v>*</v>
      </c>
      <c r="X12" s="95" t="str">
        <f>[8]Julho!$G$27</f>
        <v>*</v>
      </c>
      <c r="Y12" s="95" t="str">
        <f>[8]Julho!$G$28</f>
        <v>*</v>
      </c>
      <c r="Z12" s="95" t="str">
        <f>[8]Julho!$G$29</f>
        <v>*</v>
      </c>
      <c r="AA12" s="95" t="str">
        <f>[8]Julho!$G$30</f>
        <v>*</v>
      </c>
      <c r="AB12" s="95" t="str">
        <f>[8]Julho!$G$31</f>
        <v>*</v>
      </c>
      <c r="AC12" s="95" t="str">
        <f>[8]Julho!$G$32</f>
        <v>*</v>
      </c>
      <c r="AD12" s="95" t="str">
        <f>[8]Julho!$G$33</f>
        <v>*</v>
      </c>
      <c r="AE12" s="95" t="str">
        <f>[8]Julho!$G$34</f>
        <v>*</v>
      </c>
      <c r="AF12" s="95" t="str">
        <f>[8]Julho!$G$35</f>
        <v>*</v>
      </c>
      <c r="AG12" s="103" t="s">
        <v>207</v>
      </c>
      <c r="AH12" s="102" t="s">
        <v>207</v>
      </c>
    </row>
    <row r="13" spans="1:34" x14ac:dyDescent="0.2">
      <c r="A13" s="51" t="s">
        <v>98</v>
      </c>
      <c r="B13" s="95">
        <f>[9]Julho!$G$5</f>
        <v>41</v>
      </c>
      <c r="C13" s="95">
        <f>[9]Julho!$G$6</f>
        <v>45</v>
      </c>
      <c r="D13" s="95">
        <f>[9]Julho!$G$7</f>
        <v>40</v>
      </c>
      <c r="E13" s="95">
        <f>[9]Julho!$G$8</f>
        <v>38</v>
      </c>
      <c r="F13" s="95">
        <f>[9]Julho!$G$9</f>
        <v>48</v>
      </c>
      <c r="G13" s="95">
        <f>[9]Julho!$G$10</f>
        <v>45</v>
      </c>
      <c r="H13" s="95">
        <f>[9]Julho!$G$11</f>
        <v>49</v>
      </c>
      <c r="I13" s="95">
        <f>[9]Julho!$G$12</f>
        <v>50</v>
      </c>
      <c r="J13" s="95">
        <f>[9]Julho!$G$13</f>
        <v>52</v>
      </c>
      <c r="K13" s="95">
        <f>[9]Julho!$G$14</f>
        <v>44</v>
      </c>
      <c r="L13" s="95">
        <f>[9]Julho!$G$15</f>
        <v>46</v>
      </c>
      <c r="M13" s="95">
        <f>[9]Julho!$G$16</f>
        <v>36</v>
      </c>
      <c r="N13" s="95">
        <f>[9]Julho!$G$17</f>
        <v>65</v>
      </c>
      <c r="O13" s="95">
        <f>[9]Julho!$G$18</f>
        <v>40</v>
      </c>
      <c r="P13" s="95">
        <f>[9]Julho!$G$19</f>
        <v>41</v>
      </c>
      <c r="Q13" s="95">
        <f>[9]Julho!$G$20</f>
        <v>50</v>
      </c>
      <c r="R13" s="95">
        <f>[9]Julho!$G$21</f>
        <v>54</v>
      </c>
      <c r="S13" s="95">
        <f>[9]Julho!$G$22</f>
        <v>47</v>
      </c>
      <c r="T13" s="95">
        <f>[9]Julho!$G$23</f>
        <v>52</v>
      </c>
      <c r="U13" s="95">
        <f>[9]Julho!$G$24</f>
        <v>48</v>
      </c>
      <c r="V13" s="95">
        <f>[9]Julho!$G$25</f>
        <v>33</v>
      </c>
      <c r="W13" s="95">
        <f>[9]Julho!$G$26</f>
        <v>35</v>
      </c>
      <c r="X13" s="95">
        <f>[9]Julho!$G$27</f>
        <v>32</v>
      </c>
      <c r="Y13" s="95">
        <f>[9]Julho!$G$28</f>
        <v>27</v>
      </c>
      <c r="Z13" s="95">
        <f>[9]Julho!$G$29</f>
        <v>29</v>
      </c>
      <c r="AA13" s="95">
        <f>[9]Julho!$G$30</f>
        <v>37</v>
      </c>
      <c r="AB13" s="95">
        <f>[9]Julho!$G$31</f>
        <v>48</v>
      </c>
      <c r="AC13" s="95">
        <f>[9]Julho!$G$32</f>
        <v>70</v>
      </c>
      <c r="AD13" s="95">
        <f>[9]Julho!$G$33</f>
        <v>69</v>
      </c>
      <c r="AE13" s="95">
        <f>[9]Julho!$G$34</f>
        <v>44</v>
      </c>
      <c r="AF13" s="95">
        <f>[9]Julho!$G$35</f>
        <v>31</v>
      </c>
      <c r="AG13" s="103">
        <f t="shared" si="3"/>
        <v>27</v>
      </c>
      <c r="AH13" s="102">
        <f t="shared" si="4"/>
        <v>44.70967741935484</v>
      </c>
    </row>
    <row r="14" spans="1:34" hidden="1" x14ac:dyDescent="0.2">
      <c r="A14" s="51" t="s">
        <v>102</v>
      </c>
      <c r="B14" s="95" t="str">
        <f>[10]Julho!$G$5</f>
        <v>*</v>
      </c>
      <c r="C14" s="95" t="str">
        <f>[10]Julho!$G$6</f>
        <v>*</v>
      </c>
      <c r="D14" s="95" t="str">
        <f>[10]Julho!$G$7</f>
        <v>*</v>
      </c>
      <c r="E14" s="95" t="str">
        <f>[10]Julho!$G$8</f>
        <v>*</v>
      </c>
      <c r="F14" s="95" t="str">
        <f>[10]Julho!$G$9</f>
        <v>*</v>
      </c>
      <c r="G14" s="95" t="str">
        <f>[10]Julho!$G$10</f>
        <v>*</v>
      </c>
      <c r="H14" s="95" t="str">
        <f>[10]Julho!$G$11</f>
        <v>*</v>
      </c>
      <c r="I14" s="95" t="str">
        <f>[10]Julho!$G$12</f>
        <v>*</v>
      </c>
      <c r="J14" s="95" t="str">
        <f>[10]Julho!$G$13</f>
        <v>*</v>
      </c>
      <c r="K14" s="95" t="str">
        <f>[10]Julho!$G$14</f>
        <v>*</v>
      </c>
      <c r="L14" s="95" t="str">
        <f>[10]Julho!$G$15</f>
        <v>*</v>
      </c>
      <c r="M14" s="95" t="str">
        <f>[10]Julho!$G$16</f>
        <v>*</v>
      </c>
      <c r="N14" s="95" t="str">
        <f>[10]Julho!$G$17</f>
        <v>*</v>
      </c>
      <c r="O14" s="95" t="str">
        <f>[10]Julho!$G$18</f>
        <v>*</v>
      </c>
      <c r="P14" s="95" t="str">
        <f>[10]Julho!$G$19</f>
        <v>*</v>
      </c>
      <c r="Q14" s="95" t="str">
        <f>[10]Julho!$G$20</f>
        <v>*</v>
      </c>
      <c r="R14" s="95" t="str">
        <f>[10]Julho!$G$21</f>
        <v>*</v>
      </c>
      <c r="S14" s="95" t="str">
        <f>[10]Julho!$G$22</f>
        <v>*</v>
      </c>
      <c r="T14" s="95" t="str">
        <f>[10]Julho!$G$23</f>
        <v>*</v>
      </c>
      <c r="U14" s="95" t="str">
        <f>[10]Julho!$G$24</f>
        <v>*</v>
      </c>
      <c r="V14" s="95" t="str">
        <f>[10]Julho!$G$25</f>
        <v>*</v>
      </c>
      <c r="W14" s="95" t="str">
        <f>[10]Julho!$G$26</f>
        <v>*</v>
      </c>
      <c r="X14" s="95" t="str">
        <f>[10]Julho!$G$27</f>
        <v>*</v>
      </c>
      <c r="Y14" s="95" t="str">
        <f>[10]Julho!$G$28</f>
        <v>*</v>
      </c>
      <c r="Z14" s="95" t="str">
        <f>[10]Julho!$G$29</f>
        <v>*</v>
      </c>
      <c r="AA14" s="95" t="str">
        <f>[10]Julho!$G$30</f>
        <v>*</v>
      </c>
      <c r="AB14" s="95" t="str">
        <f>[10]Julho!$G$31</f>
        <v>*</v>
      </c>
      <c r="AC14" s="95" t="str">
        <f>[10]Julho!$G$32</f>
        <v>*</v>
      </c>
      <c r="AD14" s="95" t="str">
        <f>[10]Julho!$G$33</f>
        <v>*</v>
      </c>
      <c r="AE14" s="95" t="str">
        <f>[10]Julho!$G$34</f>
        <v>*</v>
      </c>
      <c r="AF14" s="95" t="str">
        <f>[10]Julho!$G$35</f>
        <v>*</v>
      </c>
      <c r="AG14" s="103" t="s">
        <v>207</v>
      </c>
      <c r="AH14" s="102" t="s">
        <v>207</v>
      </c>
    </row>
    <row r="15" spans="1:34" x14ac:dyDescent="0.2">
      <c r="A15" s="51" t="s">
        <v>105</v>
      </c>
      <c r="B15" s="95">
        <f>[11]Julho!$G$5</f>
        <v>39</v>
      </c>
      <c r="C15" s="95">
        <f>[11]Julho!$G$6</f>
        <v>36</v>
      </c>
      <c r="D15" s="95">
        <f>[11]Julho!$G$7</f>
        <v>38</v>
      </c>
      <c r="E15" s="95">
        <f>[11]Julho!$G$8</f>
        <v>42</v>
      </c>
      <c r="F15" s="95">
        <f>[11]Julho!$G$9</f>
        <v>36</v>
      </c>
      <c r="G15" s="95">
        <f>[11]Julho!$G$10</f>
        <v>34</v>
      </c>
      <c r="H15" s="95">
        <f>[11]Julho!$G$11</f>
        <v>38</v>
      </c>
      <c r="I15" s="95">
        <f>[11]Julho!$G$12</f>
        <v>36</v>
      </c>
      <c r="J15" s="95">
        <f>[11]Julho!$G$13</f>
        <v>44</v>
      </c>
      <c r="K15" s="95">
        <f>[11]Julho!$G$14</f>
        <v>42</v>
      </c>
      <c r="L15" s="95">
        <f>[11]Julho!$G$15</f>
        <v>40</v>
      </c>
      <c r="M15" s="95">
        <f>[11]Julho!$G$16</f>
        <v>30</v>
      </c>
      <c r="N15" s="95">
        <f>[11]Julho!$G$17</f>
        <v>53</v>
      </c>
      <c r="O15" s="95">
        <f>[11]Julho!$G$18</f>
        <v>46</v>
      </c>
      <c r="P15" s="95">
        <f>[11]Julho!$G$19</f>
        <v>37</v>
      </c>
      <c r="Q15" s="95">
        <f>[11]Julho!$G$20</f>
        <v>45</v>
      </c>
      <c r="R15" s="95">
        <f>[11]Julho!$G$21</f>
        <v>59</v>
      </c>
      <c r="S15" s="95">
        <f>[11]Julho!$G$22</f>
        <v>61</v>
      </c>
      <c r="T15" s="95">
        <f>[11]Julho!$G$23</f>
        <v>56</v>
      </c>
      <c r="U15" s="95">
        <f>[11]Julho!$G$24</f>
        <v>48</v>
      </c>
      <c r="V15" s="95">
        <f>[11]Julho!$G$25</f>
        <v>39</v>
      </c>
      <c r="W15" s="95">
        <f>[11]Julho!$G$26</f>
        <v>30</v>
      </c>
      <c r="X15" s="95">
        <f>[11]Julho!$G$27</f>
        <v>28</v>
      </c>
      <c r="Y15" s="95">
        <f>[11]Julho!$G$28</f>
        <v>29</v>
      </c>
      <c r="Z15" s="95">
        <f>[11]Julho!$G$29</f>
        <v>26</v>
      </c>
      <c r="AA15" s="95">
        <f>[11]Julho!$G$30</f>
        <v>33</v>
      </c>
      <c r="AB15" s="95">
        <f>[11]Julho!$G$31</f>
        <v>53</v>
      </c>
      <c r="AC15" s="95">
        <f>[11]Julho!$G$32</f>
        <v>55</v>
      </c>
      <c r="AD15" s="95">
        <f>[11]Julho!$G$33</f>
        <v>77</v>
      </c>
      <c r="AE15" s="95">
        <f>[11]Julho!$G$34</f>
        <v>47</v>
      </c>
      <c r="AF15" s="95">
        <f>[11]Julho!$G$35</f>
        <v>28</v>
      </c>
      <c r="AG15" s="103">
        <f t="shared" si="3"/>
        <v>26</v>
      </c>
      <c r="AH15" s="102">
        <f t="shared" si="4"/>
        <v>42.096774193548384</v>
      </c>
    </row>
    <row r="16" spans="1:34" x14ac:dyDescent="0.2">
      <c r="A16" s="51" t="s">
        <v>152</v>
      </c>
      <c r="B16" s="95">
        <f>[12]Julho!$G$5</f>
        <v>32</v>
      </c>
      <c r="C16" s="95">
        <f>[12]Julho!$G$6</f>
        <v>31</v>
      </c>
      <c r="D16" s="95">
        <f>[12]Julho!$G$7</f>
        <v>31</v>
      </c>
      <c r="E16" s="95">
        <f>[12]Julho!$G$8</f>
        <v>28</v>
      </c>
      <c r="F16" s="95">
        <f>[12]Julho!$G$9</f>
        <v>30</v>
      </c>
      <c r="G16" s="95">
        <f>[12]Julho!$G$10</f>
        <v>36</v>
      </c>
      <c r="H16" s="95">
        <f>[12]Julho!$G$11</f>
        <v>37</v>
      </c>
      <c r="I16" s="95">
        <f>[12]Julho!$G$12</f>
        <v>40</v>
      </c>
      <c r="J16" s="95">
        <f>[12]Julho!$G$13</f>
        <v>37</v>
      </c>
      <c r="K16" s="95">
        <f>[12]Julho!$G$14</f>
        <v>37</v>
      </c>
      <c r="L16" s="95">
        <f>[12]Julho!$G$15</f>
        <v>30</v>
      </c>
      <c r="M16" s="95">
        <f>[12]Julho!$G$16</f>
        <v>33</v>
      </c>
      <c r="N16" s="95">
        <f>[12]Julho!$G$17</f>
        <v>47</v>
      </c>
      <c r="O16" s="95">
        <f>[12]Julho!$G$18</f>
        <v>54</v>
      </c>
      <c r="P16" s="95">
        <f>[12]Julho!$G$19</f>
        <v>30</v>
      </c>
      <c r="Q16" s="95">
        <f>[12]Julho!$G$20</f>
        <v>41</v>
      </c>
      <c r="R16" s="95">
        <f>[12]Julho!$G$21</f>
        <v>37</v>
      </c>
      <c r="S16" s="95">
        <f>[12]Julho!$G$22</f>
        <v>39</v>
      </c>
      <c r="T16" s="95">
        <f>[12]Julho!$G$23</f>
        <v>47</v>
      </c>
      <c r="U16" s="95">
        <f>[12]Julho!$G$24</f>
        <v>44</v>
      </c>
      <c r="V16" s="95">
        <f>[12]Julho!$G$25</f>
        <v>29</v>
      </c>
      <c r="W16" s="95">
        <f>[12]Julho!$G$26</f>
        <v>35</v>
      </c>
      <c r="X16" s="95">
        <f>[12]Julho!$G$27</f>
        <v>32</v>
      </c>
      <c r="Y16" s="95">
        <f>[12]Julho!$G$28</f>
        <v>30</v>
      </c>
      <c r="Z16" s="95">
        <f>[12]Julho!$G$29</f>
        <v>26</v>
      </c>
      <c r="AA16" s="95">
        <f>[12]Julho!$G$30</f>
        <v>26</v>
      </c>
      <c r="AB16" s="95">
        <f>[12]Julho!$G$31</f>
        <v>28</v>
      </c>
      <c r="AC16" s="95">
        <f>[12]Julho!$G$32</f>
        <v>27</v>
      </c>
      <c r="AD16" s="95">
        <f>[12]Julho!$G$33</f>
        <v>42</v>
      </c>
      <c r="AE16" s="95">
        <f>[12]Julho!$G$34</f>
        <v>26</v>
      </c>
      <c r="AF16" s="95">
        <f>[12]Julho!$G$35</f>
        <v>31</v>
      </c>
      <c r="AG16" s="103">
        <f t="shared" si="3"/>
        <v>26</v>
      </c>
      <c r="AH16" s="102">
        <f t="shared" si="4"/>
        <v>34.612903225806448</v>
      </c>
    </row>
    <row r="17" spans="1:39" x14ac:dyDescent="0.2">
      <c r="A17" s="51" t="s">
        <v>2</v>
      </c>
      <c r="B17" s="95">
        <f>[13]Julho!$G$5</f>
        <v>31</v>
      </c>
      <c r="C17" s="95">
        <f>[13]Julho!$G$6</f>
        <v>28</v>
      </c>
      <c r="D17" s="95">
        <f>[13]Julho!$G$7</f>
        <v>30</v>
      </c>
      <c r="E17" s="95">
        <f>[13]Julho!$G$8</f>
        <v>24</v>
      </c>
      <c r="F17" s="95">
        <f>[13]Julho!$G$9</f>
        <v>22</v>
      </c>
      <c r="G17" s="95">
        <f>[13]Julho!$G$10</f>
        <v>27</v>
      </c>
      <c r="H17" s="95">
        <f>[13]Julho!$G$11</f>
        <v>32</v>
      </c>
      <c r="I17" s="95">
        <f>[13]Julho!$G$12</f>
        <v>36</v>
      </c>
      <c r="J17" s="95">
        <f>[13]Julho!$G$13</f>
        <v>39</v>
      </c>
      <c r="K17" s="95">
        <f>[13]Julho!$G$14</f>
        <v>31</v>
      </c>
      <c r="L17" s="95">
        <f>[13]Julho!$G$15</f>
        <v>29</v>
      </c>
      <c r="M17" s="95">
        <f>[13]Julho!$G$16</f>
        <v>31</v>
      </c>
      <c r="N17" s="95">
        <f>[13]Julho!$G$17</f>
        <v>42</v>
      </c>
      <c r="O17" s="95">
        <f>[13]Julho!$G$18</f>
        <v>38</v>
      </c>
      <c r="P17" s="95">
        <f>[13]Julho!$G$19</f>
        <v>22</v>
      </c>
      <c r="Q17" s="95">
        <f>[13]Julho!$G$20</f>
        <v>42</v>
      </c>
      <c r="R17" s="95">
        <f>[13]Julho!$G$21</f>
        <v>38</v>
      </c>
      <c r="S17" s="95">
        <f>[13]Julho!$G$22</f>
        <v>51</v>
      </c>
      <c r="T17" s="95">
        <f>[13]Julho!$G$23</f>
        <v>40</v>
      </c>
      <c r="U17" s="95">
        <f>[13]Julho!$G$24</f>
        <v>36</v>
      </c>
      <c r="V17" s="95">
        <f>[13]Julho!$G$25</f>
        <v>27</v>
      </c>
      <c r="W17" s="95">
        <f>[13]Julho!$G$26</f>
        <v>30</v>
      </c>
      <c r="X17" s="95">
        <f>[13]Julho!$G$27</f>
        <v>26</v>
      </c>
      <c r="Y17" s="95">
        <f>[13]Julho!$G$28</f>
        <v>24</v>
      </c>
      <c r="Z17" s="95">
        <f>[13]Julho!$G$29</f>
        <v>23</v>
      </c>
      <c r="AA17" s="95">
        <f>[13]Julho!$G$30</f>
        <v>23</v>
      </c>
      <c r="AB17" s="95">
        <f>[13]Julho!$G$31</f>
        <v>27</v>
      </c>
      <c r="AC17" s="95">
        <f>[13]Julho!$G$32</f>
        <v>24</v>
      </c>
      <c r="AD17" s="95">
        <f>[13]Julho!$G$33</f>
        <v>40</v>
      </c>
      <c r="AE17" s="95">
        <f>[13]Julho!$G$34</f>
        <v>22</v>
      </c>
      <c r="AF17" s="95">
        <f>[13]Julho!$G$35</f>
        <v>25</v>
      </c>
      <c r="AG17" s="103">
        <f t="shared" si="3"/>
        <v>22</v>
      </c>
      <c r="AH17" s="102">
        <f t="shared" si="4"/>
        <v>30.967741935483872</v>
      </c>
      <c r="AJ17" s="12" t="s">
        <v>35</v>
      </c>
    </row>
    <row r="18" spans="1:39" hidden="1" x14ac:dyDescent="0.2">
      <c r="A18" s="51" t="s">
        <v>3</v>
      </c>
      <c r="B18" s="95" t="str">
        <f>[14]Julho!$G$5</f>
        <v>*</v>
      </c>
      <c r="C18" s="95" t="str">
        <f>[14]Julho!$G$6</f>
        <v>*</v>
      </c>
      <c r="D18" s="95" t="str">
        <f>[14]Julho!$G$7</f>
        <v>*</v>
      </c>
      <c r="E18" s="95" t="str">
        <f>[14]Julho!$G$8</f>
        <v>*</v>
      </c>
      <c r="F18" s="95" t="str">
        <f>[14]Julho!$G$9</f>
        <v>*</v>
      </c>
      <c r="G18" s="95" t="str">
        <f>[14]Julho!$G$10</f>
        <v>*</v>
      </c>
      <c r="H18" s="95" t="str">
        <f>[14]Julho!$G$11</f>
        <v>*</v>
      </c>
      <c r="I18" s="95" t="str">
        <f>[14]Julho!$G$12</f>
        <v>*</v>
      </c>
      <c r="J18" s="95" t="str">
        <f>[14]Julho!$G$13</f>
        <v>*</v>
      </c>
      <c r="K18" s="95" t="str">
        <f>[14]Julho!$G$14</f>
        <v>*</v>
      </c>
      <c r="L18" s="95" t="str">
        <f>[14]Julho!$G$15</f>
        <v>*</v>
      </c>
      <c r="M18" s="95" t="str">
        <f>[14]Julho!$G$16</f>
        <v>*</v>
      </c>
      <c r="N18" s="95" t="str">
        <f>[14]Julho!$G$17</f>
        <v>*</v>
      </c>
      <c r="O18" s="95" t="str">
        <f>[14]Julho!$G$18</f>
        <v>*</v>
      </c>
      <c r="P18" s="95" t="str">
        <f>[14]Julho!$G$19</f>
        <v>*</v>
      </c>
      <c r="Q18" s="95" t="str">
        <f>[14]Julho!$G$20</f>
        <v>*</v>
      </c>
      <c r="R18" s="95" t="str">
        <f>[14]Julho!$G$21</f>
        <v>*</v>
      </c>
      <c r="S18" s="95" t="str">
        <f>[14]Julho!$G$22</f>
        <v>*</v>
      </c>
      <c r="T18" s="95" t="str">
        <f>[14]Julho!$G$23</f>
        <v>*</v>
      </c>
      <c r="U18" s="95" t="str">
        <f>[14]Julho!$G$24</f>
        <v>*</v>
      </c>
      <c r="V18" s="95" t="str">
        <f>[14]Julho!$G$25</f>
        <v>*</v>
      </c>
      <c r="W18" s="95" t="str">
        <f>[14]Julho!$G$26</f>
        <v>*</v>
      </c>
      <c r="X18" s="95" t="str">
        <f>[14]Julho!$G$27</f>
        <v>*</v>
      </c>
      <c r="Y18" s="95" t="str">
        <f>[14]Julho!$G$28</f>
        <v>*</v>
      </c>
      <c r="Z18" s="95" t="str">
        <f>[14]Julho!$G$29</f>
        <v>*</v>
      </c>
      <c r="AA18" s="95" t="str">
        <f>[14]Julho!$G$30</f>
        <v>*</v>
      </c>
      <c r="AB18" s="95" t="str">
        <f>[14]Julho!$G$31</f>
        <v>*</v>
      </c>
      <c r="AC18" s="95" t="str">
        <f>[14]Julho!$G$32</f>
        <v>*</v>
      </c>
      <c r="AD18" s="95" t="str">
        <f>[14]Julho!$G$33</f>
        <v>*</v>
      </c>
      <c r="AE18" s="95" t="str">
        <f>[14]Julho!$G$34</f>
        <v>*</v>
      </c>
      <c r="AF18" s="95" t="str">
        <f>[14]Julho!$G$35</f>
        <v>*</v>
      </c>
      <c r="AG18" s="103" t="s">
        <v>207</v>
      </c>
      <c r="AH18" s="102" t="s">
        <v>207</v>
      </c>
      <c r="AI18" s="12" t="s">
        <v>35</v>
      </c>
      <c r="AJ18" s="12" t="s">
        <v>35</v>
      </c>
    </row>
    <row r="19" spans="1:39" x14ac:dyDescent="0.2">
      <c r="A19" s="51" t="s">
        <v>4</v>
      </c>
      <c r="B19" s="95">
        <f>[15]Julho!$G$5</f>
        <v>29</v>
      </c>
      <c r="C19" s="95">
        <f>[15]Julho!$G$6</f>
        <v>30</v>
      </c>
      <c r="D19" s="95">
        <f>[15]Julho!$G$7</f>
        <v>28</v>
      </c>
      <c r="E19" s="95">
        <f>[15]Julho!$G$8</f>
        <v>25</v>
      </c>
      <c r="F19" s="95">
        <f>[15]Julho!$G$9</f>
        <v>24</v>
      </c>
      <c r="G19" s="95">
        <f>[15]Julho!$G$10</f>
        <v>22</v>
      </c>
      <c r="H19" s="95">
        <f>[15]Julho!$G$11</f>
        <v>28</v>
      </c>
      <c r="I19" s="95">
        <f>[15]Julho!$G$12</f>
        <v>25</v>
      </c>
      <c r="J19" s="95">
        <f>[15]Julho!$G$13</f>
        <v>24</v>
      </c>
      <c r="K19" s="95">
        <f>[15]Julho!$G$14</f>
        <v>16</v>
      </c>
      <c r="L19" s="95">
        <f>[15]Julho!$G$15</f>
        <v>22</v>
      </c>
      <c r="M19" s="95">
        <f>[15]Julho!$G$16</f>
        <v>23</v>
      </c>
      <c r="N19" s="95">
        <f>[15]Julho!$G$17</f>
        <v>38</v>
      </c>
      <c r="O19" s="95">
        <f>[15]Julho!$G$18</f>
        <v>55</v>
      </c>
      <c r="P19" s="95">
        <f>[15]Julho!$G$19</f>
        <v>36</v>
      </c>
      <c r="Q19" s="95">
        <f>[15]Julho!$G$20</f>
        <v>27</v>
      </c>
      <c r="R19" s="95">
        <f>[15]Julho!$G$21</f>
        <v>31</v>
      </c>
      <c r="S19" s="95">
        <f>[15]Julho!$G$22</f>
        <v>31</v>
      </c>
      <c r="T19" s="95">
        <f>[15]Julho!$G$23</f>
        <v>46</v>
      </c>
      <c r="U19" s="95">
        <f>[15]Julho!$G$24</f>
        <v>33</v>
      </c>
      <c r="V19" s="95">
        <f>[15]Julho!$G$25</f>
        <v>30</v>
      </c>
      <c r="W19" s="95">
        <f>[15]Julho!$G$26</f>
        <v>33</v>
      </c>
      <c r="X19" s="95">
        <f>[15]Julho!$G$27</f>
        <v>27</v>
      </c>
      <c r="Y19" s="95">
        <f>[15]Julho!$G$28</f>
        <v>24</v>
      </c>
      <c r="Z19" s="95">
        <f>[15]Julho!$G$29</f>
        <v>25</v>
      </c>
      <c r="AA19" s="95">
        <f>[15]Julho!$G$30</f>
        <v>25</v>
      </c>
      <c r="AB19" s="95">
        <f>[15]Julho!$G$31</f>
        <v>25</v>
      </c>
      <c r="AC19" s="95">
        <f>[15]Julho!$G$32</f>
        <v>22</v>
      </c>
      <c r="AD19" s="95">
        <f>[15]Julho!$G$33</f>
        <v>36</v>
      </c>
      <c r="AE19" s="95">
        <f>[15]Julho!$G$34</f>
        <v>27</v>
      </c>
      <c r="AF19" s="95">
        <f>[15]Julho!$G$35</f>
        <v>29</v>
      </c>
      <c r="AG19" s="103">
        <f t="shared" si="3"/>
        <v>16</v>
      </c>
      <c r="AH19" s="102">
        <f t="shared" si="4"/>
        <v>28.903225806451612</v>
      </c>
      <c r="AL19" t="s">
        <v>35</v>
      </c>
    </row>
    <row r="20" spans="1:39" x14ac:dyDescent="0.2">
      <c r="A20" s="51" t="s">
        <v>5</v>
      </c>
      <c r="B20" s="95">
        <f>[16]Julho!$G$5</f>
        <v>39</v>
      </c>
      <c r="C20" s="95">
        <f>[16]Julho!$G$6</f>
        <v>44</v>
      </c>
      <c r="D20" s="95">
        <f>[16]Julho!$G$7</f>
        <v>44</v>
      </c>
      <c r="E20" s="95">
        <f>[16]Julho!$G$8</f>
        <v>38</v>
      </c>
      <c r="F20" s="95">
        <f>[16]Julho!$G$9</f>
        <v>39</v>
      </c>
      <c r="G20" s="95">
        <f>[16]Julho!$G$10</f>
        <v>43</v>
      </c>
      <c r="H20" s="95">
        <f>[16]Julho!$G$11</f>
        <v>42</v>
      </c>
      <c r="I20" s="95">
        <f>[16]Julho!$G$12</f>
        <v>52</v>
      </c>
      <c r="J20" s="95">
        <f>[16]Julho!$G$13</f>
        <v>51</v>
      </c>
      <c r="K20" s="95">
        <f>[16]Julho!$G$14</f>
        <v>47</v>
      </c>
      <c r="L20" s="95">
        <f>[16]Julho!$G$15</f>
        <v>44</v>
      </c>
      <c r="M20" s="95">
        <f>[16]Julho!$G$16</f>
        <v>34</v>
      </c>
      <c r="N20" s="95">
        <f>[16]Julho!$G$17</f>
        <v>46</v>
      </c>
      <c r="O20" s="95">
        <f>[16]Julho!$G$18</f>
        <v>50</v>
      </c>
      <c r="P20" s="95">
        <f>[16]Julho!$G$19</f>
        <v>46</v>
      </c>
      <c r="Q20" s="95">
        <f>[16]Julho!$G$20</f>
        <v>45</v>
      </c>
      <c r="R20" s="95">
        <f>[16]Julho!$G$21</f>
        <v>46</v>
      </c>
      <c r="S20" s="95">
        <f>[16]Julho!$G$22</f>
        <v>38</v>
      </c>
      <c r="T20" s="95">
        <f>[16]Julho!$G$23</f>
        <v>43</v>
      </c>
      <c r="U20" s="95">
        <f>[16]Julho!$G$24</f>
        <v>51</v>
      </c>
      <c r="V20" s="95">
        <f>[16]Julho!$G$25</f>
        <v>39</v>
      </c>
      <c r="W20" s="95">
        <f>[16]Julho!$G$26</f>
        <v>37</v>
      </c>
      <c r="X20" s="95">
        <f>[16]Julho!$G$27</f>
        <v>33</v>
      </c>
      <c r="Y20" s="95">
        <f>[16]Julho!$G$28</f>
        <v>33</v>
      </c>
      <c r="Z20" s="95">
        <f>[16]Julho!$G$29</f>
        <v>39</v>
      </c>
      <c r="AA20" s="95">
        <f>[16]Julho!$G$30</f>
        <v>35</v>
      </c>
      <c r="AB20" s="95">
        <f>[16]Julho!$G$31</f>
        <v>44</v>
      </c>
      <c r="AC20" s="95">
        <f>[16]Julho!$G$32</f>
        <v>63</v>
      </c>
      <c r="AD20" s="95">
        <f>[16]Julho!$G$33</f>
        <v>55</v>
      </c>
      <c r="AE20" s="95">
        <f>[16]Julho!$G$34</f>
        <v>46</v>
      </c>
      <c r="AF20" s="95">
        <f>[16]Julho!$G$35</f>
        <v>34</v>
      </c>
      <c r="AG20" s="103">
        <f t="shared" si="3"/>
        <v>33</v>
      </c>
      <c r="AH20" s="102">
        <f t="shared" si="4"/>
        <v>43.225806451612904</v>
      </c>
      <c r="AI20" s="12" t="s">
        <v>35</v>
      </c>
    </row>
    <row r="21" spans="1:39" x14ac:dyDescent="0.2">
      <c r="A21" s="51" t="s">
        <v>33</v>
      </c>
      <c r="B21" s="95">
        <f>[17]Julho!$G$5</f>
        <v>25</v>
      </c>
      <c r="C21" s="95">
        <f>[17]Julho!$G$6</f>
        <v>27</v>
      </c>
      <c r="D21" s="95">
        <f>[17]Julho!$G$7</f>
        <v>26</v>
      </c>
      <c r="E21" s="95">
        <f>[17]Julho!$G$8</f>
        <v>21</v>
      </c>
      <c r="F21" s="95">
        <f>[17]Julho!$G$9</f>
        <v>22</v>
      </c>
      <c r="G21" s="95">
        <f>[17]Julho!$G$10</f>
        <v>21</v>
      </c>
      <c r="H21" s="95">
        <f>[17]Julho!$G$11</f>
        <v>22</v>
      </c>
      <c r="I21" s="95">
        <f>[17]Julho!$G$12</f>
        <v>25</v>
      </c>
      <c r="J21" s="95">
        <f>[17]Julho!$G$13</f>
        <v>27</v>
      </c>
      <c r="K21" s="95">
        <f>[17]Julho!$G$14</f>
        <v>19</v>
      </c>
      <c r="L21" s="95">
        <f>[17]Julho!$G$15</f>
        <v>19</v>
      </c>
      <c r="M21" s="95">
        <f>[17]Julho!$G$16</f>
        <v>23</v>
      </c>
      <c r="N21" s="95">
        <f>[17]Julho!$G$17</f>
        <v>44</v>
      </c>
      <c r="O21" s="95">
        <f>[17]Julho!$G$18</f>
        <v>46</v>
      </c>
      <c r="P21" s="95">
        <f>[17]Julho!$G$19</f>
        <v>27</v>
      </c>
      <c r="Q21" s="95">
        <f>[17]Julho!$G$20</f>
        <v>26</v>
      </c>
      <c r="R21" s="95">
        <f>[17]Julho!$G$21</f>
        <v>20</v>
      </c>
      <c r="S21" s="95">
        <f>[17]Julho!$G$22</f>
        <v>28</v>
      </c>
      <c r="T21" s="95">
        <f>[17]Julho!$G$23</f>
        <v>33</v>
      </c>
      <c r="U21" s="95">
        <f>[17]Julho!$G$24</f>
        <v>27</v>
      </c>
      <c r="V21" s="95">
        <f>[17]Julho!$G$25</f>
        <v>27</v>
      </c>
      <c r="W21" s="95">
        <f>[17]Julho!$G$26</f>
        <v>29</v>
      </c>
      <c r="X21" s="95">
        <f>[17]Julho!$G$27</f>
        <v>27</v>
      </c>
      <c r="Y21" s="95">
        <f>[17]Julho!$G$28</f>
        <v>22</v>
      </c>
      <c r="Z21" s="95">
        <f>[17]Julho!$G$29</f>
        <v>22</v>
      </c>
      <c r="AA21" s="95">
        <f>[17]Julho!$G$30</f>
        <v>21</v>
      </c>
      <c r="AB21" s="95">
        <f>[17]Julho!$G$31</f>
        <v>24</v>
      </c>
      <c r="AC21" s="95">
        <f>[17]Julho!$G$32</f>
        <v>20</v>
      </c>
      <c r="AD21" s="95">
        <f>[17]Julho!$G$33</f>
        <v>30</v>
      </c>
      <c r="AE21" s="95">
        <f>[17]Julho!$G$34</f>
        <v>24</v>
      </c>
      <c r="AF21" s="95">
        <f>[17]Julho!$G$35</f>
        <v>21</v>
      </c>
      <c r="AG21" s="103">
        <f t="shared" si="3"/>
        <v>19</v>
      </c>
      <c r="AH21" s="102">
        <f t="shared" si="4"/>
        <v>25.64516129032258</v>
      </c>
      <c r="AJ21" t="s">
        <v>35</v>
      </c>
      <c r="AL21" t="s">
        <v>35</v>
      </c>
    </row>
    <row r="22" spans="1:39" x14ac:dyDescent="0.2">
      <c r="A22" s="51" t="s">
        <v>6</v>
      </c>
      <c r="B22" s="95">
        <f>[18]Julho!$G$5</f>
        <v>29</v>
      </c>
      <c r="C22" s="95">
        <f>[18]Julho!$G$6</f>
        <v>35</v>
      </c>
      <c r="D22" s="95">
        <f>[18]Julho!$G$7</f>
        <v>26</v>
      </c>
      <c r="E22" s="95">
        <f>[18]Julho!$G$8</f>
        <v>25</v>
      </c>
      <c r="F22" s="95">
        <f>[18]Julho!$G$9</f>
        <v>23</v>
      </c>
      <c r="G22" s="95">
        <f>[18]Julho!$G$10</f>
        <v>23</v>
      </c>
      <c r="H22" s="95">
        <f>[18]Julho!$G$11</f>
        <v>25</v>
      </c>
      <c r="I22" s="95">
        <f>[18]Julho!$G$12</f>
        <v>28</v>
      </c>
      <c r="J22" s="95">
        <f>[18]Julho!$G$13</f>
        <v>31</v>
      </c>
      <c r="K22" s="95">
        <f>[18]Julho!$G$14</f>
        <v>26</v>
      </c>
      <c r="L22" s="95">
        <f>[18]Julho!$G$15</f>
        <v>22</v>
      </c>
      <c r="M22" s="95">
        <f>[18]Julho!$G$16</f>
        <v>23</v>
      </c>
      <c r="N22" s="95">
        <f>[18]Julho!$G$17</f>
        <v>60</v>
      </c>
      <c r="O22" s="95">
        <f>[18]Julho!$G$18</f>
        <v>48</v>
      </c>
      <c r="P22" s="95">
        <f>[18]Julho!$G$19</f>
        <v>36</v>
      </c>
      <c r="Q22" s="95">
        <f>[18]Julho!$G$20</f>
        <v>29</v>
      </c>
      <c r="R22" s="95">
        <f>[18]Julho!$G$21</f>
        <v>31</v>
      </c>
      <c r="S22" s="95">
        <f>[18]Julho!$G$22</f>
        <v>44</v>
      </c>
      <c r="T22" s="95">
        <f>[18]Julho!$G$23</f>
        <v>43</v>
      </c>
      <c r="U22" s="95">
        <f>[18]Julho!$G$24</f>
        <v>28</v>
      </c>
      <c r="V22" s="95">
        <f>[18]Julho!$G$25</f>
        <v>27</v>
      </c>
      <c r="W22" s="95">
        <f>[18]Julho!$G$26</f>
        <v>27</v>
      </c>
      <c r="X22" s="95">
        <f>[18]Julho!$G$27</f>
        <v>26</v>
      </c>
      <c r="Y22" s="95">
        <f>[18]Julho!$G$28</f>
        <v>22</v>
      </c>
      <c r="Z22" s="95">
        <f>[18]Julho!$G$29</f>
        <v>20</v>
      </c>
      <c r="AA22" s="95">
        <f>[18]Julho!$G$30</f>
        <v>22</v>
      </c>
      <c r="AB22" s="95">
        <f>[18]Julho!$G$31</f>
        <v>25</v>
      </c>
      <c r="AC22" s="95">
        <f>[18]Julho!$G$32</f>
        <v>24</v>
      </c>
      <c r="AD22" s="95">
        <f>[18]Julho!$G$33</f>
        <v>33</v>
      </c>
      <c r="AE22" s="95">
        <f>[18]Julho!$G$34</f>
        <v>20</v>
      </c>
      <c r="AF22" s="95">
        <f>[18]Julho!$G$35</f>
        <v>22</v>
      </c>
      <c r="AG22" s="103">
        <f t="shared" si="3"/>
        <v>20</v>
      </c>
      <c r="AH22" s="102">
        <f t="shared" si="4"/>
        <v>29.129032258064516</v>
      </c>
      <c r="AK22" t="s">
        <v>35</v>
      </c>
      <c r="AL22" t="s">
        <v>35</v>
      </c>
    </row>
    <row r="23" spans="1:39" x14ac:dyDescent="0.2">
      <c r="A23" s="51" t="s">
        <v>7</v>
      </c>
      <c r="B23" s="95">
        <f>[19]Julho!$G$5</f>
        <v>44</v>
      </c>
      <c r="C23" s="95">
        <f>[19]Julho!$G$6</f>
        <v>43</v>
      </c>
      <c r="D23" s="95">
        <f>[19]Julho!$G$7</f>
        <v>45</v>
      </c>
      <c r="E23" s="95">
        <f>[19]Julho!$G$8</f>
        <v>42</v>
      </c>
      <c r="F23" s="95">
        <f>[19]Julho!$G$9</f>
        <v>41</v>
      </c>
      <c r="G23" s="95">
        <f>[19]Julho!$G$10</f>
        <v>32</v>
      </c>
      <c r="H23" s="95">
        <f>[19]Julho!$G$11</f>
        <v>37</v>
      </c>
      <c r="I23" s="95">
        <f>[19]Julho!$G$12</f>
        <v>39</v>
      </c>
      <c r="J23" s="95">
        <f>[19]Julho!$G$13</f>
        <v>41</v>
      </c>
      <c r="K23" s="95">
        <f>[19]Julho!$G$14</f>
        <v>41</v>
      </c>
      <c r="L23" s="95">
        <f>[19]Julho!$G$15</f>
        <v>37</v>
      </c>
      <c r="M23" s="95">
        <f>[19]Julho!$G$16</f>
        <v>30</v>
      </c>
      <c r="N23" s="95">
        <f>[19]Julho!$G$17</f>
        <v>55</v>
      </c>
      <c r="O23" s="95">
        <f>[19]Julho!$G$18</f>
        <v>44</v>
      </c>
      <c r="P23" s="95">
        <f>[19]Julho!$G$19</f>
        <v>36</v>
      </c>
      <c r="Q23" s="95">
        <f>[19]Julho!$G$20</f>
        <v>44</v>
      </c>
      <c r="R23" s="95">
        <f>[19]Julho!$G$21</f>
        <v>52</v>
      </c>
      <c r="S23" s="95">
        <f>[19]Julho!$G$22</f>
        <v>61</v>
      </c>
      <c r="T23" s="95">
        <f>[19]Julho!$G$23</f>
        <v>56</v>
      </c>
      <c r="U23" s="95">
        <f>[19]Julho!$G$24</f>
        <v>49</v>
      </c>
      <c r="V23" s="95">
        <f>[19]Julho!$G$25</f>
        <v>34</v>
      </c>
      <c r="W23" s="95">
        <f>[19]Julho!$G$26</f>
        <v>29</v>
      </c>
      <c r="X23" s="95">
        <f>[19]Julho!$G$27</f>
        <v>27</v>
      </c>
      <c r="Y23" s="95">
        <f>[19]Julho!$G$28</f>
        <v>30</v>
      </c>
      <c r="Z23" s="95">
        <f>[19]Julho!$G$29</f>
        <v>24</v>
      </c>
      <c r="AA23" s="95">
        <f>[19]Julho!$G$30</f>
        <v>33</v>
      </c>
      <c r="AB23" s="95">
        <f>[19]Julho!$G$31</f>
        <v>50</v>
      </c>
      <c r="AC23" s="95">
        <f>[19]Julho!$G$32</f>
        <v>52</v>
      </c>
      <c r="AD23" s="95">
        <f>[19]Julho!$G$33</f>
        <v>77</v>
      </c>
      <c r="AE23" s="95">
        <f>[19]Julho!$G$34</f>
        <v>45</v>
      </c>
      <c r="AF23" s="95">
        <f>[19]Julho!$G$35</f>
        <v>24</v>
      </c>
      <c r="AG23" s="103">
        <f t="shared" si="3"/>
        <v>24</v>
      </c>
      <c r="AH23" s="102">
        <f t="shared" si="4"/>
        <v>41.741935483870968</v>
      </c>
      <c r="AJ23" t="s">
        <v>35</v>
      </c>
      <c r="AK23" t="s">
        <v>35</v>
      </c>
    </row>
    <row r="24" spans="1:39" x14ac:dyDescent="0.2">
      <c r="A24" s="51" t="s">
        <v>153</v>
      </c>
      <c r="B24" s="95" t="str">
        <f>[20]Julho!$G$5</f>
        <v>*</v>
      </c>
      <c r="C24" s="95" t="str">
        <f>[20]Julho!$G$6</f>
        <v>*</v>
      </c>
      <c r="D24" s="95" t="str">
        <f>[20]Julho!$G$7</f>
        <v>*</v>
      </c>
      <c r="E24" s="95" t="str">
        <f>[20]Julho!$G$8</f>
        <v>*</v>
      </c>
      <c r="F24" s="95" t="str">
        <f>[20]Julho!$G$9</f>
        <v>*</v>
      </c>
      <c r="G24" s="95" t="str">
        <f>[20]Julho!$G$10</f>
        <v>*</v>
      </c>
      <c r="H24" s="95" t="str">
        <f>[20]Julho!$G$11</f>
        <v>*</v>
      </c>
      <c r="I24" s="95" t="str">
        <f>[20]Julho!$G$12</f>
        <v>*</v>
      </c>
      <c r="J24" s="95" t="str">
        <f>[20]Julho!$G$13</f>
        <v>*</v>
      </c>
      <c r="K24" s="95" t="str">
        <f>[20]Julho!$G$14</f>
        <v>*</v>
      </c>
      <c r="L24" s="95" t="str">
        <f>[20]Julho!$G$15</f>
        <v>*</v>
      </c>
      <c r="M24" s="95" t="str">
        <f>[20]Julho!$G$16</f>
        <v>*</v>
      </c>
      <c r="N24" s="95" t="str">
        <f>[20]Julho!$G$17</f>
        <v>*</v>
      </c>
      <c r="O24" s="95" t="str">
        <f>[20]Julho!$G$18</f>
        <v>*</v>
      </c>
      <c r="P24" s="95" t="str">
        <f>[20]Julho!$G$19</f>
        <v>*</v>
      </c>
      <c r="Q24" s="95" t="str">
        <f>[20]Julho!$G$20</f>
        <v>*</v>
      </c>
      <c r="R24" s="95" t="str">
        <f>[20]Julho!$G$21</f>
        <v>*</v>
      </c>
      <c r="S24" s="95" t="str">
        <f>[20]Julho!$G$22</f>
        <v>*</v>
      </c>
      <c r="T24" s="95" t="str">
        <f>[20]Julho!$G$23</f>
        <v>*</v>
      </c>
      <c r="U24" s="95">
        <f>[20]Julho!$G$24</f>
        <v>45</v>
      </c>
      <c r="V24" s="95">
        <f>[20]Julho!$G$25</f>
        <v>37</v>
      </c>
      <c r="W24" s="95">
        <f>[20]Julho!$G$26</f>
        <v>29</v>
      </c>
      <c r="X24" s="95">
        <f>[20]Julho!$G$27</f>
        <v>28</v>
      </c>
      <c r="Y24" s="95">
        <f>[20]Julho!$G$28</f>
        <v>27</v>
      </c>
      <c r="Z24" s="95">
        <f>[20]Julho!$G$29</f>
        <v>25</v>
      </c>
      <c r="AA24" s="95">
        <f>[20]Julho!$G$30</f>
        <v>32</v>
      </c>
      <c r="AB24" s="95">
        <f>[20]Julho!$G$31</f>
        <v>45</v>
      </c>
      <c r="AC24" s="95">
        <f>[20]Julho!$G$32</f>
        <v>57</v>
      </c>
      <c r="AD24" s="95">
        <f>[20]Julho!$G$33</f>
        <v>58</v>
      </c>
      <c r="AE24" s="95">
        <f>[20]Julho!$G$34</f>
        <v>42</v>
      </c>
      <c r="AF24" s="95">
        <f>[20]Julho!$G$35</f>
        <v>28</v>
      </c>
      <c r="AG24" s="103">
        <f t="shared" si="3"/>
        <v>25</v>
      </c>
      <c r="AH24" s="102">
        <f t="shared" si="4"/>
        <v>37.75</v>
      </c>
      <c r="AJ24" t="s">
        <v>35</v>
      </c>
    </row>
    <row r="25" spans="1:39" x14ac:dyDescent="0.2">
      <c r="A25" s="51" t="s">
        <v>154</v>
      </c>
      <c r="B25" s="95">
        <f>[21]Julho!$G$5</f>
        <v>41</v>
      </c>
      <c r="C25" s="95">
        <f>[21]Julho!$G$6</f>
        <v>34</v>
      </c>
      <c r="D25" s="95">
        <f>[21]Julho!$G$7</f>
        <v>44</v>
      </c>
      <c r="E25" s="95">
        <f>[21]Julho!$G$8</f>
        <v>42</v>
      </c>
      <c r="F25" s="95">
        <f>[21]Julho!$G$9</f>
        <v>36</v>
      </c>
      <c r="G25" s="95">
        <f>[21]Julho!$G$10</f>
        <v>39</v>
      </c>
      <c r="H25" s="95">
        <f>[21]Julho!$G$11</f>
        <v>48</v>
      </c>
      <c r="I25" s="95">
        <f>[21]Julho!$G$12</f>
        <v>45</v>
      </c>
      <c r="J25" s="95">
        <f>[21]Julho!$G$13</f>
        <v>57</v>
      </c>
      <c r="K25" s="95">
        <f>[21]Julho!$G$14</f>
        <v>50</v>
      </c>
      <c r="L25" s="95">
        <f>[21]Julho!$G$15</f>
        <v>47</v>
      </c>
      <c r="M25" s="95">
        <f>[21]Julho!$G$16</f>
        <v>35</v>
      </c>
      <c r="N25" s="95">
        <f>[21]Julho!$G$17</f>
        <v>58</v>
      </c>
      <c r="O25" s="95">
        <f>[21]Julho!$G$18</f>
        <v>51</v>
      </c>
      <c r="P25" s="95">
        <f>[21]Julho!$G$19</f>
        <v>45</v>
      </c>
      <c r="Q25" s="95">
        <f>[21]Julho!$G$20</f>
        <v>47</v>
      </c>
      <c r="R25" s="95">
        <f>[21]Julho!$G$21</f>
        <v>71</v>
      </c>
      <c r="S25" s="95">
        <f>[21]Julho!$G$22</f>
        <v>68</v>
      </c>
      <c r="T25" s="95">
        <f>[21]Julho!$G$23</f>
        <v>59</v>
      </c>
      <c r="U25" s="95">
        <f>[21]Julho!$G$24</f>
        <v>50</v>
      </c>
      <c r="V25" s="95">
        <f>[21]Julho!$G$25</f>
        <v>47</v>
      </c>
      <c r="W25" s="95">
        <f>[21]Julho!$G$26</f>
        <v>35</v>
      </c>
      <c r="X25" s="95">
        <f>[21]Julho!$G$27</f>
        <v>36</v>
      </c>
      <c r="Y25" s="95">
        <f>[21]Julho!$G$28</f>
        <v>39</v>
      </c>
      <c r="Z25" s="95">
        <f>[21]Julho!$G$29</f>
        <v>31</v>
      </c>
      <c r="AA25" s="95">
        <f>[21]Julho!$G$30</f>
        <v>36</v>
      </c>
      <c r="AB25" s="95">
        <f>[21]Julho!$G$31</f>
        <v>62</v>
      </c>
      <c r="AC25" s="95">
        <f>[21]Julho!$G$32</f>
        <v>86</v>
      </c>
      <c r="AD25" s="95">
        <f>[21]Julho!$G$33</f>
        <v>81</v>
      </c>
      <c r="AE25" s="95">
        <f>[21]Julho!$G$34</f>
        <v>61</v>
      </c>
      <c r="AF25" s="95">
        <f>[21]Julho!$G$35</f>
        <v>53</v>
      </c>
      <c r="AG25" s="103">
        <f t="shared" si="3"/>
        <v>31</v>
      </c>
      <c r="AH25" s="102">
        <f t="shared" si="4"/>
        <v>49.483870967741936</v>
      </c>
      <c r="AI25" s="12" t="s">
        <v>35</v>
      </c>
      <c r="AJ25" t="s">
        <v>35</v>
      </c>
    </row>
    <row r="26" spans="1:39" x14ac:dyDescent="0.2">
      <c r="A26" s="51" t="s">
        <v>155</v>
      </c>
      <c r="B26" s="95">
        <f>[22]Julho!$G$5</f>
        <v>44</v>
      </c>
      <c r="C26" s="95">
        <f>[22]Julho!$G$6</f>
        <v>43</v>
      </c>
      <c r="D26" s="95">
        <f>[22]Julho!$G$7</f>
        <v>43</v>
      </c>
      <c r="E26" s="95">
        <f>[22]Julho!$G$8</f>
        <v>42</v>
      </c>
      <c r="F26" s="95">
        <f>[22]Julho!$G$9</f>
        <v>40</v>
      </c>
      <c r="G26" s="95">
        <f>[22]Julho!$G$10</f>
        <v>34</v>
      </c>
      <c r="H26" s="95">
        <f>[22]Julho!$G$11</f>
        <v>36</v>
      </c>
      <c r="I26" s="95">
        <f>[22]Julho!$G$12</f>
        <v>39</v>
      </c>
      <c r="J26" s="95">
        <f>[22]Julho!$G$13</f>
        <v>43</v>
      </c>
      <c r="K26" s="95">
        <f>[22]Julho!$G$14</f>
        <v>42</v>
      </c>
      <c r="L26" s="95">
        <f>[22]Julho!$G$15</f>
        <v>38</v>
      </c>
      <c r="M26" s="95">
        <f>[22]Julho!$G$16</f>
        <v>33</v>
      </c>
      <c r="N26" s="95">
        <f>[22]Julho!$G$17</f>
        <v>59</v>
      </c>
      <c r="O26" s="95">
        <f>[22]Julho!$G$18</f>
        <v>43</v>
      </c>
      <c r="P26" s="95">
        <f>[22]Julho!$G$19</f>
        <v>36</v>
      </c>
      <c r="Q26" s="95">
        <f>[22]Julho!$G$20</f>
        <v>46</v>
      </c>
      <c r="R26" s="95">
        <f>[22]Julho!$G$21</f>
        <v>50</v>
      </c>
      <c r="S26" s="95">
        <f>[22]Julho!$G$22</f>
        <v>58</v>
      </c>
      <c r="T26" s="95">
        <f>[22]Julho!$G$23</f>
        <v>54</v>
      </c>
      <c r="U26" s="95">
        <f>[22]Julho!$G$24</f>
        <v>48</v>
      </c>
      <c r="V26" s="95">
        <f>[22]Julho!$G$25</f>
        <v>36</v>
      </c>
      <c r="W26" s="95">
        <f>[22]Julho!$G$26</f>
        <v>31</v>
      </c>
      <c r="X26" s="95">
        <f>[22]Julho!$G$27</f>
        <v>31</v>
      </c>
      <c r="Y26" s="95">
        <f>[22]Julho!$G$28</f>
        <v>32</v>
      </c>
      <c r="Z26" s="95">
        <f>[22]Julho!$G$29</f>
        <v>26</v>
      </c>
      <c r="AA26" s="95">
        <f>[22]Julho!$G$30</f>
        <v>39</v>
      </c>
      <c r="AB26" s="95">
        <f>[22]Julho!$G$31</f>
        <v>47</v>
      </c>
      <c r="AC26" s="95">
        <f>[22]Julho!$G$32</f>
        <v>54</v>
      </c>
      <c r="AD26" s="95">
        <f>[22]Julho!$G$33</f>
        <v>67</v>
      </c>
      <c r="AE26" s="95">
        <f>[22]Julho!$G$34</f>
        <v>45</v>
      </c>
      <c r="AF26" s="95">
        <f>[22]Julho!$G$35</f>
        <v>27</v>
      </c>
      <c r="AG26" s="103">
        <f t="shared" si="3"/>
        <v>26</v>
      </c>
      <c r="AH26" s="102">
        <f t="shared" si="4"/>
        <v>42.12903225806452</v>
      </c>
      <c r="AJ26" t="s">
        <v>35</v>
      </c>
      <c r="AM26" t="s">
        <v>35</v>
      </c>
    </row>
    <row r="27" spans="1:39" x14ac:dyDescent="0.2">
      <c r="A27" s="51" t="s">
        <v>8</v>
      </c>
      <c r="B27" s="95">
        <f>[23]Julho!$G$5</f>
        <v>45</v>
      </c>
      <c r="C27" s="95">
        <f>[23]Julho!$G$6</f>
        <v>40</v>
      </c>
      <c r="D27" s="95">
        <f>[23]Julho!$G$7</f>
        <v>45</v>
      </c>
      <c r="E27" s="95">
        <f>[23]Julho!$G$8</f>
        <v>43</v>
      </c>
      <c r="F27" s="95">
        <f>[23]Julho!$G$9</f>
        <v>38</v>
      </c>
      <c r="G27" s="95">
        <f>[23]Julho!$G$10</f>
        <v>44</v>
      </c>
      <c r="H27" s="95">
        <f>[23]Julho!$G$11</f>
        <v>49</v>
      </c>
      <c r="I27" s="95">
        <f>[23]Julho!$G$12</f>
        <v>44</v>
      </c>
      <c r="J27" s="95">
        <f>[23]Julho!$G$13</f>
        <v>65</v>
      </c>
      <c r="K27" s="95">
        <f>[23]Julho!$G$14</f>
        <v>44</v>
      </c>
      <c r="L27" s="95">
        <f>[23]Julho!$G$15</f>
        <v>38</v>
      </c>
      <c r="M27" s="95">
        <f>[23]Julho!$G$16</f>
        <v>29</v>
      </c>
      <c r="N27" s="95">
        <f>[23]Julho!$G$17</f>
        <v>58</v>
      </c>
      <c r="O27" s="95">
        <f>[23]Julho!$G$18</f>
        <v>47</v>
      </c>
      <c r="P27" s="95">
        <f>[23]Julho!$G$19</f>
        <v>45</v>
      </c>
      <c r="Q27" s="95">
        <f>[23]Julho!$G$20</f>
        <v>52</v>
      </c>
      <c r="R27" s="95">
        <f>[23]Julho!$G$21</f>
        <v>65</v>
      </c>
      <c r="S27" s="95">
        <f>[23]Julho!$G$22</f>
        <v>54</v>
      </c>
      <c r="T27" s="95">
        <f>[23]Julho!$G$23</f>
        <v>60</v>
      </c>
      <c r="U27" s="95">
        <f>[23]Julho!$G$24</f>
        <v>51</v>
      </c>
      <c r="V27" s="95">
        <f>[23]Julho!$G$25</f>
        <v>52</v>
      </c>
      <c r="W27" s="95">
        <f>[23]Julho!$G$26</f>
        <v>45</v>
      </c>
      <c r="X27" s="95">
        <f>[23]Julho!$G$27</f>
        <v>32</v>
      </c>
      <c r="Y27" s="95">
        <f>[23]Julho!$G$28</f>
        <v>35</v>
      </c>
      <c r="Z27" s="95">
        <f>[23]Julho!$G$29</f>
        <v>23</v>
      </c>
      <c r="AA27" s="95">
        <f>[23]Julho!$G$30</f>
        <v>27</v>
      </c>
      <c r="AB27" s="95">
        <f>[23]Julho!$G$31</f>
        <v>57</v>
      </c>
      <c r="AC27" s="95">
        <f>[23]Julho!$G$32</f>
        <v>86</v>
      </c>
      <c r="AD27" s="95">
        <f>[23]Julho!$G$33</f>
        <v>74</v>
      </c>
      <c r="AE27" s="95">
        <f>[23]Julho!$G$34</f>
        <v>55</v>
      </c>
      <c r="AF27" s="95">
        <f>[23]Julho!$G$35</f>
        <v>39</v>
      </c>
      <c r="AG27" s="103">
        <f t="shared" si="3"/>
        <v>23</v>
      </c>
      <c r="AH27" s="102">
        <f t="shared" si="4"/>
        <v>47.774193548387096</v>
      </c>
      <c r="AJ27" t="s">
        <v>35</v>
      </c>
      <c r="AK27" t="s">
        <v>35</v>
      </c>
      <c r="AL27" t="s">
        <v>35</v>
      </c>
    </row>
    <row r="28" spans="1:39" x14ac:dyDescent="0.2">
      <c r="A28" s="51" t="s">
        <v>9</v>
      </c>
      <c r="B28" s="95">
        <f>[24]Julho!$G$5</f>
        <v>41</v>
      </c>
      <c r="C28" s="95">
        <f>[24]Julho!$G$6</f>
        <v>34</v>
      </c>
      <c r="D28" s="95">
        <f>[24]Julho!$G$7</f>
        <v>36</v>
      </c>
      <c r="E28" s="95">
        <f>[24]Julho!$G$8</f>
        <v>34</v>
      </c>
      <c r="F28" s="95">
        <f>[24]Julho!$G$9</f>
        <v>30</v>
      </c>
      <c r="G28" s="95">
        <f>[24]Julho!$G$10</f>
        <v>27</v>
      </c>
      <c r="H28" s="95">
        <f>[24]Julho!$G$11</f>
        <v>32</v>
      </c>
      <c r="I28" s="95">
        <f>[24]Julho!$G$12</f>
        <v>29</v>
      </c>
      <c r="J28" s="95">
        <f>[24]Julho!$G$13</f>
        <v>44</v>
      </c>
      <c r="K28" s="95">
        <f>[24]Julho!$G$14</f>
        <v>33</v>
      </c>
      <c r="L28" s="95">
        <f>[24]Julho!$G$15</f>
        <v>24</v>
      </c>
      <c r="M28" s="95">
        <f>[24]Julho!$G$16</f>
        <v>25</v>
      </c>
      <c r="N28" s="95">
        <f>[24]Julho!$G$17</f>
        <v>42</v>
      </c>
      <c r="O28" s="95">
        <f>[24]Julho!$G$18</f>
        <v>41</v>
      </c>
      <c r="P28" s="95">
        <f>[24]Julho!$G$19</f>
        <v>29</v>
      </c>
      <c r="Q28" s="95">
        <f>[24]Julho!$G$20</f>
        <v>39</v>
      </c>
      <c r="R28" s="95">
        <f>[24]Julho!$G$21</f>
        <v>43</v>
      </c>
      <c r="S28" s="95">
        <f>[24]Julho!$G$22</f>
        <v>60</v>
      </c>
      <c r="T28" s="95">
        <f>[24]Julho!$G$23</f>
        <v>52</v>
      </c>
      <c r="U28" s="95">
        <f>[24]Julho!$G$24</f>
        <v>45</v>
      </c>
      <c r="V28" s="95">
        <f>[24]Julho!$G$25</f>
        <v>38</v>
      </c>
      <c r="W28" s="95">
        <f>[24]Julho!$G$26</f>
        <v>30</v>
      </c>
      <c r="X28" s="95">
        <f>[24]Julho!$G$27</f>
        <v>26</v>
      </c>
      <c r="Y28" s="95">
        <f>[24]Julho!$G$28</f>
        <v>24</v>
      </c>
      <c r="Z28" s="95">
        <f>[24]Julho!$G$29</f>
        <v>22</v>
      </c>
      <c r="AA28" s="95">
        <f>[24]Julho!$G$30</f>
        <v>27</v>
      </c>
      <c r="AB28" s="95">
        <f>[24]Julho!$G$31</f>
        <v>34</v>
      </c>
      <c r="AC28" s="95">
        <f>[24]Julho!$G$32</f>
        <v>68</v>
      </c>
      <c r="AD28" s="95">
        <f>[24]Julho!$G$33</f>
        <v>53</v>
      </c>
      <c r="AE28" s="95">
        <f>[24]Julho!$G$34</f>
        <v>44</v>
      </c>
      <c r="AF28" s="95">
        <f>[24]Julho!$G$35</f>
        <v>26</v>
      </c>
      <c r="AG28" s="103">
        <f t="shared" si="3"/>
        <v>22</v>
      </c>
      <c r="AH28" s="102">
        <f t="shared" si="4"/>
        <v>36.516129032258064</v>
      </c>
      <c r="AL28" t="s">
        <v>35</v>
      </c>
    </row>
    <row r="29" spans="1:39" hidden="1" x14ac:dyDescent="0.2">
      <c r="A29" s="51" t="s">
        <v>32</v>
      </c>
      <c r="B29" s="95" t="str">
        <f>[25]Julho!$G$5</f>
        <v>*</v>
      </c>
      <c r="C29" s="95" t="str">
        <f>[25]Julho!$G$6</f>
        <v>*</v>
      </c>
      <c r="D29" s="95" t="str">
        <f>[25]Julho!$G$7</f>
        <v>*</v>
      </c>
      <c r="E29" s="95" t="str">
        <f>[25]Julho!$G$8</f>
        <v>*</v>
      </c>
      <c r="F29" s="95" t="str">
        <f>[25]Julho!$G$9</f>
        <v>*</v>
      </c>
      <c r="G29" s="95" t="str">
        <f>[25]Julho!$G$10</f>
        <v>*</v>
      </c>
      <c r="H29" s="95" t="str">
        <f>[25]Julho!$G$11</f>
        <v>*</v>
      </c>
      <c r="I29" s="95" t="str">
        <f>[25]Julho!$G$12</f>
        <v>*</v>
      </c>
      <c r="J29" s="95" t="str">
        <f>[25]Julho!$G$13</f>
        <v>*</v>
      </c>
      <c r="K29" s="95" t="str">
        <f>[25]Julho!$G$14</f>
        <v>*</v>
      </c>
      <c r="L29" s="95" t="str">
        <f>[25]Julho!$G$15</f>
        <v>*</v>
      </c>
      <c r="M29" s="95" t="str">
        <f>[25]Julho!$G$16</f>
        <v>*</v>
      </c>
      <c r="N29" s="95" t="str">
        <f>[25]Julho!$G$17</f>
        <v>*</v>
      </c>
      <c r="O29" s="95" t="str">
        <f>[25]Julho!$G$18</f>
        <v>*</v>
      </c>
      <c r="P29" s="95" t="str">
        <f>[25]Julho!$G$19</f>
        <v>*</v>
      </c>
      <c r="Q29" s="95" t="str">
        <f>[25]Julho!$G$20</f>
        <v>*</v>
      </c>
      <c r="R29" s="95" t="str">
        <f>[25]Julho!$G$21</f>
        <v>*</v>
      </c>
      <c r="S29" s="95" t="str">
        <f>[25]Julho!$G$22</f>
        <v>*</v>
      </c>
      <c r="T29" s="95" t="str">
        <f>[25]Julho!$G$23</f>
        <v>*</v>
      </c>
      <c r="U29" s="95" t="str">
        <f>[25]Julho!$G$24</f>
        <v>*</v>
      </c>
      <c r="V29" s="95" t="str">
        <f>[25]Julho!$G$25</f>
        <v>*</v>
      </c>
      <c r="W29" s="95" t="str">
        <f>[25]Julho!$G$26</f>
        <v>*</v>
      </c>
      <c r="X29" s="95" t="str">
        <f>[25]Julho!$G$27</f>
        <v>*</v>
      </c>
      <c r="Y29" s="95" t="str">
        <f>[25]Julho!$G$28</f>
        <v>*</v>
      </c>
      <c r="Z29" s="95" t="str">
        <f>[25]Julho!$G$29</f>
        <v>*</v>
      </c>
      <c r="AA29" s="95" t="str">
        <f>[25]Julho!$G$30</f>
        <v>*</v>
      </c>
      <c r="AB29" s="95" t="str">
        <f>[25]Julho!$G$31</f>
        <v>*</v>
      </c>
      <c r="AC29" s="95" t="str">
        <f>[25]Julho!$G$32</f>
        <v>*</v>
      </c>
      <c r="AD29" s="95" t="str">
        <f>[25]Julho!$G$33</f>
        <v>*</v>
      </c>
      <c r="AE29" s="95" t="str">
        <f>[25]Julho!$G$34</f>
        <v>*</v>
      </c>
      <c r="AF29" s="95" t="str">
        <f>[25]Julho!$G$35</f>
        <v>*</v>
      </c>
      <c r="AG29" s="103" t="s">
        <v>207</v>
      </c>
      <c r="AH29" s="102" t="s">
        <v>207</v>
      </c>
      <c r="AK29" t="s">
        <v>35</v>
      </c>
      <c r="AL29" t="s">
        <v>35</v>
      </c>
    </row>
    <row r="30" spans="1:39" x14ac:dyDescent="0.2">
      <c r="A30" s="51" t="s">
        <v>10</v>
      </c>
      <c r="B30" s="95">
        <f>[26]Julho!$G$5</f>
        <v>42</v>
      </c>
      <c r="C30" s="95">
        <f>[26]Julho!$G$6</f>
        <v>32</v>
      </c>
      <c r="D30" s="95">
        <f>[26]Julho!$G$7</f>
        <v>39</v>
      </c>
      <c r="E30" s="95">
        <f>[26]Julho!$G$8</f>
        <v>40</v>
      </c>
      <c r="F30" s="95">
        <f>[26]Julho!$G$9</f>
        <v>32</v>
      </c>
      <c r="G30" s="95">
        <f>[26]Julho!$G$10</f>
        <v>31</v>
      </c>
      <c r="H30" s="95">
        <f>[26]Julho!$G$11</f>
        <v>40</v>
      </c>
      <c r="I30" s="95">
        <f>[26]Julho!$G$12</f>
        <v>34</v>
      </c>
      <c r="J30" s="95">
        <f>[26]Julho!$G$13</f>
        <v>42</v>
      </c>
      <c r="K30" s="95">
        <f>[26]Julho!$G$14</f>
        <v>40</v>
      </c>
      <c r="L30" s="95">
        <f>[26]Julho!$G$15</f>
        <v>37</v>
      </c>
      <c r="M30" s="95">
        <f>[26]Julho!$G$16</f>
        <v>28</v>
      </c>
      <c r="N30" s="95">
        <f>[26]Julho!$G$17</f>
        <v>50</v>
      </c>
      <c r="O30" s="95">
        <f>[26]Julho!$G$18</f>
        <v>47</v>
      </c>
      <c r="P30" s="95">
        <f>[26]Julho!$G$19</f>
        <v>36</v>
      </c>
      <c r="Q30" s="95">
        <f>[26]Julho!$G$20</f>
        <v>50</v>
      </c>
      <c r="R30" s="95">
        <f>[26]Julho!$G$21</f>
        <v>57</v>
      </c>
      <c r="S30" s="95">
        <f>[26]Julho!$G$22</f>
        <v>59</v>
      </c>
      <c r="T30" s="95">
        <f>[26]Julho!$G$23</f>
        <v>61</v>
      </c>
      <c r="U30" s="95">
        <f>[26]Julho!$G$24</f>
        <v>48</v>
      </c>
      <c r="V30" s="95">
        <f>[26]Julho!$G$25</f>
        <v>39</v>
      </c>
      <c r="W30" s="95">
        <f>[26]Julho!$G$26</f>
        <v>27</v>
      </c>
      <c r="X30" s="95">
        <f>[26]Julho!$G$27</f>
        <v>28</v>
      </c>
      <c r="Y30" s="95">
        <f>[26]Julho!$G$28</f>
        <v>26</v>
      </c>
      <c r="Z30" s="95">
        <f>[26]Julho!$G$29</f>
        <v>23</v>
      </c>
      <c r="AA30" s="95">
        <f>[26]Julho!$G$30</f>
        <v>28</v>
      </c>
      <c r="AB30" s="95">
        <f>[26]Julho!$G$31</f>
        <v>53</v>
      </c>
      <c r="AC30" s="95">
        <f>[26]Julho!$G$32</f>
        <v>76</v>
      </c>
      <c r="AD30" s="95">
        <f>[26]Julho!$G$33</f>
        <v>76</v>
      </c>
      <c r="AE30" s="95">
        <f>[26]Julho!$G$34</f>
        <v>49</v>
      </c>
      <c r="AF30" s="95">
        <f>[26]Julho!$G$35</f>
        <v>29</v>
      </c>
      <c r="AG30" s="103">
        <f t="shared" si="3"/>
        <v>23</v>
      </c>
      <c r="AH30" s="102">
        <f t="shared" si="4"/>
        <v>41.903225806451616</v>
      </c>
      <c r="AK30" t="s">
        <v>35</v>
      </c>
      <c r="AL30" t="s">
        <v>35</v>
      </c>
    </row>
    <row r="31" spans="1:39" x14ac:dyDescent="0.2">
      <c r="A31" s="51" t="s">
        <v>156</v>
      </c>
      <c r="B31" s="95" t="str">
        <f>[27]Julho!$G$5</f>
        <v>*</v>
      </c>
      <c r="C31" s="95" t="str">
        <f>[27]Julho!$G$6</f>
        <v>*</v>
      </c>
      <c r="D31" s="95" t="str">
        <f>[27]Julho!$G$7</f>
        <v>*</v>
      </c>
      <c r="E31" s="95" t="str">
        <f>[27]Julho!$G$8</f>
        <v>*</v>
      </c>
      <c r="F31" s="95" t="str">
        <f>[27]Julho!$G$9</f>
        <v>*</v>
      </c>
      <c r="G31" s="95" t="str">
        <f>[27]Julho!$G$10</f>
        <v>*</v>
      </c>
      <c r="H31" s="95" t="str">
        <f>[27]Julho!$G$11</f>
        <v>*</v>
      </c>
      <c r="I31" s="95" t="str">
        <f>[27]Julho!$G$12</f>
        <v>*</v>
      </c>
      <c r="J31" s="95" t="str">
        <f>[27]Julho!$G$13</f>
        <v>*</v>
      </c>
      <c r="K31" s="95" t="str">
        <f>[27]Julho!$G$14</f>
        <v>*</v>
      </c>
      <c r="L31" s="95" t="str">
        <f>[27]Julho!$G$15</f>
        <v>*</v>
      </c>
      <c r="M31" s="95" t="str">
        <f>[27]Julho!$G$16</f>
        <v>*</v>
      </c>
      <c r="N31" s="95" t="str">
        <f>[27]Julho!$G$17</f>
        <v>*</v>
      </c>
      <c r="O31" s="95" t="str">
        <f>[27]Julho!$G$18</f>
        <v>*</v>
      </c>
      <c r="P31" s="95" t="str">
        <f>[27]Julho!$G$19</f>
        <v>*</v>
      </c>
      <c r="Q31" s="95" t="str">
        <f>[27]Julho!$G$20</f>
        <v>*</v>
      </c>
      <c r="R31" s="95" t="str">
        <f>[27]Julho!$G$21</f>
        <v>*</v>
      </c>
      <c r="S31" s="95" t="str">
        <f>[27]Julho!$G$22</f>
        <v>*</v>
      </c>
      <c r="T31" s="95">
        <f>[27]Julho!$G$23</f>
        <v>61</v>
      </c>
      <c r="U31" s="95">
        <f>[27]Julho!$G$24</f>
        <v>50</v>
      </c>
      <c r="V31" s="95">
        <f>[27]Julho!$G$25</f>
        <v>38</v>
      </c>
      <c r="W31" s="95">
        <f>[27]Julho!$G$26</f>
        <v>32</v>
      </c>
      <c r="X31" s="95">
        <f>[27]Julho!$G$27</f>
        <v>30</v>
      </c>
      <c r="Y31" s="95">
        <f>[27]Julho!$G$28</f>
        <v>29</v>
      </c>
      <c r="Z31" s="95">
        <f>[27]Julho!$G$29</f>
        <v>27</v>
      </c>
      <c r="AA31" s="95">
        <f>[27]Julho!$G$30</f>
        <v>42</v>
      </c>
      <c r="AB31" s="95">
        <f>[27]Julho!$G$31</f>
        <v>59</v>
      </c>
      <c r="AC31" s="95">
        <f>[27]Julho!$G$32</f>
        <v>55</v>
      </c>
      <c r="AD31" s="95">
        <f>[27]Julho!$G$33</f>
        <v>80</v>
      </c>
      <c r="AE31" s="95">
        <f>[27]Julho!$G$34</f>
        <v>47</v>
      </c>
      <c r="AF31" s="95">
        <f>[27]Julho!$G$35</f>
        <v>31</v>
      </c>
      <c r="AG31" s="103">
        <f t="shared" si="3"/>
        <v>27</v>
      </c>
      <c r="AH31" s="102">
        <f t="shared" si="4"/>
        <v>44.692307692307693</v>
      </c>
      <c r="AI31" s="12" t="s">
        <v>35</v>
      </c>
      <c r="AJ31" t="s">
        <v>35</v>
      </c>
      <c r="AL31" t="s">
        <v>35</v>
      </c>
    </row>
    <row r="32" spans="1:39" x14ac:dyDescent="0.2">
      <c r="A32" s="51" t="s">
        <v>11</v>
      </c>
      <c r="B32" s="95">
        <f>[28]Julho!$G$5</f>
        <v>42</v>
      </c>
      <c r="C32" s="95">
        <f>[28]Julho!$G$6</f>
        <v>39</v>
      </c>
      <c r="D32" s="95">
        <f>[28]Julho!$G$7</f>
        <v>40</v>
      </c>
      <c r="E32" s="95">
        <f>[28]Julho!$G$8</f>
        <v>38</v>
      </c>
      <c r="F32" s="95">
        <f>[28]Julho!$G$9</f>
        <v>36</v>
      </c>
      <c r="G32" s="95">
        <f>[28]Julho!$G$10</f>
        <v>31</v>
      </c>
      <c r="H32" s="95">
        <f>[28]Julho!$G$11</f>
        <v>34</v>
      </c>
      <c r="I32" s="95">
        <f>[28]Julho!$G$12</f>
        <v>35</v>
      </c>
      <c r="J32" s="95">
        <f>[28]Julho!$G$13</f>
        <v>37</v>
      </c>
      <c r="K32" s="95">
        <f>[28]Julho!$G$14</f>
        <v>34</v>
      </c>
      <c r="L32" s="95">
        <f>[28]Julho!$G$15</f>
        <v>37</v>
      </c>
      <c r="M32" s="95">
        <f>[28]Julho!$G$16</f>
        <v>32</v>
      </c>
      <c r="N32" s="95">
        <f>[28]Julho!$G$17</f>
        <v>57</v>
      </c>
      <c r="O32" s="95">
        <f>[28]Julho!$G$18</f>
        <v>42</v>
      </c>
      <c r="P32" s="95">
        <f>[28]Julho!$G$19</f>
        <v>33</v>
      </c>
      <c r="Q32" s="95">
        <f>[28]Julho!$G$20</f>
        <v>42</v>
      </c>
      <c r="R32" s="95">
        <f>[28]Julho!$G$21</f>
        <v>46</v>
      </c>
      <c r="S32" s="95">
        <f>[28]Julho!$G$22</f>
        <v>57</v>
      </c>
      <c r="T32" s="95">
        <f>[28]Julho!$G$23</f>
        <v>52</v>
      </c>
      <c r="U32" s="95">
        <f>[28]Julho!$G$24</f>
        <v>44</v>
      </c>
      <c r="V32" s="95">
        <f>[28]Julho!$G$25</f>
        <v>30</v>
      </c>
      <c r="W32" s="95">
        <f>[28]Julho!$G$26</f>
        <v>29</v>
      </c>
      <c r="X32" s="95">
        <f>[28]Julho!$G$27</f>
        <v>25</v>
      </c>
      <c r="Y32" s="95">
        <f>[28]Julho!$G$28</f>
        <v>26</v>
      </c>
      <c r="Z32" s="95">
        <f>[28]Julho!$G$29</f>
        <v>23</v>
      </c>
      <c r="AA32" s="95">
        <f>[28]Julho!$G$30</f>
        <v>33</v>
      </c>
      <c r="AB32" s="95">
        <f>[28]Julho!$G$31</f>
        <v>43</v>
      </c>
      <c r="AC32" s="95">
        <f>[28]Julho!$G$32</f>
        <v>57</v>
      </c>
      <c r="AD32" s="95">
        <f>[28]Julho!$G$33</f>
        <v>73</v>
      </c>
      <c r="AE32" s="95">
        <f>[28]Julho!$G$34</f>
        <v>39</v>
      </c>
      <c r="AF32" s="95">
        <f>[28]Julho!$G$35</f>
        <v>26</v>
      </c>
      <c r="AG32" s="103">
        <f t="shared" si="3"/>
        <v>23</v>
      </c>
      <c r="AH32" s="102">
        <f t="shared" si="4"/>
        <v>39.096774193548384</v>
      </c>
      <c r="AL32" t="s">
        <v>35</v>
      </c>
    </row>
    <row r="33" spans="1:39" s="5" customFormat="1" x14ac:dyDescent="0.2">
      <c r="A33" s="51" t="s">
        <v>12</v>
      </c>
      <c r="B33" s="95">
        <f>[29]Julho!$G$5</f>
        <v>44</v>
      </c>
      <c r="C33" s="95">
        <f>[29]Julho!$G$6</f>
        <v>41</v>
      </c>
      <c r="D33" s="95">
        <f>[29]Julho!$G$7</f>
        <v>34</v>
      </c>
      <c r="E33" s="95">
        <f>[29]Julho!$G$8</f>
        <v>33</v>
      </c>
      <c r="F33" s="95">
        <f>[29]Julho!$G$9</f>
        <v>37</v>
      </c>
      <c r="G33" s="95">
        <f>[29]Julho!$G$10</f>
        <v>44</v>
      </c>
      <c r="H33" s="95">
        <f>[29]Julho!$G$11</f>
        <v>40</v>
      </c>
      <c r="I33" s="95">
        <f>[29]Julho!$G$12</f>
        <v>50</v>
      </c>
      <c r="J33" s="95">
        <f>[29]Julho!$G$13</f>
        <v>44</v>
      </c>
      <c r="K33" s="95">
        <f>[29]Julho!$G$14</f>
        <v>54</v>
      </c>
      <c r="L33" s="95">
        <f>[29]Julho!$G$15</f>
        <v>37</v>
      </c>
      <c r="M33" s="95">
        <f>[29]Julho!$G$16</f>
        <v>40</v>
      </c>
      <c r="N33" s="95">
        <f>[29]Julho!$G$17</f>
        <v>57</v>
      </c>
      <c r="O33" s="95">
        <f>[29]Julho!$G$18</f>
        <v>38</v>
      </c>
      <c r="P33" s="95">
        <f>[29]Julho!$G$19</f>
        <v>35</v>
      </c>
      <c r="Q33" s="95">
        <f>[29]Julho!$G$20</f>
        <v>44</v>
      </c>
      <c r="R33" s="95">
        <f>[29]Julho!$G$21</f>
        <v>48</v>
      </c>
      <c r="S33" s="95">
        <f>[29]Julho!$G$22</f>
        <v>42</v>
      </c>
      <c r="T33" s="95">
        <f>[29]Julho!$G$23</f>
        <v>51</v>
      </c>
      <c r="U33" s="95">
        <f>[29]Julho!$G$24</f>
        <v>43</v>
      </c>
      <c r="V33" s="95">
        <f>[29]Julho!$G$25</f>
        <v>29</v>
      </c>
      <c r="W33" s="95">
        <f>[29]Julho!$G$26</f>
        <v>29</v>
      </c>
      <c r="X33" s="95">
        <f>[29]Julho!$G$27</f>
        <v>33</v>
      </c>
      <c r="Y33" s="95">
        <f>[29]Julho!$G$28</f>
        <v>22</v>
      </c>
      <c r="Z33" s="95">
        <f>[29]Julho!$G$29</f>
        <v>30</v>
      </c>
      <c r="AA33" s="95">
        <f>[29]Julho!$G$30</f>
        <v>36</v>
      </c>
      <c r="AB33" s="95">
        <f>[29]Julho!$G$31</f>
        <v>37</v>
      </c>
      <c r="AC33" s="95">
        <f>[29]Julho!$G$32</f>
        <v>49</v>
      </c>
      <c r="AD33" s="95">
        <f>[29]Julho!$G$33</f>
        <v>51</v>
      </c>
      <c r="AE33" s="95">
        <f>[29]Julho!$G$34</f>
        <v>37</v>
      </c>
      <c r="AF33" s="95">
        <f>[29]Julho!$G$35</f>
        <v>28</v>
      </c>
      <c r="AG33" s="103">
        <f t="shared" si="3"/>
        <v>22</v>
      </c>
      <c r="AH33" s="102">
        <f t="shared" si="4"/>
        <v>39.903225806451616</v>
      </c>
      <c r="AJ33" s="5" t="s">
        <v>35</v>
      </c>
    </row>
    <row r="34" spans="1:39" x14ac:dyDescent="0.2">
      <c r="A34" s="51" t="s">
        <v>13</v>
      </c>
      <c r="B34" s="95">
        <f>[30]Julho!$G$5</f>
        <v>31</v>
      </c>
      <c r="C34" s="95">
        <f>[30]Julho!$G$6</f>
        <v>27</v>
      </c>
      <c r="D34" s="95">
        <f>[30]Julho!$G$7</f>
        <v>30</v>
      </c>
      <c r="E34" s="95">
        <f>[30]Julho!$G$8</f>
        <v>26</v>
      </c>
      <c r="F34" s="95">
        <f>[30]Julho!$G$9</f>
        <v>26</v>
      </c>
      <c r="G34" s="95">
        <f>[30]Julho!$G$10</f>
        <v>28</v>
      </c>
      <c r="H34" s="95">
        <f>[30]Julho!$G$11</f>
        <v>34</v>
      </c>
      <c r="I34" s="95">
        <f>[30]Julho!$G$12</f>
        <v>42</v>
      </c>
      <c r="J34" s="95">
        <f>[30]Julho!$G$13</f>
        <v>40</v>
      </c>
      <c r="K34" s="95">
        <f>[30]Julho!$G$14</f>
        <v>33</v>
      </c>
      <c r="L34" s="95">
        <f>[30]Julho!$G$15</f>
        <v>27</v>
      </c>
      <c r="M34" s="95">
        <f>[30]Julho!$G$16</f>
        <v>28</v>
      </c>
      <c r="N34" s="95">
        <f>[30]Julho!$G$17</f>
        <v>51</v>
      </c>
      <c r="O34" s="95">
        <f>[30]Julho!$G$18</f>
        <v>49</v>
      </c>
      <c r="P34" s="95">
        <f>[30]Julho!$G$19</f>
        <v>41</v>
      </c>
      <c r="Q34" s="95">
        <f>[30]Julho!$G$20</f>
        <v>39</v>
      </c>
      <c r="R34" s="95">
        <f>[30]Julho!$G$21</f>
        <v>52</v>
      </c>
      <c r="S34" s="95">
        <f>[30]Julho!$G$22</f>
        <v>55</v>
      </c>
      <c r="T34" s="95">
        <f>[30]Julho!$G$23</f>
        <v>49</v>
      </c>
      <c r="U34" s="95">
        <f>[30]Julho!$G$24</f>
        <v>44</v>
      </c>
      <c r="V34" s="95">
        <f>[30]Julho!$G$25</f>
        <v>30</v>
      </c>
      <c r="W34" s="95">
        <f>[30]Julho!$G$26</f>
        <v>30</v>
      </c>
      <c r="X34" s="95">
        <f>[30]Julho!$G$27</f>
        <v>26</v>
      </c>
      <c r="Y34" s="95">
        <f>[30]Julho!$G$28</f>
        <v>21</v>
      </c>
      <c r="Z34" s="95">
        <f>[30]Julho!$G$29</f>
        <v>27</v>
      </c>
      <c r="AA34" s="95">
        <f>[30]Julho!$G$30</f>
        <v>26</v>
      </c>
      <c r="AB34" s="95">
        <f>[30]Julho!$G$31</f>
        <v>45</v>
      </c>
      <c r="AC34" s="95">
        <f>[30]Julho!$G$32</f>
        <v>58</v>
      </c>
      <c r="AD34" s="95">
        <f>[30]Julho!$G$33</f>
        <v>52</v>
      </c>
      <c r="AE34" s="95">
        <f>[30]Julho!$G$34</f>
        <v>33</v>
      </c>
      <c r="AF34" s="95">
        <f>[30]Julho!$G$35</f>
        <v>29</v>
      </c>
      <c r="AG34" s="103">
        <f t="shared" si="3"/>
        <v>21</v>
      </c>
      <c r="AH34" s="102">
        <f t="shared" si="4"/>
        <v>36.41935483870968</v>
      </c>
      <c r="AK34" t="s">
        <v>35</v>
      </c>
    </row>
    <row r="35" spans="1:39" x14ac:dyDescent="0.2">
      <c r="A35" s="51" t="s">
        <v>157</v>
      </c>
      <c r="B35" s="95">
        <f>[31]Julho!$G$5</f>
        <v>39</v>
      </c>
      <c r="C35" s="95">
        <f>[31]Julho!$G$6</f>
        <v>36</v>
      </c>
      <c r="D35" s="95">
        <f>[31]Julho!$G$7</f>
        <v>36</v>
      </c>
      <c r="E35" s="95">
        <f>[31]Julho!$G$8</f>
        <v>37</v>
      </c>
      <c r="F35" s="95">
        <f>[31]Julho!$G$9</f>
        <v>30</v>
      </c>
      <c r="G35" s="95">
        <f>[31]Julho!$G$10</f>
        <v>30</v>
      </c>
      <c r="H35" s="95">
        <f>[31]Julho!$G$11</f>
        <v>32</v>
      </c>
      <c r="I35" s="95">
        <f>[31]Julho!$G$12</f>
        <v>34</v>
      </c>
      <c r="J35" s="95">
        <f>[31]Julho!$G$13</f>
        <v>37</v>
      </c>
      <c r="K35" s="95">
        <f>[31]Julho!$G$14</f>
        <v>32</v>
      </c>
      <c r="L35" s="95">
        <f>[31]Julho!$G$15</f>
        <v>26</v>
      </c>
      <c r="M35" s="95">
        <f>[31]Julho!$G$16</f>
        <v>29</v>
      </c>
      <c r="N35" s="95">
        <f>[31]Julho!$G$17</f>
        <v>51</v>
      </c>
      <c r="O35" s="95">
        <f>[31]Julho!$G$18</f>
        <v>39</v>
      </c>
      <c r="P35" s="95">
        <f>[31]Julho!$G$19</f>
        <v>30</v>
      </c>
      <c r="Q35" s="95">
        <f>[31]Julho!$G$20</f>
        <v>44</v>
      </c>
      <c r="R35" s="95">
        <f>[31]Julho!$G$21</f>
        <v>46</v>
      </c>
      <c r="S35" s="95">
        <f>[31]Julho!$G$22</f>
        <v>62</v>
      </c>
      <c r="T35" s="95">
        <f>[31]Julho!$G$23</f>
        <v>49</v>
      </c>
      <c r="U35" s="95">
        <f>[31]Julho!$G$24</f>
        <v>44</v>
      </c>
      <c r="V35" s="95">
        <f>[31]Julho!$G$25</f>
        <v>33</v>
      </c>
      <c r="W35" s="95">
        <f>[31]Julho!$G$26</f>
        <v>33</v>
      </c>
      <c r="X35" s="95">
        <f>[31]Julho!$G$27</f>
        <v>27</v>
      </c>
      <c r="Y35" s="95">
        <f>[31]Julho!$G$28</f>
        <v>26</v>
      </c>
      <c r="Z35" s="95">
        <f>[31]Julho!$G$29</f>
        <v>26</v>
      </c>
      <c r="AA35" s="95">
        <f>[31]Julho!$G$30</f>
        <v>27</v>
      </c>
      <c r="AB35" s="95">
        <f>[31]Julho!$G$31</f>
        <v>29</v>
      </c>
      <c r="AC35" s="95">
        <f>[31]Julho!$G$32</f>
        <v>52</v>
      </c>
      <c r="AD35" s="95">
        <f>[31]Julho!$G$33</f>
        <v>61</v>
      </c>
      <c r="AE35" s="95">
        <f>[31]Julho!$G$34</f>
        <v>39</v>
      </c>
      <c r="AF35" s="95">
        <f>[31]Julho!$G$35</f>
        <v>28</v>
      </c>
      <c r="AG35" s="103">
        <f t="shared" si="3"/>
        <v>26</v>
      </c>
      <c r="AH35" s="102">
        <f t="shared" si="4"/>
        <v>36.903225806451616</v>
      </c>
      <c r="AM35" t="s">
        <v>35</v>
      </c>
    </row>
    <row r="36" spans="1:39" x14ac:dyDescent="0.2">
      <c r="A36" s="51" t="s">
        <v>128</v>
      </c>
      <c r="B36" s="95" t="str">
        <f>[32]Julho!$G$5</f>
        <v>*</v>
      </c>
      <c r="C36" s="95" t="str">
        <f>[32]Julho!$G$6</f>
        <v>*</v>
      </c>
      <c r="D36" s="95" t="str">
        <f>[32]Julho!$G$7</f>
        <v>*</v>
      </c>
      <c r="E36" s="95" t="str">
        <f>[32]Julho!$G$8</f>
        <v>*</v>
      </c>
      <c r="F36" s="95" t="str">
        <f>[32]Julho!$G$9</f>
        <v>*</v>
      </c>
      <c r="G36" s="95" t="str">
        <f>[32]Julho!$G$10</f>
        <v>*</v>
      </c>
      <c r="H36" s="95" t="str">
        <f>[32]Julho!$G$11</f>
        <v>*</v>
      </c>
      <c r="I36" s="95" t="str">
        <f>[32]Julho!$G$12</f>
        <v>*</v>
      </c>
      <c r="J36" s="95" t="str">
        <f>[32]Julho!$G$13</f>
        <v>*</v>
      </c>
      <c r="K36" s="95" t="str">
        <f>[32]Julho!$G$14</f>
        <v>*</v>
      </c>
      <c r="L36" s="95" t="str">
        <f>[32]Julho!$G$15</f>
        <v>*</v>
      </c>
      <c r="M36" s="95" t="str">
        <f>[32]Julho!$G$16</f>
        <v>*</v>
      </c>
      <c r="N36" s="95" t="str">
        <f>[32]Julho!$G$17</f>
        <v>*</v>
      </c>
      <c r="O36" s="95" t="str">
        <f>[32]Julho!$G$18</f>
        <v>*</v>
      </c>
      <c r="P36" s="95" t="str">
        <f>[32]Julho!$G$19</f>
        <v>*</v>
      </c>
      <c r="Q36" s="95" t="str">
        <f>[32]Julho!$G$20</f>
        <v>*</v>
      </c>
      <c r="R36" s="95" t="str">
        <f>[32]Julho!$G$21</f>
        <v>*</v>
      </c>
      <c r="S36" s="95" t="str">
        <f>[32]Julho!$G$22</f>
        <v>*</v>
      </c>
      <c r="T36" s="95" t="str">
        <f>[32]Julho!$G$23</f>
        <v>*</v>
      </c>
      <c r="U36" s="95" t="str">
        <f>[32]Julho!$G$24</f>
        <v>*</v>
      </c>
      <c r="V36" s="95">
        <f>[32]Julho!$G$25</f>
        <v>40</v>
      </c>
      <c r="W36" s="95">
        <f>[32]Julho!$G$26</f>
        <v>34</v>
      </c>
      <c r="X36" s="95">
        <f>[32]Julho!$G$27</f>
        <v>27</v>
      </c>
      <c r="Y36" s="95">
        <f>[32]Julho!$G$28</f>
        <v>26</v>
      </c>
      <c r="Z36" s="95">
        <f>[32]Julho!$G$29</f>
        <v>25</v>
      </c>
      <c r="AA36" s="95">
        <f>[32]Julho!$G$30</f>
        <v>28</v>
      </c>
      <c r="AB36" s="95">
        <f>[32]Julho!$G$31</f>
        <v>33</v>
      </c>
      <c r="AC36" s="95">
        <f>[32]Julho!$G$32</f>
        <v>54</v>
      </c>
      <c r="AD36" s="95">
        <f>[32]Julho!$G$33</f>
        <v>52</v>
      </c>
      <c r="AE36" s="95">
        <f>[32]Julho!$G$34</f>
        <v>47</v>
      </c>
      <c r="AF36" s="95">
        <f>[32]Julho!$G$35</f>
        <v>28</v>
      </c>
      <c r="AG36" s="103">
        <f t="shared" si="3"/>
        <v>25</v>
      </c>
      <c r="AH36" s="102">
        <f t="shared" si="4"/>
        <v>35.81818181818182</v>
      </c>
    </row>
    <row r="37" spans="1:39" x14ac:dyDescent="0.2">
      <c r="A37" s="51" t="s">
        <v>14</v>
      </c>
      <c r="B37" s="95">
        <f>[33]Julho!$G$5</f>
        <v>26</v>
      </c>
      <c r="C37" s="95">
        <f>[33]Julho!$G$6</f>
        <v>29</v>
      </c>
      <c r="D37" s="95">
        <f>[33]Julho!$G$7</f>
        <v>22</v>
      </c>
      <c r="E37" s="95">
        <f>[33]Julho!$G$8</f>
        <v>23</v>
      </c>
      <c r="F37" s="95">
        <f>[33]Julho!$G$9</f>
        <v>25</v>
      </c>
      <c r="G37" s="95">
        <f>[33]Julho!$G$10</f>
        <v>27</v>
      </c>
      <c r="H37" s="95">
        <f>[33]Julho!$G$11</f>
        <v>20</v>
      </c>
      <c r="I37" s="95">
        <f>[33]Julho!$G$12</f>
        <v>21</v>
      </c>
      <c r="J37" s="95">
        <f>[33]Julho!$G$13</f>
        <v>24</v>
      </c>
      <c r="K37" s="95">
        <f>[33]Julho!$G$14</f>
        <v>21</v>
      </c>
      <c r="L37" s="95">
        <f>[33]Julho!$G$15</f>
        <v>17</v>
      </c>
      <c r="M37" s="95">
        <f>[33]Julho!$G$16</f>
        <v>18</v>
      </c>
      <c r="N37" s="95">
        <f>[33]Julho!$G$17</f>
        <v>40</v>
      </c>
      <c r="O37" s="95">
        <f>[33]Julho!$G$18</f>
        <v>36</v>
      </c>
      <c r="P37" s="95">
        <f>[33]Julho!$G$19</f>
        <v>30</v>
      </c>
      <c r="Q37" s="95">
        <f>[33]Julho!$G$20</f>
        <v>27</v>
      </c>
      <c r="R37" s="95">
        <f>[33]Julho!$G$21</f>
        <v>27</v>
      </c>
      <c r="S37" s="95">
        <f>[33]Julho!$G$22</f>
        <v>29</v>
      </c>
      <c r="T37" s="95">
        <f>[33]Julho!$G$23</f>
        <v>41</v>
      </c>
      <c r="U37" s="95">
        <f>[33]Julho!$G$24</f>
        <v>32</v>
      </c>
      <c r="V37" s="95">
        <f>[33]Julho!$G$25</f>
        <v>33</v>
      </c>
      <c r="W37" s="95">
        <f>[33]Julho!$G$26</f>
        <v>29</v>
      </c>
      <c r="X37" s="95">
        <f>[33]Julho!$G$27</f>
        <v>27</v>
      </c>
      <c r="Y37" s="95">
        <f>[33]Julho!$G$28</f>
        <v>19</v>
      </c>
      <c r="Z37" s="95">
        <f>[33]Julho!$G$29</f>
        <v>28</v>
      </c>
      <c r="AA37" s="95">
        <f>[33]Julho!$G$30</f>
        <v>23</v>
      </c>
      <c r="AB37" s="95">
        <f>[33]Julho!$G$31</f>
        <v>20</v>
      </c>
      <c r="AC37" s="95">
        <f>[33]Julho!$G$32</f>
        <v>19</v>
      </c>
      <c r="AD37" s="95">
        <f>[33]Julho!$G$33</f>
        <v>32</v>
      </c>
      <c r="AE37" s="95">
        <f>[33]Julho!$G$34</f>
        <v>32</v>
      </c>
      <c r="AF37" s="95">
        <f>[33]Julho!$G$35</f>
        <v>25</v>
      </c>
      <c r="AG37" s="103">
        <f t="shared" si="3"/>
        <v>17</v>
      </c>
      <c r="AH37" s="102">
        <f t="shared" si="4"/>
        <v>26.516129032258064</v>
      </c>
    </row>
    <row r="38" spans="1:39" hidden="1" x14ac:dyDescent="0.2">
      <c r="A38" s="51" t="s">
        <v>158</v>
      </c>
      <c r="B38" s="95" t="str">
        <f>[34]Julho!$G$5</f>
        <v>*</v>
      </c>
      <c r="C38" s="95" t="str">
        <f>[34]Julho!$G$6</f>
        <v>*</v>
      </c>
      <c r="D38" s="95" t="str">
        <f>[34]Julho!$G$7</f>
        <v>*</v>
      </c>
      <c r="E38" s="95" t="str">
        <f>[34]Julho!$G$8</f>
        <v>*</v>
      </c>
      <c r="F38" s="95" t="str">
        <f>[34]Julho!$G$9</f>
        <v>*</v>
      </c>
      <c r="G38" s="95" t="str">
        <f>[34]Julho!$G$10</f>
        <v>*</v>
      </c>
      <c r="H38" s="95" t="str">
        <f>[34]Julho!$G$11</f>
        <v>*</v>
      </c>
      <c r="I38" s="95" t="str">
        <f>[34]Julho!$G$12</f>
        <v>*</v>
      </c>
      <c r="J38" s="95" t="str">
        <f>[34]Julho!$G$13</f>
        <v>*</v>
      </c>
      <c r="K38" s="95" t="str">
        <f>[34]Julho!$G$14</f>
        <v>*</v>
      </c>
      <c r="L38" s="95" t="str">
        <f>[34]Julho!$G$15</f>
        <v>*</v>
      </c>
      <c r="M38" s="95" t="str">
        <f>[34]Julho!$G$16</f>
        <v>*</v>
      </c>
      <c r="N38" s="95" t="str">
        <f>[34]Julho!$G$17</f>
        <v>*</v>
      </c>
      <c r="O38" s="95" t="str">
        <f>[34]Julho!$G$18</f>
        <v>*</v>
      </c>
      <c r="P38" s="95" t="str">
        <f>[34]Julho!$G$19</f>
        <v>*</v>
      </c>
      <c r="Q38" s="95" t="str">
        <f>[34]Julho!$G$20</f>
        <v>*</v>
      </c>
      <c r="R38" s="95" t="str">
        <f>[34]Julho!$G$21</f>
        <v>*</v>
      </c>
      <c r="S38" s="95" t="str">
        <f>[34]Julho!$G$22</f>
        <v>*</v>
      </c>
      <c r="T38" s="95" t="str">
        <f>[34]Julho!$G$23</f>
        <v>*</v>
      </c>
      <c r="U38" s="95" t="str">
        <f>[34]Julho!$G$24</f>
        <v>*</v>
      </c>
      <c r="V38" s="95" t="str">
        <f>[34]Julho!$G$25</f>
        <v>*</v>
      </c>
      <c r="W38" s="95" t="str">
        <f>[34]Julho!$G$26</f>
        <v>*</v>
      </c>
      <c r="X38" s="95" t="str">
        <f>[34]Julho!$G$27</f>
        <v>*</v>
      </c>
      <c r="Y38" s="95" t="str">
        <f>[34]Julho!$G$28</f>
        <v>*</v>
      </c>
      <c r="Z38" s="95" t="str">
        <f>[34]Julho!$G$29</f>
        <v>*</v>
      </c>
      <c r="AA38" s="95" t="str">
        <f>[34]Julho!$G$30</f>
        <v>*</v>
      </c>
      <c r="AB38" s="95" t="str">
        <f>[34]Julho!$G$31</f>
        <v>*</v>
      </c>
      <c r="AC38" s="95" t="str">
        <f>[34]Julho!$G$32</f>
        <v>*</v>
      </c>
      <c r="AD38" s="95" t="str">
        <f>[34]Julho!$G$33</f>
        <v>*</v>
      </c>
      <c r="AE38" s="95" t="str">
        <f>[34]Julho!$G$34</f>
        <v>*</v>
      </c>
      <c r="AF38" s="95" t="str">
        <f>[34]Julho!$G$35</f>
        <v>*</v>
      </c>
      <c r="AG38" s="103" t="s">
        <v>207</v>
      </c>
      <c r="AH38" s="102" t="s">
        <v>207</v>
      </c>
      <c r="AJ38" t="s">
        <v>35</v>
      </c>
      <c r="AK38" t="s">
        <v>35</v>
      </c>
    </row>
    <row r="39" spans="1:39" x14ac:dyDescent="0.2">
      <c r="A39" s="51" t="s">
        <v>15</v>
      </c>
      <c r="B39" s="95">
        <f>[35]Julho!$G$5</f>
        <v>43</v>
      </c>
      <c r="C39" s="95">
        <f>[35]Julho!$G$6</f>
        <v>48</v>
      </c>
      <c r="D39" s="95">
        <f>[35]Julho!$G$7</f>
        <v>47</v>
      </c>
      <c r="E39" s="95">
        <f>[35]Julho!$G$8</f>
        <v>52</v>
      </c>
      <c r="F39" s="95">
        <f>[35]Julho!$G$9</f>
        <v>44</v>
      </c>
      <c r="G39" s="95">
        <f>[35]Julho!$G$10</f>
        <v>32</v>
      </c>
      <c r="H39" s="95">
        <f>[35]Julho!$G$11</f>
        <v>37</v>
      </c>
      <c r="I39" s="95">
        <f>[35]Julho!$G$12</f>
        <v>41</v>
      </c>
      <c r="J39" s="95">
        <f>[35]Julho!$G$13</f>
        <v>46</v>
      </c>
      <c r="K39" s="95">
        <f>[35]Julho!$G$14</f>
        <v>44</v>
      </c>
      <c r="L39" s="95">
        <f>[35]Julho!$G$15</f>
        <v>39</v>
      </c>
      <c r="M39" s="95">
        <f>[35]Julho!$G$16</f>
        <v>33</v>
      </c>
      <c r="N39" s="95">
        <f>[35]Julho!$G$17</f>
        <v>72</v>
      </c>
      <c r="O39" s="95">
        <f>[35]Julho!$G$18</f>
        <v>45</v>
      </c>
      <c r="P39" s="95">
        <f>[35]Julho!$G$19</f>
        <v>43</v>
      </c>
      <c r="Q39" s="95">
        <f>[35]Julho!$G$20</f>
        <v>50</v>
      </c>
      <c r="R39" s="95">
        <f>[35]Julho!$G$21</f>
        <v>66</v>
      </c>
      <c r="S39" s="95">
        <f>[35]Julho!$G$22</f>
        <v>66</v>
      </c>
      <c r="T39" s="95">
        <f>[35]Julho!$G$23</f>
        <v>64</v>
      </c>
      <c r="U39" s="95">
        <f>[35]Julho!$G$24</f>
        <v>55</v>
      </c>
      <c r="V39" s="95">
        <f>[35]Julho!$G$25</f>
        <v>38</v>
      </c>
      <c r="W39" s="95">
        <f>[35]Julho!$G$26</f>
        <v>32</v>
      </c>
      <c r="X39" s="95">
        <f>[35]Julho!$G$27</f>
        <v>26</v>
      </c>
      <c r="Y39" s="95">
        <f>[35]Julho!$G$28</f>
        <v>29</v>
      </c>
      <c r="Z39" s="95">
        <f>[35]Julho!$G$29</f>
        <v>23</v>
      </c>
      <c r="AA39" s="95">
        <f>[35]Julho!$G$30</f>
        <v>41</v>
      </c>
      <c r="AB39" s="95">
        <f>[35]Julho!$G$31</f>
        <v>59</v>
      </c>
      <c r="AC39" s="95">
        <f>[35]Julho!$G$32</f>
        <v>64</v>
      </c>
      <c r="AD39" s="95">
        <f>[35]Julho!$G$33</f>
        <v>76</v>
      </c>
      <c r="AE39" s="95">
        <f>[35]Julho!$G$34</f>
        <v>49</v>
      </c>
      <c r="AF39" s="95">
        <f>[35]Julho!$G$35</f>
        <v>27</v>
      </c>
      <c r="AG39" s="103">
        <f t="shared" si="3"/>
        <v>23</v>
      </c>
      <c r="AH39" s="102">
        <f t="shared" si="4"/>
        <v>46.161290322580648</v>
      </c>
      <c r="AI39" s="12" t="s">
        <v>35</v>
      </c>
      <c r="AK39" t="s">
        <v>35</v>
      </c>
      <c r="AL39" t="s">
        <v>35</v>
      </c>
      <c r="AM39" t="s">
        <v>35</v>
      </c>
    </row>
    <row r="40" spans="1:39" x14ac:dyDescent="0.2">
      <c r="A40" s="51" t="s">
        <v>16</v>
      </c>
      <c r="B40" s="95">
        <f>[36]Julho!$G$5</f>
        <v>29</v>
      </c>
      <c r="C40" s="95">
        <f>[36]Julho!$G$6</f>
        <v>28</v>
      </c>
      <c r="D40" s="95">
        <f>[36]Julho!$G$7</f>
        <v>24</v>
      </c>
      <c r="E40" s="95">
        <f>[36]Julho!$G$8</f>
        <v>25</v>
      </c>
      <c r="F40" s="95">
        <f>[36]Julho!$G$9</f>
        <v>32</v>
      </c>
      <c r="G40" s="95">
        <f>[36]Julho!$G$10</f>
        <v>31</v>
      </c>
      <c r="H40" s="95">
        <f>[36]Julho!$G$11</f>
        <v>34</v>
      </c>
      <c r="I40" s="95">
        <f>[36]Julho!$G$12</f>
        <v>45</v>
      </c>
      <c r="J40" s="95">
        <f>[36]Julho!$G$13</f>
        <v>43</v>
      </c>
      <c r="K40" s="95">
        <f>[36]Julho!$G$14</f>
        <v>42</v>
      </c>
      <c r="L40" s="95">
        <f>[36]Julho!$G$15</f>
        <v>37</v>
      </c>
      <c r="M40" s="95">
        <f>[36]Julho!$G$16</f>
        <v>43</v>
      </c>
      <c r="N40" s="95">
        <f>[36]Julho!$G$17</f>
        <v>50</v>
      </c>
      <c r="O40" s="95">
        <f>[36]Julho!$G$18</f>
        <v>34</v>
      </c>
      <c r="P40" s="95">
        <f>[36]Julho!$G$19</f>
        <v>31</v>
      </c>
      <c r="Q40" s="95">
        <f>[36]Julho!$G$20</f>
        <v>51</v>
      </c>
      <c r="R40" s="95">
        <f>[36]Julho!$G$21</f>
        <v>62</v>
      </c>
      <c r="S40" s="95">
        <f>[36]Julho!$G$22</f>
        <v>54</v>
      </c>
      <c r="T40" s="95">
        <f>[36]Julho!$G$23</f>
        <v>38</v>
      </c>
      <c r="U40" s="95">
        <f>[36]Julho!$G$24</f>
        <v>34</v>
      </c>
      <c r="V40" s="95">
        <f>[36]Julho!$G$25</f>
        <v>22</v>
      </c>
      <c r="W40" s="95">
        <f>[36]Julho!$G$26</f>
        <v>26</v>
      </c>
      <c r="X40" s="95">
        <f>[36]Julho!$G$27</f>
        <v>22</v>
      </c>
      <c r="Y40" s="95">
        <f>[36]Julho!$G$28</f>
        <v>24</v>
      </c>
      <c r="Z40" s="95">
        <f>[36]Julho!$G$29</f>
        <v>38</v>
      </c>
      <c r="AA40" s="95">
        <f>[36]Julho!$G$30</f>
        <v>37</v>
      </c>
      <c r="AB40" s="95">
        <f>[36]Julho!$G$31</f>
        <v>60</v>
      </c>
      <c r="AC40" s="95">
        <f>[36]Julho!$G$32</f>
        <v>73</v>
      </c>
      <c r="AD40" s="95">
        <f>[36]Julho!$G$33</f>
        <v>56</v>
      </c>
      <c r="AE40" s="95">
        <f>[36]Julho!$G$34</f>
        <v>34</v>
      </c>
      <c r="AF40" s="95">
        <f>[36]Julho!$G$35</f>
        <v>17</v>
      </c>
      <c r="AG40" s="103">
        <f t="shared" si="3"/>
        <v>17</v>
      </c>
      <c r="AH40" s="102">
        <f t="shared" si="4"/>
        <v>37.935483870967744</v>
      </c>
      <c r="AL40" t="s">
        <v>35</v>
      </c>
    </row>
    <row r="41" spans="1:39" x14ac:dyDescent="0.2">
      <c r="A41" s="51" t="s">
        <v>159</v>
      </c>
      <c r="B41" s="95">
        <f>[37]Julho!$G$5</f>
        <v>36</v>
      </c>
      <c r="C41" s="95">
        <f>[37]Julho!$G$6</f>
        <v>36</v>
      </c>
      <c r="D41" s="95">
        <f>[37]Julho!$G$7</f>
        <v>36</v>
      </c>
      <c r="E41" s="95">
        <f>[37]Julho!$G$8</f>
        <v>38</v>
      </c>
      <c r="F41" s="95">
        <f>[37]Julho!$G$9</f>
        <v>33</v>
      </c>
      <c r="G41" s="95">
        <f>[37]Julho!$G$10</f>
        <v>26</v>
      </c>
      <c r="H41" s="95">
        <f>[37]Julho!$G$11</f>
        <v>30</v>
      </c>
      <c r="I41" s="95">
        <f>[37]Julho!$G$12</f>
        <v>31</v>
      </c>
      <c r="J41" s="95">
        <f>[37]Julho!$G$13</f>
        <v>39</v>
      </c>
      <c r="K41" s="95">
        <f>[37]Julho!$G$14</f>
        <v>28</v>
      </c>
      <c r="L41" s="95">
        <f>[37]Julho!$G$15</f>
        <v>22</v>
      </c>
      <c r="M41" s="95">
        <f>[37]Julho!$G$16</f>
        <v>24</v>
      </c>
      <c r="N41" s="95">
        <f>[37]Julho!$G$17</f>
        <v>43</v>
      </c>
      <c r="O41" s="95">
        <f>[37]Julho!$G$18</f>
        <v>46</v>
      </c>
      <c r="P41" s="95">
        <f>[37]Julho!$E$19</f>
        <v>74.666666666666671</v>
      </c>
      <c r="Q41" s="95">
        <f>[37]Julho!$G$20</f>
        <v>36</v>
      </c>
      <c r="R41" s="95">
        <f>[37]Julho!$G$21</f>
        <v>30</v>
      </c>
      <c r="S41" s="95">
        <f>[37]Julho!$G$22</f>
        <v>49</v>
      </c>
      <c r="T41" s="95">
        <f>[37]Julho!$G$23</f>
        <v>47</v>
      </c>
      <c r="U41" s="95">
        <f>[37]Julho!$G$24</f>
        <v>47</v>
      </c>
      <c r="V41" s="95">
        <f>[37]Julho!$G$25</f>
        <v>31</v>
      </c>
      <c r="W41" s="95">
        <f>[37]Julho!$G$26</f>
        <v>30</v>
      </c>
      <c r="X41" s="95">
        <f>[37]Julho!$G$27</f>
        <v>25</v>
      </c>
      <c r="Y41" s="95">
        <f>[37]Julho!$G$28</f>
        <v>26</v>
      </c>
      <c r="Z41" s="95">
        <f>[37]Julho!$G$29</f>
        <v>24</v>
      </c>
      <c r="AA41" s="95">
        <f>[37]Julho!$G$30</f>
        <v>23</v>
      </c>
      <c r="AB41" s="95">
        <f>[37]Julho!$G$31</f>
        <v>29</v>
      </c>
      <c r="AC41" s="95">
        <f>[37]Julho!$G$32</f>
        <v>28</v>
      </c>
      <c r="AD41" s="95">
        <f>[37]Julho!$G$33</f>
        <v>46</v>
      </c>
      <c r="AE41" s="95">
        <f>[37]Julho!$G$34</f>
        <v>36</v>
      </c>
      <c r="AF41" s="95">
        <f>[37]Julho!$G$35</f>
        <v>31</v>
      </c>
      <c r="AG41" s="103">
        <f t="shared" si="3"/>
        <v>22</v>
      </c>
      <c r="AH41" s="102">
        <f t="shared" si="4"/>
        <v>34.860215053763433</v>
      </c>
      <c r="AJ41" t="s">
        <v>35</v>
      </c>
      <c r="AL41" t="s">
        <v>35</v>
      </c>
    </row>
    <row r="42" spans="1:39" x14ac:dyDescent="0.2">
      <c r="A42" s="51" t="s">
        <v>17</v>
      </c>
      <c r="B42" s="95">
        <f>[38]Julho!$G$5</f>
        <v>45</v>
      </c>
      <c r="C42" s="95">
        <f>[38]Julho!$G$6</f>
        <v>43</v>
      </c>
      <c r="D42" s="95">
        <f>[38]Julho!$G$7</f>
        <v>41</v>
      </c>
      <c r="E42" s="95">
        <f>[38]Julho!$G$8</f>
        <v>39</v>
      </c>
      <c r="F42" s="95">
        <f>[38]Julho!$G$9</f>
        <v>36</v>
      </c>
      <c r="G42" s="95">
        <f>[38]Julho!$G$10</f>
        <v>29</v>
      </c>
      <c r="H42" s="95">
        <f>[38]Julho!$G$11</f>
        <v>34</v>
      </c>
      <c r="I42" s="95">
        <f>[38]Julho!$G$12</f>
        <v>36</v>
      </c>
      <c r="J42" s="95">
        <f>[38]Julho!$G$13</f>
        <v>41</v>
      </c>
      <c r="K42" s="95">
        <f>[38]Julho!$G$14</f>
        <v>35</v>
      </c>
      <c r="L42" s="95">
        <f>[38]Julho!$G$15</f>
        <v>35</v>
      </c>
      <c r="M42" s="95">
        <f>[38]Julho!$G$16</f>
        <v>31</v>
      </c>
      <c r="N42" s="95">
        <f>[38]Julho!$G$17</f>
        <v>60</v>
      </c>
      <c r="O42" s="95">
        <f>[38]Julho!$G$18</f>
        <v>47</v>
      </c>
      <c r="P42" s="95">
        <f>[38]Julho!$G$19</f>
        <v>31</v>
      </c>
      <c r="Q42" s="95">
        <f>[38]Julho!$G$20</f>
        <v>48</v>
      </c>
      <c r="R42" s="95">
        <f>[38]Julho!$G$21</f>
        <v>53</v>
      </c>
      <c r="S42" s="95">
        <f>[38]Julho!$G$22</f>
        <v>62</v>
      </c>
      <c r="T42" s="95">
        <f>[38]Julho!$G$23</f>
        <v>56</v>
      </c>
      <c r="U42" s="95">
        <f>[38]Julho!$G$24</f>
        <v>48</v>
      </c>
      <c r="V42" s="95">
        <f>[38]Julho!$G$25</f>
        <v>34</v>
      </c>
      <c r="W42" s="95">
        <f>[38]Julho!$G$26</f>
        <v>29</v>
      </c>
      <c r="X42" s="95">
        <f>[38]Julho!$G$27</f>
        <v>29</v>
      </c>
      <c r="Y42" s="95">
        <f>[38]Julho!$G$28</f>
        <v>28</v>
      </c>
      <c r="Z42" s="95">
        <f>[38]Julho!$G$29</f>
        <v>26</v>
      </c>
      <c r="AA42" s="95">
        <f>[38]Julho!$G$30</f>
        <v>29</v>
      </c>
      <c r="AB42" s="95">
        <f>[38]Julho!$G$31</f>
        <v>47</v>
      </c>
      <c r="AC42" s="95">
        <f>[38]Julho!$G$32</f>
        <v>58</v>
      </c>
      <c r="AD42" s="95">
        <f>[38]Julho!$G$33</f>
        <v>65</v>
      </c>
      <c r="AE42" s="95">
        <f>[38]Julho!$G$34</f>
        <v>43</v>
      </c>
      <c r="AF42" s="95">
        <f>[38]Julho!$G$35</f>
        <v>29</v>
      </c>
      <c r="AG42" s="103">
        <f t="shared" si="3"/>
        <v>26</v>
      </c>
      <c r="AH42" s="102">
        <f t="shared" si="4"/>
        <v>40.87096774193548</v>
      </c>
    </row>
    <row r="43" spans="1:39" x14ac:dyDescent="0.2">
      <c r="A43" s="51" t="s">
        <v>141</v>
      </c>
      <c r="B43" s="95">
        <f>[39]Julho!$G$5</f>
        <v>39</v>
      </c>
      <c r="C43" s="95">
        <f>[39]Julho!$G$6</f>
        <v>36</v>
      </c>
      <c r="D43" s="95">
        <f>[39]Julho!$G$7</f>
        <v>36</v>
      </c>
      <c r="E43" s="95">
        <f>[39]Julho!$G$8</f>
        <v>38</v>
      </c>
      <c r="F43" s="95">
        <f>[39]Julho!$G$9</f>
        <v>40</v>
      </c>
      <c r="G43" s="95">
        <f>[39]Julho!$G$10</f>
        <v>34</v>
      </c>
      <c r="H43" s="95">
        <f>[39]Julho!$G$11</f>
        <v>39</v>
      </c>
      <c r="I43" s="95">
        <f>[39]Julho!$G$12</f>
        <v>30</v>
      </c>
      <c r="J43" s="95">
        <f>[39]Julho!$G$13</f>
        <v>57</v>
      </c>
      <c r="K43" s="95">
        <f>[39]Julho!$G$14</f>
        <v>34</v>
      </c>
      <c r="L43" s="95">
        <f>[39]Julho!$G$15</f>
        <v>23</v>
      </c>
      <c r="M43" s="95">
        <f>[39]Julho!$G$16</f>
        <v>25</v>
      </c>
      <c r="N43" s="95">
        <f>[39]Julho!$G$17</f>
        <v>37</v>
      </c>
      <c r="O43" s="95">
        <f>[39]Julho!$G$18</f>
        <v>39</v>
      </c>
      <c r="P43" s="95">
        <f>[39]Julho!$G$19</f>
        <v>30</v>
      </c>
      <c r="Q43" s="95">
        <f>[39]Julho!$G$20</f>
        <v>35</v>
      </c>
      <c r="R43" s="95">
        <f>[39]Julho!$G$21</f>
        <v>30</v>
      </c>
      <c r="S43" s="95">
        <f>[39]Julho!$G$22</f>
        <v>55</v>
      </c>
      <c r="T43" s="95">
        <f>[39]Julho!$G$23</f>
        <v>54</v>
      </c>
      <c r="U43" s="95">
        <f>[39]Julho!$G$24</f>
        <v>50</v>
      </c>
      <c r="V43" s="95">
        <f>[39]Julho!$G$25</f>
        <v>40</v>
      </c>
      <c r="W43" s="95">
        <f>[39]Julho!$G$26</f>
        <v>39</v>
      </c>
      <c r="X43" s="95">
        <f>[39]Julho!$G$27</f>
        <v>30</v>
      </c>
      <c r="Y43" s="95">
        <f>[39]Julho!$G$28</f>
        <v>29</v>
      </c>
      <c r="Z43" s="95">
        <f>[39]Julho!$G$29</f>
        <v>31</v>
      </c>
      <c r="AA43" s="95">
        <f>[39]Julho!$G$30</f>
        <v>29</v>
      </c>
      <c r="AB43" s="95">
        <f>[39]Julho!$G$31</f>
        <v>32</v>
      </c>
      <c r="AC43" s="95">
        <f>[39]Julho!$G$32</f>
        <v>31</v>
      </c>
      <c r="AD43" s="95">
        <f>[39]Julho!$G$33</f>
        <v>47</v>
      </c>
      <c r="AE43" s="95">
        <f>[39]Julho!$G$34</f>
        <v>45</v>
      </c>
      <c r="AF43" s="95">
        <f>[39]Julho!$G$35</f>
        <v>31</v>
      </c>
      <c r="AG43" s="103">
        <f t="shared" si="3"/>
        <v>23</v>
      </c>
      <c r="AH43" s="102">
        <f t="shared" si="4"/>
        <v>36.935483870967744</v>
      </c>
      <c r="AJ43" t="s">
        <v>35</v>
      </c>
      <c r="AL43" t="s">
        <v>35</v>
      </c>
      <c r="AM43" t="s">
        <v>35</v>
      </c>
    </row>
    <row r="44" spans="1:39" x14ac:dyDescent="0.2">
      <c r="A44" s="51" t="s">
        <v>18</v>
      </c>
      <c r="B44" s="95">
        <f>[40]Julho!$G$5</f>
        <v>31</v>
      </c>
      <c r="C44" s="95">
        <f>[40]Julho!$G$6</f>
        <v>34</v>
      </c>
      <c r="D44" s="95">
        <f>[40]Julho!$G$7</f>
        <v>30</v>
      </c>
      <c r="E44" s="95">
        <f>[40]Julho!$G$8</f>
        <v>25</v>
      </c>
      <c r="F44" s="95">
        <f>[40]Julho!$G$9</f>
        <v>25</v>
      </c>
      <c r="G44" s="95">
        <f>[40]Julho!$G$10</f>
        <v>31</v>
      </c>
      <c r="H44" s="95">
        <f>[40]Julho!$G$11</f>
        <v>33</v>
      </c>
      <c r="I44" s="95">
        <f>[40]Julho!$G$12</f>
        <v>32</v>
      </c>
      <c r="J44" s="95">
        <f>[40]Julho!$G$13</f>
        <v>29</v>
      </c>
      <c r="K44" s="95">
        <f>[40]Julho!$G$14</f>
        <v>29</v>
      </c>
      <c r="L44" s="95">
        <f>[40]Julho!$G$15</f>
        <v>25</v>
      </c>
      <c r="M44" s="95">
        <f>[40]Julho!$G$16</f>
        <v>26</v>
      </c>
      <c r="N44" s="95">
        <f>[40]Julho!$G$17</f>
        <v>52</v>
      </c>
      <c r="O44" s="95">
        <f>[40]Julho!$G$18</f>
        <v>55</v>
      </c>
      <c r="P44" s="95">
        <f>[40]Julho!$G$19</f>
        <v>24</v>
      </c>
      <c r="Q44" s="95">
        <f>[40]Julho!$G$20</f>
        <v>31</v>
      </c>
      <c r="R44" s="95">
        <f>[40]Julho!$G$21</f>
        <v>28</v>
      </c>
      <c r="S44" s="95">
        <f>[40]Julho!$G$22</f>
        <v>42</v>
      </c>
      <c r="T44" s="95">
        <f>[40]Julho!$G$23</f>
        <v>45</v>
      </c>
      <c r="U44" s="95">
        <f>[40]Julho!$G$24</f>
        <v>46</v>
      </c>
      <c r="V44" s="95">
        <f>[40]Julho!$G$25</f>
        <v>30</v>
      </c>
      <c r="W44" s="95">
        <f>[40]Julho!$G$26</f>
        <v>33</v>
      </c>
      <c r="X44" s="95">
        <f>[40]Julho!$G$27</f>
        <v>28</v>
      </c>
      <c r="Y44" s="95">
        <f>[40]Julho!$G$28</f>
        <v>26</v>
      </c>
      <c r="Z44" s="95">
        <f>[40]Julho!$G$29</f>
        <v>22</v>
      </c>
      <c r="AA44" s="95">
        <f>[40]Julho!$G$30</f>
        <v>23</v>
      </c>
      <c r="AB44" s="95">
        <f>[40]Julho!$G$31</f>
        <v>27</v>
      </c>
      <c r="AC44" s="95">
        <f>[40]Julho!$G$32</f>
        <v>26</v>
      </c>
      <c r="AD44" s="95">
        <f>[40]Julho!$G$33</f>
        <v>43</v>
      </c>
      <c r="AE44" s="95">
        <f>[40]Julho!$G$34</f>
        <v>29</v>
      </c>
      <c r="AF44" s="95">
        <f>[40]Julho!$G$35</f>
        <v>27</v>
      </c>
      <c r="AG44" s="103">
        <f t="shared" si="3"/>
        <v>22</v>
      </c>
      <c r="AH44" s="102">
        <f t="shared" si="4"/>
        <v>31.838709677419356</v>
      </c>
    </row>
    <row r="45" spans="1:39" hidden="1" x14ac:dyDescent="0.2">
      <c r="A45" s="51" t="s">
        <v>146</v>
      </c>
      <c r="B45" s="95" t="str">
        <f>[41]Julho!$G$5</f>
        <v>*</v>
      </c>
      <c r="C45" s="95" t="str">
        <f>[41]Julho!$G$6</f>
        <v>*</v>
      </c>
      <c r="D45" s="95" t="str">
        <f>[41]Julho!$G$7</f>
        <v>*</v>
      </c>
      <c r="E45" s="95" t="str">
        <f>[41]Julho!$G$8</f>
        <v>*</v>
      </c>
      <c r="F45" s="95" t="str">
        <f>[41]Julho!$G$9</f>
        <v>*</v>
      </c>
      <c r="G45" s="95" t="str">
        <f>[41]Julho!$G$10</f>
        <v>*</v>
      </c>
      <c r="H45" s="95" t="str">
        <f>[41]Julho!$G$11</f>
        <v>*</v>
      </c>
      <c r="I45" s="95" t="str">
        <f>[41]Julho!$G$12</f>
        <v>*</v>
      </c>
      <c r="J45" s="95" t="str">
        <f>[41]Julho!$G$13</f>
        <v>*</v>
      </c>
      <c r="K45" s="95" t="str">
        <f>[41]Julho!$G$14</f>
        <v>*</v>
      </c>
      <c r="L45" s="95" t="str">
        <f>[41]Julho!$G$15</f>
        <v>*</v>
      </c>
      <c r="M45" s="95" t="str">
        <f>[41]Julho!$G$16</f>
        <v>*</v>
      </c>
      <c r="N45" s="95" t="str">
        <f>[41]Julho!$G$17</f>
        <v>*</v>
      </c>
      <c r="O45" s="95" t="str">
        <f>[41]Julho!$G$18</f>
        <v>*</v>
      </c>
      <c r="P45" s="95" t="str">
        <f>[41]Julho!$G$19</f>
        <v>*</v>
      </c>
      <c r="Q45" s="95" t="str">
        <f>[41]Julho!$G$20</f>
        <v>*</v>
      </c>
      <c r="R45" s="95" t="str">
        <f>[41]Julho!$G$21</f>
        <v>*</v>
      </c>
      <c r="S45" s="95" t="str">
        <f>[41]Julho!$G$22</f>
        <v>*</v>
      </c>
      <c r="T45" s="95" t="str">
        <f>[41]Julho!$G$23</f>
        <v>*</v>
      </c>
      <c r="U45" s="95" t="str">
        <f>[41]Julho!$G$24</f>
        <v>*</v>
      </c>
      <c r="V45" s="95" t="str">
        <f>[41]Julho!$G$25</f>
        <v>*</v>
      </c>
      <c r="W45" s="95" t="str">
        <f>[41]Julho!$G$26</f>
        <v>*</v>
      </c>
      <c r="X45" s="95" t="str">
        <f>[41]Julho!$G$27</f>
        <v>*</v>
      </c>
      <c r="Y45" s="95" t="str">
        <f>[41]Julho!$G$28</f>
        <v>*</v>
      </c>
      <c r="Z45" s="95" t="str">
        <f>[41]Julho!$G$29</f>
        <v>*</v>
      </c>
      <c r="AA45" s="95" t="str">
        <f>[41]Julho!$G$30</f>
        <v>*</v>
      </c>
      <c r="AB45" s="95" t="str">
        <f>[41]Julho!$G$31</f>
        <v>*</v>
      </c>
      <c r="AC45" s="95" t="str">
        <f>[41]Julho!$G$32</f>
        <v>*</v>
      </c>
      <c r="AD45" s="95" t="str">
        <f>[41]Julho!$G$33</f>
        <v>*</v>
      </c>
      <c r="AE45" s="95" t="str">
        <f>[41]Julho!$G$34</f>
        <v>*</v>
      </c>
      <c r="AF45" s="95" t="str">
        <f>[41]Julho!$G$35</f>
        <v>*</v>
      </c>
      <c r="AG45" s="103" t="s">
        <v>207</v>
      </c>
      <c r="AH45" s="102" t="s">
        <v>207</v>
      </c>
      <c r="AJ45" s="12" t="s">
        <v>35</v>
      </c>
      <c r="AL45" t="s">
        <v>35</v>
      </c>
    </row>
    <row r="46" spans="1:39" x14ac:dyDescent="0.2">
      <c r="A46" s="51" t="s">
        <v>19</v>
      </c>
      <c r="B46" s="95">
        <f>[42]Julho!$G$5</f>
        <v>48</v>
      </c>
      <c r="C46" s="95">
        <f>[42]Julho!$G$6</f>
        <v>38</v>
      </c>
      <c r="D46" s="95">
        <f>[42]Julho!$G$7</f>
        <v>44</v>
      </c>
      <c r="E46" s="95">
        <f>[42]Julho!$G$8</f>
        <v>42</v>
      </c>
      <c r="F46" s="95">
        <f>[42]Julho!$G$9</f>
        <v>39</v>
      </c>
      <c r="G46" s="95">
        <f>[42]Julho!$G$10</f>
        <v>46</v>
      </c>
      <c r="H46" s="95">
        <f>[42]Julho!$G$11</f>
        <v>56</v>
      </c>
      <c r="I46" s="95">
        <f>[42]Julho!$G$12</f>
        <v>45</v>
      </c>
      <c r="J46" s="95">
        <f>[42]Julho!$G$13</f>
        <v>59</v>
      </c>
      <c r="K46" s="95">
        <f>[42]Julho!$G$14</f>
        <v>57</v>
      </c>
      <c r="L46" s="95">
        <f>[42]Julho!$G$15</f>
        <v>45</v>
      </c>
      <c r="M46" s="95">
        <f>[42]Julho!$G$16</f>
        <v>35</v>
      </c>
      <c r="N46" s="95">
        <f>[42]Julho!$G$17</f>
        <v>60</v>
      </c>
      <c r="O46" s="95">
        <f>[42]Julho!$G$18</f>
        <v>49</v>
      </c>
      <c r="P46" s="95">
        <f>[42]Julho!$G$19</f>
        <v>44</v>
      </c>
      <c r="Q46" s="95">
        <f>[42]Julho!$G$20</f>
        <v>49</v>
      </c>
      <c r="R46" s="95">
        <f>[42]Julho!$G$21</f>
        <v>72</v>
      </c>
      <c r="S46" s="95">
        <f>[42]Julho!$G$22</f>
        <v>66</v>
      </c>
      <c r="T46" s="95">
        <f>[42]Julho!$G$23</f>
        <v>62</v>
      </c>
      <c r="U46" s="95">
        <f>[42]Julho!$G$24</f>
        <v>48</v>
      </c>
      <c r="V46" s="95">
        <f>[42]Julho!$G$25</f>
        <v>46</v>
      </c>
      <c r="W46" s="95">
        <f>[42]Julho!$G$26</f>
        <v>32</v>
      </c>
      <c r="X46" s="95">
        <f>[42]Julho!$G$27</f>
        <v>33</v>
      </c>
      <c r="Y46" s="95">
        <f>[42]Julho!$G$28</f>
        <v>30</v>
      </c>
      <c r="Z46" s="95">
        <f>[42]Julho!$G$29</f>
        <v>26</v>
      </c>
      <c r="AA46" s="95">
        <f>[42]Julho!$G$30</f>
        <v>33</v>
      </c>
      <c r="AB46" s="95">
        <f>[42]Julho!$G$31</f>
        <v>88</v>
      </c>
      <c r="AC46" s="95">
        <f>[42]Julho!$G$32</f>
        <v>85</v>
      </c>
      <c r="AD46" s="95">
        <f>[42]Julho!$G$33</f>
        <v>75</v>
      </c>
      <c r="AE46" s="95">
        <f>[42]Julho!$G$34</f>
        <v>59</v>
      </c>
      <c r="AF46" s="95">
        <f>[42]Julho!$G$35</f>
        <v>37</v>
      </c>
      <c r="AG46" s="103">
        <f t="shared" si="3"/>
        <v>26</v>
      </c>
      <c r="AH46" s="102">
        <f t="shared" si="4"/>
        <v>49.935483870967744</v>
      </c>
      <c r="AI46" s="12" t="s">
        <v>35</v>
      </c>
      <c r="AJ46" t="s">
        <v>35</v>
      </c>
      <c r="AK46" t="s">
        <v>35</v>
      </c>
      <c r="AL46" t="s">
        <v>35</v>
      </c>
    </row>
    <row r="47" spans="1:39" x14ac:dyDescent="0.2">
      <c r="A47" s="51" t="s">
        <v>23</v>
      </c>
      <c r="B47" s="95">
        <f>[43]Julho!$G$5</f>
        <v>32</v>
      </c>
      <c r="C47" s="95">
        <f>[43]Julho!$G$6</f>
        <v>29</v>
      </c>
      <c r="D47" s="95">
        <f>[43]Julho!$G$7</f>
        <v>30</v>
      </c>
      <c r="E47" s="95">
        <f>[43]Julho!$G$8</f>
        <v>29</v>
      </c>
      <c r="F47" s="95">
        <f>[43]Julho!$G$9</f>
        <v>26</v>
      </c>
      <c r="G47" s="95">
        <f>[43]Julho!$G$10</f>
        <v>26</v>
      </c>
      <c r="H47" s="95">
        <f>[43]Julho!$G$11</f>
        <v>32</v>
      </c>
      <c r="I47" s="95">
        <f>[43]Julho!$G$12</f>
        <v>36</v>
      </c>
      <c r="J47" s="95">
        <f>[43]Julho!$G$13</f>
        <v>36</v>
      </c>
      <c r="K47" s="95">
        <f>[43]Julho!$G$14</f>
        <v>33</v>
      </c>
      <c r="L47" s="95">
        <f>[43]Julho!$G$15</f>
        <v>33</v>
      </c>
      <c r="M47" s="95">
        <f>[43]Julho!$G$16</f>
        <v>31</v>
      </c>
      <c r="N47" s="95">
        <f>[43]Julho!$G$17</f>
        <v>51</v>
      </c>
      <c r="O47" s="95">
        <f>[43]Julho!$G$18</f>
        <v>37</v>
      </c>
      <c r="P47" s="95">
        <f>[43]Julho!$G$19</f>
        <v>24</v>
      </c>
      <c r="Q47" s="95">
        <f>[43]Julho!$G$20</f>
        <v>41</v>
      </c>
      <c r="R47" s="95">
        <f>[43]Julho!$G$21</f>
        <v>43</v>
      </c>
      <c r="S47" s="95">
        <f>[43]Julho!$G$22</f>
        <v>59</v>
      </c>
      <c r="T47" s="95">
        <f>[43]Julho!$G$23</f>
        <v>43</v>
      </c>
      <c r="U47" s="95">
        <f>[43]Julho!$G$24</f>
        <v>38</v>
      </c>
      <c r="V47" s="95">
        <f>[43]Julho!$G$25</f>
        <v>27</v>
      </c>
      <c r="W47" s="95">
        <f>[43]Julho!$G$26</f>
        <v>28</v>
      </c>
      <c r="X47" s="95">
        <f>[43]Julho!$G$27</f>
        <v>26</v>
      </c>
      <c r="Y47" s="95">
        <f>[43]Julho!$G$28</f>
        <v>23</v>
      </c>
      <c r="Z47" s="95">
        <f>[43]Julho!$G$29</f>
        <v>21</v>
      </c>
      <c r="AA47" s="95">
        <f>[43]Julho!$G$30</f>
        <v>22</v>
      </c>
      <c r="AB47" s="95">
        <f>[43]Julho!$G$31</f>
        <v>25</v>
      </c>
      <c r="AC47" s="95">
        <f>[43]Julho!$G$32</f>
        <v>55</v>
      </c>
      <c r="AD47" s="95">
        <f>[43]Julho!$G$33</f>
        <v>55</v>
      </c>
      <c r="AE47" s="95">
        <f>[43]Julho!$G$34</f>
        <v>28</v>
      </c>
      <c r="AF47" s="95">
        <f>[43]Julho!$G$35</f>
        <v>19</v>
      </c>
      <c r="AG47" s="103">
        <f t="shared" si="3"/>
        <v>19</v>
      </c>
      <c r="AH47" s="102">
        <f t="shared" si="4"/>
        <v>33.483870967741936</v>
      </c>
      <c r="AL47" t="s">
        <v>35</v>
      </c>
    </row>
    <row r="48" spans="1:39" x14ac:dyDescent="0.2">
      <c r="A48" s="51" t="s">
        <v>34</v>
      </c>
      <c r="B48" s="95">
        <f>[44]Julho!$G$5</f>
        <v>23</v>
      </c>
      <c r="C48" s="95">
        <f>[44]Julho!$G$6</f>
        <v>23</v>
      </c>
      <c r="D48" s="95">
        <f>[44]Julho!$G$7</f>
        <v>22</v>
      </c>
      <c r="E48" s="95">
        <f>[44]Julho!$G$8</f>
        <v>19</v>
      </c>
      <c r="F48" s="95">
        <f>[44]Julho!$G$9</f>
        <v>21</v>
      </c>
      <c r="G48" s="95">
        <f>[44]Julho!$G$10</f>
        <v>23</v>
      </c>
      <c r="H48" s="95">
        <f>[44]Julho!$G$11</f>
        <v>25</v>
      </c>
      <c r="I48" s="95">
        <f>[44]Julho!$G$12</f>
        <v>26</v>
      </c>
      <c r="J48" s="95">
        <f>[44]Julho!$G$13</f>
        <v>28</v>
      </c>
      <c r="K48" s="95">
        <f>[44]Julho!$G$14</f>
        <v>22</v>
      </c>
      <c r="L48" s="95">
        <f>[44]Julho!$G$15</f>
        <v>16</v>
      </c>
      <c r="M48" s="95">
        <f>[44]Julho!$G$16</f>
        <v>22</v>
      </c>
      <c r="N48" s="95">
        <f>[44]Julho!$G$17</f>
        <v>42</v>
      </c>
      <c r="O48" s="95">
        <f>[44]Julho!$G$18</f>
        <v>47</v>
      </c>
      <c r="P48" s="95">
        <f>[44]Julho!$G$19</f>
        <v>31</v>
      </c>
      <c r="Q48" s="95">
        <f>[44]Julho!$G$20</f>
        <v>27</v>
      </c>
      <c r="R48" s="95">
        <f>[44]Julho!$G$21</f>
        <v>24</v>
      </c>
      <c r="S48" s="95">
        <f>[44]Julho!$G$22</f>
        <v>46</v>
      </c>
      <c r="T48" s="95">
        <f>[44]Julho!$G$23</f>
        <v>46</v>
      </c>
      <c r="U48" s="95">
        <f>[44]Julho!$G$24</f>
        <v>23</v>
      </c>
      <c r="V48" s="95">
        <f>[44]Julho!$G$25</f>
        <v>23</v>
      </c>
      <c r="W48" s="95">
        <f>[44]Julho!$G$26</f>
        <v>26</v>
      </c>
      <c r="X48" s="95">
        <f>[44]Julho!$G$27</f>
        <v>25</v>
      </c>
      <c r="Y48" s="95">
        <f>[44]Julho!$G$28</f>
        <v>19</v>
      </c>
      <c r="Z48" s="95">
        <f>[44]Julho!$G$29</f>
        <v>15</v>
      </c>
      <c r="AA48" s="95">
        <f>[44]Julho!$G$30</f>
        <v>21</v>
      </c>
      <c r="AB48" s="95">
        <f>[44]Julho!$G$31</f>
        <v>22</v>
      </c>
      <c r="AC48" s="95">
        <f>[44]Julho!$G$32</f>
        <v>19</v>
      </c>
      <c r="AD48" s="95">
        <f>[44]Julho!$G$33</f>
        <v>28</v>
      </c>
      <c r="AE48" s="95">
        <f>[44]Julho!$G$34</f>
        <v>20</v>
      </c>
      <c r="AF48" s="95">
        <f>[44]Julho!$G$35</f>
        <v>21</v>
      </c>
      <c r="AG48" s="103">
        <f t="shared" si="3"/>
        <v>15</v>
      </c>
      <c r="AH48" s="102">
        <f t="shared" si="4"/>
        <v>25.64516129032258</v>
      </c>
      <c r="AI48" s="12" t="s">
        <v>35</v>
      </c>
      <c r="AJ48" t="s">
        <v>35</v>
      </c>
      <c r="AK48" t="s">
        <v>35</v>
      </c>
    </row>
    <row r="49" spans="1:38" x14ac:dyDescent="0.2">
      <c r="A49" s="51" t="s">
        <v>20</v>
      </c>
      <c r="B49" s="95">
        <f>[45]Julho!$G$5</f>
        <v>31</v>
      </c>
      <c r="C49" s="95">
        <f>[45]Julho!$G$6</f>
        <v>19</v>
      </c>
      <c r="D49" s="95">
        <f>[45]Julho!$G$7</f>
        <v>26</v>
      </c>
      <c r="E49" s="95">
        <f>[45]Julho!$G$8</f>
        <v>29</v>
      </c>
      <c r="F49" s="95">
        <f>[45]Julho!$G$9</f>
        <v>30</v>
      </c>
      <c r="G49" s="95">
        <f>[45]Julho!$G$10</f>
        <v>30</v>
      </c>
      <c r="H49" s="95">
        <f>[45]Julho!$G$11</f>
        <v>31</v>
      </c>
      <c r="I49" s="95">
        <f>[45]Julho!$G$12</f>
        <v>21</v>
      </c>
      <c r="J49" s="95">
        <f>[45]Julho!$G$13</f>
        <v>31</v>
      </c>
      <c r="K49" s="95">
        <f>[45]Julho!$G$14</f>
        <v>31</v>
      </c>
      <c r="L49" s="95">
        <f>[45]Julho!$G$15</f>
        <v>19</v>
      </c>
      <c r="M49" s="95">
        <f>[45]Julho!$G$16</f>
        <v>18</v>
      </c>
      <c r="N49" s="95">
        <f>[45]Julho!$G$17</f>
        <v>42</v>
      </c>
      <c r="O49" s="95">
        <f>[45]Julho!$G$18</f>
        <v>35</v>
      </c>
      <c r="P49" s="95">
        <f>[45]Julho!$G$19</f>
        <v>22</v>
      </c>
      <c r="Q49" s="95">
        <f>[45]Julho!$G$20</f>
        <v>29</v>
      </c>
      <c r="R49" s="95">
        <f>[45]Julho!$G$21</f>
        <v>34</v>
      </c>
      <c r="S49" s="95">
        <f>[45]Julho!$G$22</f>
        <v>40</v>
      </c>
      <c r="T49" s="95">
        <f>[45]Julho!$G$23</f>
        <v>39</v>
      </c>
      <c r="U49" s="95">
        <f>[45]Julho!$G$24</f>
        <v>39</v>
      </c>
      <c r="V49" s="95">
        <f>[45]Julho!$G$25</f>
        <v>33</v>
      </c>
      <c r="W49" s="95">
        <f>[45]Julho!$G$26</f>
        <v>32</v>
      </c>
      <c r="X49" s="95">
        <f>[45]Julho!$G$27</f>
        <v>26</v>
      </c>
      <c r="Y49" s="95">
        <f>[45]Julho!$G$28</f>
        <v>17</v>
      </c>
      <c r="Z49" s="95">
        <f>[45]Julho!$G$29</f>
        <v>27</v>
      </c>
      <c r="AA49" s="95">
        <f>[45]Julho!$G$30</f>
        <v>26</v>
      </c>
      <c r="AB49" s="95">
        <f>[45]Julho!$G$31</f>
        <v>21</v>
      </c>
      <c r="AC49" s="95">
        <f>[45]Julho!$G$32</f>
        <v>23</v>
      </c>
      <c r="AD49" s="95">
        <f>[45]Julho!$G$33</f>
        <v>33</v>
      </c>
      <c r="AE49" s="95">
        <f>[45]Julho!$G$34</f>
        <v>34</v>
      </c>
      <c r="AF49" s="95">
        <f>[45]Julho!$G$35</f>
        <v>22</v>
      </c>
      <c r="AG49" s="103">
        <f t="shared" si="3"/>
        <v>17</v>
      </c>
      <c r="AH49" s="102">
        <f t="shared" si="4"/>
        <v>28.70967741935484</v>
      </c>
      <c r="AJ49" t="s">
        <v>35</v>
      </c>
    </row>
    <row r="50" spans="1:38" s="5" customFormat="1" ht="17.100000000000001" customHeight="1" x14ac:dyDescent="0.2">
      <c r="A50" s="106" t="s">
        <v>209</v>
      </c>
      <c r="B50" s="97">
        <f t="shared" ref="B50:AG50" si="5">MIN(B5:B49)</f>
        <v>23</v>
      </c>
      <c r="C50" s="97">
        <f t="shared" si="5"/>
        <v>19</v>
      </c>
      <c r="D50" s="97">
        <f t="shared" si="5"/>
        <v>22</v>
      </c>
      <c r="E50" s="97">
        <f t="shared" si="5"/>
        <v>19</v>
      </c>
      <c r="F50" s="97">
        <f t="shared" si="5"/>
        <v>21</v>
      </c>
      <c r="G50" s="97">
        <f t="shared" si="5"/>
        <v>21</v>
      </c>
      <c r="H50" s="97">
        <f t="shared" si="5"/>
        <v>20</v>
      </c>
      <c r="I50" s="97">
        <f t="shared" si="5"/>
        <v>21</v>
      </c>
      <c r="J50" s="97">
        <f t="shared" si="5"/>
        <v>24</v>
      </c>
      <c r="K50" s="97">
        <f t="shared" si="5"/>
        <v>16</v>
      </c>
      <c r="L50" s="97">
        <f t="shared" si="5"/>
        <v>16</v>
      </c>
      <c r="M50" s="97">
        <f t="shared" si="5"/>
        <v>18</v>
      </c>
      <c r="N50" s="97">
        <f t="shared" si="5"/>
        <v>36</v>
      </c>
      <c r="O50" s="97">
        <f t="shared" si="5"/>
        <v>34</v>
      </c>
      <c r="P50" s="97">
        <f t="shared" si="5"/>
        <v>22</v>
      </c>
      <c r="Q50" s="97">
        <f t="shared" si="5"/>
        <v>26</v>
      </c>
      <c r="R50" s="97">
        <f t="shared" si="5"/>
        <v>20</v>
      </c>
      <c r="S50" s="97">
        <f t="shared" si="5"/>
        <v>28</v>
      </c>
      <c r="T50" s="97">
        <f t="shared" si="5"/>
        <v>33</v>
      </c>
      <c r="U50" s="97">
        <f t="shared" si="5"/>
        <v>23</v>
      </c>
      <c r="V50" s="97">
        <f t="shared" si="5"/>
        <v>22</v>
      </c>
      <c r="W50" s="97">
        <f t="shared" si="5"/>
        <v>26</v>
      </c>
      <c r="X50" s="97">
        <f t="shared" si="5"/>
        <v>22</v>
      </c>
      <c r="Y50" s="97">
        <f t="shared" si="5"/>
        <v>17</v>
      </c>
      <c r="Z50" s="97">
        <f t="shared" si="5"/>
        <v>15</v>
      </c>
      <c r="AA50" s="97">
        <f t="shared" si="5"/>
        <v>18</v>
      </c>
      <c r="AB50" s="97">
        <f t="shared" si="5"/>
        <v>20</v>
      </c>
      <c r="AC50" s="97">
        <f t="shared" si="5"/>
        <v>19</v>
      </c>
      <c r="AD50" s="97">
        <f t="shared" si="5"/>
        <v>28</v>
      </c>
      <c r="AE50" s="97">
        <f t="shared" si="5"/>
        <v>20</v>
      </c>
      <c r="AF50" s="97">
        <f t="shared" ref="AF50" si="6">MIN(AF5:AF49)</f>
        <v>17</v>
      </c>
      <c r="AG50" s="103">
        <f t="shared" si="5"/>
        <v>15</v>
      </c>
      <c r="AH50" s="104"/>
      <c r="AL50" s="5" t="s">
        <v>35</v>
      </c>
    </row>
    <row r="51" spans="1:38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52" t="s">
        <v>35</v>
      </c>
      <c r="AF51" s="52"/>
      <c r="AG51" s="47"/>
      <c r="AH51" s="48"/>
    </row>
    <row r="52" spans="1:38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74"/>
      <c r="AF52" s="82"/>
      <c r="AG52" s="47"/>
      <c r="AH52" s="46"/>
      <c r="AJ52" s="12" t="s">
        <v>35</v>
      </c>
      <c r="AL52" t="s">
        <v>35</v>
      </c>
    </row>
    <row r="53" spans="1:38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47"/>
      <c r="AH54" s="76"/>
    </row>
    <row r="55" spans="1:38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49"/>
      <c r="AF55" s="49"/>
      <c r="AG55" s="47"/>
      <c r="AH55" s="48"/>
      <c r="AL55" t="s">
        <v>35</v>
      </c>
    </row>
    <row r="56" spans="1:38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50"/>
      <c r="AF56" s="50"/>
      <c r="AG56" s="47"/>
      <c r="AH56" s="48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7"/>
    </row>
    <row r="58" spans="1:38" x14ac:dyDescent="0.2">
      <c r="AG58" s="7"/>
    </row>
    <row r="62" spans="1:38" x14ac:dyDescent="0.2">
      <c r="AL62" t="s">
        <v>35</v>
      </c>
    </row>
    <row r="63" spans="1:38" x14ac:dyDescent="0.2">
      <c r="P63" s="2" t="s">
        <v>35</v>
      </c>
      <c r="AE63" s="2" t="s">
        <v>35</v>
      </c>
      <c r="AI63" t="s">
        <v>35</v>
      </c>
    </row>
    <row r="64" spans="1:38" x14ac:dyDescent="0.2">
      <c r="T64" s="2" t="s">
        <v>35</v>
      </c>
      <c r="Z64" s="2" t="s">
        <v>35</v>
      </c>
    </row>
    <row r="66" spans="7:14" x14ac:dyDescent="0.2">
      <c r="N66" s="2" t="s">
        <v>35</v>
      </c>
    </row>
    <row r="67" spans="7:14" x14ac:dyDescent="0.2">
      <c r="G67" s="2" t="s">
        <v>35</v>
      </c>
    </row>
    <row r="69" spans="7:14" x14ac:dyDescent="0.2">
      <c r="J69" s="2" t="s">
        <v>35</v>
      </c>
    </row>
  </sheetData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"/>
  <sheetViews>
    <sheetView showGridLines="0" zoomScale="90" zoomScaleNormal="90" workbookViewId="0">
      <selection activeCell="Q26" sqref="Q2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x14ac:dyDescent="0.2">
      <c r="A1" s="132" t="s">
        <v>221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7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7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27</v>
      </c>
      <c r="AH3" s="100" t="s">
        <v>26</v>
      </c>
    </row>
    <row r="4" spans="1:37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  <c r="AH4" s="100" t="s">
        <v>25</v>
      </c>
    </row>
    <row r="5" spans="1:37" s="5" customFormat="1" x14ac:dyDescent="0.2">
      <c r="A5" s="51" t="s">
        <v>30</v>
      </c>
      <c r="B5" s="93">
        <f>[1]Julho!$H$5</f>
        <v>5.7600000000000007</v>
      </c>
      <c r="C5" s="93">
        <f>[1]Julho!$H$6</f>
        <v>8.2799999999999994</v>
      </c>
      <c r="D5" s="93">
        <f>[1]Julho!$H$7</f>
        <v>11.16</v>
      </c>
      <c r="E5" s="93">
        <f>[1]Julho!$H$8</f>
        <v>9</v>
      </c>
      <c r="F5" s="93">
        <f>[1]Julho!$H$9</f>
        <v>6.12</v>
      </c>
      <c r="G5" s="93">
        <f>[1]Julho!$H$10</f>
        <v>11.879999999999999</v>
      </c>
      <c r="H5" s="93">
        <f>[1]Julho!$H$11</f>
        <v>12.24</v>
      </c>
      <c r="I5" s="93">
        <f>[1]Julho!$H$12</f>
        <v>17.28</v>
      </c>
      <c r="J5" s="93">
        <f>[1]Julho!$H$13</f>
        <v>4.6800000000000006</v>
      </c>
      <c r="K5" s="93">
        <f>[1]Julho!$H$14</f>
        <v>12.24</v>
      </c>
      <c r="L5" s="93">
        <f>[1]Julho!$H$15</f>
        <v>12.6</v>
      </c>
      <c r="M5" s="93">
        <f>[1]Julho!$H$16</f>
        <v>19.440000000000001</v>
      </c>
      <c r="N5" s="93">
        <f>[1]Julho!$H$17</f>
        <v>14.4</v>
      </c>
      <c r="O5" s="93">
        <f>[1]Julho!$H$18</f>
        <v>9</v>
      </c>
      <c r="P5" s="93">
        <f>[1]Julho!$H$19</f>
        <v>9.7200000000000006</v>
      </c>
      <c r="Q5" s="93">
        <f>[1]Julho!$H$20</f>
        <v>7.9200000000000008</v>
      </c>
      <c r="R5" s="93">
        <f>[1]Julho!$H$21</f>
        <v>11.520000000000001</v>
      </c>
      <c r="S5" s="93">
        <f>[1]Julho!$H$22</f>
        <v>11.16</v>
      </c>
      <c r="T5" s="93">
        <f>[1]Julho!$H$23</f>
        <v>9.3600000000000012</v>
      </c>
      <c r="U5" s="93">
        <f>[1]Julho!$H$24</f>
        <v>11.520000000000001</v>
      </c>
      <c r="V5" s="93">
        <f>[1]Julho!$H$25</f>
        <v>13.68</v>
      </c>
      <c r="W5" s="93">
        <f>[1]Julho!$H$26</f>
        <v>15.840000000000002</v>
      </c>
      <c r="X5" s="93">
        <f>[1]Julho!$H$27</f>
        <v>10.08</v>
      </c>
      <c r="Y5" s="93">
        <f>[1]Julho!$H$28</f>
        <v>10.08</v>
      </c>
      <c r="Z5" s="93">
        <f>[1]Julho!$H$29</f>
        <v>10.8</v>
      </c>
      <c r="AA5" s="93">
        <f>[1]Julho!$H$30</f>
        <v>8.64</v>
      </c>
      <c r="AB5" s="93">
        <f>[1]Julho!$H$31</f>
        <v>9.7200000000000006</v>
      </c>
      <c r="AC5" s="93">
        <f>[1]Julho!$H$32</f>
        <v>15.120000000000001</v>
      </c>
      <c r="AD5" s="93">
        <f>[1]Julho!$H$33</f>
        <v>9.3600000000000012</v>
      </c>
      <c r="AE5" s="93">
        <f>[1]Julho!$H$34</f>
        <v>9.3600000000000012</v>
      </c>
      <c r="AF5" s="93">
        <f>[1]Julho!$H$35</f>
        <v>0</v>
      </c>
      <c r="AG5" s="103">
        <f t="shared" ref="AG5" si="1">MAX(B5:AF5)</f>
        <v>19.440000000000001</v>
      </c>
      <c r="AH5" s="102">
        <f t="shared" ref="AH5" si="2">AVERAGE(B5:AF5)</f>
        <v>10.57935483870968</v>
      </c>
    </row>
    <row r="6" spans="1:37" x14ac:dyDescent="0.2">
      <c r="A6" s="51" t="s">
        <v>0</v>
      </c>
      <c r="B6" s="95">
        <f>[2]Julho!$H$5</f>
        <v>4.6800000000000006</v>
      </c>
      <c r="C6" s="95">
        <f>[2]Julho!$H$6</f>
        <v>10.44</v>
      </c>
      <c r="D6" s="95">
        <f>[2]Julho!$H$7</f>
        <v>14.04</v>
      </c>
      <c r="E6" s="95">
        <f>[2]Julho!$H$8</f>
        <v>10.8</v>
      </c>
      <c r="F6" s="95">
        <f>[2]Julho!$H$9</f>
        <v>10.8</v>
      </c>
      <c r="G6" s="95">
        <f>[2]Julho!$H$10</f>
        <v>9</v>
      </c>
      <c r="H6" s="95">
        <f>[2]Julho!$H$11</f>
        <v>9</v>
      </c>
      <c r="I6" s="95">
        <f>[2]Julho!$H$12</f>
        <v>11.520000000000001</v>
      </c>
      <c r="J6" s="95">
        <f>[2]Julho!$H$13</f>
        <v>6.84</v>
      </c>
      <c r="K6" s="95">
        <f>[2]Julho!$H$14</f>
        <v>8.2799999999999994</v>
      </c>
      <c r="L6" s="95">
        <f>[2]Julho!$H$15</f>
        <v>11.520000000000001</v>
      </c>
      <c r="M6" s="95">
        <f>[2]Julho!$H$16</f>
        <v>14.4</v>
      </c>
      <c r="N6" s="95">
        <f>[2]Julho!$H$17</f>
        <v>12.24</v>
      </c>
      <c r="O6" s="95">
        <f>[2]Julho!$H$18</f>
        <v>8.64</v>
      </c>
      <c r="P6" s="95">
        <f>[2]Julho!$H$19</f>
        <v>16.2</v>
      </c>
      <c r="Q6" s="95">
        <f>[2]Julho!$H$20</f>
        <v>0</v>
      </c>
      <c r="R6" s="95">
        <f>[2]Julho!$H$21</f>
        <v>3.24</v>
      </c>
      <c r="S6" s="95">
        <f>[2]Julho!$H$22</f>
        <v>6.84</v>
      </c>
      <c r="T6" s="95">
        <f>[2]Julho!$H$23</f>
        <v>9.3600000000000012</v>
      </c>
      <c r="U6" s="95">
        <f>[2]Julho!$H$24</f>
        <v>14.04</v>
      </c>
      <c r="V6" s="95">
        <f>[2]Julho!$H$25</f>
        <v>12.6</v>
      </c>
      <c r="W6" s="95">
        <f>[2]Julho!$H$26</f>
        <v>12.6</v>
      </c>
      <c r="X6" s="95">
        <f>[2]Julho!$H$27</f>
        <v>7.9200000000000008</v>
      </c>
      <c r="Y6" s="95">
        <f>[2]Julho!$H$28</f>
        <v>9</v>
      </c>
      <c r="Z6" s="95">
        <f>[2]Julho!$H$29</f>
        <v>10.8</v>
      </c>
      <c r="AA6" s="95">
        <f>[2]Julho!$H$30</f>
        <v>9.3600000000000012</v>
      </c>
      <c r="AB6" s="95">
        <f>[2]Julho!$H$31</f>
        <v>7.5600000000000005</v>
      </c>
      <c r="AC6" s="95">
        <f>[2]Julho!$H$32</f>
        <v>7.5600000000000005</v>
      </c>
      <c r="AD6" s="95">
        <f>[2]Julho!$H$33</f>
        <v>0</v>
      </c>
      <c r="AE6" s="95">
        <f>[2]Julho!$H$34</f>
        <v>10.8</v>
      </c>
      <c r="AF6" s="95">
        <f>[2]Julho!$H$35</f>
        <v>6.84</v>
      </c>
      <c r="AG6" s="103">
        <f t="shared" ref="AG6:AG49" si="3">MAX(B6:AF6)</f>
        <v>16.2</v>
      </c>
      <c r="AH6" s="102">
        <f t="shared" ref="AH6:AH49" si="4">AVERAGE(B6:AF6)</f>
        <v>9.2554838709677405</v>
      </c>
    </row>
    <row r="7" spans="1:37" x14ac:dyDescent="0.2">
      <c r="A7" s="51" t="s">
        <v>88</v>
      </c>
      <c r="B7" s="95" t="str">
        <f>[3]Julho!$H$5</f>
        <v>*</v>
      </c>
      <c r="C7" s="95" t="str">
        <f>[3]Julho!$H$6</f>
        <v>*</v>
      </c>
      <c r="D7" s="95" t="str">
        <f>[3]Julho!$H$7</f>
        <v>*</v>
      </c>
      <c r="E7" s="95" t="str">
        <f>[3]Julho!$H$8</f>
        <v>*</v>
      </c>
      <c r="F7" s="95" t="str">
        <f>[3]Julho!$H$9</f>
        <v>*</v>
      </c>
      <c r="G7" s="95" t="str">
        <f>[3]Julho!$H$10</f>
        <v>*</v>
      </c>
      <c r="H7" s="95" t="str">
        <f>[3]Julho!$H$11</f>
        <v>*</v>
      </c>
      <c r="I7" s="95" t="str">
        <f>[3]Julho!$H$12</f>
        <v>*</v>
      </c>
      <c r="J7" s="95" t="str">
        <f>[3]Julho!$H$13</f>
        <v>*</v>
      </c>
      <c r="K7" s="95" t="str">
        <f>[3]Julho!$H$14</f>
        <v>*</v>
      </c>
      <c r="L7" s="95" t="str">
        <f>[3]Julho!$H$15</f>
        <v>*</v>
      </c>
      <c r="M7" s="95" t="str">
        <f>[3]Julho!$H$16</f>
        <v>*</v>
      </c>
      <c r="N7" s="95" t="str">
        <f>[3]Julho!$H$17</f>
        <v>*</v>
      </c>
      <c r="O7" s="95" t="str">
        <f>[3]Julho!$H$18</f>
        <v>*</v>
      </c>
      <c r="P7" s="95" t="str">
        <f>[3]Julho!$H$19</f>
        <v>*</v>
      </c>
      <c r="Q7" s="95" t="str">
        <f>[3]Julho!$H$20</f>
        <v>*</v>
      </c>
      <c r="R7" s="95" t="str">
        <f>[3]Julho!$H$21</f>
        <v>*</v>
      </c>
      <c r="S7" s="95" t="str">
        <f>[3]Julho!$H$22</f>
        <v>*</v>
      </c>
      <c r="T7" s="95" t="str">
        <f>[3]Julho!$H$23</f>
        <v>*</v>
      </c>
      <c r="U7" s="95" t="str">
        <f>[3]Julho!$H$24</f>
        <v>*</v>
      </c>
      <c r="V7" s="95">
        <f>[3]Julho!$H$25</f>
        <v>20.16</v>
      </c>
      <c r="W7" s="95">
        <f>[3]Julho!$H$26</f>
        <v>21.6</v>
      </c>
      <c r="X7" s="95">
        <f>[3]Julho!$H$27</f>
        <v>13.32</v>
      </c>
      <c r="Y7" s="95">
        <f>[3]Julho!$H$28</f>
        <v>15.840000000000002</v>
      </c>
      <c r="Z7" s="95">
        <f>[3]Julho!$H$29</f>
        <v>16.2</v>
      </c>
      <c r="AA7" s="95">
        <f>[3]Julho!$H$30</f>
        <v>16.2</v>
      </c>
      <c r="AB7" s="95">
        <f>[3]Julho!$H$31</f>
        <v>15.48</v>
      </c>
      <c r="AC7" s="95">
        <f>[3]Julho!$H$32</f>
        <v>13.32</v>
      </c>
      <c r="AD7" s="95">
        <f>[3]Julho!$H$33</f>
        <v>9.7200000000000006</v>
      </c>
      <c r="AE7" s="95">
        <f>[3]Julho!$H$34</f>
        <v>17.28</v>
      </c>
      <c r="AF7" s="95">
        <f>[3]Julho!$H$35</f>
        <v>15.48</v>
      </c>
      <c r="AG7" s="103">
        <f t="shared" si="3"/>
        <v>21.6</v>
      </c>
      <c r="AH7" s="102">
        <f t="shared" si="4"/>
        <v>15.872727272727273</v>
      </c>
    </row>
    <row r="8" spans="1:37" x14ac:dyDescent="0.2">
      <c r="A8" s="51" t="s">
        <v>1</v>
      </c>
      <c r="B8" s="95">
        <f>[4]Julho!$H$5</f>
        <v>5.4</v>
      </c>
      <c r="C8" s="95">
        <f>[4]Julho!$H$6</f>
        <v>10.08</v>
      </c>
      <c r="D8" s="95">
        <f>[4]Julho!$H$7</f>
        <v>10.8</v>
      </c>
      <c r="E8" s="95">
        <f>[4]Julho!$H$8</f>
        <v>15.120000000000001</v>
      </c>
      <c r="F8" s="95">
        <f>[4]Julho!$H$9</f>
        <v>11.879999999999999</v>
      </c>
      <c r="G8" s="95">
        <f>[4]Julho!$H$10</f>
        <v>8.64</v>
      </c>
      <c r="H8" s="95">
        <f>[4]Julho!$H$11</f>
        <v>21.6</v>
      </c>
      <c r="I8" s="95">
        <f>[4]Julho!$H$12</f>
        <v>14.4</v>
      </c>
      <c r="J8" s="95">
        <f>[4]Julho!$H$13</f>
        <v>11.16</v>
      </c>
      <c r="K8" s="95">
        <f>[4]Julho!$H$14</f>
        <v>12.6</v>
      </c>
      <c r="L8" s="95">
        <f>[4]Julho!$H$15</f>
        <v>13.68</v>
      </c>
      <c r="M8" s="95">
        <f>[4]Julho!$H$16</f>
        <v>16.559999999999999</v>
      </c>
      <c r="N8" s="95">
        <f>[4]Julho!$H$17</f>
        <v>11.520000000000001</v>
      </c>
      <c r="O8" s="95">
        <f>[4]Julho!$H$18</f>
        <v>15.48</v>
      </c>
      <c r="P8" s="95">
        <f>[4]Julho!$H$19</f>
        <v>12.24</v>
      </c>
      <c r="Q8" s="95">
        <f>[4]Julho!$H$20</f>
        <v>5.04</v>
      </c>
      <c r="R8" s="95">
        <f>[4]Julho!$H$21</f>
        <v>5.4</v>
      </c>
      <c r="S8" s="95">
        <f>[4]Julho!$H$22</f>
        <v>7.9200000000000008</v>
      </c>
      <c r="T8" s="95">
        <f>[4]Julho!$H$23</f>
        <v>7.5600000000000005</v>
      </c>
      <c r="U8" s="95">
        <f>[4]Julho!$H$24</f>
        <v>14.76</v>
      </c>
      <c r="V8" s="95">
        <f>[4]Julho!$H$25</f>
        <v>19.440000000000001</v>
      </c>
      <c r="W8" s="95">
        <f>[4]Julho!$H$26</f>
        <v>23.400000000000002</v>
      </c>
      <c r="X8" s="95">
        <f>[4]Julho!$H$27</f>
        <v>14.04</v>
      </c>
      <c r="Y8" s="95">
        <f>[4]Julho!$H$28</f>
        <v>10.44</v>
      </c>
      <c r="Z8" s="95">
        <f>[4]Julho!$H$29</f>
        <v>15.48</v>
      </c>
      <c r="AA8" s="95">
        <f>[4]Julho!$H$30</f>
        <v>11.879999999999999</v>
      </c>
      <c r="AB8" s="95">
        <f>[4]Julho!$H$31</f>
        <v>9</v>
      </c>
      <c r="AC8" s="95">
        <f>[4]Julho!$H$32</f>
        <v>6.48</v>
      </c>
      <c r="AD8" s="95">
        <f>[4]Julho!$H$33</f>
        <v>10.08</v>
      </c>
      <c r="AE8" s="95">
        <f>[4]Julho!$H$34</f>
        <v>10.08</v>
      </c>
      <c r="AF8" s="95">
        <f>[4]Julho!$H$35</f>
        <v>10.44</v>
      </c>
      <c r="AG8" s="103">
        <f t="shared" si="3"/>
        <v>23.400000000000002</v>
      </c>
      <c r="AH8" s="102">
        <f t="shared" si="4"/>
        <v>12.019354838709678</v>
      </c>
    </row>
    <row r="9" spans="1:37" x14ac:dyDescent="0.2">
      <c r="A9" s="51" t="s">
        <v>151</v>
      </c>
      <c r="B9" s="95" t="str">
        <f>[5]Julho!$H$5</f>
        <v>*</v>
      </c>
      <c r="C9" s="95" t="str">
        <f>[5]Julho!$H$6</f>
        <v>*</v>
      </c>
      <c r="D9" s="95" t="str">
        <f>[5]Julho!$H$7</f>
        <v>*</v>
      </c>
      <c r="E9" s="95" t="str">
        <f>[5]Julho!$H$8</f>
        <v>*</v>
      </c>
      <c r="F9" s="95" t="str">
        <f>[5]Julho!$H$9</f>
        <v>*</v>
      </c>
      <c r="G9" s="95" t="str">
        <f>[5]Julho!$H$10</f>
        <v>*</v>
      </c>
      <c r="H9" s="95" t="str">
        <f>[5]Julho!$H$11</f>
        <v>*</v>
      </c>
      <c r="I9" s="95" t="str">
        <f>[5]Julho!$H$12</f>
        <v>*</v>
      </c>
      <c r="J9" s="95" t="str">
        <f>[5]Julho!$H$13</f>
        <v>*</v>
      </c>
      <c r="K9" s="95" t="str">
        <f>[5]Julho!$H$14</f>
        <v>*</v>
      </c>
      <c r="L9" s="95" t="str">
        <f>[5]Julho!$H$15</f>
        <v>*</v>
      </c>
      <c r="M9" s="95" t="str">
        <f>[5]Julho!$H$16</f>
        <v>*</v>
      </c>
      <c r="N9" s="95" t="str">
        <f>[5]Julho!$H$17</f>
        <v>*</v>
      </c>
      <c r="O9" s="95" t="str">
        <f>[5]Julho!$H$18</f>
        <v>*</v>
      </c>
      <c r="P9" s="95" t="str">
        <f>[5]Julho!$H$19</f>
        <v>*</v>
      </c>
      <c r="Q9" s="95" t="str">
        <f>[5]Julho!$H$20</f>
        <v>*</v>
      </c>
      <c r="R9" s="95" t="str">
        <f>[5]Julho!$H$21</f>
        <v>*</v>
      </c>
      <c r="S9" s="95" t="str">
        <f>[5]Julho!$H$22</f>
        <v>*</v>
      </c>
      <c r="T9" s="95">
        <f>[5]Julho!$H$23</f>
        <v>15.120000000000001</v>
      </c>
      <c r="U9" s="95">
        <f>[5]Julho!$H$24</f>
        <v>21.96</v>
      </c>
      <c r="V9" s="95">
        <f>[5]Julho!$H$25</f>
        <v>22.32</v>
      </c>
      <c r="W9" s="95">
        <f>[5]Julho!$H$26</f>
        <v>26.28</v>
      </c>
      <c r="X9" s="95">
        <f>[5]Julho!$H$27</f>
        <v>14.4</v>
      </c>
      <c r="Y9" s="95">
        <f>[5]Julho!$H$28</f>
        <v>17.64</v>
      </c>
      <c r="Z9" s="95">
        <f>[5]Julho!$H$29</f>
        <v>19.079999999999998</v>
      </c>
      <c r="AA9" s="95">
        <f>[5]Julho!$H$30</f>
        <v>12.96</v>
      </c>
      <c r="AB9" s="95">
        <f>[5]Julho!$H$31</f>
        <v>16.559999999999999</v>
      </c>
      <c r="AC9" s="95">
        <f>[5]Julho!$H$32</f>
        <v>12.96</v>
      </c>
      <c r="AD9" s="95">
        <f>[5]Julho!$H$33</f>
        <v>11.520000000000001</v>
      </c>
      <c r="AE9" s="95">
        <f>[5]Julho!$H$34</f>
        <v>18</v>
      </c>
      <c r="AF9" s="95">
        <f>[5]Julho!$H$35</f>
        <v>14.76</v>
      </c>
      <c r="AG9" s="103">
        <f t="shared" si="3"/>
        <v>26.28</v>
      </c>
      <c r="AH9" s="102">
        <f t="shared" si="4"/>
        <v>17.196923076923078</v>
      </c>
    </row>
    <row r="10" spans="1:37" x14ac:dyDescent="0.2">
      <c r="A10" s="51" t="s">
        <v>95</v>
      </c>
      <c r="B10" s="95">
        <f>[6]Julho!$H$5</f>
        <v>16.920000000000002</v>
      </c>
      <c r="C10" s="95">
        <f>[6]Julho!$H$6</f>
        <v>23.400000000000002</v>
      </c>
      <c r="D10" s="95">
        <f>[6]Julho!$H$7</f>
        <v>21.96</v>
      </c>
      <c r="E10" s="95">
        <f>[6]Julho!$H$8</f>
        <v>20.16</v>
      </c>
      <c r="F10" s="95">
        <f>[6]Julho!$H$9</f>
        <v>17.64</v>
      </c>
      <c r="G10" s="95">
        <f>[6]Julho!$H$10</f>
        <v>20.88</v>
      </c>
      <c r="H10" s="95">
        <f>[6]Julho!$H$11</f>
        <v>22.68</v>
      </c>
      <c r="I10" s="95">
        <f>[6]Julho!$H$12</f>
        <v>25.56</v>
      </c>
      <c r="J10" s="95">
        <f>[6]Julho!$H$13</f>
        <v>16.559999999999999</v>
      </c>
      <c r="K10" s="95">
        <f>[6]Julho!$H$14</f>
        <v>17.64</v>
      </c>
      <c r="L10" s="95">
        <f>[6]Julho!$H$15</f>
        <v>21.96</v>
      </c>
      <c r="M10" s="95">
        <f>[6]Julho!$H$16</f>
        <v>27</v>
      </c>
      <c r="N10" s="95">
        <f>[6]Julho!$H$17</f>
        <v>27.36</v>
      </c>
      <c r="O10" s="95">
        <f>[6]Julho!$H$18</f>
        <v>32.04</v>
      </c>
      <c r="P10" s="95">
        <f>[6]Julho!$H$19</f>
        <v>21.240000000000002</v>
      </c>
      <c r="Q10" s="95">
        <f>[6]Julho!$H$20</f>
        <v>14.4</v>
      </c>
      <c r="R10" s="95">
        <f>[6]Julho!$H$21</f>
        <v>15.840000000000002</v>
      </c>
      <c r="S10" s="95">
        <f>[6]Julho!$H$22</f>
        <v>21.6</v>
      </c>
      <c r="T10" s="95">
        <f>[6]Julho!$H$23</f>
        <v>26.64</v>
      </c>
      <c r="U10" s="95">
        <f>[6]Julho!$H$24</f>
        <v>23.759999999999998</v>
      </c>
      <c r="V10" s="95">
        <f>[6]Julho!$H$25</f>
        <v>24.48</v>
      </c>
      <c r="W10" s="95">
        <f>[6]Julho!$H$26</f>
        <v>27</v>
      </c>
      <c r="X10" s="95">
        <f>[6]Julho!$H$27</f>
        <v>23.759999999999998</v>
      </c>
      <c r="Y10" s="95">
        <f>[6]Julho!$H$28</f>
        <v>20.16</v>
      </c>
      <c r="Z10" s="95">
        <f>[6]Julho!$H$29</f>
        <v>18</v>
      </c>
      <c r="AA10" s="95">
        <f>[6]Julho!$H$30</f>
        <v>16.2</v>
      </c>
      <c r="AB10" s="95">
        <f>[6]Julho!$H$31</f>
        <v>20.52</v>
      </c>
      <c r="AC10" s="95">
        <f>[6]Julho!$H$32</f>
        <v>19.8</v>
      </c>
      <c r="AD10" s="95">
        <f>[6]Julho!$H$33</f>
        <v>26.28</v>
      </c>
      <c r="AE10" s="95">
        <f>[6]Julho!$H$34</f>
        <v>19.440000000000001</v>
      </c>
      <c r="AF10" s="95">
        <f>[6]Julho!$H$35</f>
        <v>21.6</v>
      </c>
      <c r="AG10" s="103">
        <f t="shared" si="3"/>
        <v>32.04</v>
      </c>
      <c r="AH10" s="102">
        <f t="shared" si="4"/>
        <v>21.692903225806454</v>
      </c>
    </row>
    <row r="11" spans="1:37" x14ac:dyDescent="0.2">
      <c r="A11" s="51" t="s">
        <v>52</v>
      </c>
      <c r="B11" s="95">
        <f>[7]Julho!$H$5</f>
        <v>14.76</v>
      </c>
      <c r="C11" s="95">
        <f>[7]Julho!$H$6</f>
        <v>15.120000000000001</v>
      </c>
      <c r="D11" s="95">
        <f>[7]Julho!$H$7</f>
        <v>23.400000000000002</v>
      </c>
      <c r="E11" s="95">
        <f>[7]Julho!$H$8</f>
        <v>23.400000000000002</v>
      </c>
      <c r="F11" s="95">
        <f>[7]Julho!$H$9</f>
        <v>19.440000000000001</v>
      </c>
      <c r="G11" s="95">
        <f>[7]Julho!$H$10</f>
        <v>15.120000000000001</v>
      </c>
      <c r="H11" s="95">
        <f>[7]Julho!$H$11</f>
        <v>18</v>
      </c>
      <c r="I11" s="95">
        <f>[7]Julho!$H$12</f>
        <v>19.440000000000001</v>
      </c>
      <c r="J11" s="95">
        <f>[7]Julho!$H$13</f>
        <v>14.04</v>
      </c>
      <c r="K11" s="95">
        <f>[7]Julho!$H$14</f>
        <v>14.04</v>
      </c>
      <c r="L11" s="95">
        <f>[7]Julho!$H$15</f>
        <v>12.24</v>
      </c>
      <c r="M11" s="95">
        <f>[7]Julho!$H$16</f>
        <v>20.88</v>
      </c>
      <c r="N11" s="95">
        <f>[7]Julho!$H$17</f>
        <v>24.840000000000003</v>
      </c>
      <c r="O11" s="95">
        <f>[7]Julho!$H$18</f>
        <v>14.4</v>
      </c>
      <c r="P11" s="95">
        <f>[7]Julho!$H$19</f>
        <v>16.920000000000002</v>
      </c>
      <c r="Q11" s="95">
        <f>[7]Julho!$H$20</f>
        <v>14.76</v>
      </c>
      <c r="R11" s="95">
        <f>[7]Julho!$H$21</f>
        <v>15.48</v>
      </c>
      <c r="S11" s="95">
        <f>[7]Julho!$H$22</f>
        <v>16.2</v>
      </c>
      <c r="T11" s="95">
        <f>[7]Julho!$H$23</f>
        <v>19.079999999999998</v>
      </c>
      <c r="U11" s="95">
        <f>[7]Julho!$H$24</f>
        <v>24.12</v>
      </c>
      <c r="V11" s="95">
        <f>[7]Julho!$H$25</f>
        <v>25.92</v>
      </c>
      <c r="W11" s="95">
        <f>[7]Julho!$H$26</f>
        <v>21.96</v>
      </c>
      <c r="X11" s="95">
        <f>[7]Julho!$H$27</f>
        <v>14.76</v>
      </c>
      <c r="Y11" s="95">
        <f>[7]Julho!$H$28</f>
        <v>15.120000000000001</v>
      </c>
      <c r="Z11" s="95">
        <f>[7]Julho!$H$29</f>
        <v>13.68</v>
      </c>
      <c r="AA11" s="95">
        <f>[7]Julho!$H$30</f>
        <v>17.28</v>
      </c>
      <c r="AB11" s="95">
        <f>[7]Julho!$H$31</f>
        <v>18.36</v>
      </c>
      <c r="AC11" s="95">
        <f>[7]Julho!$H$32</f>
        <v>26.64</v>
      </c>
      <c r="AD11" s="95">
        <f>[7]Julho!$H$33</f>
        <v>19.8</v>
      </c>
      <c r="AE11" s="95">
        <f>[7]Julho!$H$34</f>
        <v>20.16</v>
      </c>
      <c r="AF11" s="95">
        <f>[7]Julho!$H$35</f>
        <v>17.28</v>
      </c>
      <c r="AG11" s="103">
        <f t="shared" si="3"/>
        <v>26.64</v>
      </c>
      <c r="AH11" s="102">
        <f t="shared" si="4"/>
        <v>18.27870967741935</v>
      </c>
    </row>
    <row r="12" spans="1:37" hidden="1" x14ac:dyDescent="0.2">
      <c r="A12" s="51" t="s">
        <v>31</v>
      </c>
      <c r="B12" s="95" t="str">
        <f>[8]Julho!$H$5</f>
        <v>*</v>
      </c>
      <c r="C12" s="95" t="str">
        <f>[8]Julho!$H$6</f>
        <v>*</v>
      </c>
      <c r="D12" s="95" t="str">
        <f>[8]Julho!$H$7</f>
        <v>*</v>
      </c>
      <c r="E12" s="95" t="str">
        <f>[8]Julho!$H$8</f>
        <v>*</v>
      </c>
      <c r="F12" s="95" t="str">
        <f>[8]Julho!$H$9</f>
        <v>*</v>
      </c>
      <c r="G12" s="95" t="str">
        <f>[8]Julho!$H$10</f>
        <v>*</v>
      </c>
      <c r="H12" s="95" t="str">
        <f>[8]Julho!$H$11</f>
        <v>*</v>
      </c>
      <c r="I12" s="95" t="str">
        <f>[8]Julho!$H$12</f>
        <v>*</v>
      </c>
      <c r="J12" s="95" t="str">
        <f>[8]Julho!$H$13</f>
        <v>*</v>
      </c>
      <c r="K12" s="95" t="str">
        <f>[8]Julho!$H$14</f>
        <v>*</v>
      </c>
      <c r="L12" s="95" t="str">
        <f>[8]Julho!$H$15</f>
        <v>*</v>
      </c>
      <c r="M12" s="95" t="str">
        <f>[8]Julho!$H$16</f>
        <v>*</v>
      </c>
      <c r="N12" s="95" t="str">
        <f>[8]Julho!$H$17</f>
        <v>*</v>
      </c>
      <c r="O12" s="95" t="str">
        <f>[8]Julho!$H$18</f>
        <v>*</v>
      </c>
      <c r="P12" s="95" t="str">
        <f>[8]Julho!$H$19</f>
        <v>*</v>
      </c>
      <c r="Q12" s="95" t="str">
        <f>[8]Julho!$H$20</f>
        <v>*</v>
      </c>
      <c r="R12" s="95" t="str">
        <f>[8]Julho!$H$21</f>
        <v>*</v>
      </c>
      <c r="S12" s="95" t="str">
        <f>[8]Julho!$H$22</f>
        <v>*</v>
      </c>
      <c r="T12" s="95" t="str">
        <f>[8]Julho!$H$23</f>
        <v>*</v>
      </c>
      <c r="U12" s="95" t="str">
        <f>[8]Julho!$H$24</f>
        <v>*</v>
      </c>
      <c r="V12" s="95" t="str">
        <f>[8]Julho!$H$25</f>
        <v>*</v>
      </c>
      <c r="W12" s="95" t="str">
        <f>[8]Julho!$H$26</f>
        <v>*</v>
      </c>
      <c r="X12" s="95" t="str">
        <f>[8]Julho!$H$27</f>
        <v>*</v>
      </c>
      <c r="Y12" s="95" t="str">
        <f>[8]Julho!$H$28</f>
        <v>*</v>
      </c>
      <c r="Z12" s="95" t="str">
        <f>[8]Julho!$H$29</f>
        <v>*</v>
      </c>
      <c r="AA12" s="95" t="str">
        <f>[8]Julho!$H$30</f>
        <v>*</v>
      </c>
      <c r="AB12" s="95" t="str">
        <f>[8]Julho!$H$31</f>
        <v>*</v>
      </c>
      <c r="AC12" s="95" t="str">
        <f>[8]Julho!$H$32</f>
        <v>*</v>
      </c>
      <c r="AD12" s="95" t="str">
        <f>[8]Julho!$H$33</f>
        <v>*</v>
      </c>
      <c r="AE12" s="95" t="str">
        <f>[8]Julho!$H$34</f>
        <v>*</v>
      </c>
      <c r="AF12" s="95" t="str">
        <f>[8]Julho!$H$35</f>
        <v>*</v>
      </c>
      <c r="AG12" s="103" t="s">
        <v>207</v>
      </c>
      <c r="AH12" s="102" t="s">
        <v>207</v>
      </c>
    </row>
    <row r="13" spans="1:37" x14ac:dyDescent="0.2">
      <c r="A13" s="51" t="s">
        <v>98</v>
      </c>
      <c r="B13" s="95">
        <f>[9]Julho!$H$5</f>
        <v>10.8</v>
      </c>
      <c r="C13" s="95">
        <f>[9]Julho!$H$6</f>
        <v>14.76</v>
      </c>
      <c r="D13" s="95">
        <f>[9]Julho!$H$7</f>
        <v>14.04</v>
      </c>
      <c r="E13" s="95">
        <f>[9]Julho!$H$8</f>
        <v>15.840000000000002</v>
      </c>
      <c r="F13" s="95">
        <f>[9]Julho!$H$9</f>
        <v>11.520000000000001</v>
      </c>
      <c r="G13" s="95">
        <f>[9]Julho!$H$10</f>
        <v>14.4</v>
      </c>
      <c r="H13" s="95">
        <f>[9]Julho!$H$11</f>
        <v>21.6</v>
      </c>
      <c r="I13" s="95">
        <f>[9]Julho!$H$12</f>
        <v>20.88</v>
      </c>
      <c r="J13" s="95">
        <f>[9]Julho!$H$13</f>
        <v>14.4</v>
      </c>
      <c r="K13" s="95">
        <f>[9]Julho!$H$14</f>
        <v>23.759999999999998</v>
      </c>
      <c r="L13" s="95">
        <f>[9]Julho!$H$15</f>
        <v>20.88</v>
      </c>
      <c r="M13" s="95">
        <f>[9]Julho!$H$16</f>
        <v>36</v>
      </c>
      <c r="N13" s="95">
        <f>[9]Julho!$H$17</f>
        <v>31.319999999999997</v>
      </c>
      <c r="O13" s="95">
        <f>[9]Julho!$H$18</f>
        <v>26.28</v>
      </c>
      <c r="P13" s="95">
        <f>[9]Julho!$H$19</f>
        <v>14.76</v>
      </c>
      <c r="Q13" s="95">
        <f>[9]Julho!$H$20</f>
        <v>8.2799999999999994</v>
      </c>
      <c r="R13" s="95">
        <f>[9]Julho!$H$21</f>
        <v>27.36</v>
      </c>
      <c r="S13" s="95">
        <f>[9]Julho!$H$22</f>
        <v>22.32</v>
      </c>
      <c r="T13" s="95">
        <f>[9]Julho!$H$23</f>
        <v>19.079999999999998</v>
      </c>
      <c r="U13" s="95">
        <f>[9]Julho!$H$24</f>
        <v>16.920000000000002</v>
      </c>
      <c r="V13" s="95">
        <f>[9]Julho!$H$25</f>
        <v>19.8</v>
      </c>
      <c r="W13" s="95">
        <f>[9]Julho!$H$26</f>
        <v>28.8</v>
      </c>
      <c r="X13" s="95">
        <f>[9]Julho!$H$27</f>
        <v>17.64</v>
      </c>
      <c r="Y13" s="95">
        <f>[9]Julho!$H$28</f>
        <v>16.2</v>
      </c>
      <c r="Z13" s="95">
        <f>[9]Julho!$H$29</f>
        <v>19.079999999999998</v>
      </c>
      <c r="AA13" s="95">
        <f>[9]Julho!$H$30</f>
        <v>13.68</v>
      </c>
      <c r="AB13" s="95">
        <f>[9]Julho!$H$31</f>
        <v>15.840000000000002</v>
      </c>
      <c r="AC13" s="95">
        <f>[9]Julho!$H$32</f>
        <v>24.12</v>
      </c>
      <c r="AD13" s="95">
        <f>[9]Julho!$H$33</f>
        <v>13.68</v>
      </c>
      <c r="AE13" s="95">
        <f>[9]Julho!$H$34</f>
        <v>12.24</v>
      </c>
      <c r="AF13" s="95">
        <f>[9]Julho!$H$35</f>
        <v>11.16</v>
      </c>
      <c r="AG13" s="103">
        <f t="shared" si="3"/>
        <v>36</v>
      </c>
      <c r="AH13" s="102">
        <f t="shared" si="4"/>
        <v>18.627096774193546</v>
      </c>
    </row>
    <row r="14" spans="1:37" hidden="1" x14ac:dyDescent="0.2">
      <c r="A14" s="51" t="s">
        <v>102</v>
      </c>
      <c r="B14" s="95" t="str">
        <f>[10]Julho!$H$5</f>
        <v>*</v>
      </c>
      <c r="C14" s="95" t="str">
        <f>[10]Julho!$H$6</f>
        <v>*</v>
      </c>
      <c r="D14" s="95" t="str">
        <f>[10]Julho!$H$7</f>
        <v>*</v>
      </c>
      <c r="E14" s="95" t="str">
        <f>[10]Julho!$H$8</f>
        <v>*</v>
      </c>
      <c r="F14" s="95" t="str">
        <f>[10]Julho!$H$9</f>
        <v>*</v>
      </c>
      <c r="G14" s="95" t="str">
        <f>[10]Julho!$H$10</f>
        <v>*</v>
      </c>
      <c r="H14" s="95" t="str">
        <f>[10]Julho!$H$11</f>
        <v>*</v>
      </c>
      <c r="I14" s="95" t="str">
        <f>[10]Julho!$H$12</f>
        <v>*</v>
      </c>
      <c r="J14" s="95" t="str">
        <f>[10]Julho!$H$13</f>
        <v>*</v>
      </c>
      <c r="K14" s="95" t="str">
        <f>[10]Julho!$H$14</f>
        <v>*</v>
      </c>
      <c r="L14" s="95" t="str">
        <f>[10]Julho!$H$15</f>
        <v>*</v>
      </c>
      <c r="M14" s="95" t="str">
        <f>[10]Julho!$H$16</f>
        <v>*</v>
      </c>
      <c r="N14" s="95" t="str">
        <f>[10]Julho!$H$17</f>
        <v>*</v>
      </c>
      <c r="O14" s="95" t="str">
        <f>[10]Julho!$H$18</f>
        <v>*</v>
      </c>
      <c r="P14" s="95" t="str">
        <f>[10]Julho!$H$19</f>
        <v>*</v>
      </c>
      <c r="Q14" s="95" t="str">
        <f>[10]Julho!$H$20</f>
        <v>*</v>
      </c>
      <c r="R14" s="95" t="str">
        <f>[10]Julho!$H$21</f>
        <v>*</v>
      </c>
      <c r="S14" s="95" t="str">
        <f>[10]Julho!$H$22</f>
        <v>*</v>
      </c>
      <c r="T14" s="95" t="str">
        <f>[10]Julho!$H$23</f>
        <v>*</v>
      </c>
      <c r="U14" s="95" t="str">
        <f>[10]Julho!$H$24</f>
        <v>*</v>
      </c>
      <c r="V14" s="95" t="str">
        <f>[10]Julho!$H$25</f>
        <v>*</v>
      </c>
      <c r="W14" s="95" t="str">
        <f>[10]Julho!$H$26</f>
        <v>*</v>
      </c>
      <c r="X14" s="95" t="str">
        <f>[10]Julho!$H$27</f>
        <v>*</v>
      </c>
      <c r="Y14" s="95" t="str">
        <f>[10]Julho!$H$28</f>
        <v>*</v>
      </c>
      <c r="Z14" s="95" t="str">
        <f>[10]Julho!$H$29</f>
        <v>*</v>
      </c>
      <c r="AA14" s="95" t="str">
        <f>[10]Julho!$H$30</f>
        <v>*</v>
      </c>
      <c r="AB14" s="95" t="str">
        <f>[10]Julho!$H$31</f>
        <v>*</v>
      </c>
      <c r="AC14" s="95" t="str">
        <f>[10]Julho!$H$32</f>
        <v>*</v>
      </c>
      <c r="AD14" s="95" t="str">
        <f>[10]Julho!$H$33</f>
        <v>*</v>
      </c>
      <c r="AE14" s="95" t="str">
        <f>[10]Julho!$H$34</f>
        <v>*</v>
      </c>
      <c r="AF14" s="95" t="str">
        <f>[10]Julho!$H$35</f>
        <v>*</v>
      </c>
      <c r="AG14" s="103" t="s">
        <v>207</v>
      </c>
      <c r="AH14" s="102" t="s">
        <v>207</v>
      </c>
    </row>
    <row r="15" spans="1:37" x14ac:dyDescent="0.2">
      <c r="A15" s="51" t="s">
        <v>105</v>
      </c>
      <c r="B15" s="95">
        <f>[11]Julho!$H$5</f>
        <v>11.879999999999999</v>
      </c>
      <c r="C15" s="95">
        <f>[11]Julho!$H$6</f>
        <v>11.520000000000001</v>
      </c>
      <c r="D15" s="95">
        <f>[11]Julho!$H$7</f>
        <v>13.68</v>
      </c>
      <c r="E15" s="95">
        <f>[11]Julho!$H$8</f>
        <v>20.88</v>
      </c>
      <c r="F15" s="95">
        <f>[11]Julho!$H$9</f>
        <v>17.64</v>
      </c>
      <c r="G15" s="95">
        <f>[11]Julho!$H$10</f>
        <v>23.400000000000002</v>
      </c>
      <c r="H15" s="95">
        <f>[11]Julho!$H$11</f>
        <v>19.079999999999998</v>
      </c>
      <c r="I15" s="95">
        <f>[11]Julho!$H$12</f>
        <v>23.400000000000002</v>
      </c>
      <c r="J15" s="95">
        <f>[11]Julho!$H$13</f>
        <v>17.64</v>
      </c>
      <c r="K15" s="95">
        <f>[11]Julho!$H$14</f>
        <v>16.559999999999999</v>
      </c>
      <c r="L15" s="95">
        <f>[11]Julho!$H$15</f>
        <v>16.2</v>
      </c>
      <c r="M15" s="95">
        <f>[11]Julho!$H$16</f>
        <v>22.32</v>
      </c>
      <c r="N15" s="95">
        <f>[11]Julho!$H$17</f>
        <v>27.36</v>
      </c>
      <c r="O15" s="95">
        <f>[11]Julho!$H$18</f>
        <v>21.6</v>
      </c>
      <c r="P15" s="95">
        <f>[11]Julho!$H$19</f>
        <v>17.64</v>
      </c>
      <c r="Q15" s="95">
        <f>[11]Julho!$H$20</f>
        <v>13.68</v>
      </c>
      <c r="R15" s="95">
        <f>[11]Julho!$H$21</f>
        <v>16.559999999999999</v>
      </c>
      <c r="S15" s="95">
        <f>[11]Julho!$H$22</f>
        <v>14.04</v>
      </c>
      <c r="T15" s="95">
        <f>[11]Julho!$H$23</f>
        <v>10.8</v>
      </c>
      <c r="U15" s="95">
        <f>[11]Julho!$H$24</f>
        <v>22.68</v>
      </c>
      <c r="V15" s="95">
        <f>[11]Julho!$H$25</f>
        <v>22.68</v>
      </c>
      <c r="W15" s="95">
        <f>[11]Julho!$H$26</f>
        <v>21.240000000000002</v>
      </c>
      <c r="X15" s="95">
        <f>[11]Julho!$H$27</f>
        <v>15.120000000000001</v>
      </c>
      <c r="Y15" s="95">
        <f>[11]Julho!$H$28</f>
        <v>17.28</v>
      </c>
      <c r="Z15" s="95">
        <f>[11]Julho!$H$29</f>
        <v>18</v>
      </c>
      <c r="AA15" s="95">
        <f>[11]Julho!$H$30</f>
        <v>14.4</v>
      </c>
      <c r="AB15" s="95">
        <f>[11]Julho!$H$31</f>
        <v>14.76</v>
      </c>
      <c r="AC15" s="95">
        <f>[11]Julho!$H$32</f>
        <v>21.6</v>
      </c>
      <c r="AD15" s="95">
        <f>[11]Julho!$H$33</f>
        <v>12.24</v>
      </c>
      <c r="AE15" s="95">
        <f>[11]Julho!$H$34</f>
        <v>15.840000000000002</v>
      </c>
      <c r="AF15" s="95">
        <f>[11]Julho!$H$35</f>
        <v>14.4</v>
      </c>
      <c r="AG15" s="103">
        <f t="shared" si="3"/>
        <v>27.36</v>
      </c>
      <c r="AH15" s="102">
        <f t="shared" si="4"/>
        <v>17.616774193548391</v>
      </c>
    </row>
    <row r="16" spans="1:37" x14ac:dyDescent="0.2">
      <c r="A16" s="51" t="s">
        <v>152</v>
      </c>
      <c r="B16" s="95">
        <f>[12]Julho!$H$5</f>
        <v>19.8</v>
      </c>
      <c r="C16" s="95">
        <f>[12]Julho!$H$6</f>
        <v>15.48</v>
      </c>
      <c r="D16" s="95">
        <f>[12]Julho!$H$7</f>
        <v>19.440000000000001</v>
      </c>
      <c r="E16" s="95">
        <f>[12]Julho!$H$8</f>
        <v>18</v>
      </c>
      <c r="F16" s="95">
        <f>[12]Julho!$H$9</f>
        <v>13.32</v>
      </c>
      <c r="G16" s="95">
        <f>[12]Julho!$H$10</f>
        <v>18.720000000000002</v>
      </c>
      <c r="H16" s="95">
        <f>[12]Julho!$H$11</f>
        <v>19.8</v>
      </c>
      <c r="I16" s="95">
        <f>[12]Julho!$H$12</f>
        <v>19.440000000000001</v>
      </c>
      <c r="J16" s="95">
        <f>[12]Julho!$H$13</f>
        <v>14.76</v>
      </c>
      <c r="K16" s="95">
        <f>[12]Julho!$H$14</f>
        <v>19.079999999999998</v>
      </c>
      <c r="L16" s="95">
        <f>[12]Julho!$H$15</f>
        <v>19.8</v>
      </c>
      <c r="M16" s="95">
        <f>[12]Julho!$H$16</f>
        <v>16.920000000000002</v>
      </c>
      <c r="N16" s="95">
        <f>[12]Julho!$H$17</f>
        <v>22.68</v>
      </c>
      <c r="O16" s="95">
        <f>[12]Julho!$H$18</f>
        <v>24.12</v>
      </c>
      <c r="P16" s="95">
        <f>[12]Julho!$H$19</f>
        <v>15.840000000000002</v>
      </c>
      <c r="Q16" s="95">
        <f>[12]Julho!$H$20</f>
        <v>10.44</v>
      </c>
      <c r="R16" s="95">
        <f>[12]Julho!$H$21</f>
        <v>13.68</v>
      </c>
      <c r="S16" s="95">
        <f>[12]Julho!$H$22</f>
        <v>23.040000000000003</v>
      </c>
      <c r="T16" s="95">
        <f>[12]Julho!$H$23</f>
        <v>23.400000000000002</v>
      </c>
      <c r="U16" s="95">
        <f>[12]Julho!$H$24</f>
        <v>16.920000000000002</v>
      </c>
      <c r="V16" s="95">
        <f>[12]Julho!$H$25</f>
        <v>20.88</v>
      </c>
      <c r="W16" s="95">
        <f>[12]Julho!$H$26</f>
        <v>24.12</v>
      </c>
      <c r="X16" s="95">
        <f>[12]Julho!$H$27</f>
        <v>13.32</v>
      </c>
      <c r="Y16" s="95">
        <f>[12]Julho!$H$28</f>
        <v>16.920000000000002</v>
      </c>
      <c r="Z16" s="95">
        <f>[12]Julho!$H$29</f>
        <v>15.48</v>
      </c>
      <c r="AA16" s="95">
        <f>[12]Julho!$H$30</f>
        <v>14.4</v>
      </c>
      <c r="AB16" s="95">
        <f>[12]Julho!$H$31</f>
        <v>15.840000000000002</v>
      </c>
      <c r="AC16" s="95">
        <f>[12]Julho!$H$32</f>
        <v>17.28</v>
      </c>
      <c r="AD16" s="95">
        <f>[12]Julho!$H$33</f>
        <v>22.68</v>
      </c>
      <c r="AE16" s="95">
        <f>[12]Julho!$H$34</f>
        <v>17.64</v>
      </c>
      <c r="AF16" s="95">
        <f>[12]Julho!$H$35</f>
        <v>18.36</v>
      </c>
      <c r="AG16" s="103">
        <f t="shared" si="3"/>
        <v>24.12</v>
      </c>
      <c r="AH16" s="102">
        <f t="shared" si="4"/>
        <v>18.116129032258062</v>
      </c>
      <c r="AK16" t="s">
        <v>35</v>
      </c>
    </row>
    <row r="17" spans="1:38" x14ac:dyDescent="0.2">
      <c r="A17" s="51" t="s">
        <v>2</v>
      </c>
      <c r="B17" s="95">
        <f>[13]Julho!$H$5</f>
        <v>19.440000000000001</v>
      </c>
      <c r="C17" s="95">
        <f>[13]Julho!$H$6</f>
        <v>22.32</v>
      </c>
      <c r="D17" s="95">
        <f>[13]Julho!$H$7</f>
        <v>24.840000000000003</v>
      </c>
      <c r="E17" s="95">
        <f>[13]Julho!$H$8</f>
        <v>24.840000000000003</v>
      </c>
      <c r="F17" s="95">
        <f>[13]Julho!$H$9</f>
        <v>20.52</v>
      </c>
      <c r="G17" s="95">
        <f>[13]Julho!$H$10</f>
        <v>21.96</v>
      </c>
      <c r="H17" s="95">
        <f>[13]Julho!$H$11</f>
        <v>19.440000000000001</v>
      </c>
      <c r="I17" s="95">
        <f>[13]Julho!$H$12</f>
        <v>20.88</v>
      </c>
      <c r="J17" s="95">
        <f>[13]Julho!$H$13</f>
        <v>13.68</v>
      </c>
      <c r="K17" s="95">
        <f>[13]Julho!$H$14</f>
        <v>18</v>
      </c>
      <c r="L17" s="95">
        <f>[13]Julho!$H$15</f>
        <v>15.48</v>
      </c>
      <c r="M17" s="95">
        <f>[13]Julho!$H$16</f>
        <v>25.2</v>
      </c>
      <c r="N17" s="95">
        <f>[13]Julho!$H$17</f>
        <v>20.16</v>
      </c>
      <c r="O17" s="95">
        <f>[13]Julho!$H$18</f>
        <v>24.840000000000003</v>
      </c>
      <c r="P17" s="95">
        <f>[13]Julho!$H$19</f>
        <v>26.28</v>
      </c>
      <c r="Q17" s="95">
        <f>[13]Julho!$H$20</f>
        <v>15.120000000000001</v>
      </c>
      <c r="R17" s="95">
        <f>[13]Julho!$H$21</f>
        <v>12.96</v>
      </c>
      <c r="S17" s="95">
        <f>[13]Julho!$H$22</f>
        <v>15.48</v>
      </c>
      <c r="T17" s="95">
        <f>[13]Julho!$H$23</f>
        <v>19.440000000000001</v>
      </c>
      <c r="U17" s="95">
        <f>[13]Julho!$H$24</f>
        <v>29.52</v>
      </c>
      <c r="V17" s="95">
        <f>[13]Julho!$H$25</f>
        <v>24.48</v>
      </c>
      <c r="W17" s="95">
        <f>[13]Julho!$H$26</f>
        <v>24.48</v>
      </c>
      <c r="X17" s="95">
        <f>[13]Julho!$H$27</f>
        <v>14.76</v>
      </c>
      <c r="Y17" s="95">
        <f>[13]Julho!$H$28</f>
        <v>21.6</v>
      </c>
      <c r="Z17" s="95">
        <f>[13]Julho!$H$29</f>
        <v>16.920000000000002</v>
      </c>
      <c r="AA17" s="95">
        <f>[13]Julho!$H$30</f>
        <v>16.920000000000002</v>
      </c>
      <c r="AB17" s="95">
        <f>[13]Julho!$H$31</f>
        <v>21.240000000000002</v>
      </c>
      <c r="AC17" s="95">
        <f>[13]Julho!$H$32</f>
        <v>16.920000000000002</v>
      </c>
      <c r="AD17" s="95">
        <f>[13]Julho!$H$33</f>
        <v>20.88</v>
      </c>
      <c r="AE17" s="95">
        <f>[13]Julho!$H$34</f>
        <v>20.52</v>
      </c>
      <c r="AF17" s="95">
        <f>[13]Julho!$H$35</f>
        <v>20.52</v>
      </c>
      <c r="AG17" s="103">
        <f t="shared" si="3"/>
        <v>29.52</v>
      </c>
      <c r="AH17" s="102">
        <f t="shared" si="4"/>
        <v>20.310967741935478</v>
      </c>
      <c r="AJ17" s="12" t="s">
        <v>35</v>
      </c>
    </row>
    <row r="18" spans="1:38" hidden="1" x14ac:dyDescent="0.2">
      <c r="A18" s="51" t="s">
        <v>3</v>
      </c>
      <c r="B18" s="95" t="str">
        <f>[14]Julho!$H$5</f>
        <v>*</v>
      </c>
      <c r="C18" s="95" t="str">
        <f>[14]Julho!$H$6</f>
        <v>*</v>
      </c>
      <c r="D18" s="95" t="str">
        <f>[14]Julho!$H$7</f>
        <v>*</v>
      </c>
      <c r="E18" s="95" t="str">
        <f>[14]Julho!$H$8</f>
        <v>*</v>
      </c>
      <c r="F18" s="95" t="str">
        <f>[14]Julho!$H$9</f>
        <v>*</v>
      </c>
      <c r="G18" s="95" t="str">
        <f>[14]Julho!$H$10</f>
        <v>*</v>
      </c>
      <c r="H18" s="95" t="str">
        <f>[14]Julho!$H$11</f>
        <v>*</v>
      </c>
      <c r="I18" s="95" t="str">
        <f>[14]Julho!$H$12</f>
        <v>*</v>
      </c>
      <c r="J18" s="95" t="str">
        <f>[14]Julho!$H$13</f>
        <v>*</v>
      </c>
      <c r="K18" s="95" t="str">
        <f>[14]Julho!$H$14</f>
        <v>*</v>
      </c>
      <c r="L18" s="95" t="str">
        <f>[14]Julho!$H$15</f>
        <v>*</v>
      </c>
      <c r="M18" s="95" t="str">
        <f>[14]Julho!$H$16</f>
        <v>*</v>
      </c>
      <c r="N18" s="95" t="str">
        <f>[14]Julho!$H$17</f>
        <v>*</v>
      </c>
      <c r="O18" s="95" t="str">
        <f>[14]Julho!$H$18</f>
        <v>*</v>
      </c>
      <c r="P18" s="95" t="str">
        <f>[14]Julho!$H$19</f>
        <v>*</v>
      </c>
      <c r="Q18" s="95" t="str">
        <f>[14]Julho!$H$20</f>
        <v>*</v>
      </c>
      <c r="R18" s="95" t="str">
        <f>[14]Julho!$H$21</f>
        <v>*</v>
      </c>
      <c r="S18" s="95" t="str">
        <f>[14]Julho!$H$22</f>
        <v>*</v>
      </c>
      <c r="T18" s="95" t="str">
        <f>[14]Julho!$H$23</f>
        <v>*</v>
      </c>
      <c r="U18" s="95" t="str">
        <f>[14]Julho!$H$24</f>
        <v>*</v>
      </c>
      <c r="V18" s="95" t="str">
        <f>[14]Julho!$H$25</f>
        <v>*</v>
      </c>
      <c r="W18" s="95" t="str">
        <f>[14]Julho!$H$26</f>
        <v>*</v>
      </c>
      <c r="X18" s="95" t="str">
        <f>[14]Julho!$H$27</f>
        <v>*</v>
      </c>
      <c r="Y18" s="95" t="str">
        <f>[14]Julho!$H$28</f>
        <v>*</v>
      </c>
      <c r="Z18" s="95" t="str">
        <f>[14]Julho!$H$29</f>
        <v>*</v>
      </c>
      <c r="AA18" s="95" t="str">
        <f>[14]Julho!$H$30</f>
        <v>*</v>
      </c>
      <c r="AB18" s="95" t="str">
        <f>[14]Julho!$H$31</f>
        <v>*</v>
      </c>
      <c r="AC18" s="95" t="str">
        <f>[14]Julho!$H$32</f>
        <v>*</v>
      </c>
      <c r="AD18" s="95" t="str">
        <f>[14]Julho!$H$33</f>
        <v>*</v>
      </c>
      <c r="AE18" s="95" t="str">
        <f>[14]Julho!$H$34</f>
        <v>*</v>
      </c>
      <c r="AF18" s="95" t="str">
        <f>[14]Julho!$H$35</f>
        <v>*</v>
      </c>
      <c r="AG18" s="103" t="s">
        <v>207</v>
      </c>
      <c r="AH18" s="102" t="s">
        <v>207</v>
      </c>
      <c r="AI18" s="12" t="s">
        <v>35</v>
      </c>
      <c r="AJ18" s="12" t="s">
        <v>35</v>
      </c>
    </row>
    <row r="19" spans="1:38" x14ac:dyDescent="0.2">
      <c r="A19" s="51" t="s">
        <v>4</v>
      </c>
      <c r="B19" s="95">
        <f>[15]Julho!$H$5</f>
        <v>14.04</v>
      </c>
      <c r="C19" s="95">
        <f>[15]Julho!$H$6</f>
        <v>18.720000000000002</v>
      </c>
      <c r="D19" s="95">
        <f>[15]Julho!$H$7</f>
        <v>14.4</v>
      </c>
      <c r="E19" s="95">
        <f>[15]Julho!$H$8</f>
        <v>14.76</v>
      </c>
      <c r="F19" s="95">
        <f>[15]Julho!$H$9</f>
        <v>12.24</v>
      </c>
      <c r="G19" s="95">
        <f>[15]Julho!$H$10</f>
        <v>16.920000000000002</v>
      </c>
      <c r="H19" s="95">
        <f>[15]Julho!$H$11</f>
        <v>15.120000000000001</v>
      </c>
      <c r="I19" s="95">
        <f>[15]Julho!$H$12</f>
        <v>16.920000000000002</v>
      </c>
      <c r="J19" s="95">
        <f>[15]Julho!$H$13</f>
        <v>10.08</v>
      </c>
      <c r="K19" s="95">
        <f>[15]Julho!$H$14</f>
        <v>12.24</v>
      </c>
      <c r="L19" s="95">
        <f>[15]Julho!$H$15</f>
        <v>14.04</v>
      </c>
      <c r="M19" s="95">
        <f>[15]Julho!$H$16</f>
        <v>21.6</v>
      </c>
      <c r="N19" s="95">
        <f>[15]Julho!$H$17</f>
        <v>19.440000000000001</v>
      </c>
      <c r="O19" s="95">
        <f>[15]Julho!$H$18</f>
        <v>18</v>
      </c>
      <c r="P19" s="95">
        <f>[15]Julho!$H$19</f>
        <v>12.6</v>
      </c>
      <c r="Q19" s="95">
        <f>[15]Julho!$H$20</f>
        <v>9.3600000000000012</v>
      </c>
      <c r="R19" s="95">
        <f>[15]Julho!$H$21</f>
        <v>9</v>
      </c>
      <c r="S19" s="95">
        <f>[15]Julho!$H$22</f>
        <v>12.6</v>
      </c>
      <c r="T19" s="95">
        <f>[15]Julho!$H$23</f>
        <v>12.96</v>
      </c>
      <c r="U19" s="95">
        <f>[15]Julho!$H$24</f>
        <v>20.52</v>
      </c>
      <c r="V19" s="95">
        <f>[15]Julho!$H$25</f>
        <v>20.52</v>
      </c>
      <c r="W19" s="95">
        <f>[15]Julho!$H$26</f>
        <v>16.559999999999999</v>
      </c>
      <c r="X19" s="95">
        <f>[15]Julho!$H$27</f>
        <v>12.6</v>
      </c>
      <c r="Y19" s="95">
        <f>[15]Julho!$H$28</f>
        <v>14.04</v>
      </c>
      <c r="Z19" s="95">
        <f>[15]Julho!$H$29</f>
        <v>12.24</v>
      </c>
      <c r="AA19" s="95">
        <f>[15]Julho!$H$30</f>
        <v>11.520000000000001</v>
      </c>
      <c r="AB19" s="95">
        <f>[15]Julho!$H$31</f>
        <v>12.96</v>
      </c>
      <c r="AC19" s="95">
        <f>[15]Julho!$H$32</f>
        <v>15.120000000000001</v>
      </c>
      <c r="AD19" s="95">
        <f>[15]Julho!$H$33</f>
        <v>16.559999999999999</v>
      </c>
      <c r="AE19" s="95">
        <f>[15]Julho!$H$34</f>
        <v>18</v>
      </c>
      <c r="AF19" s="95">
        <f>[15]Julho!$H$35</f>
        <v>14.76</v>
      </c>
      <c r="AG19" s="103">
        <f t="shared" si="3"/>
        <v>21.6</v>
      </c>
      <c r="AH19" s="102">
        <f t="shared" si="4"/>
        <v>14.852903225806452</v>
      </c>
      <c r="AJ19" t="s">
        <v>35</v>
      </c>
    </row>
    <row r="20" spans="1:38" x14ac:dyDescent="0.2">
      <c r="A20" s="51" t="s">
        <v>5</v>
      </c>
      <c r="B20" s="95">
        <f>[16]Julho!$H$5</f>
        <v>12.24</v>
      </c>
      <c r="C20" s="95">
        <f>[16]Julho!$H$6</f>
        <v>11.16</v>
      </c>
      <c r="D20" s="95">
        <f>[16]Julho!$H$7</f>
        <v>15.840000000000002</v>
      </c>
      <c r="E20" s="95">
        <f>[16]Julho!$H$8</f>
        <v>16.2</v>
      </c>
      <c r="F20" s="95">
        <f>[16]Julho!$H$9</f>
        <v>10.8</v>
      </c>
      <c r="G20" s="95">
        <f>[16]Julho!$H$10</f>
        <v>10.8</v>
      </c>
      <c r="H20" s="95">
        <f>[16]Julho!$H$11</f>
        <v>11.520000000000001</v>
      </c>
      <c r="I20" s="95">
        <f>[16]Julho!$H$12</f>
        <v>7.9200000000000008</v>
      </c>
      <c r="J20" s="95">
        <f>[16]Julho!$H$13</f>
        <v>9.3600000000000012</v>
      </c>
      <c r="K20" s="95">
        <f>[16]Julho!$H$14</f>
        <v>7.9200000000000008</v>
      </c>
      <c r="L20" s="95">
        <f>[16]Julho!$H$15</f>
        <v>7.9200000000000008</v>
      </c>
      <c r="M20" s="95">
        <f>[16]Julho!$H$16</f>
        <v>10.08</v>
      </c>
      <c r="N20" s="95">
        <f>[16]Julho!$H$17</f>
        <v>19.079999999999998</v>
      </c>
      <c r="O20" s="95">
        <f>[16]Julho!$H$18</f>
        <v>14.4</v>
      </c>
      <c r="P20" s="95">
        <f>[16]Julho!$H$19</f>
        <v>12.24</v>
      </c>
      <c r="Q20" s="95">
        <f>[16]Julho!$H$20</f>
        <v>9.3600000000000012</v>
      </c>
      <c r="R20" s="95">
        <f>[16]Julho!$H$21</f>
        <v>16.559999999999999</v>
      </c>
      <c r="S20" s="95">
        <f>[16]Julho!$H$22</f>
        <v>19.440000000000001</v>
      </c>
      <c r="T20" s="95">
        <f>[16]Julho!$H$23</f>
        <v>15.48</v>
      </c>
      <c r="U20" s="95">
        <f>[16]Julho!$H$24</f>
        <v>8.64</v>
      </c>
      <c r="V20" s="95">
        <f>[16]Julho!$H$25</f>
        <v>15.120000000000001</v>
      </c>
      <c r="W20" s="95">
        <f>[16]Julho!$H$26</f>
        <v>13.68</v>
      </c>
      <c r="X20" s="95">
        <f>[16]Julho!$H$27</f>
        <v>9.3600000000000012</v>
      </c>
      <c r="Y20" s="95">
        <f>[16]Julho!$H$28</f>
        <v>11.16</v>
      </c>
      <c r="Z20" s="95">
        <f>[16]Julho!$H$29</f>
        <v>10.08</v>
      </c>
      <c r="AA20" s="95">
        <f>[16]Julho!$H$30</f>
        <v>9.7200000000000006</v>
      </c>
      <c r="AB20" s="95">
        <f>[16]Julho!$H$31</f>
        <v>13.68</v>
      </c>
      <c r="AC20" s="95">
        <f>[16]Julho!$H$32</f>
        <v>18</v>
      </c>
      <c r="AD20" s="95">
        <f>[16]Julho!$H$33</f>
        <v>17.64</v>
      </c>
      <c r="AE20" s="95">
        <f>[16]Julho!$H$34</f>
        <v>9.7200000000000006</v>
      </c>
      <c r="AF20" s="95">
        <f>[16]Julho!$H$35</f>
        <v>16.559999999999999</v>
      </c>
      <c r="AG20" s="103">
        <f t="shared" si="3"/>
        <v>19.440000000000001</v>
      </c>
      <c r="AH20" s="102">
        <f t="shared" si="4"/>
        <v>12.634838709677421</v>
      </c>
      <c r="AI20" s="12" t="s">
        <v>35</v>
      </c>
      <c r="AK20" t="s">
        <v>35</v>
      </c>
    </row>
    <row r="21" spans="1:38" x14ac:dyDescent="0.2">
      <c r="A21" s="51" t="s">
        <v>33</v>
      </c>
      <c r="B21" s="95">
        <f>[17]Julho!$H$5</f>
        <v>18.36</v>
      </c>
      <c r="C21" s="95">
        <f>[17]Julho!$H$6</f>
        <v>21.6</v>
      </c>
      <c r="D21" s="95">
        <f>[17]Julho!$H$7</f>
        <v>20.52</v>
      </c>
      <c r="E21" s="95">
        <f>[17]Julho!$H$8</f>
        <v>19.8</v>
      </c>
      <c r="F21" s="95">
        <f>[17]Julho!$H$9</f>
        <v>24.48</v>
      </c>
      <c r="G21" s="95">
        <f>[17]Julho!$H$10</f>
        <v>19.440000000000001</v>
      </c>
      <c r="H21" s="95">
        <f>[17]Julho!$H$11</f>
        <v>20.52</v>
      </c>
      <c r="I21" s="95">
        <f>[17]Julho!$H$12</f>
        <v>19.440000000000001</v>
      </c>
      <c r="J21" s="95">
        <f>[17]Julho!$H$13</f>
        <v>16.920000000000002</v>
      </c>
      <c r="K21" s="95">
        <f>[17]Julho!$H$14</f>
        <v>18.36</v>
      </c>
      <c r="L21" s="95">
        <f>[17]Julho!$H$15</f>
        <v>16.2</v>
      </c>
      <c r="M21" s="95">
        <f>[17]Julho!$H$16</f>
        <v>26.64</v>
      </c>
      <c r="N21" s="95">
        <f>[17]Julho!$H$17</f>
        <v>23.040000000000003</v>
      </c>
      <c r="O21" s="95">
        <f>[17]Julho!$H$18</f>
        <v>27.36</v>
      </c>
      <c r="P21" s="95">
        <f>[17]Julho!$H$19</f>
        <v>34.56</v>
      </c>
      <c r="Q21" s="95">
        <f>[17]Julho!$H$20</f>
        <v>20.52</v>
      </c>
      <c r="R21" s="95">
        <f>[17]Julho!$H$21</f>
        <v>13.32</v>
      </c>
      <c r="S21" s="95">
        <f>[17]Julho!$H$22</f>
        <v>14.4</v>
      </c>
      <c r="T21" s="95">
        <f>[17]Julho!$H$23</f>
        <v>17.28</v>
      </c>
      <c r="U21" s="95">
        <f>[17]Julho!$H$24</f>
        <v>23.040000000000003</v>
      </c>
      <c r="V21" s="95">
        <f>[17]Julho!$H$25</f>
        <v>25.2</v>
      </c>
      <c r="W21" s="95">
        <f>[17]Julho!$H$26</f>
        <v>22.32</v>
      </c>
      <c r="X21" s="95">
        <f>[17]Julho!$H$27</f>
        <v>16.920000000000002</v>
      </c>
      <c r="Y21" s="95">
        <f>[17]Julho!$H$28</f>
        <v>17.64</v>
      </c>
      <c r="Z21" s="95">
        <f>[17]Julho!$H$29</f>
        <v>17.64</v>
      </c>
      <c r="AA21" s="95">
        <f>[17]Julho!$H$30</f>
        <v>16.920000000000002</v>
      </c>
      <c r="AB21" s="95">
        <f>[17]Julho!$H$31</f>
        <v>19.079999999999998</v>
      </c>
      <c r="AC21" s="95">
        <f>[17]Julho!$H$32</f>
        <v>17.64</v>
      </c>
      <c r="AD21" s="95">
        <f>[17]Julho!$H$33</f>
        <v>26.64</v>
      </c>
      <c r="AE21" s="95">
        <f>[17]Julho!$H$34</f>
        <v>18.720000000000002</v>
      </c>
      <c r="AF21" s="95">
        <f>[17]Julho!$H$35</f>
        <v>17.64</v>
      </c>
      <c r="AG21" s="103">
        <f t="shared" si="3"/>
        <v>34.56</v>
      </c>
      <c r="AH21" s="102">
        <f t="shared" si="4"/>
        <v>20.392258064516128</v>
      </c>
    </row>
    <row r="22" spans="1:38" x14ac:dyDescent="0.2">
      <c r="A22" s="51" t="s">
        <v>6</v>
      </c>
      <c r="B22" s="95">
        <f>[18]Julho!$H$5</f>
        <v>5.7600000000000007</v>
      </c>
      <c r="C22" s="95">
        <f>[18]Julho!$H$6</f>
        <v>8.2799999999999994</v>
      </c>
      <c r="D22" s="95">
        <f>[18]Julho!$H$7</f>
        <v>7.9200000000000008</v>
      </c>
      <c r="E22" s="95">
        <f>[18]Julho!$H$8</f>
        <v>6.84</v>
      </c>
      <c r="F22" s="95">
        <f>[18]Julho!$H$9</f>
        <v>7.2</v>
      </c>
      <c r="G22" s="95">
        <f>[18]Julho!$H$10</f>
        <v>10.8</v>
      </c>
      <c r="H22" s="95">
        <f>[18]Julho!$H$11</f>
        <v>9</v>
      </c>
      <c r="I22" s="95">
        <f>[18]Julho!$H$12</f>
        <v>9.7200000000000006</v>
      </c>
      <c r="J22" s="95">
        <f>[18]Julho!$H$13</f>
        <v>6.48</v>
      </c>
      <c r="K22" s="95">
        <f>[18]Julho!$H$14</f>
        <v>10.08</v>
      </c>
      <c r="L22" s="95">
        <f>[18]Julho!$H$15</f>
        <v>7.2</v>
      </c>
      <c r="M22" s="95">
        <f>[18]Julho!$H$16</f>
        <v>16.559999999999999</v>
      </c>
      <c r="N22" s="95">
        <f>[18]Julho!$H$17</f>
        <v>13.68</v>
      </c>
      <c r="O22" s="95">
        <f>[18]Julho!$H$18</f>
        <v>14.76</v>
      </c>
      <c r="P22" s="95">
        <f>[18]Julho!$H$19</f>
        <v>9.3600000000000012</v>
      </c>
      <c r="Q22" s="95">
        <f>[18]Julho!$H$20</f>
        <v>5.7600000000000007</v>
      </c>
      <c r="R22" s="95">
        <f>[18]Julho!$H$21</f>
        <v>7.2</v>
      </c>
      <c r="S22" s="95">
        <f>[18]Julho!$H$22</f>
        <v>13.32</v>
      </c>
      <c r="T22" s="95">
        <f>[18]Julho!$H$23</f>
        <v>9.7200000000000006</v>
      </c>
      <c r="U22" s="95">
        <f>[18]Julho!$H$24</f>
        <v>9.7200000000000006</v>
      </c>
      <c r="V22" s="95">
        <f>[18]Julho!$H$25</f>
        <v>11.520000000000001</v>
      </c>
      <c r="W22" s="95">
        <f>[18]Julho!$H$26</f>
        <v>14.04</v>
      </c>
      <c r="X22" s="95">
        <f>[18]Julho!$H$27</f>
        <v>7.9200000000000008</v>
      </c>
      <c r="Y22" s="95">
        <f>[18]Julho!$H$28</f>
        <v>9</v>
      </c>
      <c r="Z22" s="95">
        <f>[18]Julho!$H$29</f>
        <v>8.2799999999999994</v>
      </c>
      <c r="AA22" s="95">
        <f>[18]Julho!$H$30</f>
        <v>10.08</v>
      </c>
      <c r="AB22" s="95">
        <f>[18]Julho!$H$31</f>
        <v>7.2</v>
      </c>
      <c r="AC22" s="95">
        <f>[18]Julho!$H$32</f>
        <v>11.520000000000001</v>
      </c>
      <c r="AD22" s="95">
        <f>[18]Julho!$H$33</f>
        <v>10.8</v>
      </c>
      <c r="AE22" s="95">
        <f>[18]Julho!$H$34</f>
        <v>10.44</v>
      </c>
      <c r="AF22" s="95">
        <f>[18]Julho!$H$35</f>
        <v>9.7200000000000006</v>
      </c>
      <c r="AG22" s="103">
        <f t="shared" si="3"/>
        <v>16.559999999999999</v>
      </c>
      <c r="AH22" s="102">
        <f t="shared" si="4"/>
        <v>9.6735483870967744</v>
      </c>
    </row>
    <row r="23" spans="1:38" x14ac:dyDescent="0.2">
      <c r="A23" s="51" t="s">
        <v>7</v>
      </c>
      <c r="B23" s="95">
        <f>[19]Julho!$H$5</f>
        <v>11.16</v>
      </c>
      <c r="C23" s="95">
        <f>[19]Julho!$H$6</f>
        <v>10.44</v>
      </c>
      <c r="D23" s="95">
        <f>[19]Julho!$H$7</f>
        <v>15.120000000000001</v>
      </c>
      <c r="E23" s="95">
        <f>[19]Julho!$H$8</f>
        <v>17.64</v>
      </c>
      <c r="F23" s="95">
        <f>[19]Julho!$H$9</f>
        <v>14.76</v>
      </c>
      <c r="G23" s="95">
        <f>[19]Julho!$H$10</f>
        <v>15.840000000000002</v>
      </c>
      <c r="H23" s="95">
        <f>[19]Julho!$H$11</f>
        <v>15.840000000000002</v>
      </c>
      <c r="I23" s="95">
        <f>[19]Julho!$H$12</f>
        <v>18.720000000000002</v>
      </c>
      <c r="J23" s="95">
        <f>[19]Julho!$H$13</f>
        <v>18.720000000000002</v>
      </c>
      <c r="K23" s="95">
        <f>[19]Julho!$H$14</f>
        <v>13.68</v>
      </c>
      <c r="L23" s="95">
        <f>[19]Julho!$H$15</f>
        <v>12.96</v>
      </c>
      <c r="M23" s="95">
        <f>[19]Julho!$H$16</f>
        <v>20.16</v>
      </c>
      <c r="N23" s="95">
        <f>[19]Julho!$H$17</f>
        <v>16.2</v>
      </c>
      <c r="O23" s="95">
        <f>[19]Julho!$H$18</f>
        <v>14.76</v>
      </c>
      <c r="P23" s="95">
        <f>[19]Julho!$H$19</f>
        <v>17.64</v>
      </c>
      <c r="Q23" s="95">
        <f>[19]Julho!$H$20</f>
        <v>9</v>
      </c>
      <c r="R23" s="95">
        <f>[19]Julho!$H$21</f>
        <v>12.96</v>
      </c>
      <c r="S23" s="95">
        <f>[19]Julho!$H$22</f>
        <v>14.4</v>
      </c>
      <c r="T23" s="95">
        <f>[19]Julho!$H$23</f>
        <v>10.8</v>
      </c>
      <c r="U23" s="95">
        <f>[19]Julho!$H$24</f>
        <v>21.240000000000002</v>
      </c>
      <c r="V23" s="95">
        <f>[19]Julho!$H$25</f>
        <v>18.720000000000002</v>
      </c>
      <c r="W23" s="95">
        <f>[19]Julho!$H$26</f>
        <v>18.36</v>
      </c>
      <c r="X23" s="95">
        <f>[19]Julho!$H$27</f>
        <v>11.520000000000001</v>
      </c>
      <c r="Y23" s="95">
        <f>[19]Julho!$H$28</f>
        <v>13.68</v>
      </c>
      <c r="Z23" s="95">
        <f>[19]Julho!$H$29</f>
        <v>18.36</v>
      </c>
      <c r="AA23" s="95">
        <f>[19]Julho!$H$30</f>
        <v>8.2799999999999994</v>
      </c>
      <c r="AB23" s="95">
        <f>[19]Julho!$H$31</f>
        <v>15.120000000000001</v>
      </c>
      <c r="AC23" s="95">
        <f>[19]Julho!$H$32</f>
        <v>18</v>
      </c>
      <c r="AD23" s="95">
        <f>[19]Julho!$H$33</f>
        <v>12.24</v>
      </c>
      <c r="AE23" s="95">
        <f>[19]Julho!$H$34</f>
        <v>14.76</v>
      </c>
      <c r="AF23" s="95">
        <f>[19]Julho!$H$35</f>
        <v>14.4</v>
      </c>
      <c r="AG23" s="103">
        <f t="shared" si="3"/>
        <v>21.240000000000002</v>
      </c>
      <c r="AH23" s="102">
        <f t="shared" si="4"/>
        <v>15.015483870967742</v>
      </c>
    </row>
    <row r="24" spans="1:38" x14ac:dyDescent="0.2">
      <c r="A24" s="51" t="s">
        <v>153</v>
      </c>
      <c r="B24" s="95" t="str">
        <f>[20]Julho!$H$5</f>
        <v>*</v>
      </c>
      <c r="C24" s="95" t="str">
        <f>[20]Julho!$H$6</f>
        <v>*</v>
      </c>
      <c r="D24" s="95" t="str">
        <f>[20]Julho!$H$7</f>
        <v>*</v>
      </c>
      <c r="E24" s="95" t="str">
        <f>[20]Julho!$H$8</f>
        <v>*</v>
      </c>
      <c r="F24" s="95" t="str">
        <f>[20]Julho!$H$9</f>
        <v>*</v>
      </c>
      <c r="G24" s="95" t="str">
        <f>[20]Julho!$H$10</f>
        <v>*</v>
      </c>
      <c r="H24" s="95" t="str">
        <f>[20]Julho!$H$11</f>
        <v>*</v>
      </c>
      <c r="I24" s="95" t="str">
        <f>[20]Julho!$H$12</f>
        <v>*</v>
      </c>
      <c r="J24" s="95" t="str">
        <f>[20]Julho!$H$13</f>
        <v>*</v>
      </c>
      <c r="K24" s="95" t="str">
        <f>[20]Julho!$H$14</f>
        <v>*</v>
      </c>
      <c r="L24" s="95" t="str">
        <f>[20]Julho!$H$15</f>
        <v>*</v>
      </c>
      <c r="M24" s="95" t="str">
        <f>[20]Julho!$H$16</f>
        <v>*</v>
      </c>
      <c r="N24" s="95" t="str">
        <f>[20]Julho!$H$17</f>
        <v>*</v>
      </c>
      <c r="O24" s="95" t="str">
        <f>[20]Julho!$H$18</f>
        <v>*</v>
      </c>
      <c r="P24" s="95" t="str">
        <f>[20]Julho!$H$19</f>
        <v>*</v>
      </c>
      <c r="Q24" s="95" t="str">
        <f>[20]Julho!$H$20</f>
        <v>*</v>
      </c>
      <c r="R24" s="95" t="str">
        <f>[20]Julho!$H$21</f>
        <v>*</v>
      </c>
      <c r="S24" s="95" t="str">
        <f>[20]Julho!$H$22</f>
        <v>*</v>
      </c>
      <c r="T24" s="95" t="str">
        <f>[20]Julho!$H$23</f>
        <v>*</v>
      </c>
      <c r="U24" s="95">
        <f>[20]Julho!$H$24</f>
        <v>23.040000000000003</v>
      </c>
      <c r="V24" s="95">
        <f>[20]Julho!$H$25</f>
        <v>25.2</v>
      </c>
      <c r="W24" s="95">
        <f>[20]Julho!$H$25</f>
        <v>25.2</v>
      </c>
      <c r="X24" s="95">
        <f>[20]Julho!$H$27</f>
        <v>14.76</v>
      </c>
      <c r="Y24" s="95">
        <f>[20]Julho!$H$28</f>
        <v>14.04</v>
      </c>
      <c r="Z24" s="95">
        <f>[20]Julho!$H$29</f>
        <v>21.240000000000002</v>
      </c>
      <c r="AA24" s="95">
        <f>[20]Julho!$H$30</f>
        <v>18</v>
      </c>
      <c r="AB24" s="95">
        <f>[20]Julho!$H$31</f>
        <v>17.64</v>
      </c>
      <c r="AC24" s="95">
        <f>[20]Julho!$H$32</f>
        <v>24.48</v>
      </c>
      <c r="AD24" s="95">
        <f>[20]Julho!$H$33</f>
        <v>11.879999999999999</v>
      </c>
      <c r="AE24" s="95">
        <f>[20]Julho!$H$34</f>
        <v>21.240000000000002</v>
      </c>
      <c r="AF24" s="95">
        <f>[20]Julho!$H$35</f>
        <v>16.920000000000002</v>
      </c>
      <c r="AG24" s="103">
        <f t="shared" si="3"/>
        <v>25.2</v>
      </c>
      <c r="AH24" s="102">
        <f t="shared" si="4"/>
        <v>19.47</v>
      </c>
      <c r="AK24" t="s">
        <v>35</v>
      </c>
      <c r="AL24" t="s">
        <v>35</v>
      </c>
    </row>
    <row r="25" spans="1:38" x14ac:dyDescent="0.2">
      <c r="A25" s="51" t="s">
        <v>154</v>
      </c>
      <c r="B25" s="95">
        <f>[21]Julho!$H$5</f>
        <v>12.6</v>
      </c>
      <c r="C25" s="95">
        <f>[21]Julho!$H$6</f>
        <v>15.840000000000002</v>
      </c>
      <c r="D25" s="95">
        <f>[21]Julho!$H$7</f>
        <v>21.96</v>
      </c>
      <c r="E25" s="95">
        <f>[21]Julho!$H$8</f>
        <v>28.44</v>
      </c>
      <c r="F25" s="95">
        <f>[21]Julho!$H$9</f>
        <v>28.44</v>
      </c>
      <c r="G25" s="95">
        <f>[21]Julho!$H$10</f>
        <v>18</v>
      </c>
      <c r="H25" s="95">
        <f>[21]Julho!$H$11</f>
        <v>23.040000000000003</v>
      </c>
      <c r="I25" s="95">
        <f>[21]Julho!$H$12</f>
        <v>20.88</v>
      </c>
      <c r="J25" s="95">
        <f>[21]Julho!$H$13</f>
        <v>21.96</v>
      </c>
      <c r="K25" s="95">
        <f>[21]Julho!$H$14</f>
        <v>17.64</v>
      </c>
      <c r="L25" s="95">
        <f>[21]Julho!$H$15</f>
        <v>22.32</v>
      </c>
      <c r="M25" s="95">
        <f>[21]Julho!$H$16</f>
        <v>32.04</v>
      </c>
      <c r="N25" s="95">
        <f>[21]Julho!$H$17</f>
        <v>27</v>
      </c>
      <c r="O25" s="95">
        <f>[21]Julho!$H$18</f>
        <v>12.6</v>
      </c>
      <c r="P25" s="95">
        <f>[21]Julho!$H$19</f>
        <v>22.32</v>
      </c>
      <c r="Q25" s="95">
        <f>[21]Julho!$H$20</f>
        <v>13.68</v>
      </c>
      <c r="R25" s="95">
        <f>[21]Julho!$H$21</f>
        <v>10.8</v>
      </c>
      <c r="S25" s="95">
        <f>[21]Julho!$H$22</f>
        <v>9.3600000000000012</v>
      </c>
      <c r="T25" s="95">
        <f>[21]Julho!$H$23</f>
        <v>15.840000000000002</v>
      </c>
      <c r="U25" s="95">
        <f>[21]Julho!$H$24</f>
        <v>24.48</v>
      </c>
      <c r="V25" s="95">
        <f>[21]Julho!$H$25</f>
        <v>32.04</v>
      </c>
      <c r="W25" s="95">
        <f>[21]Julho!$H$26</f>
        <v>34.200000000000003</v>
      </c>
      <c r="X25" s="95">
        <f>[21]Julho!$H$27</f>
        <v>23.759999999999998</v>
      </c>
      <c r="Y25" s="95">
        <f>[21]Julho!$H$28</f>
        <v>21.6</v>
      </c>
      <c r="Z25" s="95">
        <f>[21]Julho!$H$29</f>
        <v>27.720000000000002</v>
      </c>
      <c r="AA25" s="95">
        <f>[21]Julho!$H$30</f>
        <v>20.52</v>
      </c>
      <c r="AB25" s="95">
        <f>[21]Julho!$H$31</f>
        <v>13.68</v>
      </c>
      <c r="AC25" s="95">
        <f>[21]Julho!$H$32</f>
        <v>16.559999999999999</v>
      </c>
      <c r="AD25" s="95">
        <f>[21]Julho!$H$33</f>
        <v>9.3600000000000012</v>
      </c>
      <c r="AE25" s="95">
        <f>[21]Julho!$H$34</f>
        <v>16.2</v>
      </c>
      <c r="AF25" s="95">
        <f>[21]Julho!$H$35</f>
        <v>14.04</v>
      </c>
      <c r="AG25" s="103">
        <f t="shared" si="3"/>
        <v>34.200000000000003</v>
      </c>
      <c r="AH25" s="102">
        <f t="shared" si="4"/>
        <v>20.287741935483869</v>
      </c>
      <c r="AI25" s="12" t="s">
        <v>35</v>
      </c>
      <c r="AK25" t="s">
        <v>35</v>
      </c>
    </row>
    <row r="26" spans="1:38" x14ac:dyDescent="0.2">
      <c r="A26" s="51" t="s">
        <v>155</v>
      </c>
      <c r="B26" s="95">
        <f>[22]Julho!$H$5</f>
        <v>8.64</v>
      </c>
      <c r="C26" s="95">
        <f>[22]Julho!$H$6</f>
        <v>11.16</v>
      </c>
      <c r="D26" s="95">
        <f>[22]Julho!$H$7</f>
        <v>12.96</v>
      </c>
      <c r="E26" s="95">
        <f>[22]Julho!$H$8</f>
        <v>15.48</v>
      </c>
      <c r="F26" s="95">
        <f>[22]Julho!$H$9</f>
        <v>12.24</v>
      </c>
      <c r="G26" s="95">
        <f>[22]Julho!$H$10</f>
        <v>12.6</v>
      </c>
      <c r="H26" s="95">
        <f>[22]Julho!$H$11</f>
        <v>25.92</v>
      </c>
      <c r="I26" s="95">
        <f>[22]Julho!$H$12</f>
        <v>32.4</v>
      </c>
      <c r="J26" s="95">
        <f>[22]Julho!$H$13</f>
        <v>18.720000000000002</v>
      </c>
      <c r="K26" s="95">
        <f>[22]Julho!$H$14</f>
        <v>13.68</v>
      </c>
      <c r="L26" s="95">
        <f>[22]Julho!$H$15</f>
        <v>21.6</v>
      </c>
      <c r="M26" s="95">
        <f>[22]Julho!$H$16</f>
        <v>29.880000000000003</v>
      </c>
      <c r="N26" s="95">
        <f>[22]Julho!$H$17</f>
        <v>16.559999999999999</v>
      </c>
      <c r="O26" s="95">
        <f>[22]Julho!$H$18</f>
        <v>12.6</v>
      </c>
      <c r="P26" s="95">
        <f>[22]Julho!$H$19</f>
        <v>12.96</v>
      </c>
      <c r="Q26" s="95">
        <f>[22]Julho!$H$20</f>
        <v>8.2799999999999994</v>
      </c>
      <c r="R26" s="95">
        <f>[22]Julho!$H$21</f>
        <v>11.879999999999999</v>
      </c>
      <c r="S26" s="95">
        <f>[22]Julho!$H$22</f>
        <v>10.08</v>
      </c>
      <c r="T26" s="95">
        <f>[22]Julho!$H$23</f>
        <v>8.64</v>
      </c>
      <c r="U26" s="95">
        <f>[22]Julho!$H$24</f>
        <v>13.32</v>
      </c>
      <c r="V26" s="95">
        <f>[22]Julho!$H$25</f>
        <v>14.76</v>
      </c>
      <c r="W26" s="95">
        <f>[22]Julho!$H$26</f>
        <v>15.48</v>
      </c>
      <c r="X26" s="95">
        <f>[22]Julho!$H$27</f>
        <v>12.6</v>
      </c>
      <c r="Y26" s="95">
        <f>[22]Julho!$H$28</f>
        <v>10.8</v>
      </c>
      <c r="Z26" s="95">
        <f>[22]Julho!$H$29</f>
        <v>17.64</v>
      </c>
      <c r="AA26" s="95">
        <f>[22]Julho!$H$30</f>
        <v>10.08</v>
      </c>
      <c r="AB26" s="95">
        <f>[22]Julho!$H$31</f>
        <v>15.120000000000001</v>
      </c>
      <c r="AC26" s="95">
        <f>[22]Julho!$H$32</f>
        <v>17.28</v>
      </c>
      <c r="AD26" s="95">
        <f>[22]Julho!$H$33</f>
        <v>10.08</v>
      </c>
      <c r="AE26" s="95">
        <f>[22]Julho!$H$34</f>
        <v>11.879999999999999</v>
      </c>
      <c r="AF26" s="95">
        <f>[22]Julho!$H$35</f>
        <v>11.879999999999999</v>
      </c>
      <c r="AG26" s="103">
        <f t="shared" si="3"/>
        <v>32.4</v>
      </c>
      <c r="AH26" s="102">
        <f t="shared" si="4"/>
        <v>14.74838709677419</v>
      </c>
      <c r="AI26" t="s">
        <v>35</v>
      </c>
      <c r="AJ26" t="s">
        <v>35</v>
      </c>
      <c r="AK26" t="s">
        <v>35</v>
      </c>
      <c r="AL26" t="s">
        <v>35</v>
      </c>
    </row>
    <row r="27" spans="1:38" x14ac:dyDescent="0.2">
      <c r="A27" s="51" t="s">
        <v>8</v>
      </c>
      <c r="B27" s="95">
        <f>[23]Julho!$H$5</f>
        <v>6.84</v>
      </c>
      <c r="C27" s="95">
        <f>[23]Julho!$H$6</f>
        <v>11.520000000000001</v>
      </c>
      <c r="D27" s="95">
        <f>[23]Julho!$H$7</f>
        <v>11.879999999999999</v>
      </c>
      <c r="E27" s="95">
        <f>[23]Julho!$H$8</f>
        <v>15.840000000000002</v>
      </c>
      <c r="F27" s="95">
        <f>[23]Julho!$H$9</f>
        <v>14.04</v>
      </c>
      <c r="G27" s="95">
        <f>[23]Julho!$H$10</f>
        <v>9.7200000000000006</v>
      </c>
      <c r="H27" s="95">
        <f>[23]Julho!$H$11</f>
        <v>10.08</v>
      </c>
      <c r="I27" s="95">
        <f>[23]Julho!$H$12</f>
        <v>16.920000000000002</v>
      </c>
      <c r="J27" s="95">
        <f>[23]Julho!$H$13</f>
        <v>12.96</v>
      </c>
      <c r="K27" s="95">
        <f>[23]Julho!$H$14</f>
        <v>14.04</v>
      </c>
      <c r="L27" s="95">
        <f>[23]Julho!$H$15</f>
        <v>14.76</v>
      </c>
      <c r="M27" s="95">
        <f>[23]Julho!$H$16</f>
        <v>25.2</v>
      </c>
      <c r="N27" s="95">
        <f>[23]Julho!$H$17</f>
        <v>18</v>
      </c>
      <c r="O27" s="95">
        <f>[23]Julho!$H$18</f>
        <v>9</v>
      </c>
      <c r="P27" s="95">
        <f>[23]Julho!$H$19</f>
        <v>11.16</v>
      </c>
      <c r="Q27" s="95">
        <f>[23]Julho!$H$20</f>
        <v>6.48</v>
      </c>
      <c r="R27" s="95">
        <f>[23]Julho!$H$21</f>
        <v>9.7200000000000006</v>
      </c>
      <c r="S27" s="95">
        <f>[23]Julho!$H$22</f>
        <v>10.08</v>
      </c>
      <c r="T27" s="95">
        <f>[23]Julho!$H$23</f>
        <v>10.8</v>
      </c>
      <c r="U27" s="95">
        <f>[23]Julho!$H$24</f>
        <v>19.8</v>
      </c>
      <c r="V27" s="95">
        <f>[23]Julho!$H$25</f>
        <v>16.559999999999999</v>
      </c>
      <c r="W27" s="95">
        <f>[23]Julho!$H$26</f>
        <v>23.759999999999998</v>
      </c>
      <c r="X27" s="95">
        <f>[23]Julho!$H$27</f>
        <v>12.96</v>
      </c>
      <c r="Y27" s="95">
        <f>[23]Julho!$H$28</f>
        <v>12.24</v>
      </c>
      <c r="Z27" s="95">
        <f>[23]Julho!$H$29</f>
        <v>16.559999999999999</v>
      </c>
      <c r="AA27" s="95">
        <f>[23]Julho!$H$30</f>
        <v>18</v>
      </c>
      <c r="AB27" s="95">
        <f>[23]Julho!$H$31</f>
        <v>20.52</v>
      </c>
      <c r="AC27" s="95">
        <f>[23]Julho!$H$32</f>
        <v>18.36</v>
      </c>
      <c r="AD27" s="95">
        <f>[23]Julho!$H$33</f>
        <v>14.04</v>
      </c>
      <c r="AE27" s="95">
        <f>[23]Julho!$H$34</f>
        <v>16.559999999999999</v>
      </c>
      <c r="AF27" s="95">
        <f>[23]Julho!$H$35</f>
        <v>8.2799999999999994</v>
      </c>
      <c r="AG27" s="103">
        <f t="shared" si="3"/>
        <v>25.2</v>
      </c>
      <c r="AH27" s="102">
        <f t="shared" si="4"/>
        <v>14.086451612903224</v>
      </c>
      <c r="AK27" t="s">
        <v>35</v>
      </c>
    </row>
    <row r="28" spans="1:38" x14ac:dyDescent="0.2">
      <c r="A28" s="51" t="s">
        <v>9</v>
      </c>
      <c r="B28" s="95">
        <f>[24]Julho!$H$5</f>
        <v>9.3600000000000012</v>
      </c>
      <c r="C28" s="95">
        <f>[24]Julho!$H$6</f>
        <v>9.7200000000000006</v>
      </c>
      <c r="D28" s="95">
        <f>[24]Julho!$H$7</f>
        <v>12.6</v>
      </c>
      <c r="E28" s="95">
        <f>[24]Julho!$H$8</f>
        <v>16.2</v>
      </c>
      <c r="F28" s="95">
        <f>[24]Julho!$H$9</f>
        <v>12.6</v>
      </c>
      <c r="G28" s="95">
        <f>[24]Julho!$H$10</f>
        <v>16.920000000000002</v>
      </c>
      <c r="H28" s="95">
        <f>[24]Julho!$H$11</f>
        <v>12.6</v>
      </c>
      <c r="I28" s="95">
        <f>[24]Julho!$H$12</f>
        <v>32.04</v>
      </c>
      <c r="J28" s="95">
        <f>[24]Julho!$H$13</f>
        <v>14.4</v>
      </c>
      <c r="K28" s="95">
        <f>[24]Julho!$H$14</f>
        <v>13.68</v>
      </c>
      <c r="L28" s="95">
        <f>[24]Julho!$H$15</f>
        <v>20.88</v>
      </c>
      <c r="M28" s="95">
        <f>[24]Julho!$H$16</f>
        <v>24.48</v>
      </c>
      <c r="N28" s="95">
        <f>[24]Julho!$H$17</f>
        <v>19.440000000000001</v>
      </c>
      <c r="O28" s="95">
        <f>[24]Julho!$H$18</f>
        <v>21.6</v>
      </c>
      <c r="P28" s="95">
        <f>[24]Julho!$H$19</f>
        <v>12.24</v>
      </c>
      <c r="Q28" s="95">
        <f>[24]Julho!$H$20</f>
        <v>7.2</v>
      </c>
      <c r="R28" s="95">
        <f>[24]Julho!$H$21</f>
        <v>16.2</v>
      </c>
      <c r="S28" s="95">
        <f>[24]Julho!$H$22</f>
        <v>18</v>
      </c>
      <c r="T28" s="95">
        <f>[24]Julho!$H$23</f>
        <v>14.04</v>
      </c>
      <c r="U28" s="95">
        <f>[24]Julho!$H$24</f>
        <v>16.559999999999999</v>
      </c>
      <c r="V28" s="95">
        <f>[24]Julho!$H$25</f>
        <v>16.2</v>
      </c>
      <c r="W28" s="95">
        <f>[24]Julho!$H$26</f>
        <v>22.68</v>
      </c>
      <c r="X28" s="95">
        <f>[24]Julho!$H$27</f>
        <v>11.520000000000001</v>
      </c>
      <c r="Y28" s="95">
        <f>[24]Julho!$H$28</f>
        <v>11.879999999999999</v>
      </c>
      <c r="Z28" s="95">
        <f>[24]Julho!$H$29</f>
        <v>15.48</v>
      </c>
      <c r="AA28" s="95">
        <f>[24]Julho!$H$30</f>
        <v>12.96</v>
      </c>
      <c r="AB28" s="95">
        <f>[24]Julho!$H$31</f>
        <v>22.32</v>
      </c>
      <c r="AC28" s="95">
        <f>[24]Julho!$H$32</f>
        <v>19.440000000000001</v>
      </c>
      <c r="AD28" s="95">
        <f>[24]Julho!$H$33</f>
        <v>18.720000000000002</v>
      </c>
      <c r="AE28" s="95">
        <f>[24]Julho!$H$34</f>
        <v>12.24</v>
      </c>
      <c r="AF28" s="95">
        <f>[24]Julho!$H$35</f>
        <v>9.7200000000000006</v>
      </c>
      <c r="AG28" s="103">
        <f t="shared" si="3"/>
        <v>32.04</v>
      </c>
      <c r="AH28" s="102">
        <f t="shared" si="4"/>
        <v>15.932903225806452</v>
      </c>
      <c r="AK28" t="s">
        <v>35</v>
      </c>
    </row>
    <row r="29" spans="1:38" hidden="1" x14ac:dyDescent="0.2">
      <c r="A29" s="51" t="s">
        <v>32</v>
      </c>
      <c r="B29" s="95" t="str">
        <f>[25]Julho!$H$5</f>
        <v>*</v>
      </c>
      <c r="C29" s="95" t="str">
        <f>[25]Julho!$H$6</f>
        <v>*</v>
      </c>
      <c r="D29" s="95" t="str">
        <f>[25]Julho!$H$7</f>
        <v>*</v>
      </c>
      <c r="E29" s="95" t="str">
        <f>[25]Julho!$H$8</f>
        <v>*</v>
      </c>
      <c r="F29" s="95" t="str">
        <f>[25]Julho!$H$9</f>
        <v>*</v>
      </c>
      <c r="G29" s="95" t="str">
        <f>[25]Julho!$H$10</f>
        <v>*</v>
      </c>
      <c r="H29" s="95" t="str">
        <f>[25]Julho!$H$11</f>
        <v>*</v>
      </c>
      <c r="I29" s="95" t="str">
        <f>[25]Julho!$H$12</f>
        <v>*</v>
      </c>
      <c r="J29" s="95" t="str">
        <f>[25]Julho!$H$13</f>
        <v>*</v>
      </c>
      <c r="K29" s="95" t="str">
        <f>[25]Julho!$H$14</f>
        <v>*</v>
      </c>
      <c r="L29" s="95" t="str">
        <f>[25]Julho!$H$15</f>
        <v>*</v>
      </c>
      <c r="M29" s="95" t="str">
        <f>[25]Julho!$H$16</f>
        <v>*</v>
      </c>
      <c r="N29" s="95" t="str">
        <f>[25]Julho!$H$17</f>
        <v>*</v>
      </c>
      <c r="O29" s="95" t="str">
        <f>[25]Julho!$H$18</f>
        <v>*</v>
      </c>
      <c r="P29" s="95" t="str">
        <f>[25]Julho!$H$19</f>
        <v>*</v>
      </c>
      <c r="Q29" s="95" t="str">
        <f>[25]Julho!$H$20</f>
        <v>*</v>
      </c>
      <c r="R29" s="95" t="str">
        <f>[25]Julho!$H$21</f>
        <v>*</v>
      </c>
      <c r="S29" s="95" t="str">
        <f>[25]Julho!$H$22</f>
        <v>*</v>
      </c>
      <c r="T29" s="95" t="str">
        <f>[25]Julho!$H$23</f>
        <v>*</v>
      </c>
      <c r="U29" s="95" t="str">
        <f>[25]Julho!$H$24</f>
        <v>*</v>
      </c>
      <c r="V29" s="95" t="str">
        <f>[25]Julho!$H$25</f>
        <v>*</v>
      </c>
      <c r="W29" s="95" t="str">
        <f>[25]Julho!$H$26</f>
        <v>*</v>
      </c>
      <c r="X29" s="95" t="str">
        <f>[25]Julho!$H$27</f>
        <v>*</v>
      </c>
      <c r="Y29" s="95" t="str">
        <f>[25]Julho!$H$28</f>
        <v>*</v>
      </c>
      <c r="Z29" s="95" t="str">
        <f>[25]Julho!$H$29</f>
        <v>*</v>
      </c>
      <c r="AA29" s="95" t="str">
        <f>[25]Julho!$H$30</f>
        <v>*</v>
      </c>
      <c r="AB29" s="95" t="str">
        <f>[25]Julho!$H$31</f>
        <v>*</v>
      </c>
      <c r="AC29" s="95" t="str">
        <f>[25]Julho!$H$32</f>
        <v>*</v>
      </c>
      <c r="AD29" s="95" t="str">
        <f>[25]Julho!$H$33</f>
        <v>*</v>
      </c>
      <c r="AE29" s="95" t="str">
        <f>[25]Julho!$H$34</f>
        <v>*</v>
      </c>
      <c r="AF29" s="95" t="str">
        <f>[25]Julho!$H$35</f>
        <v>*</v>
      </c>
      <c r="AG29" s="103" t="s">
        <v>207</v>
      </c>
      <c r="AH29" s="102" t="s">
        <v>207</v>
      </c>
      <c r="AJ29" t="s">
        <v>35</v>
      </c>
    </row>
    <row r="30" spans="1:38" x14ac:dyDescent="0.2">
      <c r="A30" s="51" t="s">
        <v>10</v>
      </c>
      <c r="B30" s="95">
        <f>[26]Julho!$H$5</f>
        <v>6.84</v>
      </c>
      <c r="C30" s="95">
        <f>[26]Julho!$H$6</f>
        <v>10.08</v>
      </c>
      <c r="D30" s="95">
        <f>[26]Julho!$H$7</f>
        <v>13.68</v>
      </c>
      <c r="E30" s="95">
        <f>[26]Julho!$H$8</f>
        <v>19.8</v>
      </c>
      <c r="F30" s="95">
        <f>[26]Julho!$H$9</f>
        <v>15.120000000000001</v>
      </c>
      <c r="G30" s="95">
        <f>[26]Julho!$H$10</f>
        <v>17.28</v>
      </c>
      <c r="H30" s="95">
        <f>[26]Julho!$H$11</f>
        <v>14.76</v>
      </c>
      <c r="I30" s="95">
        <f>[26]Julho!$H$12</f>
        <v>17.28</v>
      </c>
      <c r="J30" s="95">
        <f>[26]Julho!$H$13</f>
        <v>11.520000000000001</v>
      </c>
      <c r="K30" s="95">
        <f>[26]Julho!$H$14</f>
        <v>12.6</v>
      </c>
      <c r="L30" s="95">
        <f>[26]Julho!$H$15</f>
        <v>15.120000000000001</v>
      </c>
      <c r="M30" s="95">
        <f>[26]Julho!$H$16</f>
        <v>19.8</v>
      </c>
      <c r="N30" s="95">
        <f>[26]Julho!$H$17</f>
        <v>17.28</v>
      </c>
      <c r="O30" s="95">
        <f>[26]Julho!$H$18</f>
        <v>11.879999999999999</v>
      </c>
      <c r="P30" s="95">
        <f>[26]Julho!$H$19</f>
        <v>12.6</v>
      </c>
      <c r="Q30" s="95">
        <f>[26]Julho!$H$20</f>
        <v>9</v>
      </c>
      <c r="R30" s="95">
        <f>[26]Julho!$H$21</f>
        <v>11.520000000000001</v>
      </c>
      <c r="S30" s="95">
        <f>[26]Julho!$H$22</f>
        <v>7.5600000000000005</v>
      </c>
      <c r="T30" s="95">
        <f>[26]Julho!$H$23</f>
        <v>6.84</v>
      </c>
      <c r="U30" s="95">
        <f>[26]Julho!$H$24</f>
        <v>15.840000000000002</v>
      </c>
      <c r="V30" s="95">
        <f>[26]Julho!$H$25</f>
        <v>20.88</v>
      </c>
      <c r="W30" s="95">
        <f>[26]Julho!$H$26</f>
        <v>22.32</v>
      </c>
      <c r="X30" s="95">
        <f>[26]Julho!$H$27</f>
        <v>12.6</v>
      </c>
      <c r="Y30" s="95">
        <f>[26]Julho!$H$28</f>
        <v>12.96</v>
      </c>
      <c r="Z30" s="95">
        <f>[26]Julho!$H$29</f>
        <v>14.4</v>
      </c>
      <c r="AA30" s="95">
        <f>[26]Julho!$H$30</f>
        <v>10.8</v>
      </c>
      <c r="AB30" s="95">
        <f>[26]Julho!$H$31</f>
        <v>12.96</v>
      </c>
      <c r="AC30" s="95">
        <f>[26]Julho!$H$32</f>
        <v>17.64</v>
      </c>
      <c r="AD30" s="95">
        <f>[26]Julho!$H$33</f>
        <v>7.5600000000000005</v>
      </c>
      <c r="AE30" s="95">
        <f>[26]Julho!$H$34</f>
        <v>11.520000000000001</v>
      </c>
      <c r="AF30" s="95">
        <f>[26]Julho!$H$35</f>
        <v>11.520000000000001</v>
      </c>
      <c r="AG30" s="103">
        <f t="shared" si="3"/>
        <v>22.32</v>
      </c>
      <c r="AH30" s="102">
        <f t="shared" si="4"/>
        <v>13.598709677419354</v>
      </c>
      <c r="AL30" t="s">
        <v>35</v>
      </c>
    </row>
    <row r="31" spans="1:38" x14ac:dyDescent="0.2">
      <c r="A31" s="51" t="s">
        <v>156</v>
      </c>
      <c r="B31" s="95" t="str">
        <f>[27]Julho!$H$5</f>
        <v>*</v>
      </c>
      <c r="C31" s="95" t="str">
        <f>[27]Julho!$H$6</f>
        <v>*</v>
      </c>
      <c r="D31" s="95" t="str">
        <f>[27]Julho!$H$7</f>
        <v>*</v>
      </c>
      <c r="E31" s="95" t="str">
        <f>[27]Julho!$H$8</f>
        <v>*</v>
      </c>
      <c r="F31" s="95" t="str">
        <f>[27]Julho!$H$9</f>
        <v>*</v>
      </c>
      <c r="G31" s="95" t="str">
        <f>[27]Julho!$H$10</f>
        <v>*</v>
      </c>
      <c r="H31" s="95" t="str">
        <f>[27]Julho!$H$11</f>
        <v>*</v>
      </c>
      <c r="I31" s="95" t="str">
        <f>[27]Julho!$H$12</f>
        <v>*</v>
      </c>
      <c r="J31" s="95" t="str">
        <f>[27]Julho!$H$13</f>
        <v>*</v>
      </c>
      <c r="K31" s="95" t="str">
        <f>[27]Julho!$H$14</f>
        <v>*</v>
      </c>
      <c r="L31" s="95" t="str">
        <f>[27]Julho!$H$15</f>
        <v>*</v>
      </c>
      <c r="M31" s="95" t="str">
        <f>[27]Julho!$H$16</f>
        <v>*</v>
      </c>
      <c r="N31" s="95" t="str">
        <f>[27]Julho!$H$17</f>
        <v>*</v>
      </c>
      <c r="O31" s="95" t="str">
        <f>[27]Julho!$H$18</f>
        <v>*</v>
      </c>
      <c r="P31" s="95" t="str">
        <f>[27]Julho!$H$19</f>
        <v>*</v>
      </c>
      <c r="Q31" s="95" t="str">
        <f>[27]Julho!$H$20</f>
        <v>*</v>
      </c>
      <c r="R31" s="95" t="str">
        <f>[27]Julho!$H$21</f>
        <v>*</v>
      </c>
      <c r="S31" s="95" t="str">
        <f>[27]Julho!$H$22</f>
        <v>*</v>
      </c>
      <c r="T31" s="95">
        <f>[27]Julho!$H$23</f>
        <v>15.120000000000001</v>
      </c>
      <c r="U31" s="95">
        <f>[27]Julho!$H$24</f>
        <v>19.440000000000001</v>
      </c>
      <c r="V31" s="95">
        <f>[27]Julho!$H$25</f>
        <v>24.48</v>
      </c>
      <c r="W31" s="95">
        <f>[27]Julho!$H$26</f>
        <v>27.36</v>
      </c>
      <c r="X31" s="95">
        <f>[27]Julho!$H$27</f>
        <v>15.840000000000002</v>
      </c>
      <c r="Y31" s="95">
        <f>[27]Julho!$H$28</f>
        <v>18</v>
      </c>
      <c r="Z31" s="95">
        <f>[27]Julho!$H$29</f>
        <v>22.32</v>
      </c>
      <c r="AA31" s="95">
        <f>[27]Julho!$H$30</f>
        <v>19.440000000000001</v>
      </c>
      <c r="AB31" s="95">
        <f>[27]Julho!$H$31</f>
        <v>14.04</v>
      </c>
      <c r="AC31" s="95">
        <f>[27]Julho!$H$32</f>
        <v>22.68</v>
      </c>
      <c r="AD31" s="95">
        <f>[27]Julho!$H$33</f>
        <v>15.48</v>
      </c>
      <c r="AE31" s="95">
        <f>[27]Julho!$H$34</f>
        <v>20.16</v>
      </c>
      <c r="AF31" s="95">
        <f>[27]Julho!$H$35</f>
        <v>15.840000000000002</v>
      </c>
      <c r="AG31" s="103">
        <f t="shared" si="3"/>
        <v>27.36</v>
      </c>
      <c r="AH31" s="102">
        <f t="shared" si="4"/>
        <v>19.246153846153845</v>
      </c>
      <c r="AI31" s="12" t="s">
        <v>35</v>
      </c>
      <c r="AK31" t="s">
        <v>35</v>
      </c>
    </row>
    <row r="32" spans="1:38" x14ac:dyDescent="0.2">
      <c r="A32" s="51" t="s">
        <v>11</v>
      </c>
      <c r="B32" s="95">
        <f>[28]Julho!$H$5</f>
        <v>0</v>
      </c>
      <c r="C32" s="95">
        <f>[28]Julho!$H$6</f>
        <v>0</v>
      </c>
      <c r="D32" s="95">
        <f>[28]Julho!$H$7</f>
        <v>0</v>
      </c>
      <c r="E32" s="95">
        <f>[28]Julho!$H$8</f>
        <v>0</v>
      </c>
      <c r="F32" s="95">
        <f>[28]Julho!$H$9</f>
        <v>0</v>
      </c>
      <c r="G32" s="95">
        <f>[28]Julho!$H$10</f>
        <v>0</v>
      </c>
      <c r="H32" s="95">
        <f>[28]Julho!$H$11</f>
        <v>0</v>
      </c>
      <c r="I32" s="95">
        <f>[28]Julho!$H$12</f>
        <v>0</v>
      </c>
      <c r="J32" s="95">
        <f>[28]Julho!$H$13</f>
        <v>0</v>
      </c>
      <c r="K32" s="95">
        <f>[28]Julho!$H$14</f>
        <v>0</v>
      </c>
      <c r="L32" s="95">
        <f>[28]Julho!$H$15</f>
        <v>0</v>
      </c>
      <c r="M32" s="95">
        <f>[28]Julho!$H$16</f>
        <v>0</v>
      </c>
      <c r="N32" s="95">
        <f>[28]Julho!$H$17</f>
        <v>0</v>
      </c>
      <c r="O32" s="95">
        <f>[28]Julho!$H$18</f>
        <v>0</v>
      </c>
      <c r="P32" s="95">
        <f>[28]Julho!$H$19</f>
        <v>0</v>
      </c>
      <c r="Q32" s="95">
        <f>[28]Julho!$H$20</f>
        <v>0</v>
      </c>
      <c r="R32" s="95">
        <f>[28]Julho!$H$21</f>
        <v>0</v>
      </c>
      <c r="S32" s="95">
        <f>[28]Julho!$H$22</f>
        <v>0</v>
      </c>
      <c r="T32" s="95">
        <f>[28]Julho!$H$23</f>
        <v>0</v>
      </c>
      <c r="U32" s="95">
        <f>[28]Julho!$H$24</f>
        <v>0</v>
      </c>
      <c r="V32" s="95">
        <f>[28]Julho!$H$25</f>
        <v>0</v>
      </c>
      <c r="W32" s="95">
        <f>[28]Julho!$H$26</f>
        <v>0</v>
      </c>
      <c r="X32" s="95">
        <f>[28]Julho!$H$27</f>
        <v>0</v>
      </c>
      <c r="Y32" s="95">
        <f>[28]Julho!$H$28</f>
        <v>0</v>
      </c>
      <c r="Z32" s="95">
        <f>[28]Julho!$H$29</f>
        <v>0</v>
      </c>
      <c r="AA32" s="95">
        <f>[28]Julho!$H$30</f>
        <v>0</v>
      </c>
      <c r="AB32" s="95">
        <f>[28]Julho!$H$31</f>
        <v>0</v>
      </c>
      <c r="AC32" s="95">
        <f>[28]Julho!$H$32</f>
        <v>0</v>
      </c>
      <c r="AD32" s="95">
        <f>[28]Julho!$H$33</f>
        <v>0</v>
      </c>
      <c r="AE32" s="95">
        <f>[28]Julho!$H$34</f>
        <v>0</v>
      </c>
      <c r="AF32" s="95">
        <f>[28]Julho!$H$35</f>
        <v>0</v>
      </c>
      <c r="AG32" s="103" t="s">
        <v>207</v>
      </c>
      <c r="AH32" s="102" t="s">
        <v>207</v>
      </c>
      <c r="AK32" t="s">
        <v>35</v>
      </c>
      <c r="AL32" t="s">
        <v>35</v>
      </c>
    </row>
    <row r="33" spans="1:38" s="5" customFormat="1" x14ac:dyDescent="0.2">
      <c r="A33" s="51" t="s">
        <v>12</v>
      </c>
      <c r="B33" s="95">
        <f>[29]Julho!$H$5</f>
        <v>5.4</v>
      </c>
      <c r="C33" s="95">
        <f>[29]Julho!$H$6</f>
        <v>6.84</v>
      </c>
      <c r="D33" s="95">
        <f>[29]Julho!$H$7</f>
        <v>7.5600000000000005</v>
      </c>
      <c r="E33" s="95">
        <f>[29]Julho!$H$8</f>
        <v>6.12</v>
      </c>
      <c r="F33" s="95">
        <f>[29]Julho!$H$9</f>
        <v>5.7600000000000007</v>
      </c>
      <c r="G33" s="95">
        <f>[29]Julho!$H$10</f>
        <v>2.8800000000000003</v>
      </c>
      <c r="H33" s="95">
        <f>[29]Julho!$H$11</f>
        <v>9.3600000000000012</v>
      </c>
      <c r="I33" s="95">
        <f>[29]Julho!$H$12</f>
        <v>10.44</v>
      </c>
      <c r="J33" s="95">
        <f>[29]Julho!$H$13</f>
        <v>7.9200000000000008</v>
      </c>
      <c r="K33" s="95">
        <f>[29]Julho!$H$14</f>
        <v>5.04</v>
      </c>
      <c r="L33" s="95">
        <f>[29]Julho!$H$15</f>
        <v>8.2799999999999994</v>
      </c>
      <c r="M33" s="95">
        <f>[29]Julho!$H$16</f>
        <v>15.120000000000001</v>
      </c>
      <c r="N33" s="95">
        <f>[29]Julho!$H$17</f>
        <v>16.2</v>
      </c>
      <c r="O33" s="95">
        <f>[29]Julho!$H$18</f>
        <v>11.520000000000001</v>
      </c>
      <c r="P33" s="95">
        <f>[29]Julho!$H$19</f>
        <v>6.84</v>
      </c>
      <c r="Q33" s="95">
        <f>[29]Julho!$H$20</f>
        <v>2.16</v>
      </c>
      <c r="R33" s="95">
        <f>[29]Julho!$H$21</f>
        <v>6.84</v>
      </c>
      <c r="S33" s="95">
        <f>[29]Julho!$H$22</f>
        <v>11.16</v>
      </c>
      <c r="T33" s="95">
        <f>[29]Julho!$H$23</f>
        <v>8.64</v>
      </c>
      <c r="U33" s="95">
        <f>[29]Julho!$H$24</f>
        <v>8.2799999999999994</v>
      </c>
      <c r="V33" s="95">
        <f>[29]Julho!$H$25</f>
        <v>16.920000000000002</v>
      </c>
      <c r="W33" s="95">
        <f>[29]Julho!$H$26</f>
        <v>15.120000000000001</v>
      </c>
      <c r="X33" s="95">
        <f>[29]Julho!$H$27</f>
        <v>8.64</v>
      </c>
      <c r="Y33" s="95">
        <f>[29]Julho!$H$28</f>
        <v>10.8</v>
      </c>
      <c r="Z33" s="95">
        <f>[29]Julho!$H$29</f>
        <v>6.84</v>
      </c>
      <c r="AA33" s="95">
        <f>[29]Julho!$H$30</f>
        <v>4.32</v>
      </c>
      <c r="AB33" s="95">
        <f>[29]Julho!$H$31</f>
        <v>7.2</v>
      </c>
      <c r="AC33" s="95">
        <f>[29]Julho!$H$32</f>
        <v>5.4</v>
      </c>
      <c r="AD33" s="95">
        <f>[29]Julho!$H$33</f>
        <v>9.3600000000000012</v>
      </c>
      <c r="AE33" s="95">
        <f>[29]Julho!$H$34</f>
        <v>7.9200000000000008</v>
      </c>
      <c r="AF33" s="95">
        <f>[29]Julho!$H$35</f>
        <v>7.5600000000000005</v>
      </c>
      <c r="AG33" s="103">
        <f t="shared" si="3"/>
        <v>16.920000000000002</v>
      </c>
      <c r="AH33" s="102">
        <f t="shared" si="4"/>
        <v>8.4658064516129006</v>
      </c>
      <c r="AK33" s="5" t="s">
        <v>35</v>
      </c>
      <c r="AL33" s="5" t="s">
        <v>35</v>
      </c>
    </row>
    <row r="34" spans="1:38" x14ac:dyDescent="0.2">
      <c r="A34" s="51" t="s">
        <v>13</v>
      </c>
      <c r="B34" s="95">
        <f>[30]Julho!$H$5</f>
        <v>13.32</v>
      </c>
      <c r="C34" s="95">
        <f>[30]Julho!$H$6</f>
        <v>24.48</v>
      </c>
      <c r="D34" s="95">
        <f>[30]Julho!$H$7</f>
        <v>16.559999999999999</v>
      </c>
      <c r="E34" s="95">
        <f>[30]Julho!$H$8</f>
        <v>21.6</v>
      </c>
      <c r="F34" s="95">
        <f>[30]Julho!$H$9</f>
        <v>16.559999999999999</v>
      </c>
      <c r="G34" s="95">
        <f>[30]Julho!$H$10</f>
        <v>20.52</v>
      </c>
      <c r="H34" s="95">
        <f>[30]Julho!$H$11</f>
        <v>25.92</v>
      </c>
      <c r="I34" s="95">
        <f>[30]Julho!$H$12</f>
        <v>17.28</v>
      </c>
      <c r="J34" s="95">
        <f>[30]Julho!$H$13</f>
        <v>17.28</v>
      </c>
      <c r="K34" s="95">
        <f>[30]Julho!$H$14</f>
        <v>19.440000000000001</v>
      </c>
      <c r="L34" s="95">
        <f>[30]Julho!$H$15</f>
        <v>20.16</v>
      </c>
      <c r="M34" s="95">
        <f>[30]Julho!$H$16</f>
        <v>28.08</v>
      </c>
      <c r="N34" s="95">
        <f>[30]Julho!$H$17</f>
        <v>21.6</v>
      </c>
      <c r="O34" s="95">
        <f>[30]Julho!$H$18</f>
        <v>13.32</v>
      </c>
      <c r="P34" s="95">
        <f>[30]Julho!$H$19</f>
        <v>11.520000000000001</v>
      </c>
      <c r="Q34" s="95">
        <f>[30]Julho!$H$20</f>
        <v>11.520000000000001</v>
      </c>
      <c r="R34" s="95">
        <f>[30]Julho!$H$21</f>
        <v>15.840000000000002</v>
      </c>
      <c r="S34" s="95">
        <f>[30]Julho!$H$22</f>
        <v>18</v>
      </c>
      <c r="T34" s="95">
        <f>[30]Julho!$H$23</f>
        <v>16.920000000000002</v>
      </c>
      <c r="U34" s="95">
        <f>[30]Julho!$H$24</f>
        <v>13.68</v>
      </c>
      <c r="V34" s="95">
        <f>[30]Julho!$H$25</f>
        <v>27</v>
      </c>
      <c r="W34" s="95">
        <f>[30]Julho!$H$26</f>
        <v>23.040000000000003</v>
      </c>
      <c r="X34" s="95">
        <f>[30]Julho!$H$27</f>
        <v>19.440000000000001</v>
      </c>
      <c r="Y34" s="95">
        <f>[30]Julho!$H$28</f>
        <v>16.559999999999999</v>
      </c>
      <c r="Z34" s="95">
        <f>[30]Julho!$H$29</f>
        <v>15.840000000000002</v>
      </c>
      <c r="AA34" s="95">
        <f>[30]Julho!$H$30</f>
        <v>15.48</v>
      </c>
      <c r="AB34" s="95">
        <f>[30]Julho!$H$31</f>
        <v>13.68</v>
      </c>
      <c r="AC34" s="95">
        <f>[30]Julho!$H$32</f>
        <v>20.16</v>
      </c>
      <c r="AD34" s="95">
        <f>[30]Julho!$H$33</f>
        <v>16.2</v>
      </c>
      <c r="AE34" s="95">
        <f>[30]Julho!$H$34</f>
        <v>10.8</v>
      </c>
      <c r="AF34" s="95">
        <f>[30]Julho!$H$35</f>
        <v>10.8</v>
      </c>
      <c r="AG34" s="103">
        <f t="shared" si="3"/>
        <v>28.08</v>
      </c>
      <c r="AH34" s="102">
        <f t="shared" si="4"/>
        <v>17.825806451612902</v>
      </c>
      <c r="AK34" t="s">
        <v>35</v>
      </c>
    </row>
    <row r="35" spans="1:38" x14ac:dyDescent="0.2">
      <c r="A35" s="51" t="s">
        <v>157</v>
      </c>
      <c r="B35" s="95">
        <f>[31]Julho!$H$5</f>
        <v>9.7200000000000006</v>
      </c>
      <c r="C35" s="95">
        <f>[31]Julho!$H$6</f>
        <v>13.32</v>
      </c>
      <c r="D35" s="95">
        <f>[31]Julho!$H$7</f>
        <v>20.52</v>
      </c>
      <c r="E35" s="95">
        <f>[31]Julho!$H$8</f>
        <v>17.64</v>
      </c>
      <c r="F35" s="95">
        <f>[31]Julho!$H$9</f>
        <v>12.24</v>
      </c>
      <c r="G35" s="95">
        <f>[31]Julho!$H$10</f>
        <v>16.2</v>
      </c>
      <c r="H35" s="95">
        <f>[31]Julho!$H$11</f>
        <v>21.240000000000002</v>
      </c>
      <c r="I35" s="95">
        <f>[31]Julho!$H$12</f>
        <v>23.759999999999998</v>
      </c>
      <c r="J35" s="95">
        <f>[31]Julho!$H$13</f>
        <v>15.120000000000001</v>
      </c>
      <c r="K35" s="95">
        <f>[31]Julho!$H$14</f>
        <v>11.879999999999999</v>
      </c>
      <c r="L35" s="95">
        <f>[31]Julho!$H$15</f>
        <v>20.52</v>
      </c>
      <c r="M35" s="95">
        <f>[31]Julho!$H$16</f>
        <v>27.36</v>
      </c>
      <c r="N35" s="95">
        <f>[31]Julho!$H$17</f>
        <v>23.759999999999998</v>
      </c>
      <c r="O35" s="95">
        <f>[31]Julho!$H$18</f>
        <v>10.8</v>
      </c>
      <c r="P35" s="95">
        <f>[31]Julho!$H$19</f>
        <v>14.4</v>
      </c>
      <c r="Q35" s="95">
        <f>[31]Julho!$H$20</f>
        <v>10.44</v>
      </c>
      <c r="R35" s="95">
        <f>[31]Julho!$H$21</f>
        <v>8.2799999999999994</v>
      </c>
      <c r="S35" s="95">
        <f>[31]Julho!$H$22</f>
        <v>12.96</v>
      </c>
      <c r="T35" s="95">
        <f>[31]Julho!$H$23</f>
        <v>9</v>
      </c>
      <c r="U35" s="95">
        <f>[31]Julho!$H$24</f>
        <v>19.440000000000001</v>
      </c>
      <c r="V35" s="95">
        <f>[31]Julho!$H$25</f>
        <v>18.36</v>
      </c>
      <c r="W35" s="95">
        <f>[31]Julho!$H$26</f>
        <v>19.440000000000001</v>
      </c>
      <c r="X35" s="95">
        <f>[31]Julho!$H$27</f>
        <v>14.04</v>
      </c>
      <c r="Y35" s="95">
        <f>[31]Julho!$H$28</f>
        <v>14.76</v>
      </c>
      <c r="Z35" s="95">
        <f>[31]Julho!$H$29</f>
        <v>14.04</v>
      </c>
      <c r="AA35" s="95">
        <f>[31]Julho!$H$30</f>
        <v>13.32</v>
      </c>
      <c r="AB35" s="95">
        <f>[31]Julho!$H$31</f>
        <v>13.68</v>
      </c>
      <c r="AC35" s="95">
        <f>[31]Julho!$H$32</f>
        <v>12.24</v>
      </c>
      <c r="AD35" s="95">
        <f>[31]Julho!$H$33</f>
        <v>9.3600000000000012</v>
      </c>
      <c r="AE35" s="95">
        <f>[31]Julho!$H$34</f>
        <v>14.04</v>
      </c>
      <c r="AF35" s="95">
        <f>[31]Julho!$H$35</f>
        <v>14.4</v>
      </c>
      <c r="AG35" s="103">
        <f t="shared" si="3"/>
        <v>27.36</v>
      </c>
      <c r="AH35" s="102">
        <f t="shared" si="4"/>
        <v>15.363870967741935</v>
      </c>
      <c r="AK35" t="s">
        <v>35</v>
      </c>
    </row>
    <row r="36" spans="1:38" x14ac:dyDescent="0.2">
      <c r="A36" s="51" t="s">
        <v>128</v>
      </c>
      <c r="B36" s="95" t="str">
        <f>[32]Julho!$H$5</f>
        <v>*</v>
      </c>
      <c r="C36" s="95" t="str">
        <f>[32]Julho!$H$6</f>
        <v>*</v>
      </c>
      <c r="D36" s="95" t="str">
        <f>[32]Julho!$H$7</f>
        <v>*</v>
      </c>
      <c r="E36" s="95" t="str">
        <f>[32]Julho!$H$8</f>
        <v>*</v>
      </c>
      <c r="F36" s="95" t="str">
        <f>[32]Julho!$H$9</f>
        <v>*</v>
      </c>
      <c r="G36" s="95" t="str">
        <f>[32]Julho!$H$10</f>
        <v>*</v>
      </c>
      <c r="H36" s="95" t="str">
        <f>[32]Julho!$H$11</f>
        <v>*</v>
      </c>
      <c r="I36" s="95" t="str">
        <f>[32]Julho!$H$12</f>
        <v>*</v>
      </c>
      <c r="J36" s="95" t="str">
        <f>[32]Julho!$H$13</f>
        <v>*</v>
      </c>
      <c r="K36" s="95" t="str">
        <f>[32]Julho!$H$14</f>
        <v>*</v>
      </c>
      <c r="L36" s="95" t="str">
        <f>[32]Julho!$H$15</f>
        <v>*</v>
      </c>
      <c r="M36" s="95" t="str">
        <f>[32]Julho!$H$16</f>
        <v>*</v>
      </c>
      <c r="N36" s="95" t="str">
        <f>[32]Julho!$H$17</f>
        <v>*</v>
      </c>
      <c r="O36" s="95" t="str">
        <f>[32]Julho!$H$18</f>
        <v>*</v>
      </c>
      <c r="P36" s="95" t="str">
        <f>[32]Julho!$H$19</f>
        <v>*</v>
      </c>
      <c r="Q36" s="95" t="str">
        <f>[32]Julho!$H$20</f>
        <v>*</v>
      </c>
      <c r="R36" s="95" t="str">
        <f>[32]Julho!$H$21</f>
        <v>*</v>
      </c>
      <c r="S36" s="95" t="str">
        <f>[32]Julho!$H$22</f>
        <v>*</v>
      </c>
      <c r="T36" s="95" t="str">
        <f>[32]Julho!$H$23</f>
        <v>*</v>
      </c>
      <c r="U36" s="95" t="str">
        <f>[32]Julho!$H$24</f>
        <v>*</v>
      </c>
      <c r="V36" s="95">
        <f>[32]Julho!$H$25</f>
        <v>23.400000000000002</v>
      </c>
      <c r="W36" s="95">
        <f>[32]Julho!$H$26</f>
        <v>23.400000000000002</v>
      </c>
      <c r="X36" s="95">
        <f>[32]Julho!$H$27</f>
        <v>16.920000000000002</v>
      </c>
      <c r="Y36" s="95">
        <f>[32]Julho!$H$28</f>
        <v>14.04</v>
      </c>
      <c r="Z36" s="95">
        <f>[32]Julho!$H$29</f>
        <v>17.64</v>
      </c>
      <c r="AA36" s="95">
        <f>[32]Julho!$H$30</f>
        <v>18</v>
      </c>
      <c r="AB36" s="95">
        <f>[32]Julho!$H$31</f>
        <v>15.48</v>
      </c>
      <c r="AC36" s="95">
        <f>[32]Julho!$H$32</f>
        <v>20.16</v>
      </c>
      <c r="AD36" s="95">
        <f>[32]Julho!$H$33</f>
        <v>9.7200000000000006</v>
      </c>
      <c r="AE36" s="95">
        <f>[32]Julho!$H$34</f>
        <v>16.920000000000002</v>
      </c>
      <c r="AF36" s="95">
        <f>[32]Julho!$H$35</f>
        <v>14.76</v>
      </c>
      <c r="AG36" s="103">
        <f t="shared" si="3"/>
        <v>23.400000000000002</v>
      </c>
      <c r="AH36" s="102">
        <f t="shared" si="4"/>
        <v>17.312727272727273</v>
      </c>
      <c r="AK36" t="s">
        <v>35</v>
      </c>
    </row>
    <row r="37" spans="1:38" x14ac:dyDescent="0.2">
      <c r="A37" s="51" t="s">
        <v>14</v>
      </c>
      <c r="B37" s="95">
        <f>[33]Julho!$H$5</f>
        <v>0</v>
      </c>
      <c r="C37" s="95">
        <f>[33]Julho!$H$6</f>
        <v>0.36000000000000004</v>
      </c>
      <c r="D37" s="95">
        <f>[33]Julho!$H$7</f>
        <v>0</v>
      </c>
      <c r="E37" s="95">
        <f>[33]Julho!$H$8</f>
        <v>0</v>
      </c>
      <c r="F37" s="95">
        <f>[33]Julho!$H$9</f>
        <v>0</v>
      </c>
      <c r="G37" s="95">
        <f>[33]Julho!$H$10</f>
        <v>0</v>
      </c>
      <c r="H37" s="95">
        <f>[33]Julho!$H$11</f>
        <v>0.72000000000000008</v>
      </c>
      <c r="I37" s="95">
        <f>[33]Julho!$H$12</f>
        <v>10.44</v>
      </c>
      <c r="J37" s="95">
        <f>[33]Julho!$H$13</f>
        <v>0</v>
      </c>
      <c r="K37" s="95">
        <f>[33]Julho!$H$14</f>
        <v>1.4400000000000002</v>
      </c>
      <c r="L37" s="95">
        <f>[33]Julho!$H$15</f>
        <v>0.36000000000000004</v>
      </c>
      <c r="M37" s="95">
        <f>[33]Julho!$H$16</f>
        <v>18.36</v>
      </c>
      <c r="N37" s="95">
        <f>[33]Julho!$H$17</f>
        <v>8.2799999999999994</v>
      </c>
      <c r="O37" s="95">
        <f>[33]Julho!$H$18</f>
        <v>0.36000000000000004</v>
      </c>
      <c r="P37" s="95">
        <f>[33]Julho!$H$19</f>
        <v>0</v>
      </c>
      <c r="Q37" s="95">
        <f>[33]Julho!$H$20</f>
        <v>0</v>
      </c>
      <c r="R37" s="95">
        <f>[33]Julho!$H$21</f>
        <v>0</v>
      </c>
      <c r="S37" s="95">
        <f>[33]Julho!$H$22</f>
        <v>0.36000000000000004</v>
      </c>
      <c r="T37" s="95">
        <f>[33]Julho!$H$23</f>
        <v>0.36000000000000004</v>
      </c>
      <c r="U37" s="95">
        <f>[33]Julho!$H$24</f>
        <v>0.72000000000000008</v>
      </c>
      <c r="V37" s="95">
        <f>[33]Julho!$H$25</f>
        <v>16.559999999999999</v>
      </c>
      <c r="W37" s="95">
        <f>[33]Julho!$H$26</f>
        <v>13.32</v>
      </c>
      <c r="X37" s="95">
        <f>[33]Julho!$H$27</f>
        <v>1.08</v>
      </c>
      <c r="Y37" s="95">
        <f>[33]Julho!$H$28</f>
        <v>0</v>
      </c>
      <c r="Z37" s="95">
        <f>[33]Julho!$H$29</f>
        <v>4.32</v>
      </c>
      <c r="AA37" s="95">
        <f>[33]Julho!$H$30</f>
        <v>10.08</v>
      </c>
      <c r="AB37" s="95">
        <f>[33]Julho!$H$31</f>
        <v>2.52</v>
      </c>
      <c r="AC37" s="95">
        <f>[33]Julho!$H$32</f>
        <v>1.08</v>
      </c>
      <c r="AD37" s="95">
        <f>[33]Julho!$H$33</f>
        <v>5.4</v>
      </c>
      <c r="AE37" s="95">
        <f>[33]Julho!$H$34</f>
        <v>0</v>
      </c>
      <c r="AF37" s="95">
        <f>[33]Julho!$H$35</f>
        <v>0</v>
      </c>
      <c r="AG37" s="103">
        <f t="shared" si="3"/>
        <v>18.36</v>
      </c>
      <c r="AH37" s="102">
        <f t="shared" si="4"/>
        <v>3.1006451612903221</v>
      </c>
      <c r="AK37" t="s">
        <v>35</v>
      </c>
    </row>
    <row r="38" spans="1:38" hidden="1" x14ac:dyDescent="0.2">
      <c r="A38" s="51" t="s">
        <v>158</v>
      </c>
      <c r="B38" s="95" t="str">
        <f>[34]Julho!$H$5</f>
        <v>*</v>
      </c>
      <c r="C38" s="95" t="str">
        <f>[34]Julho!$H$6</f>
        <v>*</v>
      </c>
      <c r="D38" s="95" t="str">
        <f>[34]Julho!$H$7</f>
        <v>*</v>
      </c>
      <c r="E38" s="95" t="str">
        <f>[34]Julho!$H$8</f>
        <v>*</v>
      </c>
      <c r="F38" s="95" t="str">
        <f>[34]Julho!$H$9</f>
        <v>*</v>
      </c>
      <c r="G38" s="95" t="str">
        <f>[34]Julho!$H$10</f>
        <v>*</v>
      </c>
      <c r="H38" s="95" t="str">
        <f>[34]Julho!$H$11</f>
        <v>*</v>
      </c>
      <c r="I38" s="95" t="str">
        <f>[34]Julho!$H$12</f>
        <v>*</v>
      </c>
      <c r="J38" s="95" t="str">
        <f>[34]Julho!$H$13</f>
        <v>*</v>
      </c>
      <c r="K38" s="95" t="str">
        <f>[34]Julho!$H$14</f>
        <v>*</v>
      </c>
      <c r="L38" s="95" t="str">
        <f>[34]Julho!$H$15</f>
        <v>*</v>
      </c>
      <c r="M38" s="95" t="str">
        <f>[34]Julho!$H$16</f>
        <v>*</v>
      </c>
      <c r="N38" s="95" t="str">
        <f>[34]Julho!$H$17</f>
        <v>*</v>
      </c>
      <c r="O38" s="95" t="str">
        <f>[34]Julho!$H$18</f>
        <v>*</v>
      </c>
      <c r="P38" s="95" t="str">
        <f>[34]Julho!$H$19</f>
        <v>*</v>
      </c>
      <c r="Q38" s="95" t="str">
        <f>[34]Julho!$H$20</f>
        <v>*</v>
      </c>
      <c r="R38" s="95" t="str">
        <f>[34]Julho!$H$21</f>
        <v>*</v>
      </c>
      <c r="S38" s="95" t="str">
        <f>[34]Julho!$H$22</f>
        <v>*</v>
      </c>
      <c r="T38" s="95" t="str">
        <f>[34]Julho!$H$23</f>
        <v>*</v>
      </c>
      <c r="U38" s="95" t="str">
        <f>[34]Julho!$H$24</f>
        <v>*</v>
      </c>
      <c r="V38" s="95" t="str">
        <f>[34]Julho!$H$25</f>
        <v>*</v>
      </c>
      <c r="W38" s="95" t="str">
        <f>[34]Julho!$H$26</f>
        <v>*</v>
      </c>
      <c r="X38" s="95" t="str">
        <f>[34]Julho!$H$27</f>
        <v>*</v>
      </c>
      <c r="Y38" s="95" t="str">
        <f>[34]Julho!$H$28</f>
        <v>*</v>
      </c>
      <c r="Z38" s="95" t="str">
        <f>[34]Julho!$H$29</f>
        <v>*</v>
      </c>
      <c r="AA38" s="95" t="str">
        <f>[34]Julho!$H$30</f>
        <v>*</v>
      </c>
      <c r="AB38" s="95" t="str">
        <f>[34]Julho!$H$31</f>
        <v>*</v>
      </c>
      <c r="AC38" s="95" t="str">
        <f>[34]Julho!$H$32</f>
        <v>*</v>
      </c>
      <c r="AD38" s="95" t="str">
        <f>[34]Julho!$H$33</f>
        <v>*</v>
      </c>
      <c r="AE38" s="95" t="str">
        <f>[34]Julho!$H$34</f>
        <v>*</v>
      </c>
      <c r="AF38" s="95" t="str">
        <f>[34]Julho!$H$35</f>
        <v>*</v>
      </c>
      <c r="AG38" s="103" t="s">
        <v>207</v>
      </c>
      <c r="AH38" s="102" t="s">
        <v>207</v>
      </c>
    </row>
    <row r="39" spans="1:38" x14ac:dyDescent="0.2">
      <c r="A39" s="51" t="s">
        <v>15</v>
      </c>
      <c r="B39" s="95">
        <f>[35]Julho!$H$5</f>
        <v>12.24</v>
      </c>
      <c r="C39" s="95">
        <f>[35]Julho!$H$6</f>
        <v>14.04</v>
      </c>
      <c r="D39" s="95">
        <f>[35]Julho!$H$7</f>
        <v>15.48</v>
      </c>
      <c r="E39" s="95">
        <f>[35]Julho!$H$8</f>
        <v>20.52</v>
      </c>
      <c r="F39" s="95">
        <f>[35]Julho!$H$9</f>
        <v>21.240000000000002</v>
      </c>
      <c r="G39" s="95">
        <f>[35]Julho!$H$10</f>
        <v>18.720000000000002</v>
      </c>
      <c r="H39" s="95">
        <f>[35]Julho!$H$11</f>
        <v>16.2</v>
      </c>
      <c r="I39" s="95">
        <f>[35]Julho!$H$12</f>
        <v>20.52</v>
      </c>
      <c r="J39" s="95">
        <f>[35]Julho!$H$13</f>
        <v>14.76</v>
      </c>
      <c r="K39" s="95">
        <f>[35]Julho!$H$14</f>
        <v>15.48</v>
      </c>
      <c r="L39" s="95">
        <f>[35]Julho!$H$15</f>
        <v>17.64</v>
      </c>
      <c r="M39" s="95">
        <f>[35]Julho!$H$16</f>
        <v>21.96</v>
      </c>
      <c r="N39" s="95">
        <f>[35]Julho!$H$17</f>
        <v>22.68</v>
      </c>
      <c r="O39" s="95">
        <f>[35]Julho!$H$18</f>
        <v>14.76</v>
      </c>
      <c r="P39" s="95">
        <f>[35]Julho!$H$19</f>
        <v>23.400000000000002</v>
      </c>
      <c r="Q39" s="95">
        <f>[35]Julho!$H$20</f>
        <v>13.68</v>
      </c>
      <c r="R39" s="95">
        <f>[35]Julho!$H$21</f>
        <v>12.6</v>
      </c>
      <c r="S39" s="95">
        <f>[35]Julho!$H$22</f>
        <v>14.76</v>
      </c>
      <c r="T39" s="95">
        <f>[35]Julho!$H$23</f>
        <v>16.920000000000002</v>
      </c>
      <c r="U39" s="95">
        <f>[35]Julho!$H$24</f>
        <v>24.12</v>
      </c>
      <c r="V39" s="95">
        <f>[35]Julho!$H$25</f>
        <v>20.88</v>
      </c>
      <c r="W39" s="95">
        <f>[35]Julho!$H$26</f>
        <v>20.88</v>
      </c>
      <c r="X39" s="95">
        <f>[35]Julho!$H$27</f>
        <v>12.24</v>
      </c>
      <c r="Y39" s="95">
        <f>[35]Julho!$H$28</f>
        <v>16.2</v>
      </c>
      <c r="Z39" s="95">
        <f>[35]Julho!$H$29</f>
        <v>15.840000000000002</v>
      </c>
      <c r="AA39" s="95">
        <f>[35]Julho!$H$30</f>
        <v>10.8</v>
      </c>
      <c r="AB39" s="95">
        <f>[35]Julho!$H$31</f>
        <v>10.8</v>
      </c>
      <c r="AC39" s="95">
        <f>[35]Julho!$H$32</f>
        <v>11.520000000000001</v>
      </c>
      <c r="AD39" s="95">
        <f>[35]Julho!$H$33</f>
        <v>10.44</v>
      </c>
      <c r="AE39" s="95">
        <f>[35]Julho!$H$34</f>
        <v>17.64</v>
      </c>
      <c r="AF39" s="95">
        <f>[35]Julho!$H$35</f>
        <v>15.120000000000001</v>
      </c>
      <c r="AG39" s="103">
        <f t="shared" si="3"/>
        <v>24.12</v>
      </c>
      <c r="AH39" s="102">
        <f t="shared" si="4"/>
        <v>16.583225806451612</v>
      </c>
      <c r="AI39" s="12" t="s">
        <v>35</v>
      </c>
      <c r="AK39" t="s">
        <v>35</v>
      </c>
    </row>
    <row r="40" spans="1:38" x14ac:dyDescent="0.2">
      <c r="A40" s="51" t="s">
        <v>16</v>
      </c>
      <c r="B40" s="95">
        <f>[36]Julho!$H$5</f>
        <v>4.6800000000000006</v>
      </c>
      <c r="C40" s="95">
        <f>[36]Julho!$H$6</f>
        <v>11.879999999999999</v>
      </c>
      <c r="D40" s="95">
        <f>[36]Julho!$H$7</f>
        <v>10.44</v>
      </c>
      <c r="E40" s="95">
        <f>[36]Julho!$H$8</f>
        <v>12.24</v>
      </c>
      <c r="F40" s="95">
        <f>[36]Julho!$H$9</f>
        <v>8.64</v>
      </c>
      <c r="G40" s="95">
        <f>[36]Julho!$H$10</f>
        <v>14.76</v>
      </c>
      <c r="H40" s="95">
        <f>[36]Julho!$H$11</f>
        <v>15.48</v>
      </c>
      <c r="I40" s="95">
        <f>[36]Julho!$H$12</f>
        <v>9.7200000000000006</v>
      </c>
      <c r="J40" s="95">
        <f>[36]Julho!$H$13</f>
        <v>10.08</v>
      </c>
      <c r="K40" s="95">
        <f>[36]Julho!$H$14</f>
        <v>7.2</v>
      </c>
      <c r="L40" s="95">
        <f>[36]Julho!$H$15</f>
        <v>10.08</v>
      </c>
      <c r="M40" s="95">
        <f>[36]Julho!$H$16</f>
        <v>15.48</v>
      </c>
      <c r="N40" s="95">
        <f>[36]Julho!$H$17</f>
        <v>20.88</v>
      </c>
      <c r="O40" s="95">
        <f>[36]Julho!$H$18</f>
        <v>12.6</v>
      </c>
      <c r="P40" s="95">
        <f>[36]Julho!$H$19</f>
        <v>3.9600000000000004</v>
      </c>
      <c r="Q40" s="95">
        <f>[36]Julho!$H$20</f>
        <v>3.9600000000000004</v>
      </c>
      <c r="R40" s="95">
        <f>[36]Julho!$H$21</f>
        <v>12.96</v>
      </c>
      <c r="S40" s="95">
        <f>[36]Julho!$H$22</f>
        <v>14.4</v>
      </c>
      <c r="T40" s="95">
        <f>[36]Julho!$H$23</f>
        <v>8.2799999999999994</v>
      </c>
      <c r="U40" s="95">
        <f>[36]Julho!$H$24</f>
        <v>7.9200000000000008</v>
      </c>
      <c r="V40" s="95">
        <f>[36]Julho!$H$25</f>
        <v>18</v>
      </c>
      <c r="W40" s="95">
        <f>[36]Julho!$H$26</f>
        <v>20.52</v>
      </c>
      <c r="X40" s="95">
        <f>[36]Julho!$H$27</f>
        <v>14.4</v>
      </c>
      <c r="Y40" s="95">
        <f>[36]Julho!$H$28</f>
        <v>10.8</v>
      </c>
      <c r="Z40" s="95">
        <f>[36]Julho!$H$29</f>
        <v>8.2799999999999994</v>
      </c>
      <c r="AA40" s="95">
        <f>[36]Julho!$H$30</f>
        <v>7.5600000000000005</v>
      </c>
      <c r="AB40" s="95">
        <f>[36]Julho!$H$31</f>
        <v>12.6</v>
      </c>
      <c r="AC40" s="95">
        <f>[36]Julho!$H$32</f>
        <v>9.7200000000000006</v>
      </c>
      <c r="AD40" s="95">
        <f>[36]Julho!$H$33</f>
        <v>9.3600000000000012</v>
      </c>
      <c r="AE40" s="95">
        <f>[36]Julho!$H$34</f>
        <v>6.48</v>
      </c>
      <c r="AF40" s="95">
        <f>[36]Julho!$H$35</f>
        <v>5.4</v>
      </c>
      <c r="AG40" s="103">
        <f t="shared" si="3"/>
        <v>20.88</v>
      </c>
      <c r="AH40" s="102">
        <f t="shared" si="4"/>
        <v>10.927741935483873</v>
      </c>
      <c r="AK40" t="s">
        <v>35</v>
      </c>
    </row>
    <row r="41" spans="1:38" x14ac:dyDescent="0.2">
      <c r="A41" s="51" t="s">
        <v>159</v>
      </c>
      <c r="B41" s="95">
        <f>[37]Julho!$H$5</f>
        <v>12.24</v>
      </c>
      <c r="C41" s="95">
        <f>[37]Julho!$H$6</f>
        <v>12.96</v>
      </c>
      <c r="D41" s="95">
        <f>[37]Julho!$H$7</f>
        <v>15.48</v>
      </c>
      <c r="E41" s="95">
        <f>[37]Julho!$H$8</f>
        <v>15.840000000000002</v>
      </c>
      <c r="F41" s="95">
        <f>[37]Julho!$H$9</f>
        <v>9.3600000000000012</v>
      </c>
      <c r="G41" s="95">
        <f>[37]Julho!$H$10</f>
        <v>10.44</v>
      </c>
      <c r="H41" s="95">
        <f>[37]Julho!$H$11</f>
        <v>20.52</v>
      </c>
      <c r="I41" s="95">
        <f>[37]Julho!$H$12</f>
        <v>24.840000000000003</v>
      </c>
      <c r="J41" s="95">
        <f>[37]Julho!$H$13</f>
        <v>9.3600000000000012</v>
      </c>
      <c r="K41" s="95">
        <f>[37]Julho!$H$14</f>
        <v>18.720000000000002</v>
      </c>
      <c r="L41" s="95">
        <f>[37]Julho!$H$15</f>
        <v>16.559999999999999</v>
      </c>
      <c r="M41" s="95">
        <f>[37]Julho!$H$16</f>
        <v>25.2</v>
      </c>
      <c r="N41" s="95">
        <f>[37]Julho!$H$17</f>
        <v>22.68</v>
      </c>
      <c r="O41" s="95">
        <f>[37]Julho!$H$18</f>
        <v>19.440000000000001</v>
      </c>
      <c r="P41" s="95">
        <f>[37]Julho!$H$19</f>
        <v>12.24</v>
      </c>
      <c r="Q41" s="95">
        <f>[37]Julho!$H$20</f>
        <v>10.8</v>
      </c>
      <c r="R41" s="95">
        <f>[37]Julho!$H$21</f>
        <v>15.840000000000002</v>
      </c>
      <c r="S41" s="95">
        <f>[37]Julho!$H$22</f>
        <v>21.6</v>
      </c>
      <c r="T41" s="95">
        <f>[37]Julho!$H$23</f>
        <v>14.4</v>
      </c>
      <c r="U41" s="95">
        <f>[37]Julho!$H$24</f>
        <v>13.32</v>
      </c>
      <c r="V41" s="95">
        <f>[37]Julho!$H$25</f>
        <v>21.6</v>
      </c>
      <c r="W41" s="95">
        <f>[37]Julho!$H$26</f>
        <v>20.52</v>
      </c>
      <c r="X41" s="95">
        <f>[37]Julho!$H$27</f>
        <v>12.96</v>
      </c>
      <c r="Y41" s="95">
        <f>[37]Julho!$H$28</f>
        <v>13.32</v>
      </c>
      <c r="Z41" s="95">
        <f>[37]Julho!$H$29</f>
        <v>11.879999999999999</v>
      </c>
      <c r="AA41" s="95">
        <f>[37]Julho!$H$30</f>
        <v>12.96</v>
      </c>
      <c r="AB41" s="95">
        <f>[37]Julho!$H$31</f>
        <v>14.04</v>
      </c>
      <c r="AC41" s="95">
        <f>[37]Julho!$H$32</f>
        <v>25.56</v>
      </c>
      <c r="AD41" s="95">
        <f>[37]Julho!$H$33</f>
        <v>16.2</v>
      </c>
      <c r="AE41" s="95">
        <f>[37]Julho!$H$34</f>
        <v>12.24</v>
      </c>
      <c r="AF41" s="95">
        <f>[37]Julho!$H$35</f>
        <v>12.24</v>
      </c>
      <c r="AG41" s="103">
        <f t="shared" si="3"/>
        <v>25.56</v>
      </c>
      <c r="AH41" s="102">
        <f t="shared" si="4"/>
        <v>15.979354838709677</v>
      </c>
      <c r="AK41" t="s">
        <v>35</v>
      </c>
    </row>
    <row r="42" spans="1:38" x14ac:dyDescent="0.2">
      <c r="A42" s="51" t="s">
        <v>17</v>
      </c>
      <c r="B42" s="95">
        <f>[38]Julho!$H$5</f>
        <v>3.9600000000000004</v>
      </c>
      <c r="C42" s="95">
        <f>[38]Julho!$H$6</f>
        <v>6.48</v>
      </c>
      <c r="D42" s="95">
        <f>[38]Julho!$H$7</f>
        <v>9</v>
      </c>
      <c r="E42" s="95">
        <f>[38]Julho!$H$8</f>
        <v>14.04</v>
      </c>
      <c r="F42" s="95">
        <f>[38]Julho!$H$9</f>
        <v>7.5600000000000005</v>
      </c>
      <c r="G42" s="95">
        <f>[38]Julho!$H$10</f>
        <v>12.6</v>
      </c>
      <c r="H42" s="95">
        <f>[38]Julho!$H$11</f>
        <v>16.2</v>
      </c>
      <c r="I42" s="95">
        <f>[38]Julho!$H$12</f>
        <v>22.32</v>
      </c>
      <c r="J42" s="95">
        <f>[38]Julho!$H$13</f>
        <v>16.559999999999999</v>
      </c>
      <c r="K42" s="95">
        <f>[38]Julho!$H$14</f>
        <v>17.64</v>
      </c>
      <c r="L42" s="95">
        <f>[38]Julho!$H$15</f>
        <v>17.64</v>
      </c>
      <c r="M42" s="95">
        <f>[38]Julho!$H$16</f>
        <v>23.400000000000002</v>
      </c>
      <c r="N42" s="95">
        <f>[38]Julho!$H$17</f>
        <v>14.4</v>
      </c>
      <c r="O42" s="95">
        <f>[38]Julho!$H$18</f>
        <v>11.520000000000001</v>
      </c>
      <c r="P42" s="95">
        <f>[38]Julho!$H$19</f>
        <v>8.64</v>
      </c>
      <c r="Q42" s="95">
        <f>[38]Julho!$H$20</f>
        <v>3.6</v>
      </c>
      <c r="R42" s="95">
        <f>[38]Julho!$H$21</f>
        <v>10.44</v>
      </c>
      <c r="S42" s="95">
        <f>[38]Julho!$H$22</f>
        <v>9.3600000000000012</v>
      </c>
      <c r="T42" s="95">
        <f>[38]Julho!$H$23</f>
        <v>5.7600000000000007</v>
      </c>
      <c r="U42" s="95">
        <f>[38]Julho!$H$24</f>
        <v>11.16</v>
      </c>
      <c r="V42" s="95">
        <f>[38]Julho!$H$25</f>
        <v>20.88</v>
      </c>
      <c r="W42" s="95">
        <f>[38]Julho!$H$26</f>
        <v>17.64</v>
      </c>
      <c r="X42" s="95">
        <f>[38]Julho!$H$27</f>
        <v>12.24</v>
      </c>
      <c r="Y42" s="95">
        <f>[38]Julho!$H$28</f>
        <v>9.3600000000000012</v>
      </c>
      <c r="Z42" s="95">
        <f>[38]Julho!$H$29</f>
        <v>17.28</v>
      </c>
      <c r="AA42" s="95">
        <f>[38]Julho!$H$30</f>
        <v>15.120000000000001</v>
      </c>
      <c r="AB42" s="95">
        <f>[38]Julho!$H$31</f>
        <v>11.16</v>
      </c>
      <c r="AC42" s="95">
        <f>[38]Julho!$H$32</f>
        <v>15.840000000000002</v>
      </c>
      <c r="AD42" s="95">
        <f>[38]Julho!$H$33</f>
        <v>7.5600000000000005</v>
      </c>
      <c r="AE42" s="95">
        <f>[38]Julho!$H$34</f>
        <v>8.64</v>
      </c>
      <c r="AF42" s="95">
        <f>[38]Julho!$H$35</f>
        <v>9</v>
      </c>
      <c r="AG42" s="103">
        <f t="shared" si="3"/>
        <v>23.400000000000002</v>
      </c>
      <c r="AH42" s="102">
        <f t="shared" si="4"/>
        <v>12.483870967741938</v>
      </c>
      <c r="AK42" t="s">
        <v>35</v>
      </c>
      <c r="AL42" t="s">
        <v>35</v>
      </c>
    </row>
    <row r="43" spans="1:38" x14ac:dyDescent="0.2">
      <c r="A43" s="51" t="s">
        <v>141</v>
      </c>
      <c r="B43" s="95">
        <f>[39]Julho!$H$5</f>
        <v>17.28</v>
      </c>
      <c r="C43" s="95">
        <f>[39]Julho!$H$6</f>
        <v>18</v>
      </c>
      <c r="D43" s="95">
        <f>[39]Julho!$H$7</f>
        <v>24.840000000000003</v>
      </c>
      <c r="E43" s="95">
        <f>[39]Julho!$H$8</f>
        <v>25.92</v>
      </c>
      <c r="F43" s="95">
        <f>[39]Julho!$H$9</f>
        <v>16.559999999999999</v>
      </c>
      <c r="G43" s="95">
        <f>[39]Julho!$H$10</f>
        <v>19.8</v>
      </c>
      <c r="H43" s="95">
        <f>[39]Julho!$H$11</f>
        <v>15.48</v>
      </c>
      <c r="I43" s="95">
        <f>[39]Julho!$H$12</f>
        <v>23.040000000000003</v>
      </c>
      <c r="J43" s="95">
        <f>[39]Julho!$H$13</f>
        <v>7.5600000000000005</v>
      </c>
      <c r="K43" s="95">
        <f>[39]Julho!$H$14</f>
        <v>15.120000000000001</v>
      </c>
      <c r="L43" s="95">
        <f>[39]Julho!$H$15</f>
        <v>18</v>
      </c>
      <c r="M43" s="95">
        <f>[39]Julho!$H$16</f>
        <v>20.52</v>
      </c>
      <c r="N43" s="95">
        <f>[39]Julho!$H$17</f>
        <v>20.88</v>
      </c>
      <c r="O43" s="95">
        <f>[39]Julho!$H$18</f>
        <v>12.96</v>
      </c>
      <c r="P43" s="95">
        <f>[39]Julho!$H$19</f>
        <v>18.720000000000002</v>
      </c>
      <c r="Q43" s="95">
        <f>[39]Julho!$H$20</f>
        <v>15.48</v>
      </c>
      <c r="R43" s="95">
        <f>[39]Julho!$H$21</f>
        <v>11.16</v>
      </c>
      <c r="S43" s="95">
        <f>[39]Julho!$H$22</f>
        <v>14.04</v>
      </c>
      <c r="T43" s="95">
        <f>[39]Julho!$H$23</f>
        <v>18</v>
      </c>
      <c r="U43" s="95">
        <f>[39]Julho!$H$24</f>
        <v>30.240000000000002</v>
      </c>
      <c r="V43" s="95">
        <f>[39]Julho!$H$25</f>
        <v>24.840000000000003</v>
      </c>
      <c r="W43" s="95">
        <f>[39]Julho!$H$26</f>
        <v>25.56</v>
      </c>
      <c r="X43" s="95">
        <f>[39]Julho!$H$27</f>
        <v>16.920000000000002</v>
      </c>
      <c r="Y43" s="95">
        <f>[39]Julho!$H$28</f>
        <v>18</v>
      </c>
      <c r="Z43" s="95">
        <f>[39]Julho!$H$29</f>
        <v>18</v>
      </c>
      <c r="AA43" s="95">
        <f>[39]Julho!$H$30</f>
        <v>17.28</v>
      </c>
      <c r="AB43" s="95">
        <f>[39]Julho!$H$31</f>
        <v>19.440000000000001</v>
      </c>
      <c r="AC43" s="95">
        <f>[39]Julho!$H$32</f>
        <v>25.92</v>
      </c>
      <c r="AD43" s="95">
        <f>[39]Julho!$H$33</f>
        <v>13.68</v>
      </c>
      <c r="AE43" s="95">
        <f>[39]Julho!$H$34</f>
        <v>21.96</v>
      </c>
      <c r="AF43" s="95">
        <f>[39]Julho!$H$35</f>
        <v>18.36</v>
      </c>
      <c r="AG43" s="103">
        <f t="shared" si="3"/>
        <v>30.240000000000002</v>
      </c>
      <c r="AH43" s="102">
        <f t="shared" si="4"/>
        <v>18.824516129032261</v>
      </c>
      <c r="AL43" t="s">
        <v>35</v>
      </c>
    </row>
    <row r="44" spans="1:38" x14ac:dyDescent="0.2">
      <c r="A44" s="51" t="s">
        <v>18</v>
      </c>
      <c r="B44" s="95">
        <f>[40]Julho!$H$5</f>
        <v>10.08</v>
      </c>
      <c r="C44" s="95">
        <f>[40]Julho!$H$6</f>
        <v>13.32</v>
      </c>
      <c r="D44" s="95">
        <f>[40]Julho!$H$7</f>
        <v>12.6</v>
      </c>
      <c r="E44" s="95">
        <f>[40]Julho!$H$8</f>
        <v>11.879999999999999</v>
      </c>
      <c r="F44" s="95">
        <f>[40]Julho!$H$9</f>
        <v>16.559999999999999</v>
      </c>
      <c r="G44" s="95">
        <f>[40]Julho!$H$10</f>
        <v>19.079999999999998</v>
      </c>
      <c r="H44" s="95">
        <f>[40]Julho!$H$11</f>
        <v>21.240000000000002</v>
      </c>
      <c r="I44" s="95">
        <f>[40]Julho!$H$12</f>
        <v>22.32</v>
      </c>
      <c r="J44" s="95">
        <f>[40]Julho!$H$13</f>
        <v>16.559999999999999</v>
      </c>
      <c r="K44" s="95">
        <f>[40]Julho!$H$14</f>
        <v>14.76</v>
      </c>
      <c r="L44" s="95">
        <f>[40]Julho!$H$15</f>
        <v>17.28</v>
      </c>
      <c r="M44" s="95">
        <f>[40]Julho!$H$16</f>
        <v>28.44</v>
      </c>
      <c r="N44" s="95">
        <f>[40]Julho!$H$17</f>
        <v>22.32</v>
      </c>
      <c r="O44" s="95">
        <f>[40]Julho!$H$18</f>
        <v>14.04</v>
      </c>
      <c r="P44" s="95">
        <f>[40]Julho!$H$19</f>
        <v>10.44</v>
      </c>
      <c r="Q44" s="95">
        <f>[40]Julho!$H$20</f>
        <v>12.24</v>
      </c>
      <c r="R44" s="95">
        <f>[40]Julho!$H$21</f>
        <v>14.04</v>
      </c>
      <c r="S44" s="95">
        <f>[40]Julho!$H$22</f>
        <v>16.559999999999999</v>
      </c>
      <c r="T44" s="95">
        <f>[40]Julho!$H$23</f>
        <v>10.08</v>
      </c>
      <c r="U44" s="95">
        <f>[40]Julho!$H$24</f>
        <v>12.24</v>
      </c>
      <c r="V44" s="95">
        <f>[40]Julho!$H$25</f>
        <v>20.16</v>
      </c>
      <c r="W44" s="95">
        <f>[40]Julho!$H$26</f>
        <v>21.6</v>
      </c>
      <c r="X44" s="95">
        <f>[40]Julho!$H$27</f>
        <v>18.36</v>
      </c>
      <c r="Y44" s="95">
        <f>[40]Julho!$H$28</f>
        <v>11.520000000000001</v>
      </c>
      <c r="Z44" s="95">
        <f>[40]Julho!$H$29</f>
        <v>12.6</v>
      </c>
      <c r="AA44" s="95">
        <f>[40]Julho!$H$30</f>
        <v>15.840000000000002</v>
      </c>
      <c r="AB44" s="95">
        <f>[40]Julho!$H$31</f>
        <v>13.32</v>
      </c>
      <c r="AC44" s="95">
        <f>[40]Julho!$H$32</f>
        <v>23.759999999999998</v>
      </c>
      <c r="AD44" s="95">
        <f>[40]Julho!$H$33</f>
        <v>11.879999999999999</v>
      </c>
      <c r="AE44" s="95">
        <f>[40]Julho!$H$34</f>
        <v>11.520000000000001</v>
      </c>
      <c r="AF44" s="95">
        <f>[40]Julho!$H$35</f>
        <v>11.879999999999999</v>
      </c>
      <c r="AG44" s="103">
        <f t="shared" si="3"/>
        <v>28.44</v>
      </c>
      <c r="AH44" s="102">
        <f t="shared" si="4"/>
        <v>15.758709677419354</v>
      </c>
      <c r="AJ44" t="s">
        <v>35</v>
      </c>
      <c r="AK44" t="s">
        <v>35</v>
      </c>
      <c r="AL44" t="s">
        <v>35</v>
      </c>
    </row>
    <row r="45" spans="1:38" hidden="1" x14ac:dyDescent="0.2">
      <c r="A45" s="51" t="s">
        <v>146</v>
      </c>
      <c r="B45" s="95" t="str">
        <f>[41]Julho!$H$5</f>
        <v>*</v>
      </c>
      <c r="C45" s="95" t="str">
        <f>[41]Julho!$H$6</f>
        <v>*</v>
      </c>
      <c r="D45" s="95" t="str">
        <f>[41]Julho!$H$7</f>
        <v>*</v>
      </c>
      <c r="E45" s="95" t="str">
        <f>[41]Julho!$H$8</f>
        <v>*</v>
      </c>
      <c r="F45" s="95" t="str">
        <f>[41]Julho!$H$9</f>
        <v>*</v>
      </c>
      <c r="G45" s="95" t="str">
        <f>[41]Julho!$H$10</f>
        <v>*</v>
      </c>
      <c r="H45" s="95" t="str">
        <f>[41]Julho!$H$11</f>
        <v>*</v>
      </c>
      <c r="I45" s="95" t="str">
        <f>[41]Julho!$H$12</f>
        <v>*</v>
      </c>
      <c r="J45" s="95" t="str">
        <f>[41]Julho!$H$13</f>
        <v>*</v>
      </c>
      <c r="K45" s="95" t="str">
        <f>[41]Julho!$H$14</f>
        <v>*</v>
      </c>
      <c r="L45" s="95" t="str">
        <f>[41]Julho!$H$15</f>
        <v>*</v>
      </c>
      <c r="M45" s="95" t="str">
        <f>[41]Julho!$H$16</f>
        <v>*</v>
      </c>
      <c r="N45" s="95" t="str">
        <f>[41]Julho!$H$17</f>
        <v>*</v>
      </c>
      <c r="O45" s="95" t="str">
        <f>[41]Julho!$H$18</f>
        <v>*</v>
      </c>
      <c r="P45" s="95" t="str">
        <f>[41]Julho!$H$19</f>
        <v>*</v>
      </c>
      <c r="Q45" s="95" t="str">
        <f>[41]Julho!$H$20</f>
        <v>*</v>
      </c>
      <c r="R45" s="95" t="str">
        <f>[41]Julho!$H$21</f>
        <v>*</v>
      </c>
      <c r="S45" s="95" t="str">
        <f>[41]Julho!$H$22</f>
        <v>*</v>
      </c>
      <c r="T45" s="95" t="str">
        <f>[41]Julho!$H$23</f>
        <v>*</v>
      </c>
      <c r="U45" s="95" t="str">
        <f>[41]Julho!$H$24</f>
        <v>*</v>
      </c>
      <c r="V45" s="95" t="str">
        <f>[41]Julho!$H$25</f>
        <v>*</v>
      </c>
      <c r="W45" s="95" t="str">
        <f>[41]Julho!$H$26</f>
        <v>*</v>
      </c>
      <c r="X45" s="95" t="str">
        <f>[41]Julho!$H$27</f>
        <v>*</v>
      </c>
      <c r="Y45" s="95" t="str">
        <f>[41]Julho!$H$28</f>
        <v>*</v>
      </c>
      <c r="Z45" s="95" t="str">
        <f>[41]Julho!$H$29</f>
        <v>*</v>
      </c>
      <c r="AA45" s="95" t="str">
        <f>[41]Julho!$H$30</f>
        <v>*</v>
      </c>
      <c r="AB45" s="95" t="str">
        <f>[41]Julho!$H$31</f>
        <v>*</v>
      </c>
      <c r="AC45" s="95" t="str">
        <f>[41]Julho!$H$32</f>
        <v>*</v>
      </c>
      <c r="AD45" s="95" t="str">
        <f>[41]Julho!$H$33</f>
        <v>*</v>
      </c>
      <c r="AE45" s="95" t="str">
        <f>[41]Julho!$H$34</f>
        <v>*</v>
      </c>
      <c r="AF45" s="95" t="str">
        <f>[41]Julho!$H$35</f>
        <v>*</v>
      </c>
      <c r="AG45" s="103" t="s">
        <v>207</v>
      </c>
      <c r="AH45" s="102" t="s">
        <v>207</v>
      </c>
    </row>
    <row r="46" spans="1:38" x14ac:dyDescent="0.2">
      <c r="A46" s="51" t="s">
        <v>19</v>
      </c>
      <c r="B46" s="95">
        <f>[42]Julho!$H$5</f>
        <v>0.36000000000000004</v>
      </c>
      <c r="C46" s="95">
        <f>[42]Julho!$H$6</f>
        <v>1.8</v>
      </c>
      <c r="D46" s="95">
        <f>[42]Julho!$H$7</f>
        <v>6.12</v>
      </c>
      <c r="E46" s="95">
        <f>[42]Julho!$H$8</f>
        <v>7.2</v>
      </c>
      <c r="F46" s="95">
        <f>[42]Julho!$H$9</f>
        <v>7.5600000000000005</v>
      </c>
      <c r="G46" s="95">
        <f>[42]Julho!$H$10</f>
        <v>1.8</v>
      </c>
      <c r="H46" s="95">
        <f>[42]Julho!$H$11</f>
        <v>1.4400000000000002</v>
      </c>
      <c r="I46" s="95">
        <f>[42]Julho!$H$12</f>
        <v>5.7600000000000007</v>
      </c>
      <c r="J46" s="95">
        <f>[42]Julho!$H$13</f>
        <v>0</v>
      </c>
      <c r="K46" s="95">
        <f>[42]Julho!$H$14</f>
        <v>0.72000000000000008</v>
      </c>
      <c r="L46" s="95">
        <f>[42]Julho!$H$15</f>
        <v>10.08</v>
      </c>
      <c r="M46" s="95">
        <f>[42]Julho!$H$16</f>
        <v>15.48</v>
      </c>
      <c r="N46" s="95">
        <f>[42]Julho!$H$17</f>
        <v>9.7200000000000006</v>
      </c>
      <c r="O46" s="95">
        <f>[42]Julho!$H$18</f>
        <v>0.36000000000000004</v>
      </c>
      <c r="P46" s="95">
        <f>[42]Julho!$H$19</f>
        <v>5.4</v>
      </c>
      <c r="Q46" s="95">
        <f>[42]Julho!$H$20</f>
        <v>0.36000000000000004</v>
      </c>
      <c r="R46" s="95">
        <f>[42]Julho!$H$21</f>
        <v>0.36000000000000004</v>
      </c>
      <c r="S46" s="95">
        <f>[42]Julho!$H$22</f>
        <v>0</v>
      </c>
      <c r="T46" s="95">
        <f>[42]Julho!$H$23</f>
        <v>1.08</v>
      </c>
      <c r="U46" s="95">
        <f>[42]Julho!$H$24</f>
        <v>8.2799999999999994</v>
      </c>
      <c r="V46" s="95">
        <f>[42]Julho!$H$25</f>
        <v>12.96</v>
      </c>
      <c r="W46" s="95">
        <f>[42]Julho!$H$26</f>
        <v>19.8</v>
      </c>
      <c r="X46" s="95">
        <f>[42]Julho!$H$27</f>
        <v>3.9600000000000004</v>
      </c>
      <c r="Y46" s="95">
        <f>[42]Julho!$H$28</f>
        <v>4.6800000000000006</v>
      </c>
      <c r="Z46" s="95">
        <f>[42]Julho!$H$29</f>
        <v>9.3600000000000012</v>
      </c>
      <c r="AA46" s="95">
        <f>[42]Julho!$H$30</f>
        <v>2.52</v>
      </c>
      <c r="AB46" s="95">
        <f>[42]Julho!$H$31</f>
        <v>1.8</v>
      </c>
      <c r="AC46" s="95">
        <f>[42]Julho!$H$32</f>
        <v>1.8</v>
      </c>
      <c r="AD46" s="95">
        <f>[42]Julho!$H$33</f>
        <v>0</v>
      </c>
      <c r="AE46" s="95">
        <f>[42]Julho!$H$34</f>
        <v>2.8800000000000003</v>
      </c>
      <c r="AF46" s="95">
        <f>[42]Julho!$H$35</f>
        <v>0</v>
      </c>
      <c r="AG46" s="103">
        <f t="shared" si="3"/>
        <v>19.8</v>
      </c>
      <c r="AH46" s="102">
        <f t="shared" si="4"/>
        <v>4.6335483870967753</v>
      </c>
      <c r="AI46" s="12" t="s">
        <v>35</v>
      </c>
    </row>
    <row r="47" spans="1:38" x14ac:dyDescent="0.2">
      <c r="A47" s="51" t="s">
        <v>23</v>
      </c>
      <c r="B47" s="95">
        <f>[43]Julho!$H$5</f>
        <v>14.4</v>
      </c>
      <c r="C47" s="95">
        <f>[43]Julho!$H$6</f>
        <v>14.76</v>
      </c>
      <c r="D47" s="95">
        <f>[43]Julho!$H$7</f>
        <v>15.120000000000001</v>
      </c>
      <c r="E47" s="95">
        <f>[43]Julho!$H$8</f>
        <v>20.88</v>
      </c>
      <c r="F47" s="95">
        <f>[43]Julho!$H$9</f>
        <v>12.96</v>
      </c>
      <c r="G47" s="95">
        <f>[43]Julho!$H$10</f>
        <v>12.6</v>
      </c>
      <c r="H47" s="95">
        <f>[43]Julho!$H$11</f>
        <v>14.04</v>
      </c>
      <c r="I47" s="95">
        <f>[43]Julho!$H$12</f>
        <v>16.2</v>
      </c>
      <c r="J47" s="95">
        <f>[43]Julho!$H$13</f>
        <v>14.04</v>
      </c>
      <c r="K47" s="95">
        <f>[43]Julho!$H$14</f>
        <v>12.96</v>
      </c>
      <c r="L47" s="95">
        <f>[43]Julho!$H$15</f>
        <v>14.76</v>
      </c>
      <c r="M47" s="95">
        <f>[43]Julho!$H$16</f>
        <v>18</v>
      </c>
      <c r="N47" s="95">
        <f>[43]Julho!$H$17</f>
        <v>20.16</v>
      </c>
      <c r="O47" s="95">
        <f>[43]Julho!$H$18</f>
        <v>20.16</v>
      </c>
      <c r="P47" s="95">
        <f>[43]Julho!$H$19</f>
        <v>16.920000000000002</v>
      </c>
      <c r="Q47" s="95">
        <f>[43]Julho!$H$20</f>
        <v>7.2</v>
      </c>
      <c r="R47" s="95">
        <f>[43]Julho!$H$21</f>
        <v>7.9200000000000008</v>
      </c>
      <c r="S47" s="95">
        <f>[43]Julho!$H$22</f>
        <v>13.32</v>
      </c>
      <c r="T47" s="95">
        <f>[43]Julho!$H$23</f>
        <v>16.2</v>
      </c>
      <c r="U47" s="95">
        <f>[43]Julho!$H$24</f>
        <v>19.8</v>
      </c>
      <c r="V47" s="95">
        <f>[43]Julho!$H$25</f>
        <v>18.720000000000002</v>
      </c>
      <c r="W47" s="95">
        <f>[43]Julho!$H$26</f>
        <v>17.28</v>
      </c>
      <c r="X47" s="95">
        <f>[43]Julho!$H$27</f>
        <v>11.879999999999999</v>
      </c>
      <c r="Y47" s="95">
        <f>[43]Julho!$H$28</f>
        <v>13.32</v>
      </c>
      <c r="Z47" s="95">
        <f>[43]Julho!$H$29</f>
        <v>9.7200000000000006</v>
      </c>
      <c r="AA47" s="95">
        <f>[43]Julho!$H$30</f>
        <v>11.879999999999999</v>
      </c>
      <c r="AB47" s="95">
        <f>[43]Julho!$H$31</f>
        <v>11.879999999999999</v>
      </c>
      <c r="AC47" s="95">
        <f>[43]Julho!$H$32</f>
        <v>15.120000000000001</v>
      </c>
      <c r="AD47" s="95">
        <f>[43]Julho!$H$33</f>
        <v>14.76</v>
      </c>
      <c r="AE47" s="95">
        <f>[43]Julho!$H$34</f>
        <v>10.08</v>
      </c>
      <c r="AF47" s="95">
        <f>[43]Julho!$H$35</f>
        <v>11.16</v>
      </c>
      <c r="AG47" s="103">
        <f t="shared" si="3"/>
        <v>20.88</v>
      </c>
      <c r="AH47" s="102">
        <f t="shared" si="4"/>
        <v>14.458064516129031</v>
      </c>
    </row>
    <row r="48" spans="1:38" x14ac:dyDescent="0.2">
      <c r="A48" s="51" t="s">
        <v>34</v>
      </c>
      <c r="B48" s="95">
        <f>[44]Julho!$H$5</f>
        <v>17.64</v>
      </c>
      <c r="C48" s="95">
        <f>[44]Julho!$H$6</f>
        <v>15.840000000000002</v>
      </c>
      <c r="D48" s="95">
        <f>[44]Julho!$H$7</f>
        <v>16.2</v>
      </c>
      <c r="E48" s="95">
        <f>[44]Julho!$H$8</f>
        <v>16.2</v>
      </c>
      <c r="F48" s="95">
        <f>[44]Julho!$H$9</f>
        <v>15.48</v>
      </c>
      <c r="G48" s="95">
        <f>[44]Julho!$H$10</f>
        <v>25.56</v>
      </c>
      <c r="H48" s="95">
        <f>[44]Julho!$H$11</f>
        <v>24.840000000000003</v>
      </c>
      <c r="I48" s="95">
        <f>[44]Julho!$H$12</f>
        <v>23.040000000000003</v>
      </c>
      <c r="J48" s="95">
        <f>[44]Julho!$H$13</f>
        <v>16.559999999999999</v>
      </c>
      <c r="K48" s="95">
        <f>[44]Julho!$H$14</f>
        <v>17.64</v>
      </c>
      <c r="L48" s="95">
        <f>[44]Julho!$H$15</f>
        <v>14.4</v>
      </c>
      <c r="M48" s="95">
        <f>[44]Julho!$H$16</f>
        <v>27.36</v>
      </c>
      <c r="N48" s="95">
        <f>[44]Julho!$H$17</f>
        <v>23.040000000000003</v>
      </c>
      <c r="O48" s="95">
        <f>[44]Julho!$H$18</f>
        <v>25.2</v>
      </c>
      <c r="P48" s="95">
        <f>[44]Julho!$H$19</f>
        <v>23.400000000000002</v>
      </c>
      <c r="Q48" s="95">
        <f>[44]Julho!$H$20</f>
        <v>14.76</v>
      </c>
      <c r="R48" s="95">
        <f>[44]Julho!$H$21</f>
        <v>14.76</v>
      </c>
      <c r="S48" s="95">
        <f>[44]Julho!$H$22</f>
        <v>14.4</v>
      </c>
      <c r="T48" s="95">
        <f>[44]Julho!$H$23</f>
        <v>16.920000000000002</v>
      </c>
      <c r="U48" s="95">
        <f>[44]Julho!$H$24</f>
        <v>19.079999999999998</v>
      </c>
      <c r="V48" s="95">
        <f>[44]Julho!$H$25</f>
        <v>28.08</v>
      </c>
      <c r="W48" s="95">
        <f>[44]Julho!$H$26</f>
        <v>25.92</v>
      </c>
      <c r="X48" s="95">
        <f>[44]Julho!$H$27</f>
        <v>14.04</v>
      </c>
      <c r="Y48" s="95">
        <f>[44]Julho!$H$28</f>
        <v>15.48</v>
      </c>
      <c r="Z48" s="95">
        <f>[44]Julho!$H$29</f>
        <v>18</v>
      </c>
      <c r="AA48" s="95">
        <f>[44]Julho!$H$30</f>
        <v>15.48</v>
      </c>
      <c r="AB48" s="95">
        <f>[44]Julho!$H$31</f>
        <v>14.04</v>
      </c>
      <c r="AC48" s="95">
        <f>[44]Julho!$H$32</f>
        <v>15.48</v>
      </c>
      <c r="AD48" s="95">
        <f>[44]Julho!$H$33</f>
        <v>20.52</v>
      </c>
      <c r="AE48" s="95">
        <f>[44]Julho!$H$34</f>
        <v>19.079999999999998</v>
      </c>
      <c r="AF48" s="95">
        <f>[44]Julho!$H$35</f>
        <v>22.68</v>
      </c>
      <c r="AG48" s="103">
        <f t="shared" si="3"/>
        <v>28.08</v>
      </c>
      <c r="AH48" s="102">
        <f t="shared" si="4"/>
        <v>19.068387096774195</v>
      </c>
      <c r="AI48" s="12" t="s">
        <v>35</v>
      </c>
    </row>
    <row r="49" spans="1:38" x14ac:dyDescent="0.2">
      <c r="A49" s="51" t="s">
        <v>20</v>
      </c>
      <c r="B49" s="95">
        <f>[45]Julho!$H$5</f>
        <v>8.2799999999999994</v>
      </c>
      <c r="C49" s="95">
        <f>[45]Julho!$H$6</f>
        <v>8.64</v>
      </c>
      <c r="D49" s="95">
        <f>[45]Julho!$H$7</f>
        <v>6.12</v>
      </c>
      <c r="E49" s="95">
        <f>[45]Julho!$H$8</f>
        <v>9</v>
      </c>
      <c r="F49" s="95">
        <f>[45]Julho!$H$9</f>
        <v>8.64</v>
      </c>
      <c r="G49" s="95">
        <f>[45]Julho!$H$10</f>
        <v>10.8</v>
      </c>
      <c r="H49" s="95">
        <f>[45]Julho!$H$11</f>
        <v>7.5600000000000005</v>
      </c>
      <c r="I49" s="95">
        <f>[45]Julho!$H$12</f>
        <v>14.76</v>
      </c>
      <c r="J49" s="95">
        <f>[45]Julho!$H$13</f>
        <v>8.2799999999999994</v>
      </c>
      <c r="K49" s="95">
        <f>[45]Julho!$H$14</f>
        <v>7.2</v>
      </c>
      <c r="L49" s="95">
        <f>[45]Julho!$H$15</f>
        <v>9</v>
      </c>
      <c r="M49" s="95">
        <f>[45]Julho!$H$16</f>
        <v>12.6</v>
      </c>
      <c r="N49" s="95">
        <f>[45]Julho!$H$17</f>
        <v>14.04</v>
      </c>
      <c r="O49" s="95">
        <f>[45]Julho!$H$18</f>
        <v>9</v>
      </c>
      <c r="P49" s="95">
        <f>[45]Julho!$H$19</f>
        <v>6.84</v>
      </c>
      <c r="Q49" s="95">
        <f>[45]Julho!$H$20</f>
        <v>12.24</v>
      </c>
      <c r="R49" s="95">
        <f>[45]Julho!$H$21</f>
        <v>8.64</v>
      </c>
      <c r="S49" s="95">
        <f>[45]Julho!$H$22</f>
        <v>9.3600000000000012</v>
      </c>
      <c r="T49" s="95">
        <f>[45]Julho!$H$23</f>
        <v>7.2</v>
      </c>
      <c r="U49" s="95">
        <f>[45]Julho!$H$24</f>
        <v>9.7200000000000006</v>
      </c>
      <c r="V49" s="95">
        <f>[45]Julho!$H$25</f>
        <v>16.920000000000002</v>
      </c>
      <c r="W49" s="95">
        <f>[45]Julho!$H$26</f>
        <v>16.2</v>
      </c>
      <c r="X49" s="95">
        <f>[45]Julho!$H$27</f>
        <v>10.8</v>
      </c>
      <c r="Y49" s="95">
        <f>[45]Julho!$H$28</f>
        <v>11.520000000000001</v>
      </c>
      <c r="Z49" s="95">
        <f>[45]Julho!$H$29</f>
        <v>9</v>
      </c>
      <c r="AA49" s="95">
        <f>[45]Julho!$H$30</f>
        <v>8.2799999999999994</v>
      </c>
      <c r="AB49" s="95">
        <f>[45]Julho!$H$31</f>
        <v>10.08</v>
      </c>
      <c r="AC49" s="95">
        <f>[45]Julho!$H$32</f>
        <v>14.76</v>
      </c>
      <c r="AD49" s="95">
        <f>[45]Julho!$H$33</f>
        <v>9</v>
      </c>
      <c r="AE49" s="95">
        <f>[45]Julho!$H$34</f>
        <v>6.84</v>
      </c>
      <c r="AF49" s="95">
        <f>[45]Julho!$H$35</f>
        <v>7.5600000000000005</v>
      </c>
      <c r="AG49" s="103">
        <f t="shared" si="3"/>
        <v>16.920000000000002</v>
      </c>
      <c r="AH49" s="102">
        <f t="shared" si="4"/>
        <v>9.9638709677419346</v>
      </c>
    </row>
    <row r="50" spans="1:38" s="5" customFormat="1" ht="17.100000000000001" customHeight="1" x14ac:dyDescent="0.2">
      <c r="A50" s="96" t="s">
        <v>24</v>
      </c>
      <c r="B50" s="97">
        <f t="shared" ref="B50:AG50" si="5">MAX(B5:B49)</f>
        <v>19.8</v>
      </c>
      <c r="C50" s="97">
        <f t="shared" si="5"/>
        <v>24.48</v>
      </c>
      <c r="D50" s="97">
        <f t="shared" si="5"/>
        <v>24.840000000000003</v>
      </c>
      <c r="E50" s="97">
        <f t="shared" si="5"/>
        <v>28.44</v>
      </c>
      <c r="F50" s="97">
        <f t="shared" si="5"/>
        <v>28.44</v>
      </c>
      <c r="G50" s="97">
        <f t="shared" si="5"/>
        <v>25.56</v>
      </c>
      <c r="H50" s="97">
        <f t="shared" si="5"/>
        <v>25.92</v>
      </c>
      <c r="I50" s="97">
        <f t="shared" si="5"/>
        <v>32.4</v>
      </c>
      <c r="J50" s="97">
        <f t="shared" si="5"/>
        <v>21.96</v>
      </c>
      <c r="K50" s="97">
        <f t="shared" si="5"/>
        <v>23.759999999999998</v>
      </c>
      <c r="L50" s="97">
        <f t="shared" si="5"/>
        <v>22.32</v>
      </c>
      <c r="M50" s="97">
        <f t="shared" si="5"/>
        <v>36</v>
      </c>
      <c r="N50" s="97">
        <f t="shared" si="5"/>
        <v>31.319999999999997</v>
      </c>
      <c r="O50" s="97">
        <f t="shared" si="5"/>
        <v>32.04</v>
      </c>
      <c r="P50" s="97">
        <f t="shared" si="5"/>
        <v>34.56</v>
      </c>
      <c r="Q50" s="97">
        <f t="shared" si="5"/>
        <v>20.52</v>
      </c>
      <c r="R50" s="97">
        <f t="shared" si="5"/>
        <v>27.36</v>
      </c>
      <c r="S50" s="97">
        <f t="shared" si="5"/>
        <v>23.040000000000003</v>
      </c>
      <c r="T50" s="97">
        <f t="shared" si="5"/>
        <v>26.64</v>
      </c>
      <c r="U50" s="97">
        <f t="shared" si="5"/>
        <v>30.240000000000002</v>
      </c>
      <c r="V50" s="97">
        <f t="shared" si="5"/>
        <v>32.04</v>
      </c>
      <c r="W50" s="97">
        <f t="shared" si="5"/>
        <v>34.200000000000003</v>
      </c>
      <c r="X50" s="97">
        <f t="shared" si="5"/>
        <v>23.759999999999998</v>
      </c>
      <c r="Y50" s="97">
        <f t="shared" si="5"/>
        <v>21.6</v>
      </c>
      <c r="Z50" s="97">
        <f t="shared" si="5"/>
        <v>27.720000000000002</v>
      </c>
      <c r="AA50" s="97">
        <f t="shared" si="5"/>
        <v>20.52</v>
      </c>
      <c r="AB50" s="97">
        <f t="shared" si="5"/>
        <v>22.32</v>
      </c>
      <c r="AC50" s="97">
        <f t="shared" si="5"/>
        <v>26.64</v>
      </c>
      <c r="AD50" s="97">
        <f t="shared" si="5"/>
        <v>26.64</v>
      </c>
      <c r="AE50" s="97">
        <f t="shared" si="5"/>
        <v>21.96</v>
      </c>
      <c r="AF50" s="97">
        <f t="shared" ref="AF50" si="6">MAX(AF5:AF49)</f>
        <v>22.68</v>
      </c>
      <c r="AG50" s="103">
        <f t="shared" si="5"/>
        <v>36</v>
      </c>
      <c r="AH50" s="104"/>
      <c r="AK50" s="5" t="s">
        <v>35</v>
      </c>
      <c r="AL50" s="5" t="s">
        <v>35</v>
      </c>
    </row>
    <row r="51" spans="1:38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52" t="s">
        <v>35</v>
      </c>
      <c r="AF51" s="52"/>
      <c r="AG51" s="47"/>
      <c r="AH51" s="48"/>
      <c r="AK51" t="s">
        <v>35</v>
      </c>
    </row>
    <row r="52" spans="1:38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74"/>
      <c r="AF52" s="82"/>
      <c r="AG52" s="47"/>
      <c r="AH52" s="46"/>
      <c r="AJ52" t="s">
        <v>35</v>
      </c>
      <c r="AK52" t="s">
        <v>35</v>
      </c>
      <c r="AL52" t="s">
        <v>35</v>
      </c>
    </row>
    <row r="53" spans="1:38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47"/>
      <c r="AH54" s="76"/>
      <c r="AL54" t="s">
        <v>35</v>
      </c>
    </row>
    <row r="55" spans="1:38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49"/>
      <c r="AF55" s="49"/>
      <c r="AG55" s="47"/>
      <c r="AH55" s="48"/>
    </row>
    <row r="56" spans="1:38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50"/>
      <c r="AF56" s="50"/>
      <c r="AG56" s="47"/>
      <c r="AH56" s="48"/>
      <c r="AK56" t="s">
        <v>35</v>
      </c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7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35</v>
      </c>
    </row>
    <row r="60" spans="1:38" x14ac:dyDescent="0.2">
      <c r="AA60" s="3" t="s">
        <v>35</v>
      </c>
      <c r="AH60" t="s">
        <v>35</v>
      </c>
      <c r="AK60" t="s">
        <v>35</v>
      </c>
    </row>
    <row r="61" spans="1:38" x14ac:dyDescent="0.2">
      <c r="U61" s="3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8" x14ac:dyDescent="0.2">
      <c r="G63" s="3" t="s">
        <v>35</v>
      </c>
      <c r="H63" s="3" t="s">
        <v>210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  <c r="AK6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</row>
    <row r="65" spans="7:38" x14ac:dyDescent="0.2">
      <c r="W65" s="3" t="s">
        <v>35</v>
      </c>
      <c r="Z65" s="3" t="s">
        <v>35</v>
      </c>
    </row>
    <row r="66" spans="7:38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8" x14ac:dyDescent="0.2">
      <c r="K68" s="3" t="s">
        <v>35</v>
      </c>
      <c r="M68" s="3" t="s">
        <v>35</v>
      </c>
    </row>
    <row r="69" spans="7:38" x14ac:dyDescent="0.2">
      <c r="G69" s="3" t="s">
        <v>35</v>
      </c>
    </row>
    <row r="70" spans="7:38" x14ac:dyDescent="0.2">
      <c r="M70" s="3" t="s">
        <v>35</v>
      </c>
    </row>
    <row r="72" spans="7:38" x14ac:dyDescent="0.2">
      <c r="R72" s="3" t="s">
        <v>35</v>
      </c>
    </row>
    <row r="74" spans="7:38" x14ac:dyDescent="0.2">
      <c r="AL74" s="12" t="s">
        <v>35</v>
      </c>
    </row>
  </sheetData>
  <mergeCells count="36">
    <mergeCell ref="N3:N4"/>
    <mergeCell ref="O3:O4"/>
    <mergeCell ref="Q3:Q4"/>
    <mergeCell ref="I3:I4"/>
    <mergeCell ref="J3:J4"/>
    <mergeCell ref="K3:K4"/>
    <mergeCell ref="A1:AH1"/>
    <mergeCell ref="P3:P4"/>
    <mergeCell ref="M3:M4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H3:H4"/>
    <mergeCell ref="L3:L4"/>
    <mergeCell ref="R3:R4"/>
    <mergeCell ref="S3:S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showGridLines="0" topLeftCell="A19" workbookViewId="0">
      <selection activeCell="R46" sqref="R4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x14ac:dyDescent="0.2">
      <c r="A1" s="132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8" s="4" customFormat="1" ht="16.5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8" s="5" customFormat="1" ht="12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211</v>
      </c>
    </row>
    <row r="4" spans="1:38" s="5" customFormat="1" ht="13.5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</row>
    <row r="5" spans="1:38" s="5" customFormat="1" x14ac:dyDescent="0.2">
      <c r="A5" s="78" t="s">
        <v>30</v>
      </c>
      <c r="B5" s="86" t="str">
        <f>[1]Julho!$I$5</f>
        <v>*</v>
      </c>
      <c r="C5" s="86" t="str">
        <f>[1]Julho!$I$6</f>
        <v>*</v>
      </c>
      <c r="D5" s="86" t="str">
        <f>[1]Julho!$I$7</f>
        <v>*</v>
      </c>
      <c r="E5" s="86" t="str">
        <f>[1]Julho!$I$8</f>
        <v>*</v>
      </c>
      <c r="F5" s="86" t="str">
        <f>[1]Julho!$I$9</f>
        <v>*</v>
      </c>
      <c r="G5" s="86" t="str">
        <f>[1]Julho!$I$10</f>
        <v>*</v>
      </c>
      <c r="H5" s="86" t="str">
        <f>[1]Julho!$I$11</f>
        <v>*</v>
      </c>
      <c r="I5" s="86" t="str">
        <f>[1]Julho!$I$12</f>
        <v>*</v>
      </c>
      <c r="J5" s="86" t="str">
        <f>[1]Julho!$I$13</f>
        <v>*</v>
      </c>
      <c r="K5" s="86" t="str">
        <f>[1]Julho!$I$14</f>
        <v>*</v>
      </c>
      <c r="L5" s="86" t="str">
        <f>[1]Julho!$I$15</f>
        <v>*</v>
      </c>
      <c r="M5" s="86" t="str">
        <f>[1]Julho!$I$16</f>
        <v>*</v>
      </c>
      <c r="N5" s="86" t="str">
        <f>[1]Julho!$I$17</f>
        <v>*</v>
      </c>
      <c r="O5" s="86" t="str">
        <f>[1]Julho!$I$18</f>
        <v>*</v>
      </c>
      <c r="P5" s="86" t="str">
        <f>[1]Julho!$I$19</f>
        <v>*</v>
      </c>
      <c r="Q5" s="86" t="str">
        <f>[1]Julho!$I$20</f>
        <v>*</v>
      </c>
      <c r="R5" s="86" t="str">
        <f>[1]Julho!$I$21</f>
        <v>*</v>
      </c>
      <c r="S5" s="86" t="str">
        <f>[1]Julho!$I$22</f>
        <v>*</v>
      </c>
      <c r="T5" s="86" t="str">
        <f>[1]Julho!$I$23</f>
        <v>*</v>
      </c>
      <c r="U5" s="86" t="str">
        <f>[1]Julho!$I$24</f>
        <v>*</v>
      </c>
      <c r="V5" s="86" t="str">
        <f>[1]Julho!$I$25</f>
        <v>*</v>
      </c>
      <c r="W5" s="86" t="str">
        <f>[1]Julho!$I$26</f>
        <v>*</v>
      </c>
      <c r="X5" s="86" t="str">
        <f>[1]Julho!$I$27</f>
        <v>*</v>
      </c>
      <c r="Y5" s="86" t="str">
        <f>[1]Julho!$I$28</f>
        <v>*</v>
      </c>
      <c r="Z5" s="86" t="str">
        <f>[1]Julho!$I$29</f>
        <v>*</v>
      </c>
      <c r="AA5" s="86" t="str">
        <f>[1]Julho!$I$30</f>
        <v>*</v>
      </c>
      <c r="AB5" s="86" t="str">
        <f>[1]Julho!$I$31</f>
        <v>*</v>
      </c>
      <c r="AC5" s="86" t="str">
        <f>[1]Julho!$I$32</f>
        <v>*</v>
      </c>
      <c r="AD5" s="86" t="str">
        <f>[1]Julho!$I$33</f>
        <v>*</v>
      </c>
      <c r="AE5" s="86" t="str">
        <f>[1]Julho!$I$34</f>
        <v>*</v>
      </c>
      <c r="AF5" s="86" t="str">
        <f>[1]Julho!$I$35</f>
        <v>*</v>
      </c>
      <c r="AG5" s="107" t="str">
        <f>[1]Julho!$I$36</f>
        <v>*</v>
      </c>
    </row>
    <row r="6" spans="1:38" x14ac:dyDescent="0.2">
      <c r="A6" s="78" t="s">
        <v>0</v>
      </c>
      <c r="B6" s="11" t="str">
        <f>[2]Julho!$I$5</f>
        <v>*</v>
      </c>
      <c r="C6" s="11" t="str">
        <f>[2]Julho!$I$6</f>
        <v>*</v>
      </c>
      <c r="D6" s="11" t="str">
        <f>[2]Julho!$I$7</f>
        <v>*</v>
      </c>
      <c r="E6" s="11" t="str">
        <f>[2]Julho!$I$8</f>
        <v>*</v>
      </c>
      <c r="F6" s="11" t="str">
        <f>[2]Julho!$I$9</f>
        <v>*</v>
      </c>
      <c r="G6" s="11" t="str">
        <f>[2]Julho!$I$10</f>
        <v>*</v>
      </c>
      <c r="H6" s="11" t="str">
        <f>[2]Julho!$I$11</f>
        <v>*</v>
      </c>
      <c r="I6" s="11" t="str">
        <f>[2]Julho!$I$12</f>
        <v>*</v>
      </c>
      <c r="J6" s="11" t="str">
        <f>[2]Julho!$I$13</f>
        <v>*</v>
      </c>
      <c r="K6" s="11" t="str">
        <f>[2]Julho!$I$14</f>
        <v>*</v>
      </c>
      <c r="L6" s="11" t="str">
        <f>[2]Julho!$I$15</f>
        <v>*</v>
      </c>
      <c r="M6" s="11" t="str">
        <f>[2]Julho!$I$16</f>
        <v>*</v>
      </c>
      <c r="N6" s="11" t="str">
        <f>[2]Julho!$I$17</f>
        <v>*</v>
      </c>
      <c r="O6" s="11" t="str">
        <f>[2]Julho!$I$18</f>
        <v>*</v>
      </c>
      <c r="P6" s="11" t="str">
        <f>[2]Julho!$I$19</f>
        <v>*</v>
      </c>
      <c r="Q6" s="11" t="str">
        <f>[2]Julho!$I$20</f>
        <v>*</v>
      </c>
      <c r="R6" s="11" t="str">
        <f>[2]Julho!$I$21</f>
        <v>*</v>
      </c>
      <c r="S6" s="11" t="str">
        <f>[2]Julho!$I$22</f>
        <v>*</v>
      </c>
      <c r="T6" s="92" t="str">
        <f>[2]Julho!$I$23</f>
        <v>*</v>
      </c>
      <c r="U6" s="92" t="str">
        <f>[2]Julho!$I$24</f>
        <v>*</v>
      </c>
      <c r="V6" s="92" t="str">
        <f>[2]Julho!$I$25</f>
        <v>*</v>
      </c>
      <c r="W6" s="92" t="str">
        <f>[2]Julho!$I$26</f>
        <v>*</v>
      </c>
      <c r="X6" s="92" t="str">
        <f>[2]Julho!$I$27</f>
        <v>*</v>
      </c>
      <c r="Y6" s="92" t="str">
        <f>[2]Julho!$I$28</f>
        <v>*</v>
      </c>
      <c r="Z6" s="92" t="str">
        <f>[2]Julho!$I$29</f>
        <v>*</v>
      </c>
      <c r="AA6" s="92" t="str">
        <f>[2]Julho!$I$30</f>
        <v>*</v>
      </c>
      <c r="AB6" s="92" t="str">
        <f>[2]Julho!$I$31</f>
        <v>*</v>
      </c>
      <c r="AC6" s="92" t="str">
        <f>[2]Julho!$I$32</f>
        <v>*</v>
      </c>
      <c r="AD6" s="92" t="str">
        <f>[2]Julho!$I$33</f>
        <v>*</v>
      </c>
      <c r="AE6" s="92" t="str">
        <f>[2]Julho!$I$34</f>
        <v>*</v>
      </c>
      <c r="AF6" s="92" t="str">
        <f>[2]Julho!$I$35</f>
        <v>*</v>
      </c>
      <c r="AG6" s="108" t="str">
        <f>[2]Julho!$I$36</f>
        <v>*</v>
      </c>
    </row>
    <row r="7" spans="1:38" x14ac:dyDescent="0.2">
      <c r="A7" s="78" t="s">
        <v>88</v>
      </c>
      <c r="B7" s="92" t="str">
        <f>[3]Julho!$I$5</f>
        <v>*</v>
      </c>
      <c r="C7" s="92" t="str">
        <f>[3]Julho!$I$6</f>
        <v>*</v>
      </c>
      <c r="D7" s="92" t="str">
        <f>[3]Julho!$I$7</f>
        <v>*</v>
      </c>
      <c r="E7" s="92" t="str">
        <f>[3]Julho!$I$8</f>
        <v>*</v>
      </c>
      <c r="F7" s="92" t="str">
        <f>[3]Julho!$I$9</f>
        <v>*</v>
      </c>
      <c r="G7" s="92" t="str">
        <f>[3]Julho!$I$10</f>
        <v>*</v>
      </c>
      <c r="H7" s="92" t="str">
        <f>[3]Julho!$I$11</f>
        <v>*</v>
      </c>
      <c r="I7" s="92" t="str">
        <f>[3]Julho!$I$12</f>
        <v>*</v>
      </c>
      <c r="J7" s="92" t="str">
        <f>[3]Julho!$I$13</f>
        <v>*</v>
      </c>
      <c r="K7" s="92" t="str">
        <f>[3]Julho!$I$14</f>
        <v>*</v>
      </c>
      <c r="L7" s="92" t="str">
        <f>[3]Julho!$I$15</f>
        <v>*</v>
      </c>
      <c r="M7" s="92" t="str">
        <f>[3]Julho!$I$16</f>
        <v>*</v>
      </c>
      <c r="N7" s="92" t="str">
        <f>[3]Julho!$I$17</f>
        <v>*</v>
      </c>
      <c r="O7" s="92" t="str">
        <f>[3]Julho!$I$18</f>
        <v>*</v>
      </c>
      <c r="P7" s="92" t="str">
        <f>[3]Julho!$I$19</f>
        <v>*</v>
      </c>
      <c r="Q7" s="92" t="str">
        <f>[3]Julho!$I$20</f>
        <v>*</v>
      </c>
      <c r="R7" s="92" t="str">
        <f>[3]Julho!$I$21</f>
        <v>*</v>
      </c>
      <c r="S7" s="92" t="str">
        <f>[3]Julho!$I$22</f>
        <v>*</v>
      </c>
      <c r="T7" s="92" t="str">
        <f>[3]Julho!$I$23</f>
        <v>*</v>
      </c>
      <c r="U7" s="92" t="str">
        <f>[3]Julho!$I$24</f>
        <v>*</v>
      </c>
      <c r="V7" s="92" t="str">
        <f>[3]Julho!$I$25</f>
        <v>*</v>
      </c>
      <c r="W7" s="92" t="str">
        <f>[3]Julho!$I$26</f>
        <v>*</v>
      </c>
      <c r="X7" s="92" t="str">
        <f>[3]Julho!$I$27</f>
        <v>*</v>
      </c>
      <c r="Y7" s="92" t="str">
        <f>[3]Julho!$I$28</f>
        <v>*</v>
      </c>
      <c r="Z7" s="92" t="str">
        <f>[3]Julho!$I$29</f>
        <v>*</v>
      </c>
      <c r="AA7" s="92" t="str">
        <f>[3]Julho!$I$30</f>
        <v>*</v>
      </c>
      <c r="AB7" s="92" t="str">
        <f>[3]Julho!$I$31</f>
        <v>*</v>
      </c>
      <c r="AC7" s="92" t="str">
        <f>[3]Julho!$I$32</f>
        <v>*</v>
      </c>
      <c r="AD7" s="92" t="str">
        <f>[3]Julho!$I$33</f>
        <v>*</v>
      </c>
      <c r="AE7" s="92" t="str">
        <f>[3]Julho!$I$34</f>
        <v>*</v>
      </c>
      <c r="AF7" s="92" t="str">
        <f>[3]Julho!$I$35</f>
        <v>*</v>
      </c>
      <c r="AG7" s="108" t="str">
        <f>[3]Julho!$I$36</f>
        <v>*</v>
      </c>
    </row>
    <row r="8" spans="1:38" x14ac:dyDescent="0.2">
      <c r="A8" s="78" t="s">
        <v>1</v>
      </c>
      <c r="B8" s="11" t="str">
        <f>[4]Julho!$I$5</f>
        <v>*</v>
      </c>
      <c r="C8" s="11" t="str">
        <f>[4]Julho!$I$6</f>
        <v>*</v>
      </c>
      <c r="D8" s="11" t="str">
        <f>[4]Julho!$I$7</f>
        <v>*</v>
      </c>
      <c r="E8" s="11" t="str">
        <f>[4]Julho!$I$8</f>
        <v>*</v>
      </c>
      <c r="F8" s="11" t="str">
        <f>[4]Julho!$I$9</f>
        <v>*</v>
      </c>
      <c r="G8" s="11" t="str">
        <f>[4]Julho!$I$10</f>
        <v>*</v>
      </c>
      <c r="H8" s="11" t="str">
        <f>[4]Julho!$I$11</f>
        <v>*</v>
      </c>
      <c r="I8" s="11" t="str">
        <f>[4]Julho!$I$12</f>
        <v>*</v>
      </c>
      <c r="J8" s="11" t="str">
        <f>[4]Julho!$I$13</f>
        <v>*</v>
      </c>
      <c r="K8" s="11" t="str">
        <f>[4]Julho!$I$14</f>
        <v>*</v>
      </c>
      <c r="L8" s="11" t="str">
        <f>[4]Julho!$I$15</f>
        <v>*</v>
      </c>
      <c r="M8" s="11" t="str">
        <f>[4]Julho!$I$16</f>
        <v>*</v>
      </c>
      <c r="N8" s="11" t="str">
        <f>[4]Julho!$I$17</f>
        <v>*</v>
      </c>
      <c r="O8" s="11" t="str">
        <f>[4]Julho!$I$18</f>
        <v>*</v>
      </c>
      <c r="P8" s="11" t="str">
        <f>[4]Julho!$I$19</f>
        <v>*</v>
      </c>
      <c r="Q8" s="11" t="str">
        <f>[4]Julho!$I$20</f>
        <v>*</v>
      </c>
      <c r="R8" s="11" t="str">
        <f>[4]Julho!$I$21</f>
        <v>*</v>
      </c>
      <c r="S8" s="11" t="str">
        <f>[4]Julho!$I$22</f>
        <v>*</v>
      </c>
      <c r="T8" s="92" t="str">
        <f>[4]Julho!$I$23</f>
        <v>*</v>
      </c>
      <c r="U8" s="92" t="str">
        <f>[4]Julho!$I$24</f>
        <v>*</v>
      </c>
      <c r="V8" s="92" t="str">
        <f>[4]Julho!$I$25</f>
        <v>*</v>
      </c>
      <c r="W8" s="92" t="str">
        <f>[4]Julho!$I$26</f>
        <v>*</v>
      </c>
      <c r="X8" s="92" t="str">
        <f>[4]Julho!$I$27</f>
        <v>*</v>
      </c>
      <c r="Y8" s="92" t="str">
        <f>[4]Julho!$I$28</f>
        <v>*</v>
      </c>
      <c r="Z8" s="92" t="str">
        <f>[4]Julho!$I$29</f>
        <v>*</v>
      </c>
      <c r="AA8" s="92" t="str">
        <f>[4]Julho!$I$30</f>
        <v>*</v>
      </c>
      <c r="AB8" s="92" t="str">
        <f>[4]Julho!$I$31</f>
        <v>*</v>
      </c>
      <c r="AC8" s="92" t="str">
        <f>[4]Julho!$I$32</f>
        <v>*</v>
      </c>
      <c r="AD8" s="92" t="str">
        <f>[4]Julho!$I$33</f>
        <v>*</v>
      </c>
      <c r="AE8" s="92" t="str">
        <f>[4]Julho!$I$34</f>
        <v>*</v>
      </c>
      <c r="AF8" s="92" t="str">
        <f>[4]Julho!$I$35</f>
        <v>*</v>
      </c>
      <c r="AG8" s="108" t="str">
        <f>[4]Julho!$I$36</f>
        <v>*</v>
      </c>
    </row>
    <row r="9" spans="1:38" x14ac:dyDescent="0.2">
      <c r="A9" s="78" t="s">
        <v>151</v>
      </c>
      <c r="B9" s="11" t="str">
        <f>[5]Julho!$I$5</f>
        <v>*</v>
      </c>
      <c r="C9" s="11" t="str">
        <f>[5]Julho!$I$6</f>
        <v>*</v>
      </c>
      <c r="D9" s="11" t="str">
        <f>[5]Julho!$I$7</f>
        <v>*</v>
      </c>
      <c r="E9" s="11" t="str">
        <f>[5]Julho!$I$8</f>
        <v>*</v>
      </c>
      <c r="F9" s="11" t="str">
        <f>[5]Julho!$I$9</f>
        <v>*</v>
      </c>
      <c r="G9" s="11" t="str">
        <f>[5]Julho!$I$10</f>
        <v>*</v>
      </c>
      <c r="H9" s="11" t="str">
        <f>[5]Julho!$I$11</f>
        <v>*</v>
      </c>
      <c r="I9" s="11" t="str">
        <f>[5]Julho!$I$12</f>
        <v>*</v>
      </c>
      <c r="J9" s="11" t="str">
        <f>[5]Julho!$I$13</f>
        <v>*</v>
      </c>
      <c r="K9" s="11" t="str">
        <f>[5]Julho!$I$14</f>
        <v>*</v>
      </c>
      <c r="L9" s="11" t="str">
        <f>[5]Julho!$I$15</f>
        <v>*</v>
      </c>
      <c r="M9" s="11" t="str">
        <f>[5]Julho!$I$16</f>
        <v>*</v>
      </c>
      <c r="N9" s="11" t="str">
        <f>[5]Julho!$I$17</f>
        <v>*</v>
      </c>
      <c r="O9" s="11" t="str">
        <f>[5]Julho!$I$18</f>
        <v>*</v>
      </c>
      <c r="P9" s="11" t="str">
        <f>[5]Julho!$I$19</f>
        <v>*</v>
      </c>
      <c r="Q9" s="11" t="str">
        <f>[5]Julho!$I$20</f>
        <v>*</v>
      </c>
      <c r="R9" s="11" t="str">
        <f>[5]Julho!$I$21</f>
        <v>*</v>
      </c>
      <c r="S9" s="11" t="str">
        <f>[5]Julho!$I$22</f>
        <v>*</v>
      </c>
      <c r="T9" s="92" t="str">
        <f>[5]Julho!$I$23</f>
        <v>*</v>
      </c>
      <c r="U9" s="92" t="str">
        <f>[5]Julho!$I$24</f>
        <v>*</v>
      </c>
      <c r="V9" s="92" t="str">
        <f>[5]Julho!$I$25</f>
        <v>*</v>
      </c>
      <c r="W9" s="92" t="str">
        <f>[5]Julho!$I$26</f>
        <v>*</v>
      </c>
      <c r="X9" s="92" t="str">
        <f>[5]Julho!$I$27</f>
        <v>*</v>
      </c>
      <c r="Y9" s="92" t="str">
        <f>[5]Julho!$I$28</f>
        <v>*</v>
      </c>
      <c r="Z9" s="92" t="str">
        <f>[5]Julho!$I$29</f>
        <v>*</v>
      </c>
      <c r="AA9" s="92" t="str">
        <f>[5]Julho!$I$30</f>
        <v>*</v>
      </c>
      <c r="AB9" s="92" t="str">
        <f>[5]Julho!$I$31</f>
        <v>*</v>
      </c>
      <c r="AC9" s="92" t="str">
        <f>[5]Julho!$I$32</f>
        <v>*</v>
      </c>
      <c r="AD9" s="92" t="str">
        <f>[5]Julho!$I$33</f>
        <v>*</v>
      </c>
      <c r="AE9" s="92" t="str">
        <f>[5]Julho!$I$34</f>
        <v>*</v>
      </c>
      <c r="AF9" s="92" t="str">
        <f>[5]Julho!$I$35</f>
        <v>*</v>
      </c>
      <c r="AG9" s="109" t="str">
        <f>[5]Julho!$I$36</f>
        <v>*</v>
      </c>
    </row>
    <row r="10" spans="1:38" x14ac:dyDescent="0.2">
      <c r="A10" s="78" t="s">
        <v>95</v>
      </c>
      <c r="B10" s="11" t="str">
        <f>[6]Julho!$I$5</f>
        <v>*</v>
      </c>
      <c r="C10" s="11" t="str">
        <f>[6]Julho!$I$6</f>
        <v>*</v>
      </c>
      <c r="D10" s="11" t="str">
        <f>[6]Julho!$I$7</f>
        <v>*</v>
      </c>
      <c r="E10" s="11" t="str">
        <f>[6]Julho!$I$8</f>
        <v>*</v>
      </c>
      <c r="F10" s="11" t="str">
        <f>[6]Julho!$I$9</f>
        <v>*</v>
      </c>
      <c r="G10" s="11" t="str">
        <f>[6]Julho!$I$10</f>
        <v>*</v>
      </c>
      <c r="H10" s="11" t="str">
        <f>[6]Julho!$I$11</f>
        <v>*</v>
      </c>
      <c r="I10" s="11" t="str">
        <f>[6]Julho!$I$12</f>
        <v>*</v>
      </c>
      <c r="J10" s="11" t="str">
        <f>[6]Julho!$I$13</f>
        <v>*</v>
      </c>
      <c r="K10" s="11" t="str">
        <f>[6]Julho!$I$14</f>
        <v>*</v>
      </c>
      <c r="L10" s="11" t="str">
        <f>[6]Julho!$I$15</f>
        <v>*</v>
      </c>
      <c r="M10" s="11" t="str">
        <f>[6]Julho!$I$16</f>
        <v>*</v>
      </c>
      <c r="N10" s="11" t="str">
        <f>[6]Julho!$I$17</f>
        <v>*</v>
      </c>
      <c r="O10" s="11" t="str">
        <f>[6]Julho!$I$18</f>
        <v>*</v>
      </c>
      <c r="P10" s="11" t="str">
        <f>[6]Julho!$I$19</f>
        <v>*</v>
      </c>
      <c r="Q10" s="11" t="str">
        <f>[6]Julho!$I$20</f>
        <v>*</v>
      </c>
      <c r="R10" s="11" t="str">
        <f>[6]Julho!$I$21</f>
        <v>*</v>
      </c>
      <c r="S10" s="11" t="str">
        <f>[6]Julho!$I$22</f>
        <v>*</v>
      </c>
      <c r="T10" s="92" t="str">
        <f>[6]Julho!$I$23</f>
        <v>*</v>
      </c>
      <c r="U10" s="92" t="str">
        <f>[6]Julho!$I$24</f>
        <v>*</v>
      </c>
      <c r="V10" s="92" t="str">
        <f>[6]Julho!$I$25</f>
        <v>*</v>
      </c>
      <c r="W10" s="92" t="str">
        <f>[6]Julho!$I$26</f>
        <v>*</v>
      </c>
      <c r="X10" s="92" t="str">
        <f>[6]Julho!$I$27</f>
        <v>*</v>
      </c>
      <c r="Y10" s="92" t="str">
        <f>[6]Julho!$I$28</f>
        <v>*</v>
      </c>
      <c r="Z10" s="92" t="str">
        <f>[6]Julho!$I$29</f>
        <v>*</v>
      </c>
      <c r="AA10" s="92" t="str">
        <f>[6]Julho!$I$30</f>
        <v>*</v>
      </c>
      <c r="AB10" s="92" t="str">
        <f>[6]Julho!$I$31</f>
        <v>*</v>
      </c>
      <c r="AC10" s="92" t="str">
        <f>[6]Julho!$I$32</f>
        <v>*</v>
      </c>
      <c r="AD10" s="92" t="str">
        <f>[6]Julho!$I$33</f>
        <v>*</v>
      </c>
      <c r="AE10" s="92" t="str">
        <f>[6]Julho!$I$34</f>
        <v>*</v>
      </c>
      <c r="AF10" s="92" t="str">
        <f>[6]Julho!$I$35</f>
        <v>*</v>
      </c>
      <c r="AG10" s="109" t="str">
        <f>[6]Julho!$I$36</f>
        <v>*</v>
      </c>
    </row>
    <row r="11" spans="1:38" x14ac:dyDescent="0.2">
      <c r="A11" s="78" t="s">
        <v>52</v>
      </c>
      <c r="B11" s="11" t="str">
        <f>[7]Julho!$I$5</f>
        <v>*</v>
      </c>
      <c r="C11" s="11" t="str">
        <f>[7]Julho!$I$6</f>
        <v>*</v>
      </c>
      <c r="D11" s="11" t="str">
        <f>[7]Julho!$I$7</f>
        <v>*</v>
      </c>
      <c r="E11" s="11" t="str">
        <f>[7]Julho!$I$8</f>
        <v>*</v>
      </c>
      <c r="F11" s="11" t="str">
        <f>[7]Julho!$I$9</f>
        <v>*</v>
      </c>
      <c r="G11" s="11" t="str">
        <f>[7]Julho!$I$10</f>
        <v>*</v>
      </c>
      <c r="H11" s="11" t="str">
        <f>[7]Julho!$I$11</f>
        <v>*</v>
      </c>
      <c r="I11" s="11" t="str">
        <f>[7]Julho!$I$12</f>
        <v>*</v>
      </c>
      <c r="J11" s="11" t="str">
        <f>[7]Julho!$I$13</f>
        <v>*</v>
      </c>
      <c r="K11" s="11" t="str">
        <f>[7]Julho!$I$14</f>
        <v>*</v>
      </c>
      <c r="L11" s="11" t="str">
        <f>[7]Julho!$I$15</f>
        <v>*</v>
      </c>
      <c r="M11" s="11" t="str">
        <f>[7]Julho!$I$16</f>
        <v>*</v>
      </c>
      <c r="N11" s="11" t="str">
        <f>[7]Julho!$I$17</f>
        <v>*</v>
      </c>
      <c r="O11" s="11" t="str">
        <f>[7]Julho!$I$18</f>
        <v>*</v>
      </c>
      <c r="P11" s="11" t="str">
        <f>[7]Julho!$I$19</f>
        <v>*</v>
      </c>
      <c r="Q11" s="11" t="str">
        <f>[7]Julho!$I$20</f>
        <v>*</v>
      </c>
      <c r="R11" s="11" t="str">
        <f>[7]Julho!$I$21</f>
        <v>*</v>
      </c>
      <c r="S11" s="11" t="str">
        <f>[7]Julho!$I$22</f>
        <v>*</v>
      </c>
      <c r="T11" s="92" t="str">
        <f>[7]Julho!$I$23</f>
        <v>*</v>
      </c>
      <c r="U11" s="92" t="str">
        <f>[7]Julho!$I$24</f>
        <v>*</v>
      </c>
      <c r="V11" s="92" t="str">
        <f>[7]Julho!$I$25</f>
        <v>*</v>
      </c>
      <c r="W11" s="92" t="str">
        <f>[7]Julho!$I$26</f>
        <v>*</v>
      </c>
      <c r="X11" s="92" t="str">
        <f>[7]Julho!$I$27</f>
        <v>*</v>
      </c>
      <c r="Y11" s="92" t="str">
        <f>[7]Julho!$I$28</f>
        <v>*</v>
      </c>
      <c r="Z11" s="92" t="str">
        <f>[7]Julho!$I$29</f>
        <v>*</v>
      </c>
      <c r="AA11" s="92" t="str">
        <f>[7]Julho!$I$30</f>
        <v>*</v>
      </c>
      <c r="AB11" s="92" t="str">
        <f>[7]Julho!$I$31</f>
        <v>*</v>
      </c>
      <c r="AC11" s="92" t="str">
        <f>[7]Julho!$I$32</f>
        <v>*</v>
      </c>
      <c r="AD11" s="92" t="str">
        <f>[7]Julho!$I$33</f>
        <v>*</v>
      </c>
      <c r="AE11" s="92" t="str">
        <f>[7]Julho!$I$34</f>
        <v>*</v>
      </c>
      <c r="AF11" s="92" t="str">
        <f>[7]Julho!$I$35</f>
        <v>*</v>
      </c>
      <c r="AG11" s="108" t="str">
        <f>[7]Julho!$I$36</f>
        <v>*</v>
      </c>
    </row>
    <row r="12" spans="1:38" x14ac:dyDescent="0.2">
      <c r="A12" s="78" t="s">
        <v>31</v>
      </c>
      <c r="B12" s="87" t="str">
        <f>[8]Julho!$I$5</f>
        <v>*</v>
      </c>
      <c r="C12" s="87" t="str">
        <f>[8]Julho!$I$6</f>
        <v>*</v>
      </c>
      <c r="D12" s="87" t="str">
        <f>[8]Julho!$I$7</f>
        <v>*</v>
      </c>
      <c r="E12" s="87" t="str">
        <f>[8]Julho!$I$8</f>
        <v>*</v>
      </c>
      <c r="F12" s="87" t="str">
        <f>[8]Julho!$I$9</f>
        <v>*</v>
      </c>
      <c r="G12" s="87" t="str">
        <f>[8]Julho!$I$10</f>
        <v>*</v>
      </c>
      <c r="H12" s="87" t="str">
        <f>[8]Julho!$I$11</f>
        <v>*</v>
      </c>
      <c r="I12" s="87" t="str">
        <f>[8]Julho!$I$12</f>
        <v>*</v>
      </c>
      <c r="J12" s="87" t="str">
        <f>[8]Julho!$I$13</f>
        <v>*</v>
      </c>
      <c r="K12" s="87" t="str">
        <f>[8]Julho!$I$14</f>
        <v>*</v>
      </c>
      <c r="L12" s="87" t="str">
        <f>[8]Julho!$I$15</f>
        <v>*</v>
      </c>
      <c r="M12" s="87" t="str">
        <f>[8]Julho!$I$16</f>
        <v>*</v>
      </c>
      <c r="N12" s="87" t="str">
        <f>[8]Julho!$I$17</f>
        <v>*</v>
      </c>
      <c r="O12" s="87" t="str">
        <f>[8]Julho!$I$18</f>
        <v>*</v>
      </c>
      <c r="P12" s="87" t="str">
        <f>[8]Julho!$I$19</f>
        <v>*</v>
      </c>
      <c r="Q12" s="87" t="str">
        <f>[8]Julho!$I$20</f>
        <v>*</v>
      </c>
      <c r="R12" s="87" t="str">
        <f>[8]Julho!$I$21</f>
        <v>*</v>
      </c>
      <c r="S12" s="87" t="str">
        <f>[8]Julho!$I$22</f>
        <v>*</v>
      </c>
      <c r="T12" s="92" t="str">
        <f>[8]Julho!$I$23</f>
        <v>*</v>
      </c>
      <c r="U12" s="92" t="str">
        <f>[8]Julho!$I$24</f>
        <v>*</v>
      </c>
      <c r="V12" s="92" t="str">
        <f>[8]Julho!$I$25</f>
        <v>*</v>
      </c>
      <c r="W12" s="92" t="str">
        <f>[8]Julho!$I$26</f>
        <v>*</v>
      </c>
      <c r="X12" s="92" t="str">
        <f>[8]Julho!$I$27</f>
        <v>*</v>
      </c>
      <c r="Y12" s="92" t="str">
        <f>[8]Julho!$I$28</f>
        <v>*</v>
      </c>
      <c r="Z12" s="92" t="str">
        <f>[8]Julho!$I$29</f>
        <v>*</v>
      </c>
      <c r="AA12" s="92" t="str">
        <f>[8]Julho!$I$30</f>
        <v>*</v>
      </c>
      <c r="AB12" s="92" t="str">
        <f>[8]Julho!$I$31</f>
        <v>*</v>
      </c>
      <c r="AC12" s="92" t="str">
        <f>[8]Julho!$I$32</f>
        <v>*</v>
      </c>
      <c r="AD12" s="92" t="str">
        <f>[8]Julho!$I$33</f>
        <v>*</v>
      </c>
      <c r="AE12" s="92" t="str">
        <f>[8]Julho!$I$34</f>
        <v>*</v>
      </c>
      <c r="AF12" s="92" t="str">
        <f>[8]Julho!$I$35</f>
        <v>*</v>
      </c>
      <c r="AG12" s="108" t="str">
        <f>[8]Julho!$I$36</f>
        <v>N</v>
      </c>
      <c r="AJ12" t="s">
        <v>35</v>
      </c>
    </row>
    <row r="13" spans="1:38" x14ac:dyDescent="0.2">
      <c r="A13" s="78" t="s">
        <v>98</v>
      </c>
      <c r="B13" s="11" t="str">
        <f>[9]Julho!$I$5</f>
        <v>*</v>
      </c>
      <c r="C13" s="11" t="str">
        <f>[9]Julho!$I$6</f>
        <v>*</v>
      </c>
      <c r="D13" s="11" t="str">
        <f>[9]Julho!$I$7</f>
        <v>*</v>
      </c>
      <c r="E13" s="11" t="str">
        <f>[9]Julho!$I$8</f>
        <v>*</v>
      </c>
      <c r="F13" s="11" t="str">
        <f>[9]Julho!$I$9</f>
        <v>*</v>
      </c>
      <c r="G13" s="11" t="str">
        <f>[9]Julho!$I$10</f>
        <v>*</v>
      </c>
      <c r="H13" s="11" t="str">
        <f>[9]Julho!$I$11</f>
        <v>*</v>
      </c>
      <c r="I13" s="11" t="str">
        <f>[9]Julho!$I$12</f>
        <v>*</v>
      </c>
      <c r="J13" s="11" t="str">
        <f>[9]Julho!$I$13</f>
        <v>*</v>
      </c>
      <c r="K13" s="11" t="str">
        <f>[9]Julho!$I$14</f>
        <v>*</v>
      </c>
      <c r="L13" s="11" t="str">
        <f>[9]Julho!$I$15</f>
        <v>*</v>
      </c>
      <c r="M13" s="11" t="str">
        <f>[9]Julho!$I$16</f>
        <v>*</v>
      </c>
      <c r="N13" s="11" t="str">
        <f>[9]Julho!$I$17</f>
        <v>*</v>
      </c>
      <c r="O13" s="11" t="str">
        <f>[9]Julho!$I$18</f>
        <v>*</v>
      </c>
      <c r="P13" s="11" t="str">
        <f>[9]Julho!$I$19</f>
        <v>*</v>
      </c>
      <c r="Q13" s="11" t="str">
        <f>[9]Julho!$I$20</f>
        <v>*</v>
      </c>
      <c r="R13" s="11" t="str">
        <f>[9]Julho!$I$21</f>
        <v>*</v>
      </c>
      <c r="S13" s="11" t="str">
        <f>[9]Julho!$I$22</f>
        <v>*</v>
      </c>
      <c r="T13" s="11" t="str">
        <f>[9]Julho!$I$23</f>
        <v>*</v>
      </c>
      <c r="U13" s="11" t="str">
        <f>[9]Julho!$I$24</f>
        <v>*</v>
      </c>
      <c r="V13" s="11" t="str">
        <f>[9]Julho!$I$25</f>
        <v>*</v>
      </c>
      <c r="W13" s="11" t="str">
        <f>[9]Julho!$I$26</f>
        <v>*</v>
      </c>
      <c r="X13" s="11" t="str">
        <f>[9]Julho!$I$27</f>
        <v>*</v>
      </c>
      <c r="Y13" s="11" t="str">
        <f>[9]Julho!$I$28</f>
        <v>*</v>
      </c>
      <c r="Z13" s="11" t="str">
        <f>[9]Julho!$I$29</f>
        <v>*</v>
      </c>
      <c r="AA13" s="11" t="str">
        <f>[9]Julho!$I$30</f>
        <v>*</v>
      </c>
      <c r="AB13" s="11" t="str">
        <f>[9]Julho!$I$31</f>
        <v>*</v>
      </c>
      <c r="AC13" s="11" t="str">
        <f>[9]Julho!$I$32</f>
        <v>*</v>
      </c>
      <c r="AD13" s="11" t="str">
        <f>[9]Julho!$I$33</f>
        <v>*</v>
      </c>
      <c r="AE13" s="11" t="str">
        <f>[9]Julho!$I$34</f>
        <v>*</v>
      </c>
      <c r="AF13" s="11" t="str">
        <f>[9]Julho!$I$35</f>
        <v>*</v>
      </c>
      <c r="AG13" s="109" t="str">
        <f>[9]Julho!$I$36</f>
        <v>*</v>
      </c>
      <c r="AL13" t="s">
        <v>35</v>
      </c>
    </row>
    <row r="14" spans="1:38" x14ac:dyDescent="0.2">
      <c r="A14" s="78" t="s">
        <v>102</v>
      </c>
      <c r="B14" s="87" t="str">
        <f>[10]Julho!$I$5</f>
        <v>*</v>
      </c>
      <c r="C14" s="87" t="str">
        <f>[10]Julho!$I$6</f>
        <v>*</v>
      </c>
      <c r="D14" s="87" t="str">
        <f>[10]Julho!$I$7</f>
        <v>*</v>
      </c>
      <c r="E14" s="87" t="str">
        <f>[10]Julho!$I$8</f>
        <v>*</v>
      </c>
      <c r="F14" s="87" t="str">
        <f>[10]Julho!$I$9</f>
        <v>*</v>
      </c>
      <c r="G14" s="87" t="str">
        <f>[10]Julho!$I$10</f>
        <v>*</v>
      </c>
      <c r="H14" s="87" t="str">
        <f>[10]Julho!$I$11</f>
        <v>*</v>
      </c>
      <c r="I14" s="87" t="str">
        <f>[10]Julho!$I$12</f>
        <v>*</v>
      </c>
      <c r="J14" s="87" t="str">
        <f>[10]Julho!$I$13</f>
        <v>*</v>
      </c>
      <c r="K14" s="87" t="str">
        <f>[10]Julho!$I$14</f>
        <v>*</v>
      </c>
      <c r="L14" s="87" t="str">
        <f>[10]Julho!$I$15</f>
        <v>*</v>
      </c>
      <c r="M14" s="87" t="str">
        <f>[10]Julho!$I$16</f>
        <v>*</v>
      </c>
      <c r="N14" s="87" t="str">
        <f>[10]Julho!$I$17</f>
        <v>*</v>
      </c>
      <c r="O14" s="87" t="str">
        <f>[10]Julho!$I$18</f>
        <v>*</v>
      </c>
      <c r="P14" s="87" t="str">
        <f>[10]Julho!$I$19</f>
        <v>*</v>
      </c>
      <c r="Q14" s="87" t="str">
        <f>[10]Julho!$I$20</f>
        <v>*</v>
      </c>
      <c r="R14" s="87" t="str">
        <f>[10]Julho!$I$21</f>
        <v>*</v>
      </c>
      <c r="S14" s="87" t="str">
        <f>[10]Julho!$I$22</f>
        <v>*</v>
      </c>
      <c r="T14" s="92" t="str">
        <f>[10]Julho!$I$23</f>
        <v>*</v>
      </c>
      <c r="U14" s="92" t="str">
        <f>[10]Julho!$I$24</f>
        <v>*</v>
      </c>
      <c r="V14" s="92" t="str">
        <f>[10]Julho!$I$25</f>
        <v>*</v>
      </c>
      <c r="W14" s="92" t="str">
        <f>[10]Julho!$I$26</f>
        <v>*</v>
      </c>
      <c r="X14" s="92" t="str">
        <f>[10]Julho!$I$27</f>
        <v>*</v>
      </c>
      <c r="Y14" s="92" t="str">
        <f>[10]Julho!$I$28</f>
        <v>*</v>
      </c>
      <c r="Z14" s="92" t="str">
        <f>[10]Julho!$I$29</f>
        <v>*</v>
      </c>
      <c r="AA14" s="92" t="str">
        <f>[10]Julho!$I$30</f>
        <v>*</v>
      </c>
      <c r="AB14" s="92" t="str">
        <f>[10]Julho!$I$31</f>
        <v>*</v>
      </c>
      <c r="AC14" s="92" t="str">
        <f>[10]Julho!$I$32</f>
        <v>*</v>
      </c>
      <c r="AD14" s="92" t="str">
        <f>[10]Julho!$I$33</f>
        <v>*</v>
      </c>
      <c r="AE14" s="92" t="str">
        <f>[10]Julho!$I$34</f>
        <v>*</v>
      </c>
      <c r="AF14" s="92" t="str">
        <f>[10]Julho!$I$35</f>
        <v>*</v>
      </c>
      <c r="AG14" s="109" t="str">
        <f>[10]Julho!$I$36</f>
        <v>*</v>
      </c>
    </row>
    <row r="15" spans="1:38" x14ac:dyDescent="0.2">
      <c r="A15" s="78" t="s">
        <v>105</v>
      </c>
      <c r="B15" s="87" t="str">
        <f>[11]Julho!$I$5</f>
        <v>*</v>
      </c>
      <c r="C15" s="87" t="str">
        <f>[11]Julho!$I$6</f>
        <v>*</v>
      </c>
      <c r="D15" s="87" t="str">
        <f>[11]Julho!$I$7</f>
        <v>*</v>
      </c>
      <c r="E15" s="87" t="str">
        <f>[11]Julho!$I$8</f>
        <v>*</v>
      </c>
      <c r="F15" s="87" t="str">
        <f>[11]Julho!$I$9</f>
        <v>*</v>
      </c>
      <c r="G15" s="87" t="str">
        <f>[11]Julho!$I$10</f>
        <v>*</v>
      </c>
      <c r="H15" s="87" t="str">
        <f>[11]Julho!$I$11</f>
        <v>*</v>
      </c>
      <c r="I15" s="87" t="str">
        <f>[11]Julho!$I$12</f>
        <v>*</v>
      </c>
      <c r="J15" s="87" t="str">
        <f>[11]Julho!$I$13</f>
        <v>*</v>
      </c>
      <c r="K15" s="87" t="str">
        <f>[11]Julho!$I$14</f>
        <v>*</v>
      </c>
      <c r="L15" s="87" t="str">
        <f>[11]Julho!$I$15</f>
        <v>*</v>
      </c>
      <c r="M15" s="87" t="str">
        <f>[11]Julho!$I$16</f>
        <v>*</v>
      </c>
      <c r="N15" s="87" t="str">
        <f>[11]Julho!$I$17</f>
        <v>*</v>
      </c>
      <c r="O15" s="87" t="str">
        <f>[11]Julho!$I$18</f>
        <v>*</v>
      </c>
      <c r="P15" s="87" t="str">
        <f>[11]Julho!$I$19</f>
        <v>*</v>
      </c>
      <c r="Q15" s="87" t="str">
        <f>[11]Julho!$I$20</f>
        <v>*</v>
      </c>
      <c r="R15" s="87" t="str">
        <f>[11]Julho!$I$21</f>
        <v>*</v>
      </c>
      <c r="S15" s="87" t="str">
        <f>[11]Julho!$I$22</f>
        <v>*</v>
      </c>
      <c r="T15" s="92" t="str">
        <f>[11]Julho!$I$23</f>
        <v>*</v>
      </c>
      <c r="U15" s="92" t="str">
        <f>[11]Julho!$I$24</f>
        <v>*</v>
      </c>
      <c r="V15" s="87" t="str">
        <f>[11]Julho!$I$25</f>
        <v>*</v>
      </c>
      <c r="W15" s="92" t="str">
        <f>[11]Julho!$I$26</f>
        <v>*</v>
      </c>
      <c r="X15" s="92" t="str">
        <f>[11]Julho!$I$27</f>
        <v>*</v>
      </c>
      <c r="Y15" s="92" t="str">
        <f>[11]Julho!$I$28</f>
        <v>*</v>
      </c>
      <c r="Z15" s="92" t="str">
        <f>[11]Julho!$I$29</f>
        <v>*</v>
      </c>
      <c r="AA15" s="92" t="str">
        <f>[11]Julho!$I$30</f>
        <v>*</v>
      </c>
      <c r="AB15" s="92" t="str">
        <f>[11]Julho!$I$31</f>
        <v>*</v>
      </c>
      <c r="AC15" s="92" t="str">
        <f>[11]Julho!$I$32</f>
        <v>*</v>
      </c>
      <c r="AD15" s="92" t="str">
        <f>[11]Julho!$I$33</f>
        <v>*</v>
      </c>
      <c r="AE15" s="92" t="str">
        <f>[11]Julho!$I$34</f>
        <v>*</v>
      </c>
      <c r="AF15" s="92" t="str">
        <f>[11]Julho!$I$35</f>
        <v>*</v>
      </c>
      <c r="AG15" s="109" t="str">
        <f>[11]Julho!$I$36</f>
        <v>*</v>
      </c>
    </row>
    <row r="16" spans="1:38" x14ac:dyDescent="0.2">
      <c r="A16" s="78" t="s">
        <v>152</v>
      </c>
      <c r="B16" s="87" t="str">
        <f>[12]Julho!$I$5</f>
        <v>*</v>
      </c>
      <c r="C16" s="87" t="str">
        <f>[12]Julho!$I$6</f>
        <v>*</v>
      </c>
      <c r="D16" s="87" t="str">
        <f>[12]Julho!$I$7</f>
        <v>*</v>
      </c>
      <c r="E16" s="87" t="str">
        <f>[12]Julho!$I$8</f>
        <v>*</v>
      </c>
      <c r="F16" s="87" t="str">
        <f>[12]Julho!$I$9</f>
        <v>*</v>
      </c>
      <c r="G16" s="87" t="str">
        <f>[12]Julho!$I$10</f>
        <v>*</v>
      </c>
      <c r="H16" s="87" t="str">
        <f>[12]Julho!$I$11</f>
        <v>*</v>
      </c>
      <c r="I16" s="87" t="str">
        <f>[12]Julho!$I$12</f>
        <v>*</v>
      </c>
      <c r="J16" s="87" t="str">
        <f>[12]Julho!$I$13</f>
        <v>*</v>
      </c>
      <c r="K16" s="87" t="str">
        <f>[12]Julho!$I$14</f>
        <v>*</v>
      </c>
      <c r="L16" s="87" t="str">
        <f>[12]Julho!$I$15</f>
        <v>*</v>
      </c>
      <c r="M16" s="87" t="str">
        <f>[12]Julho!$I$16</f>
        <v>*</v>
      </c>
      <c r="N16" s="87" t="str">
        <f>[12]Julho!$I$17</f>
        <v>*</v>
      </c>
      <c r="O16" s="87" t="str">
        <f>[12]Julho!$I$18</f>
        <v>*</v>
      </c>
      <c r="P16" s="87" t="str">
        <f>[12]Julho!$I$19</f>
        <v>*</v>
      </c>
      <c r="Q16" s="87" t="str">
        <f>[12]Julho!$I$20</f>
        <v>*</v>
      </c>
      <c r="R16" s="87" t="str">
        <f>[12]Julho!$I$21</f>
        <v>*</v>
      </c>
      <c r="S16" s="87" t="str">
        <f>[12]Julho!$I$22</f>
        <v>*</v>
      </c>
      <c r="T16" s="92" t="str">
        <f>[12]Julho!$I$23</f>
        <v>*</v>
      </c>
      <c r="U16" s="92" t="str">
        <f>[12]Julho!$I$24</f>
        <v>*</v>
      </c>
      <c r="V16" s="92" t="str">
        <f>[12]Julho!$I$25</f>
        <v>*</v>
      </c>
      <c r="W16" s="92" t="str">
        <f>[12]Julho!$I$26</f>
        <v>*</v>
      </c>
      <c r="X16" s="92" t="str">
        <f>[12]Julho!$I$27</f>
        <v>*</v>
      </c>
      <c r="Y16" s="92" t="str">
        <f>[12]Julho!$I$28</f>
        <v>*</v>
      </c>
      <c r="Z16" s="92" t="str">
        <f>[12]Julho!$I$29</f>
        <v>*</v>
      </c>
      <c r="AA16" s="92" t="str">
        <f>[12]Julho!$I$30</f>
        <v>*</v>
      </c>
      <c r="AB16" s="92" t="str">
        <f>[12]Julho!$I$31</f>
        <v>*</v>
      </c>
      <c r="AC16" s="92" t="str">
        <f>[12]Julho!$I$32</f>
        <v>*</v>
      </c>
      <c r="AD16" s="92" t="str">
        <f>[12]Julho!$I$33</f>
        <v>*</v>
      </c>
      <c r="AE16" s="92" t="str">
        <f>[12]Julho!$I$34</f>
        <v>*</v>
      </c>
      <c r="AF16" s="92" t="str">
        <f>[12]Julho!$I$35</f>
        <v>*</v>
      </c>
      <c r="AG16" s="109" t="str">
        <f>[12]Julho!$I$36</f>
        <v>*</v>
      </c>
      <c r="AJ16" t="s">
        <v>35</v>
      </c>
    </row>
    <row r="17" spans="1:40" x14ac:dyDescent="0.2">
      <c r="A17" s="78" t="s">
        <v>2</v>
      </c>
      <c r="B17" s="87" t="str">
        <f>[13]Julho!$I$5</f>
        <v>*</v>
      </c>
      <c r="C17" s="87" t="str">
        <f>[13]Julho!$I$6</f>
        <v>*</v>
      </c>
      <c r="D17" s="87" t="str">
        <f>[13]Julho!$I$7</f>
        <v>*</v>
      </c>
      <c r="E17" s="87" t="str">
        <f>[13]Julho!$I$8</f>
        <v>*</v>
      </c>
      <c r="F17" s="87" t="str">
        <f>[13]Julho!$I$9</f>
        <v>*</v>
      </c>
      <c r="G17" s="87" t="str">
        <f>[13]Julho!$I$10</f>
        <v>*</v>
      </c>
      <c r="H17" s="87" t="str">
        <f>[13]Julho!$I$11</f>
        <v>*</v>
      </c>
      <c r="I17" s="87" t="str">
        <f>[13]Julho!$I$12</f>
        <v>*</v>
      </c>
      <c r="J17" s="87" t="str">
        <f>[13]Julho!$I$13</f>
        <v>*</v>
      </c>
      <c r="K17" s="87" t="str">
        <f>[13]Julho!$I$14</f>
        <v>*</v>
      </c>
      <c r="L17" s="87" t="str">
        <f>[13]Julho!$I$15</f>
        <v>*</v>
      </c>
      <c r="M17" s="87" t="str">
        <f>[13]Julho!$I$16</f>
        <v>*</v>
      </c>
      <c r="N17" s="87" t="str">
        <f>[13]Julho!$I$17</f>
        <v>*</v>
      </c>
      <c r="O17" s="87" t="str">
        <f>[13]Julho!$I$18</f>
        <v>*</v>
      </c>
      <c r="P17" s="87" t="str">
        <f>[13]Julho!$I$19</f>
        <v>*</v>
      </c>
      <c r="Q17" s="87" t="str">
        <f>[13]Julho!$I$20</f>
        <v>*</v>
      </c>
      <c r="R17" s="87" t="str">
        <f>[13]Julho!$I$21</f>
        <v>*</v>
      </c>
      <c r="S17" s="87" t="str">
        <f>[13]Julho!$I$22</f>
        <v>*</v>
      </c>
      <c r="T17" s="92" t="str">
        <f>[13]Julho!$I$23</f>
        <v>*</v>
      </c>
      <c r="U17" s="92" t="str">
        <f>[13]Julho!$I$24</f>
        <v>*</v>
      </c>
      <c r="V17" s="87" t="str">
        <f>[13]Julho!$I$25</f>
        <v>*</v>
      </c>
      <c r="W17" s="92" t="str">
        <f>[13]Julho!$I$26</f>
        <v>*</v>
      </c>
      <c r="X17" s="92" t="str">
        <f>[13]Julho!$I$27</f>
        <v>*</v>
      </c>
      <c r="Y17" s="92" t="str">
        <f>[13]Julho!$I$28</f>
        <v>*</v>
      </c>
      <c r="Z17" s="92" t="str">
        <f>[13]Julho!$I$29</f>
        <v>*</v>
      </c>
      <c r="AA17" s="92" t="str">
        <f>[13]Julho!$I$30</f>
        <v>*</v>
      </c>
      <c r="AB17" s="92" t="str">
        <f>[13]Julho!$I$31</f>
        <v>*</v>
      </c>
      <c r="AC17" s="92" t="str">
        <f>[13]Julho!$I$32</f>
        <v>*</v>
      </c>
      <c r="AD17" s="92" t="str">
        <f>[13]Julho!$I$33</f>
        <v>*</v>
      </c>
      <c r="AE17" s="92" t="str">
        <f>[13]Julho!$I$34</f>
        <v>*</v>
      </c>
      <c r="AF17" s="92" t="str">
        <f>[13]Julho!$I$35</f>
        <v>*</v>
      </c>
      <c r="AG17" s="108" t="str">
        <f>[13]Julho!$I$36</f>
        <v>*</v>
      </c>
      <c r="AI17" s="12" t="s">
        <v>35</v>
      </c>
      <c r="AJ17" t="s">
        <v>35</v>
      </c>
    </row>
    <row r="18" spans="1:40" x14ac:dyDescent="0.2">
      <c r="A18" s="78" t="s">
        <v>3</v>
      </c>
      <c r="B18" s="87" t="str">
        <f>[14]Julho!$I$5</f>
        <v>*</v>
      </c>
      <c r="C18" s="87" t="str">
        <f>[14]Julho!$I$6</f>
        <v>*</v>
      </c>
      <c r="D18" s="87" t="str">
        <f>[14]Julho!$I$7</f>
        <v>*</v>
      </c>
      <c r="E18" s="87" t="str">
        <f>[14]Julho!$I$8</f>
        <v>*</v>
      </c>
      <c r="F18" s="87" t="str">
        <f>[14]Julho!$I$9</f>
        <v>*</v>
      </c>
      <c r="G18" s="87" t="str">
        <f>[14]Julho!$I$10</f>
        <v>*</v>
      </c>
      <c r="H18" s="87" t="str">
        <f>[14]Julho!$I$11</f>
        <v>*</v>
      </c>
      <c r="I18" s="87" t="str">
        <f>[14]Julho!$I$12</f>
        <v>*</v>
      </c>
      <c r="J18" s="87" t="str">
        <f>[14]Julho!$I$13</f>
        <v>*</v>
      </c>
      <c r="K18" s="87" t="str">
        <f>[14]Julho!$I$14</f>
        <v>*</v>
      </c>
      <c r="L18" s="87" t="str">
        <f>[14]Julho!$I$15</f>
        <v>*</v>
      </c>
      <c r="M18" s="87" t="str">
        <f>[14]Julho!$I$16</f>
        <v>*</v>
      </c>
      <c r="N18" s="87" t="str">
        <f>[14]Julho!$I$17</f>
        <v>*</v>
      </c>
      <c r="O18" s="87" t="str">
        <f>[14]Julho!$I$18</f>
        <v>*</v>
      </c>
      <c r="P18" s="87" t="str">
        <f>[14]Julho!$I$19</f>
        <v>*</v>
      </c>
      <c r="Q18" s="87" t="str">
        <f>[14]Julho!$I$20</f>
        <v>*</v>
      </c>
      <c r="R18" s="87" t="str">
        <f>[14]Julho!$I$21</f>
        <v>*</v>
      </c>
      <c r="S18" s="87" t="str">
        <f>[14]Julho!$I$22</f>
        <v>*</v>
      </c>
      <c r="T18" s="92" t="str">
        <f>[14]Julho!$I$23</f>
        <v>*</v>
      </c>
      <c r="U18" s="92" t="str">
        <f>[14]Julho!$I$24</f>
        <v>*</v>
      </c>
      <c r="V18" s="92" t="str">
        <f>[14]Julho!$I$25</f>
        <v>*</v>
      </c>
      <c r="W18" s="92" t="str">
        <f>[14]Julho!$I$26</f>
        <v>*</v>
      </c>
      <c r="X18" s="92" t="str">
        <f>[14]Julho!$I$27</f>
        <v>*</v>
      </c>
      <c r="Y18" s="92" t="str">
        <f>[14]Julho!$I$28</f>
        <v>*</v>
      </c>
      <c r="Z18" s="92" t="str">
        <f>[14]Julho!$I$29</f>
        <v>*</v>
      </c>
      <c r="AA18" s="92" t="str">
        <f>[14]Julho!$I$30</f>
        <v>*</v>
      </c>
      <c r="AB18" s="92" t="str">
        <f>[14]Julho!$I$31</f>
        <v>*</v>
      </c>
      <c r="AC18" s="92" t="str">
        <f>[14]Julho!$I$32</f>
        <v>*</v>
      </c>
      <c r="AD18" s="92" t="str">
        <f>[14]Julho!$I$33</f>
        <v>*</v>
      </c>
      <c r="AE18" s="92" t="str">
        <f>[14]Julho!$I$34</f>
        <v>*</v>
      </c>
      <c r="AF18" s="92" t="str">
        <f>[14]Julho!$I$35</f>
        <v>*</v>
      </c>
      <c r="AG18" s="108" t="str">
        <f>[14]Julho!$I$36</f>
        <v>SO</v>
      </c>
      <c r="AH18" s="12" t="s">
        <v>35</v>
      </c>
      <c r="AI18" s="12" t="s">
        <v>35</v>
      </c>
      <c r="AJ18" t="s">
        <v>35</v>
      </c>
    </row>
    <row r="19" spans="1:40" x14ac:dyDescent="0.2">
      <c r="A19" s="78" t="s">
        <v>4</v>
      </c>
      <c r="B19" s="87" t="str">
        <f>[15]Julho!$I$5</f>
        <v>*</v>
      </c>
      <c r="C19" s="87" t="str">
        <f>[15]Julho!$I$6</f>
        <v>*</v>
      </c>
      <c r="D19" s="87" t="str">
        <f>[15]Julho!$I$7</f>
        <v>*</v>
      </c>
      <c r="E19" s="87" t="str">
        <f>[15]Julho!$I$8</f>
        <v>*</v>
      </c>
      <c r="F19" s="87" t="str">
        <f>[15]Julho!$I$9</f>
        <v>*</v>
      </c>
      <c r="G19" s="87" t="str">
        <f>[15]Julho!$I$10</f>
        <v>*</v>
      </c>
      <c r="H19" s="87" t="str">
        <f>[15]Julho!$I$11</f>
        <v>*</v>
      </c>
      <c r="I19" s="87" t="str">
        <f>[15]Julho!$I$12</f>
        <v>*</v>
      </c>
      <c r="J19" s="87" t="str">
        <f>[15]Julho!$I$13</f>
        <v>*</v>
      </c>
      <c r="K19" s="87" t="str">
        <f>[15]Julho!$I$14</f>
        <v>*</v>
      </c>
      <c r="L19" s="87" t="str">
        <f>[15]Julho!$I$15</f>
        <v>*</v>
      </c>
      <c r="M19" s="87" t="str">
        <f>[15]Julho!$I$16</f>
        <v>*</v>
      </c>
      <c r="N19" s="87" t="str">
        <f>[15]Julho!$I$17</f>
        <v>*</v>
      </c>
      <c r="O19" s="87" t="str">
        <f>[15]Julho!$I$18</f>
        <v>*</v>
      </c>
      <c r="P19" s="87" t="str">
        <f>[15]Julho!$I$19</f>
        <v>*</v>
      </c>
      <c r="Q19" s="87" t="str">
        <f>[15]Julho!$I$20</f>
        <v>*</v>
      </c>
      <c r="R19" s="87" t="str">
        <f>[15]Julho!$I$21</f>
        <v>*</v>
      </c>
      <c r="S19" s="87" t="str">
        <f>[15]Julho!$I$22</f>
        <v>*</v>
      </c>
      <c r="T19" s="92" t="str">
        <f>[15]Julho!$I$23</f>
        <v>*</v>
      </c>
      <c r="U19" s="92" t="str">
        <f>[15]Julho!$I$24</f>
        <v>*</v>
      </c>
      <c r="V19" s="92" t="str">
        <f>[15]Julho!$I$25</f>
        <v>*</v>
      </c>
      <c r="W19" s="92" t="str">
        <f>[15]Julho!$I$26</f>
        <v>*</v>
      </c>
      <c r="X19" s="92" t="str">
        <f>[15]Julho!$I$27</f>
        <v>*</v>
      </c>
      <c r="Y19" s="92" t="str">
        <f>[15]Julho!$I$28</f>
        <v>*</v>
      </c>
      <c r="Z19" s="92" t="str">
        <f>[15]Julho!$I$29</f>
        <v>*</v>
      </c>
      <c r="AA19" s="92" t="str">
        <f>[15]Julho!$I$30</f>
        <v>*</v>
      </c>
      <c r="AB19" s="92" t="str">
        <f>[15]Julho!$I$31</f>
        <v>*</v>
      </c>
      <c r="AC19" s="92" t="str">
        <f>[15]Julho!$I$32</f>
        <v>*</v>
      </c>
      <c r="AD19" s="92" t="str">
        <f>[15]Julho!$I$33</f>
        <v>*</v>
      </c>
      <c r="AE19" s="92" t="str">
        <f>[15]Julho!$I$34</f>
        <v>*</v>
      </c>
      <c r="AF19" s="92" t="str">
        <f>[15]Julho!$I$35</f>
        <v>*</v>
      </c>
      <c r="AG19" s="108" t="str">
        <f>[15]Julho!$I$36</f>
        <v>*</v>
      </c>
      <c r="AJ19" t="s">
        <v>35</v>
      </c>
    </row>
    <row r="20" spans="1:40" x14ac:dyDescent="0.2">
      <c r="A20" s="78" t="s">
        <v>5</v>
      </c>
      <c r="B20" s="92" t="str">
        <f>[16]Julho!$I$5</f>
        <v>*</v>
      </c>
      <c r="C20" s="92" t="str">
        <f>[16]Julho!$I$6</f>
        <v>*</v>
      </c>
      <c r="D20" s="92" t="str">
        <f>[16]Julho!$I$7</f>
        <v>*</v>
      </c>
      <c r="E20" s="92" t="str">
        <f>[16]Julho!$I$8</f>
        <v>*</v>
      </c>
      <c r="F20" s="92" t="str">
        <f>[16]Julho!$I$9</f>
        <v>*</v>
      </c>
      <c r="G20" s="92" t="str">
        <f>[16]Julho!$I$10</f>
        <v>*</v>
      </c>
      <c r="H20" s="92" t="str">
        <f>[16]Julho!$I$11</f>
        <v>*</v>
      </c>
      <c r="I20" s="92" t="str">
        <f>[16]Julho!$I$12</f>
        <v>*</v>
      </c>
      <c r="J20" s="92" t="str">
        <f>[16]Julho!$I$13</f>
        <v>*</v>
      </c>
      <c r="K20" s="92" t="str">
        <f>[16]Julho!$I$14</f>
        <v>*</v>
      </c>
      <c r="L20" s="92" t="str">
        <f>[16]Julho!$I$15</f>
        <v>*</v>
      </c>
      <c r="M20" s="92" t="str">
        <f>[16]Julho!$I$16</f>
        <v>*</v>
      </c>
      <c r="N20" s="92" t="str">
        <f>[16]Julho!$I$17</f>
        <v>*</v>
      </c>
      <c r="O20" s="92" t="str">
        <f>[16]Julho!$I$18</f>
        <v>*</v>
      </c>
      <c r="P20" s="92" t="str">
        <f>[16]Julho!$I$19</f>
        <v>*</v>
      </c>
      <c r="Q20" s="92" t="str">
        <f>[16]Julho!$I$20</f>
        <v>*</v>
      </c>
      <c r="R20" s="92" t="str">
        <f>[16]Julho!$I$21</f>
        <v>*</v>
      </c>
      <c r="S20" s="92" t="str">
        <f>[16]Julho!$I$22</f>
        <v>*</v>
      </c>
      <c r="T20" s="92" t="str">
        <f>[16]Julho!$I$23</f>
        <v>*</v>
      </c>
      <c r="U20" s="92" t="str">
        <f>[16]Julho!$I$24</f>
        <v>*</v>
      </c>
      <c r="V20" s="92" t="str">
        <f>[16]Julho!$I$25</f>
        <v>*</v>
      </c>
      <c r="W20" s="92" t="str">
        <f>[16]Julho!$I$26</f>
        <v>*</v>
      </c>
      <c r="X20" s="92" t="str">
        <f>[16]Julho!$I$27</f>
        <v>*</v>
      </c>
      <c r="Y20" s="92" t="str">
        <f>[16]Julho!$I$28</f>
        <v>*</v>
      </c>
      <c r="Z20" s="92" t="str">
        <f>[16]Julho!$I$29</f>
        <v>*</v>
      </c>
      <c r="AA20" s="92" t="str">
        <f>[16]Julho!$I$30</f>
        <v>*</v>
      </c>
      <c r="AB20" s="92" t="str">
        <f>[16]Julho!$I$31</f>
        <v>*</v>
      </c>
      <c r="AC20" s="92" t="str">
        <f>[16]Julho!$I$32</f>
        <v>*</v>
      </c>
      <c r="AD20" s="92" t="str">
        <f>[16]Julho!$I$33</f>
        <v>*</v>
      </c>
      <c r="AE20" s="92" t="str">
        <f>[16]Julho!$I$34</f>
        <v>*</v>
      </c>
      <c r="AF20" s="92" t="str">
        <f>[16]Julho!$I$35</f>
        <v>*</v>
      </c>
      <c r="AG20" s="108" t="str">
        <f>[16]Julho!$I$36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8" t="s">
        <v>33</v>
      </c>
      <c r="B21" s="92" t="str">
        <f>[17]Julho!$I$5</f>
        <v>*</v>
      </c>
      <c r="C21" s="92" t="str">
        <f>[17]Julho!$I$6</f>
        <v>*</v>
      </c>
      <c r="D21" s="92" t="str">
        <f>[17]Julho!$I$7</f>
        <v>*</v>
      </c>
      <c r="E21" s="92" t="str">
        <f>[17]Julho!$I$8</f>
        <v>*</v>
      </c>
      <c r="F21" s="92" t="str">
        <f>[17]Julho!$I$9</f>
        <v>*</v>
      </c>
      <c r="G21" s="92" t="str">
        <f>[17]Julho!$I$10</f>
        <v>*</v>
      </c>
      <c r="H21" s="92" t="str">
        <f>[17]Julho!$I$11</f>
        <v>*</v>
      </c>
      <c r="I21" s="92" t="str">
        <f>[17]Julho!$I$12</f>
        <v>*</v>
      </c>
      <c r="J21" s="92" t="str">
        <f>[17]Julho!$I$13</f>
        <v>*</v>
      </c>
      <c r="K21" s="92" t="str">
        <f>[17]Julho!$I$14</f>
        <v>*</v>
      </c>
      <c r="L21" s="92" t="str">
        <f>[17]Julho!$I$15</f>
        <v>*</v>
      </c>
      <c r="M21" s="92" t="str">
        <f>[17]Julho!$I$16</f>
        <v>*</v>
      </c>
      <c r="N21" s="92" t="str">
        <f>[17]Julho!$I$17</f>
        <v>*</v>
      </c>
      <c r="O21" s="92" t="str">
        <f>[17]Julho!$I$18</f>
        <v>*</v>
      </c>
      <c r="P21" s="92" t="str">
        <f>[17]Julho!$I$19</f>
        <v>*</v>
      </c>
      <c r="Q21" s="92" t="str">
        <f>[17]Julho!$I$20</f>
        <v>*</v>
      </c>
      <c r="R21" s="92" t="str">
        <f>[17]Julho!$I$21</f>
        <v>*</v>
      </c>
      <c r="S21" s="92" t="str">
        <f>[17]Julho!$I$22</f>
        <v>*</v>
      </c>
      <c r="T21" s="92" t="str">
        <f>[17]Julho!$I$23</f>
        <v>*</v>
      </c>
      <c r="U21" s="92" t="str">
        <f>[17]Julho!$I$24</f>
        <v>*</v>
      </c>
      <c r="V21" s="92" t="str">
        <f>[17]Julho!$I$25</f>
        <v>*</v>
      </c>
      <c r="W21" s="92" t="str">
        <f>[17]Julho!$I$26</f>
        <v>*</v>
      </c>
      <c r="X21" s="92" t="str">
        <f>[17]Julho!$I$27</f>
        <v>*</v>
      </c>
      <c r="Y21" s="92" t="str">
        <f>[17]Julho!$I$28</f>
        <v>*</v>
      </c>
      <c r="Z21" s="92" t="str">
        <f>[17]Julho!$I$29</f>
        <v>*</v>
      </c>
      <c r="AA21" s="92" t="str">
        <f>[17]Julho!$I$30</f>
        <v>*</v>
      </c>
      <c r="AB21" s="92" t="str">
        <f>[17]Julho!$I$31</f>
        <v>*</v>
      </c>
      <c r="AC21" s="92" t="str">
        <f>[17]Julho!$I$32</f>
        <v>*</v>
      </c>
      <c r="AD21" s="92" t="str">
        <f>[17]Julho!$I$33</f>
        <v>*</v>
      </c>
      <c r="AE21" s="92" t="str">
        <f>[17]Julho!$I$34</f>
        <v>*</v>
      </c>
      <c r="AF21" s="92" t="str">
        <f>[17]Julho!$I$35</f>
        <v>*</v>
      </c>
      <c r="AG21" s="108" t="str">
        <f>[17]Julho!$I$36</f>
        <v>*</v>
      </c>
      <c r="AK21" t="s">
        <v>35</v>
      </c>
    </row>
    <row r="22" spans="1:40" x14ac:dyDescent="0.2">
      <c r="A22" s="78" t="s">
        <v>6</v>
      </c>
      <c r="B22" s="92" t="str">
        <f>[18]Julho!$I$5</f>
        <v>*</v>
      </c>
      <c r="C22" s="92" t="str">
        <f>[18]Julho!$I$6</f>
        <v>*</v>
      </c>
      <c r="D22" s="92" t="str">
        <f>[18]Julho!$I$7</f>
        <v>*</v>
      </c>
      <c r="E22" s="92" t="str">
        <f>[18]Julho!$I$8</f>
        <v>*</v>
      </c>
      <c r="F22" s="92" t="str">
        <f>[18]Julho!$I$9</f>
        <v>*</v>
      </c>
      <c r="G22" s="92" t="str">
        <f>[18]Julho!$I$10</f>
        <v>*</v>
      </c>
      <c r="H22" s="92" t="str">
        <f>[18]Julho!$I$11</f>
        <v>*</v>
      </c>
      <c r="I22" s="92" t="str">
        <f>[18]Julho!$I$12</f>
        <v>*</v>
      </c>
      <c r="J22" s="92" t="str">
        <f>[18]Julho!$I$13</f>
        <v>*</v>
      </c>
      <c r="K22" s="92" t="str">
        <f>[18]Julho!$I$14</f>
        <v>*</v>
      </c>
      <c r="L22" s="92" t="str">
        <f>[18]Julho!$I$15</f>
        <v>*</v>
      </c>
      <c r="M22" s="92" t="str">
        <f>[18]Julho!$I$16</f>
        <v>*</v>
      </c>
      <c r="N22" s="92" t="str">
        <f>[18]Julho!$I$17</f>
        <v>*</v>
      </c>
      <c r="O22" s="92" t="str">
        <f>[18]Julho!$I$18</f>
        <v>*</v>
      </c>
      <c r="P22" s="92" t="str">
        <f>[18]Julho!$I$19</f>
        <v>*</v>
      </c>
      <c r="Q22" s="92" t="str">
        <f>[18]Julho!$I$20</f>
        <v>*</v>
      </c>
      <c r="R22" s="92" t="str">
        <f>[18]Julho!$I$21</f>
        <v>*</v>
      </c>
      <c r="S22" s="92" t="str">
        <f>[18]Julho!$I$22</f>
        <v>*</v>
      </c>
      <c r="T22" s="92" t="str">
        <f>[18]Julho!$I$23</f>
        <v>*</v>
      </c>
      <c r="U22" s="92" t="str">
        <f>[18]Julho!$I$24</f>
        <v>*</v>
      </c>
      <c r="V22" s="92" t="str">
        <f>[18]Julho!$I$25</f>
        <v>*</v>
      </c>
      <c r="W22" s="92" t="str">
        <f>[18]Julho!$I$26</f>
        <v>*</v>
      </c>
      <c r="X22" s="92" t="str">
        <f>[18]Julho!$I$27</f>
        <v>*</v>
      </c>
      <c r="Y22" s="92" t="str">
        <f>[18]Julho!$I$28</f>
        <v>*</v>
      </c>
      <c r="Z22" s="92" t="str">
        <f>[18]Julho!$I$29</f>
        <v>*</v>
      </c>
      <c r="AA22" s="92" t="str">
        <f>[18]Julho!$I$30</f>
        <v>*</v>
      </c>
      <c r="AB22" s="92" t="str">
        <f>[18]Julho!$I$31</f>
        <v>*</v>
      </c>
      <c r="AC22" s="92" t="str">
        <f>[18]Julho!$I$32</f>
        <v>*</v>
      </c>
      <c r="AD22" s="92" t="str">
        <f>[18]Julho!$I$33</f>
        <v>*</v>
      </c>
      <c r="AE22" s="92" t="str">
        <f>[18]Julho!$I$34</f>
        <v>*</v>
      </c>
      <c r="AF22" s="92" t="str">
        <f>[18]Julho!$I$35</f>
        <v>*</v>
      </c>
      <c r="AG22" s="108" t="str">
        <f>[18]Julho!$I$36</f>
        <v>*</v>
      </c>
      <c r="AK22" t="s">
        <v>35</v>
      </c>
    </row>
    <row r="23" spans="1:40" x14ac:dyDescent="0.2">
      <c r="A23" s="78" t="s">
        <v>7</v>
      </c>
      <c r="B23" s="87" t="str">
        <f>[19]Julho!$I$5</f>
        <v>*</v>
      </c>
      <c r="C23" s="87" t="str">
        <f>[19]Julho!$I$6</f>
        <v>*</v>
      </c>
      <c r="D23" s="87" t="str">
        <f>[19]Julho!$I$7</f>
        <v>*</v>
      </c>
      <c r="E23" s="87" t="str">
        <f>[19]Julho!$I$8</f>
        <v>*</v>
      </c>
      <c r="F23" s="87" t="str">
        <f>[19]Julho!$I$9</f>
        <v>*</v>
      </c>
      <c r="G23" s="87" t="str">
        <f>[19]Julho!$I$10</f>
        <v>*</v>
      </c>
      <c r="H23" s="87" t="str">
        <f>[19]Julho!$I$11</f>
        <v>*</v>
      </c>
      <c r="I23" s="87" t="str">
        <f>[19]Julho!$I$12</f>
        <v>*</v>
      </c>
      <c r="J23" s="87" t="str">
        <f>[19]Julho!$I$13</f>
        <v>*</v>
      </c>
      <c r="K23" s="87" t="str">
        <f>[19]Julho!$I$14</f>
        <v>*</v>
      </c>
      <c r="L23" s="87" t="str">
        <f>[19]Julho!$I$15</f>
        <v>*</v>
      </c>
      <c r="M23" s="87" t="str">
        <f>[19]Julho!$I$16</f>
        <v>*</v>
      </c>
      <c r="N23" s="87" t="str">
        <f>[19]Julho!$I$17</f>
        <v>*</v>
      </c>
      <c r="O23" s="87" t="str">
        <f>[19]Julho!$I$18</f>
        <v>*</v>
      </c>
      <c r="P23" s="87" t="str">
        <f>[19]Julho!$I$19</f>
        <v>*</v>
      </c>
      <c r="Q23" s="87" t="str">
        <f>[19]Julho!$I$20</f>
        <v>*</v>
      </c>
      <c r="R23" s="87" t="str">
        <f>[19]Julho!$I$21</f>
        <v>*</v>
      </c>
      <c r="S23" s="87" t="str">
        <f>[19]Julho!$I$22</f>
        <v>*</v>
      </c>
      <c r="T23" s="92" t="str">
        <f>[19]Julho!$I$23</f>
        <v>*</v>
      </c>
      <c r="U23" s="92" t="str">
        <f>[19]Julho!$I$24</f>
        <v>*</v>
      </c>
      <c r="V23" s="92" t="str">
        <f>[19]Julho!$I$25</f>
        <v>*</v>
      </c>
      <c r="W23" s="92" t="str">
        <f>[19]Julho!$I$26</f>
        <v>*</v>
      </c>
      <c r="X23" s="92" t="str">
        <f>[19]Julho!$I$27</f>
        <v>*</v>
      </c>
      <c r="Y23" s="92" t="str">
        <f>[19]Julho!$I$28</f>
        <v>*</v>
      </c>
      <c r="Z23" s="92" t="str">
        <f>[19]Julho!$I$29</f>
        <v>*</v>
      </c>
      <c r="AA23" s="92" t="str">
        <f>[19]Julho!$I$30</f>
        <v>*</v>
      </c>
      <c r="AB23" s="92" t="str">
        <f>[19]Julho!$I$31</f>
        <v>*</v>
      </c>
      <c r="AC23" s="92" t="str">
        <f>[19]Julho!$I$32</f>
        <v>*</v>
      </c>
      <c r="AD23" s="92" t="str">
        <f>[19]Julho!$I$33</f>
        <v>*</v>
      </c>
      <c r="AE23" s="92" t="str">
        <f>[19]Julho!$I$34</f>
        <v>*</v>
      </c>
      <c r="AF23" s="92" t="str">
        <f>[19]Julho!$I$35</f>
        <v>*</v>
      </c>
      <c r="AG23" s="108" t="str">
        <f>[19]Julho!$I$36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8" t="s">
        <v>153</v>
      </c>
      <c r="B24" s="87" t="str">
        <f>[20]Julho!$I$5</f>
        <v>*</v>
      </c>
      <c r="C24" s="87" t="str">
        <f>[20]Julho!$I$6</f>
        <v>*</v>
      </c>
      <c r="D24" s="87" t="str">
        <f>[20]Julho!$I$7</f>
        <v>*</v>
      </c>
      <c r="E24" s="87" t="str">
        <f>[20]Julho!$I$8</f>
        <v>*</v>
      </c>
      <c r="F24" s="87" t="str">
        <f>[20]Julho!$I$9</f>
        <v>*</v>
      </c>
      <c r="G24" s="87" t="str">
        <f>[20]Julho!$I$10</f>
        <v>*</v>
      </c>
      <c r="H24" s="87" t="str">
        <f>[20]Julho!$I$11</f>
        <v>*</v>
      </c>
      <c r="I24" s="87" t="str">
        <f>[20]Julho!$I$12</f>
        <v>*</v>
      </c>
      <c r="J24" s="87" t="str">
        <f>[20]Julho!$I$13</f>
        <v>*</v>
      </c>
      <c r="K24" s="87" t="str">
        <f>[20]Julho!$I$14</f>
        <v>*</v>
      </c>
      <c r="L24" s="87" t="str">
        <f>[20]Julho!$I$15</f>
        <v>*</v>
      </c>
      <c r="M24" s="87" t="str">
        <f>[20]Julho!$I$16</f>
        <v>*</v>
      </c>
      <c r="N24" s="87" t="str">
        <f>[20]Julho!$I$17</f>
        <v>*</v>
      </c>
      <c r="O24" s="87" t="str">
        <f>[20]Julho!$I$18</f>
        <v>*</v>
      </c>
      <c r="P24" s="87" t="str">
        <f>[20]Julho!$I$19</f>
        <v>*</v>
      </c>
      <c r="Q24" s="87" t="str">
        <f>[20]Julho!$I$20</f>
        <v>*</v>
      </c>
      <c r="R24" s="87" t="str">
        <f>[20]Julho!$I$21</f>
        <v>*</v>
      </c>
      <c r="S24" s="87" t="str">
        <f>[20]Julho!$I$22</f>
        <v>*</v>
      </c>
      <c r="T24" s="87" t="str">
        <f>[20]Julho!$I$23</f>
        <v>*</v>
      </c>
      <c r="U24" s="87" t="str">
        <f>[20]Julho!$I$24</f>
        <v>*</v>
      </c>
      <c r="V24" s="87" t="str">
        <f>[20]Julho!$I$25</f>
        <v>*</v>
      </c>
      <c r="W24" s="87" t="str">
        <f>[20]Julho!$I$26</f>
        <v>*</v>
      </c>
      <c r="X24" s="87" t="str">
        <f>[20]Julho!$I$27</f>
        <v>*</v>
      </c>
      <c r="Y24" s="87" t="str">
        <f>[20]Julho!$I$28</f>
        <v>*</v>
      </c>
      <c r="Z24" s="87" t="str">
        <f>[20]Julho!$I$29</f>
        <v>*</v>
      </c>
      <c r="AA24" s="87" t="str">
        <f>[20]Julho!$I$30</f>
        <v>*</v>
      </c>
      <c r="AB24" s="87" t="str">
        <f>[20]Julho!$I$31</f>
        <v>*</v>
      </c>
      <c r="AC24" s="87" t="str">
        <f>[20]Julho!$I$32</f>
        <v>*</v>
      </c>
      <c r="AD24" s="87" t="str">
        <f>[20]Julho!$I$33</f>
        <v>*</v>
      </c>
      <c r="AE24" s="87" t="str">
        <f>[20]Julho!$I$34</f>
        <v>*</v>
      </c>
      <c r="AF24" s="87" t="str">
        <f>[20]Julho!$I$35</f>
        <v>*</v>
      </c>
      <c r="AG24" s="109" t="str">
        <f>[20]Julho!$I$36</f>
        <v>*</v>
      </c>
      <c r="AK24" t="s">
        <v>35</v>
      </c>
      <c r="AL24" t="s">
        <v>35</v>
      </c>
    </row>
    <row r="25" spans="1:40" x14ac:dyDescent="0.2">
      <c r="A25" s="78" t="s">
        <v>154</v>
      </c>
      <c r="B25" s="92" t="str">
        <f>[21]Julho!$I$5</f>
        <v>*</v>
      </c>
      <c r="C25" s="92" t="str">
        <f>[21]Julho!$I$6</f>
        <v>*</v>
      </c>
      <c r="D25" s="92" t="str">
        <f>[21]Julho!$I$7</f>
        <v>*</v>
      </c>
      <c r="E25" s="92" t="str">
        <f>[21]Julho!$I$8</f>
        <v>*</v>
      </c>
      <c r="F25" s="92" t="str">
        <f>[21]Julho!$I$9</f>
        <v>*</v>
      </c>
      <c r="G25" s="92" t="str">
        <f>[21]Julho!$I$10</f>
        <v>*</v>
      </c>
      <c r="H25" s="92" t="str">
        <f>[21]Julho!$I$11</f>
        <v>*</v>
      </c>
      <c r="I25" s="92" t="str">
        <f>[21]Julho!$I$12</f>
        <v>*</v>
      </c>
      <c r="J25" s="92" t="str">
        <f>[21]Julho!$I$13</f>
        <v>*</v>
      </c>
      <c r="K25" s="92" t="str">
        <f>[21]Julho!$I$14</f>
        <v>*</v>
      </c>
      <c r="L25" s="92" t="str">
        <f>[21]Julho!$I$15</f>
        <v>*</v>
      </c>
      <c r="M25" s="92" t="str">
        <f>[21]Julho!$I$16</f>
        <v>*</v>
      </c>
      <c r="N25" s="92" t="str">
        <f>[21]Julho!$I$17</f>
        <v>*</v>
      </c>
      <c r="O25" s="92" t="str">
        <f>[21]Julho!$I$18</f>
        <v>*</v>
      </c>
      <c r="P25" s="92" t="str">
        <f>[21]Julho!$I$19</f>
        <v>*</v>
      </c>
      <c r="Q25" s="92" t="str">
        <f>[21]Julho!$I$20</f>
        <v>*</v>
      </c>
      <c r="R25" s="92" t="str">
        <f>[21]Julho!$I$21</f>
        <v>*</v>
      </c>
      <c r="S25" s="92" t="str">
        <f>[21]Julho!$I$22</f>
        <v>*</v>
      </c>
      <c r="T25" s="11" t="s">
        <v>207</v>
      </c>
      <c r="U25" s="92" t="str">
        <f>[21]Julho!$I$24</f>
        <v>*</v>
      </c>
      <c r="V25" s="92" t="str">
        <f>[21]Julho!$I$25</f>
        <v>*</v>
      </c>
      <c r="W25" s="92" t="str">
        <f>[21]Julho!$I$26</f>
        <v>*</v>
      </c>
      <c r="X25" s="92" t="str">
        <f>[21]Julho!$I$27</f>
        <v>*</v>
      </c>
      <c r="Y25" s="92" t="str">
        <f>[21]Julho!$I$28</f>
        <v>*</v>
      </c>
      <c r="Z25" s="92" t="str">
        <f>[21]Julho!$I$29</f>
        <v>*</v>
      </c>
      <c r="AA25" s="92" t="str">
        <f>[21]Julho!$I$30</f>
        <v>*</v>
      </c>
      <c r="AB25" s="92" t="str">
        <f>[21]Julho!$I$31</f>
        <v>*</v>
      </c>
      <c r="AC25" s="92" t="str">
        <f>[21]Julho!$I$32</f>
        <v>*</v>
      </c>
      <c r="AD25" s="92" t="str">
        <f>[21]Julho!$I$33</f>
        <v>*</v>
      </c>
      <c r="AE25" s="92" t="str">
        <f>[21]Julho!$I$34</f>
        <v>*</v>
      </c>
      <c r="AF25" s="92" t="str">
        <f>[21]Julho!$I$35</f>
        <v>*</v>
      </c>
      <c r="AG25" s="109" t="str">
        <f>[21]Julho!$I$36</f>
        <v>*</v>
      </c>
      <c r="AH25" s="12" t="s">
        <v>35</v>
      </c>
      <c r="AL25" t="s">
        <v>35</v>
      </c>
    </row>
    <row r="26" spans="1:40" x14ac:dyDescent="0.2">
      <c r="A26" s="78" t="s">
        <v>155</v>
      </c>
      <c r="B26" s="92" t="str">
        <f>[22]Julho!$I$5</f>
        <v>*</v>
      </c>
      <c r="C26" s="92" t="str">
        <f>[22]Julho!$I$6</f>
        <v>*</v>
      </c>
      <c r="D26" s="92" t="str">
        <f>[22]Julho!$I$7</f>
        <v>*</v>
      </c>
      <c r="E26" s="92" t="str">
        <f>[22]Julho!$I$8</f>
        <v>*</v>
      </c>
      <c r="F26" s="92" t="str">
        <f>[22]Julho!$I$9</f>
        <v>*</v>
      </c>
      <c r="G26" s="92" t="str">
        <f>[22]Julho!$I$10</f>
        <v>*</v>
      </c>
      <c r="H26" s="92" t="str">
        <f>[22]Julho!$I$11</f>
        <v>*</v>
      </c>
      <c r="I26" s="92" t="str">
        <f>[22]Julho!$I$12</f>
        <v>*</v>
      </c>
      <c r="J26" s="92" t="str">
        <f>[22]Julho!$I$13</f>
        <v>*</v>
      </c>
      <c r="K26" s="92" t="str">
        <f>[22]Julho!$I$14</f>
        <v>*</v>
      </c>
      <c r="L26" s="92" t="str">
        <f>[22]Julho!$I$15</f>
        <v>*</v>
      </c>
      <c r="M26" s="92" t="str">
        <f>[22]Julho!$I$16</f>
        <v>*</v>
      </c>
      <c r="N26" s="92" t="str">
        <f>[22]Julho!$I$17</f>
        <v>*</v>
      </c>
      <c r="O26" s="92" t="str">
        <f>[22]Julho!$I$18</f>
        <v>*</v>
      </c>
      <c r="P26" s="92" t="str">
        <f>[22]Julho!$I$19</f>
        <v>*</v>
      </c>
      <c r="Q26" s="92" t="str">
        <f>[22]Julho!$I$20</f>
        <v>*</v>
      </c>
      <c r="R26" s="92" t="str">
        <f>[22]Julho!$I$21</f>
        <v>*</v>
      </c>
      <c r="S26" s="92" t="str">
        <f>[22]Julho!$I$22</f>
        <v>*</v>
      </c>
      <c r="T26" s="92" t="str">
        <f>[22]Julho!$I$23</f>
        <v>*</v>
      </c>
      <c r="U26" s="92" t="str">
        <f>[22]Julho!$I$24</f>
        <v>*</v>
      </c>
      <c r="V26" s="92" t="str">
        <f>[22]Julho!$I$25</f>
        <v>*</v>
      </c>
      <c r="W26" s="92" t="str">
        <f>[22]Julho!$I$26</f>
        <v>*</v>
      </c>
      <c r="X26" s="92" t="str">
        <f>[22]Julho!$I$27</f>
        <v>*</v>
      </c>
      <c r="Y26" s="92" t="str">
        <f>[22]Julho!$I$28</f>
        <v>*</v>
      </c>
      <c r="Z26" s="92" t="str">
        <f>[22]Julho!$I$29</f>
        <v>*</v>
      </c>
      <c r="AA26" s="92" t="str">
        <f>[22]Julho!$I$30</f>
        <v>*</v>
      </c>
      <c r="AB26" s="92" t="str">
        <f>[22]Julho!$I$31</f>
        <v>*</v>
      </c>
      <c r="AC26" s="92" t="str">
        <f>[22]Julho!$I$32</f>
        <v>*</v>
      </c>
      <c r="AD26" s="92" t="str">
        <f>[22]Julho!$I$33</f>
        <v>*</v>
      </c>
      <c r="AE26" s="92" t="str">
        <f>[22]Julho!$I$34</f>
        <v>*</v>
      </c>
      <c r="AF26" s="92" t="str">
        <f>[22]Julho!$I$35</f>
        <v>*</v>
      </c>
      <c r="AG26" s="109" t="str">
        <f>[22]Julho!$I$36</f>
        <v>*</v>
      </c>
    </row>
    <row r="27" spans="1:40" x14ac:dyDescent="0.2">
      <c r="A27" s="78" t="s">
        <v>8</v>
      </c>
      <c r="B27" s="87" t="str">
        <f>[23]Julho!$I$5</f>
        <v>*</v>
      </c>
      <c r="C27" s="87" t="str">
        <f>[23]Julho!$I$6</f>
        <v>*</v>
      </c>
      <c r="D27" s="87" t="str">
        <f>[23]Julho!$I$7</f>
        <v>*</v>
      </c>
      <c r="E27" s="87" t="str">
        <f>[23]Julho!$I$8</f>
        <v>*</v>
      </c>
      <c r="F27" s="87" t="str">
        <f>[23]Julho!$I$9</f>
        <v>*</v>
      </c>
      <c r="G27" s="87" t="str">
        <f>[23]Julho!$I$10</f>
        <v>*</v>
      </c>
      <c r="H27" s="87" t="str">
        <f>[23]Julho!$I$11</f>
        <v>*</v>
      </c>
      <c r="I27" s="87" t="str">
        <f>[23]Julho!$I$12</f>
        <v>*</v>
      </c>
      <c r="J27" s="87" t="str">
        <f>[23]Julho!$I$13</f>
        <v>*</v>
      </c>
      <c r="K27" s="87" t="str">
        <f>[23]Julho!$I$14</f>
        <v>*</v>
      </c>
      <c r="L27" s="87" t="str">
        <f>[23]Julho!$I$15</f>
        <v>*</v>
      </c>
      <c r="M27" s="87" t="str">
        <f>[23]Julho!$I$16</f>
        <v>*</v>
      </c>
      <c r="N27" s="87" t="str">
        <f>[23]Julho!$I$17</f>
        <v>*</v>
      </c>
      <c r="O27" s="87" t="str">
        <f>[23]Julho!$I$18</f>
        <v>*</v>
      </c>
      <c r="P27" s="87" t="str">
        <f>[23]Julho!$I$19</f>
        <v>*</v>
      </c>
      <c r="Q27" s="92" t="str">
        <f>[23]Julho!$I$20</f>
        <v>*</v>
      </c>
      <c r="R27" s="92" t="str">
        <f>[23]Julho!$I$21</f>
        <v>*</v>
      </c>
      <c r="S27" s="92" t="str">
        <f>[23]Julho!$I$22</f>
        <v>*</v>
      </c>
      <c r="T27" s="92" t="str">
        <f>[23]Julho!$I$23</f>
        <v>*</v>
      </c>
      <c r="U27" s="92" t="str">
        <f>[23]Julho!$I$24</f>
        <v>*</v>
      </c>
      <c r="V27" s="92" t="str">
        <f>[23]Julho!$I$25</f>
        <v>*</v>
      </c>
      <c r="W27" s="92" t="str">
        <f>[23]Julho!$I$26</f>
        <v>*</v>
      </c>
      <c r="X27" s="92" t="str">
        <f>[23]Julho!$I$27</f>
        <v>*</v>
      </c>
      <c r="Y27" s="92" t="str">
        <f>[23]Julho!$I$28</f>
        <v>*</v>
      </c>
      <c r="Z27" s="92" t="str">
        <f>[23]Julho!$I$29</f>
        <v>*</v>
      </c>
      <c r="AA27" s="92" t="str">
        <f>[23]Julho!$I$30</f>
        <v>*</v>
      </c>
      <c r="AB27" s="92" t="str">
        <f>[23]Julho!$I$31</f>
        <v>*</v>
      </c>
      <c r="AC27" s="92" t="str">
        <f>[23]Julho!$I$32</f>
        <v>*</v>
      </c>
      <c r="AD27" s="92" t="str">
        <f>[23]Julho!$I$33</f>
        <v>*</v>
      </c>
      <c r="AE27" s="92" t="str">
        <f>[23]Julho!$I$34</f>
        <v>*</v>
      </c>
      <c r="AF27" s="92" t="str">
        <f>[23]Julho!$I$35</f>
        <v>*</v>
      </c>
      <c r="AG27" s="108" t="str">
        <f>[23]Julho!$I$36</f>
        <v>*</v>
      </c>
      <c r="AL27" t="s">
        <v>35</v>
      </c>
      <c r="AN27" t="s">
        <v>35</v>
      </c>
    </row>
    <row r="28" spans="1:40" x14ac:dyDescent="0.2">
      <c r="A28" s="78" t="s">
        <v>9</v>
      </c>
      <c r="B28" s="87" t="str">
        <f>[24]Julho!$I$5</f>
        <v>*</v>
      </c>
      <c r="C28" s="87" t="str">
        <f>[24]Julho!$I$6</f>
        <v>*</v>
      </c>
      <c r="D28" s="87" t="str">
        <f>[24]Julho!$I$7</f>
        <v>*</v>
      </c>
      <c r="E28" s="87" t="str">
        <f>[24]Julho!$I$8</f>
        <v>*</v>
      </c>
      <c r="F28" s="87" t="str">
        <f>[24]Julho!$I$9</f>
        <v>*</v>
      </c>
      <c r="G28" s="87" t="str">
        <f>[24]Julho!$I$10</f>
        <v>*</v>
      </c>
      <c r="H28" s="87" t="str">
        <f>[24]Julho!$I$11</f>
        <v>*</v>
      </c>
      <c r="I28" s="87" t="str">
        <f>[24]Julho!$I$12</f>
        <v>*</v>
      </c>
      <c r="J28" s="87" t="str">
        <f>[24]Julho!$I$13</f>
        <v>*</v>
      </c>
      <c r="K28" s="87" t="str">
        <f>[24]Julho!$I$14</f>
        <v>*</v>
      </c>
      <c r="L28" s="87" t="str">
        <f>[24]Julho!$I$15</f>
        <v>*</v>
      </c>
      <c r="M28" s="87" t="str">
        <f>[24]Julho!$I$16</f>
        <v>*</v>
      </c>
      <c r="N28" s="87" t="str">
        <f>[24]Julho!$I$17</f>
        <v>*</v>
      </c>
      <c r="O28" s="87" t="str">
        <f>[24]Julho!$I$18</f>
        <v>*</v>
      </c>
      <c r="P28" s="87" t="str">
        <f>[24]Julho!$I$19</f>
        <v>*</v>
      </c>
      <c r="Q28" s="87" t="str">
        <f>[24]Julho!$I$20</f>
        <v>*</v>
      </c>
      <c r="R28" s="87" t="str">
        <f>[24]Julho!$I$21</f>
        <v>*</v>
      </c>
      <c r="S28" s="87" t="str">
        <f>[24]Julho!$I$22</f>
        <v>*</v>
      </c>
      <c r="T28" s="92" t="str">
        <f>[24]Julho!$I$23</f>
        <v>*</v>
      </c>
      <c r="U28" s="92" t="str">
        <f>[24]Julho!$I$24</f>
        <v>*</v>
      </c>
      <c r="V28" s="92" t="str">
        <f>[24]Julho!$I$25</f>
        <v>*</v>
      </c>
      <c r="W28" s="92" t="str">
        <f>[24]Julho!$I$26</f>
        <v>*</v>
      </c>
      <c r="X28" s="92" t="str">
        <f>[24]Julho!$I$27</f>
        <v>*</v>
      </c>
      <c r="Y28" s="92" t="str">
        <f>[24]Julho!$I$28</f>
        <v>*</v>
      </c>
      <c r="Z28" s="92" t="str">
        <f>[24]Julho!$I$29</f>
        <v>*</v>
      </c>
      <c r="AA28" s="92" t="str">
        <f>[24]Julho!$I$30</f>
        <v>*</v>
      </c>
      <c r="AB28" s="92" t="str">
        <f>[24]Julho!$I$31</f>
        <v>*</v>
      </c>
      <c r="AC28" s="92" t="str">
        <f>[24]Julho!$I$32</f>
        <v>*</v>
      </c>
      <c r="AD28" s="92" t="str">
        <f>[24]Julho!$I$33</f>
        <v>*</v>
      </c>
      <c r="AE28" s="92" t="str">
        <f>[24]Julho!$I$34</f>
        <v>*</v>
      </c>
      <c r="AF28" s="92" t="str">
        <f>[24]Julho!$I$35</f>
        <v>*</v>
      </c>
      <c r="AG28" s="108" t="str">
        <f>[24]Julho!$I$36</f>
        <v>*</v>
      </c>
      <c r="AM28" t="s">
        <v>35</v>
      </c>
    </row>
    <row r="29" spans="1:40" x14ac:dyDescent="0.2">
      <c r="A29" s="78" t="s">
        <v>32</v>
      </c>
      <c r="B29" s="87" t="str">
        <f>[25]Julho!$I$5</f>
        <v>*</v>
      </c>
      <c r="C29" s="87" t="str">
        <f>[25]Julho!$I$6</f>
        <v>*</v>
      </c>
      <c r="D29" s="87" t="str">
        <f>[25]Julho!$I$7</f>
        <v>*</v>
      </c>
      <c r="E29" s="87" t="str">
        <f>[25]Julho!$I$8</f>
        <v>*</v>
      </c>
      <c r="F29" s="87" t="str">
        <f>[25]Julho!$I$9</f>
        <v>*</v>
      </c>
      <c r="G29" s="87" t="str">
        <f>[25]Julho!$I$10</f>
        <v>*</v>
      </c>
      <c r="H29" s="87" t="str">
        <f>[25]Julho!$I$11</f>
        <v>*</v>
      </c>
      <c r="I29" s="87" t="str">
        <f>[25]Julho!$I$12</f>
        <v>*</v>
      </c>
      <c r="J29" s="87" t="str">
        <f>[25]Julho!$I$13</f>
        <v>*</v>
      </c>
      <c r="K29" s="87" t="str">
        <f>[25]Julho!$I$14</f>
        <v>*</v>
      </c>
      <c r="L29" s="87" t="str">
        <f>[25]Julho!$I$15</f>
        <v>*</v>
      </c>
      <c r="M29" s="87" t="str">
        <f>[25]Julho!$I$16</f>
        <v>*</v>
      </c>
      <c r="N29" s="87" t="str">
        <f>[25]Julho!$I$17</f>
        <v>*</v>
      </c>
      <c r="O29" s="87" t="str">
        <f>[25]Julho!$I$18</f>
        <v>*</v>
      </c>
      <c r="P29" s="87" t="str">
        <f>[25]Julho!$I$19</f>
        <v>*</v>
      </c>
      <c r="Q29" s="87" t="str">
        <f>[25]Julho!$I$20</f>
        <v>*</v>
      </c>
      <c r="R29" s="87" t="str">
        <f>[25]Julho!$I$21</f>
        <v>*</v>
      </c>
      <c r="S29" s="87" t="str">
        <f>[25]Julho!$I$22</f>
        <v>*</v>
      </c>
      <c r="T29" s="92" t="str">
        <f>[25]Julho!$I$23</f>
        <v>*</v>
      </c>
      <c r="U29" s="92" t="str">
        <f>[25]Julho!$I$24</f>
        <v>*</v>
      </c>
      <c r="V29" s="92" t="str">
        <f>[25]Julho!$I$25</f>
        <v>*</v>
      </c>
      <c r="W29" s="92" t="str">
        <f>[25]Julho!$I$26</f>
        <v>*</v>
      </c>
      <c r="X29" s="92" t="str">
        <f>[25]Julho!$I$27</f>
        <v>*</v>
      </c>
      <c r="Y29" s="92" t="str">
        <f>[25]Julho!$I$28</f>
        <v>*</v>
      </c>
      <c r="Z29" s="92" t="str">
        <f>[25]Julho!$I$29</f>
        <v>*</v>
      </c>
      <c r="AA29" s="92" t="str">
        <f>[25]Julho!$I$30</f>
        <v>*</v>
      </c>
      <c r="AB29" s="92" t="str">
        <f>[25]Julho!$I$31</f>
        <v>*</v>
      </c>
      <c r="AC29" s="92" t="str">
        <f>[25]Julho!$I$32</f>
        <v>*</v>
      </c>
      <c r="AD29" s="92" t="str">
        <f>[25]Julho!$I$33</f>
        <v>*</v>
      </c>
      <c r="AE29" s="92" t="str">
        <f>[25]Julho!$I$34</f>
        <v>*</v>
      </c>
      <c r="AF29" s="92" t="str">
        <f>[25]Julho!$I$35</f>
        <v>*</v>
      </c>
      <c r="AG29" s="108" t="str">
        <f>[25]Julho!$I$36</f>
        <v>*</v>
      </c>
      <c r="AJ29" t="s">
        <v>35</v>
      </c>
    </row>
    <row r="30" spans="1:40" x14ac:dyDescent="0.2">
      <c r="A30" s="78" t="s">
        <v>10</v>
      </c>
      <c r="B30" s="11" t="str">
        <f>[26]Julho!$I$5</f>
        <v>*</v>
      </c>
      <c r="C30" s="11" t="str">
        <f>[26]Julho!$I$6</f>
        <v>*</v>
      </c>
      <c r="D30" s="11" t="str">
        <f>[26]Julho!$I$7</f>
        <v>*</v>
      </c>
      <c r="E30" s="11" t="str">
        <f>[26]Julho!$I$8</f>
        <v>*</v>
      </c>
      <c r="F30" s="11" t="str">
        <f>[26]Julho!$I$9</f>
        <v>*</v>
      </c>
      <c r="G30" s="11" t="str">
        <f>[26]Julho!$I$10</f>
        <v>*</v>
      </c>
      <c r="H30" s="11" t="str">
        <f>[26]Julho!$I$11</f>
        <v>*</v>
      </c>
      <c r="I30" s="11" t="str">
        <f>[26]Julho!$I$12</f>
        <v>*</v>
      </c>
      <c r="J30" s="11" t="str">
        <f>[26]Julho!$I$13</f>
        <v>*</v>
      </c>
      <c r="K30" s="11" t="str">
        <f>[26]Julho!$I$14</f>
        <v>*</v>
      </c>
      <c r="L30" s="11" t="str">
        <f>[26]Julho!$I$15</f>
        <v>*</v>
      </c>
      <c r="M30" s="11" t="str">
        <f>[26]Julho!$I$16</f>
        <v>*</v>
      </c>
      <c r="N30" s="11" t="str">
        <f>[26]Julho!$I$17</f>
        <v>*</v>
      </c>
      <c r="O30" s="11" t="str">
        <f>[26]Julho!$I$18</f>
        <v>*</v>
      </c>
      <c r="P30" s="11" t="str">
        <f>[26]Julho!$I$19</f>
        <v>*</v>
      </c>
      <c r="Q30" s="11" t="str">
        <f>[26]Julho!$I$20</f>
        <v>*</v>
      </c>
      <c r="R30" s="11" t="str">
        <f>[26]Julho!$I$21</f>
        <v>*</v>
      </c>
      <c r="S30" s="11" t="str">
        <f>[26]Julho!$I$22</f>
        <v>*</v>
      </c>
      <c r="T30" s="92" t="str">
        <f>[26]Julho!$I$23</f>
        <v>*</v>
      </c>
      <c r="U30" s="92" t="str">
        <f>[26]Julho!$I$24</f>
        <v>*</v>
      </c>
      <c r="V30" s="92" t="str">
        <f>[26]Julho!$I$25</f>
        <v>*</v>
      </c>
      <c r="W30" s="92" t="str">
        <f>[26]Julho!$I$26</f>
        <v>*</v>
      </c>
      <c r="X30" s="92" t="str">
        <f>[26]Julho!$I$27</f>
        <v>*</v>
      </c>
      <c r="Y30" s="92" t="str">
        <f>[26]Julho!$I$28</f>
        <v>*</v>
      </c>
      <c r="Z30" s="92" t="str">
        <f>[26]Julho!$I$29</f>
        <v>*</v>
      </c>
      <c r="AA30" s="92" t="str">
        <f>[26]Julho!$I$30</f>
        <v>*</v>
      </c>
      <c r="AB30" s="92" t="str">
        <f>[26]Julho!$I$31</f>
        <v>*</v>
      </c>
      <c r="AC30" s="92" t="str">
        <f>[26]Julho!$I$32</f>
        <v>*</v>
      </c>
      <c r="AD30" s="92" t="str">
        <f>[26]Julho!$I$33</f>
        <v>*</v>
      </c>
      <c r="AE30" s="92" t="str">
        <f>[26]Julho!$I$34</f>
        <v>*</v>
      </c>
      <c r="AF30" s="92" t="str">
        <f>[26]Julho!$I$35</f>
        <v>*</v>
      </c>
      <c r="AG30" s="108" t="str">
        <f>[26]Julho!$I$36</f>
        <v>*</v>
      </c>
      <c r="AJ30" t="s">
        <v>35</v>
      </c>
    </row>
    <row r="31" spans="1:40" x14ac:dyDescent="0.2">
      <c r="A31" s="78" t="s">
        <v>156</v>
      </c>
      <c r="B31" s="92" t="str">
        <f>[27]Julho!$I$5</f>
        <v>*</v>
      </c>
      <c r="C31" s="92" t="str">
        <f>[27]Julho!$I$6</f>
        <v>*</v>
      </c>
      <c r="D31" s="92" t="str">
        <f>[27]Julho!$I$7</f>
        <v>*</v>
      </c>
      <c r="E31" s="92" t="str">
        <f>[27]Julho!$I$8</f>
        <v>*</v>
      </c>
      <c r="F31" s="92" t="str">
        <f>[27]Julho!$I$9</f>
        <v>*</v>
      </c>
      <c r="G31" s="92" t="str">
        <f>[27]Julho!$I$10</f>
        <v>*</v>
      </c>
      <c r="H31" s="92" t="str">
        <f>[27]Julho!$I$11</f>
        <v>*</v>
      </c>
      <c r="I31" s="92" t="str">
        <f>[27]Julho!$I$12</f>
        <v>*</v>
      </c>
      <c r="J31" s="92" t="str">
        <f>[27]Julho!$I$13</f>
        <v>*</v>
      </c>
      <c r="K31" s="92" t="str">
        <f>[27]Julho!$I$14</f>
        <v>*</v>
      </c>
      <c r="L31" s="92" t="str">
        <f>[27]Julho!$I$15</f>
        <v>*</v>
      </c>
      <c r="M31" s="92" t="str">
        <f>[27]Julho!$I$16</f>
        <v>*</v>
      </c>
      <c r="N31" s="92" t="str">
        <f>[27]Julho!$I$17</f>
        <v>*</v>
      </c>
      <c r="O31" s="92" t="str">
        <f>[27]Julho!$I$18</f>
        <v>*</v>
      </c>
      <c r="P31" s="92" t="str">
        <f>[27]Julho!$I$19</f>
        <v>*</v>
      </c>
      <c r="Q31" s="92" t="str">
        <f>[27]Julho!$I$20</f>
        <v>*</v>
      </c>
      <c r="R31" s="92" t="str">
        <f>[27]Julho!$I$21</f>
        <v>*</v>
      </c>
      <c r="S31" s="92" t="str">
        <f>[27]Julho!$I$22</f>
        <v>*</v>
      </c>
      <c r="T31" s="92" t="str">
        <f>[27]Julho!$I$23</f>
        <v>*</v>
      </c>
      <c r="U31" s="92" t="str">
        <f>[27]Julho!$I$24</f>
        <v>*</v>
      </c>
      <c r="V31" s="92" t="str">
        <f>[27]Julho!$I$25</f>
        <v>*</v>
      </c>
      <c r="W31" s="92" t="str">
        <f>[27]Julho!$I$26</f>
        <v>*</v>
      </c>
      <c r="X31" s="92" t="str">
        <f>[27]Julho!$I$27</f>
        <v>*</v>
      </c>
      <c r="Y31" s="92" t="str">
        <f>[27]Julho!$I$28</f>
        <v>*</v>
      </c>
      <c r="Z31" s="92" t="str">
        <f>[27]Julho!$I$29</f>
        <v>*</v>
      </c>
      <c r="AA31" s="92" t="str">
        <f>[27]Julho!$I$30</f>
        <v>*</v>
      </c>
      <c r="AB31" s="92" t="str">
        <f>[27]Julho!$I$31</f>
        <v>*</v>
      </c>
      <c r="AC31" s="92" t="str">
        <f>[27]Julho!$I$32</f>
        <v>*</v>
      </c>
      <c r="AD31" s="92" t="str">
        <f>[27]Julho!$I$33</f>
        <v>*</v>
      </c>
      <c r="AE31" s="92" t="str">
        <f>[27]Julho!$I$34</f>
        <v>*</v>
      </c>
      <c r="AF31" s="92" t="str">
        <f>[27]Julho!$I$35</f>
        <v>*</v>
      </c>
      <c r="AG31" s="109" t="str">
        <f>[27]Julho!$I$36</f>
        <v>*</v>
      </c>
      <c r="AH31" s="12" t="s">
        <v>35</v>
      </c>
      <c r="AL31" t="s">
        <v>35</v>
      </c>
    </row>
    <row r="32" spans="1:40" x14ac:dyDescent="0.2">
      <c r="A32" s="78" t="s">
        <v>11</v>
      </c>
      <c r="B32" s="87" t="str">
        <f>[28]Julho!$I$5</f>
        <v>*</v>
      </c>
      <c r="C32" s="87" t="str">
        <f>[28]Julho!$I$6</f>
        <v>*</v>
      </c>
      <c r="D32" s="87" t="str">
        <f>[28]Julho!$I$7</f>
        <v>*</v>
      </c>
      <c r="E32" s="87" t="str">
        <f>[28]Julho!$I$8</f>
        <v>*</v>
      </c>
      <c r="F32" s="87" t="str">
        <f>[28]Julho!$I$9</f>
        <v>*</v>
      </c>
      <c r="G32" s="87" t="str">
        <f>[28]Julho!$I$10</f>
        <v>*</v>
      </c>
      <c r="H32" s="87" t="str">
        <f>[28]Julho!$I$11</f>
        <v>*</v>
      </c>
      <c r="I32" s="87" t="str">
        <f>[28]Julho!$I$12</f>
        <v>*</v>
      </c>
      <c r="J32" s="87" t="str">
        <f>[28]Julho!$I$13</f>
        <v>*</v>
      </c>
      <c r="K32" s="87" t="str">
        <f>[28]Julho!$I$14</f>
        <v>*</v>
      </c>
      <c r="L32" s="87" t="str">
        <f>[28]Julho!$I$15</f>
        <v>*</v>
      </c>
      <c r="M32" s="87" t="str">
        <f>[28]Julho!$I$16</f>
        <v>*</v>
      </c>
      <c r="N32" s="87" t="str">
        <f>[28]Julho!$I$17</f>
        <v>*</v>
      </c>
      <c r="O32" s="87" t="str">
        <f>[28]Julho!$I$18</f>
        <v>*</v>
      </c>
      <c r="P32" s="87" t="str">
        <f>[28]Julho!$I$19</f>
        <v>*</v>
      </c>
      <c r="Q32" s="87" t="str">
        <f>[28]Julho!$I$20</f>
        <v>*</v>
      </c>
      <c r="R32" s="87" t="str">
        <f>[28]Julho!$I$21</f>
        <v>*</v>
      </c>
      <c r="S32" s="87" t="str">
        <f>[28]Julho!$I$22</f>
        <v>*</v>
      </c>
      <c r="T32" s="92" t="str">
        <f>[28]Julho!$I$23</f>
        <v>*</v>
      </c>
      <c r="U32" s="92" t="str">
        <f>[28]Julho!$I$24</f>
        <v>*</v>
      </c>
      <c r="V32" s="92" t="str">
        <f>[28]Julho!$I$25</f>
        <v>*</v>
      </c>
      <c r="W32" s="92" t="str">
        <f>[28]Julho!$I$26</f>
        <v>*</v>
      </c>
      <c r="X32" s="92" t="str">
        <f>[28]Julho!$I$27</f>
        <v>*</v>
      </c>
      <c r="Y32" s="92" t="str">
        <f>[28]Julho!$I$28</f>
        <v>*</v>
      </c>
      <c r="Z32" s="92" t="str">
        <f>[28]Julho!$I$29</f>
        <v>*</v>
      </c>
      <c r="AA32" s="92" t="str">
        <f>[28]Julho!$I$30</f>
        <v>*</v>
      </c>
      <c r="AB32" s="92" t="str">
        <f>[28]Julho!$I$31</f>
        <v>*</v>
      </c>
      <c r="AC32" s="92" t="str">
        <f>[28]Julho!$I$32</f>
        <v>*</v>
      </c>
      <c r="AD32" s="92" t="str">
        <f>[28]Julho!$I$33</f>
        <v>*</v>
      </c>
      <c r="AE32" s="92" t="str">
        <f>[28]Julho!$I$34</f>
        <v>*</v>
      </c>
      <c r="AF32" s="92" t="str">
        <f>[28]Julho!$I$35</f>
        <v>*</v>
      </c>
      <c r="AG32" s="108" t="str">
        <f>[28]Julho!$I$36</f>
        <v>*</v>
      </c>
      <c r="AJ32" t="s">
        <v>35</v>
      </c>
    </row>
    <row r="33" spans="1:39" s="5" customFormat="1" x14ac:dyDescent="0.2">
      <c r="A33" s="78" t="s">
        <v>12</v>
      </c>
      <c r="B33" s="87" t="str">
        <f>[29]Julho!$I$5</f>
        <v>*</v>
      </c>
      <c r="C33" s="87" t="str">
        <f>[29]Julho!$I$6</f>
        <v>*</v>
      </c>
      <c r="D33" s="87" t="str">
        <f>[29]Julho!$I$7</f>
        <v>*</v>
      </c>
      <c r="E33" s="87" t="str">
        <f>[29]Julho!$I$8</f>
        <v>*</v>
      </c>
      <c r="F33" s="87" t="str">
        <f>[29]Julho!$I$9</f>
        <v>*</v>
      </c>
      <c r="G33" s="87" t="str">
        <f>[29]Julho!$I$10</f>
        <v>*</v>
      </c>
      <c r="H33" s="87" t="str">
        <f>[29]Julho!$I$11</f>
        <v>*</v>
      </c>
      <c r="I33" s="87" t="str">
        <f>[29]Julho!$I$12</f>
        <v>*</v>
      </c>
      <c r="J33" s="87" t="str">
        <f>[29]Julho!$I$13</f>
        <v>*</v>
      </c>
      <c r="K33" s="87" t="str">
        <f>[29]Julho!$I$14</f>
        <v>*</v>
      </c>
      <c r="L33" s="87" t="str">
        <f>[29]Julho!$I$15</f>
        <v>*</v>
      </c>
      <c r="M33" s="87" t="str">
        <f>[29]Julho!$I$16</f>
        <v>*</v>
      </c>
      <c r="N33" s="87" t="str">
        <f>[29]Julho!$I$17</f>
        <v>*</v>
      </c>
      <c r="O33" s="87" t="str">
        <f>[29]Julho!$I$18</f>
        <v>*</v>
      </c>
      <c r="P33" s="87" t="str">
        <f>[29]Julho!$I$19</f>
        <v>*</v>
      </c>
      <c r="Q33" s="87" t="str">
        <f>[29]Julho!$I$20</f>
        <v>*</v>
      </c>
      <c r="R33" s="87" t="str">
        <f>[29]Julho!$I$21</f>
        <v>*</v>
      </c>
      <c r="S33" s="87" t="str">
        <f>[29]Julho!$I$22</f>
        <v>*</v>
      </c>
      <c r="T33" s="87" t="str">
        <f>[29]Julho!$I$23</f>
        <v>*</v>
      </c>
      <c r="U33" s="87" t="str">
        <f>[29]Julho!$I$24</f>
        <v>*</v>
      </c>
      <c r="V33" s="87" t="str">
        <f>[29]Julho!$I$25</f>
        <v>*</v>
      </c>
      <c r="W33" s="87" t="str">
        <f>[29]Julho!$I$26</f>
        <v>*</v>
      </c>
      <c r="X33" s="87" t="str">
        <f>[29]Julho!$I$27</f>
        <v>*</v>
      </c>
      <c r="Y33" s="87" t="str">
        <f>[29]Julho!$I$28</f>
        <v>*</v>
      </c>
      <c r="Z33" s="87" t="str">
        <f>[29]Julho!$I$29</f>
        <v>*</v>
      </c>
      <c r="AA33" s="87" t="str">
        <f>[29]Julho!$I$30</f>
        <v>*</v>
      </c>
      <c r="AB33" s="87" t="str">
        <f>[29]Julho!$I$31</f>
        <v>*</v>
      </c>
      <c r="AC33" s="87" t="str">
        <f>[29]Julho!$I$32</f>
        <v>*</v>
      </c>
      <c r="AD33" s="87" t="str">
        <f>[29]Julho!$I$33</f>
        <v>*</v>
      </c>
      <c r="AE33" s="87" t="str">
        <f>[29]Julho!$I$34</f>
        <v>*</v>
      </c>
      <c r="AF33" s="87" t="str">
        <f>[29]Julho!$I$35</f>
        <v>*</v>
      </c>
      <c r="AG33" s="108" t="str">
        <f>[29]Julho!$I$36</f>
        <v>*</v>
      </c>
      <c r="AK33" s="5" t="s">
        <v>35</v>
      </c>
      <c r="AM33" s="5" t="s">
        <v>35</v>
      </c>
    </row>
    <row r="34" spans="1:39" x14ac:dyDescent="0.2">
      <c r="A34" s="78" t="s">
        <v>13</v>
      </c>
      <c r="B34" s="92" t="str">
        <f>[30]Julho!$I$5</f>
        <v>*</v>
      </c>
      <c r="C34" s="92" t="str">
        <f>[30]Julho!$I$6</f>
        <v>*</v>
      </c>
      <c r="D34" s="92" t="str">
        <f>[30]Julho!$I$7</f>
        <v>*</v>
      </c>
      <c r="E34" s="92" t="str">
        <f>[30]Julho!$I$8</f>
        <v>*</v>
      </c>
      <c r="F34" s="92" t="str">
        <f>[30]Julho!$I$9</f>
        <v>*</v>
      </c>
      <c r="G34" s="92" t="str">
        <f>[30]Julho!$I$10</f>
        <v>*</v>
      </c>
      <c r="H34" s="92" t="str">
        <f>[30]Julho!$I$11</f>
        <v>*</v>
      </c>
      <c r="I34" s="92" t="str">
        <f>[30]Julho!$I$12</f>
        <v>*</v>
      </c>
      <c r="J34" s="92" t="str">
        <f>[30]Julho!$I$13</f>
        <v>*</v>
      </c>
      <c r="K34" s="92" t="str">
        <f>[30]Julho!$I$14</f>
        <v>*</v>
      </c>
      <c r="L34" s="92" t="str">
        <f>[30]Julho!$I$15</f>
        <v>*</v>
      </c>
      <c r="M34" s="92" t="str">
        <f>[30]Julho!$I$16</f>
        <v>*</v>
      </c>
      <c r="N34" s="92" t="str">
        <f>[30]Julho!$I$17</f>
        <v>*</v>
      </c>
      <c r="O34" s="92" t="str">
        <f>[30]Julho!$I$18</f>
        <v>*</v>
      </c>
      <c r="P34" s="92" t="str">
        <f>[30]Julho!$I$19</f>
        <v>*</v>
      </c>
      <c r="Q34" s="92" t="str">
        <f>[30]Julho!$I$20</f>
        <v>*</v>
      </c>
      <c r="R34" s="92" t="str">
        <f>[30]Julho!$I$21</f>
        <v>*</v>
      </c>
      <c r="S34" s="92" t="str">
        <f>[30]Julho!$I$22</f>
        <v>*</v>
      </c>
      <c r="T34" s="92" t="str">
        <f>[30]Julho!$I$23</f>
        <v>*</v>
      </c>
      <c r="U34" s="92" t="str">
        <f>[30]Julho!$I$24</f>
        <v>*</v>
      </c>
      <c r="V34" s="92" t="str">
        <f>[30]Julho!$I$25</f>
        <v>*</v>
      </c>
      <c r="W34" s="92" t="str">
        <f>[30]Julho!$I$26</f>
        <v>*</v>
      </c>
      <c r="X34" s="92" t="str">
        <f>[30]Julho!$I$27</f>
        <v>*</v>
      </c>
      <c r="Y34" s="92" t="str">
        <f>[30]Julho!$I$28</f>
        <v>*</v>
      </c>
      <c r="Z34" s="92" t="str">
        <f>[30]Julho!$I$29</f>
        <v>*</v>
      </c>
      <c r="AA34" s="92" t="str">
        <f>[30]Julho!$I$30</f>
        <v>*</v>
      </c>
      <c r="AB34" s="92" t="str">
        <f>[30]Julho!$I$31</f>
        <v>*</v>
      </c>
      <c r="AC34" s="92" t="str">
        <f>[30]Julho!$I$32</f>
        <v>*</v>
      </c>
      <c r="AD34" s="92" t="str">
        <f>[30]Julho!$I$33</f>
        <v>*</v>
      </c>
      <c r="AE34" s="92" t="str">
        <f>[30]Julho!$I$34</f>
        <v>*</v>
      </c>
      <c r="AF34" s="92" t="str">
        <f>[30]Julho!$I$35</f>
        <v>*</v>
      </c>
      <c r="AG34" s="107" t="str">
        <f>[30]Julho!$I$36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8" t="s">
        <v>157</v>
      </c>
      <c r="B35" s="87" t="str">
        <f>[31]Julho!$I$5</f>
        <v>*</v>
      </c>
      <c r="C35" s="87" t="str">
        <f>[31]Julho!$I$6</f>
        <v>*</v>
      </c>
      <c r="D35" s="87" t="str">
        <f>[31]Julho!$I$7</f>
        <v>*</v>
      </c>
      <c r="E35" s="87" t="str">
        <f>[31]Julho!$I$8</f>
        <v>*</v>
      </c>
      <c r="F35" s="87" t="str">
        <f>[31]Julho!$I$9</f>
        <v>*</v>
      </c>
      <c r="G35" s="87" t="str">
        <f>[31]Julho!$I$10</f>
        <v>*</v>
      </c>
      <c r="H35" s="87" t="str">
        <f>[31]Julho!$I$11</f>
        <v>*</v>
      </c>
      <c r="I35" s="87" t="str">
        <f>[31]Julho!$I$12</f>
        <v>*</v>
      </c>
      <c r="J35" s="87" t="str">
        <f>[31]Julho!$I$13</f>
        <v>*</v>
      </c>
      <c r="K35" s="87" t="str">
        <f>[31]Julho!$I$14</f>
        <v>*</v>
      </c>
      <c r="L35" s="87" t="str">
        <f>[31]Julho!$I$15</f>
        <v>*</v>
      </c>
      <c r="M35" s="87" t="str">
        <f>[31]Julho!$I$16</f>
        <v>*</v>
      </c>
      <c r="N35" s="87" t="str">
        <f>[31]Julho!$I$17</f>
        <v>*</v>
      </c>
      <c r="O35" s="87" t="str">
        <f>[31]Julho!$I$18</f>
        <v>*</v>
      </c>
      <c r="P35" s="87" t="str">
        <f>[31]Julho!$I$19</f>
        <v>*</v>
      </c>
      <c r="Q35" s="87" t="str">
        <f>[31]Julho!$I$20</f>
        <v>*</v>
      </c>
      <c r="R35" s="87" t="str">
        <f>[31]Julho!$I$21</f>
        <v>*</v>
      </c>
      <c r="S35" s="87" t="str">
        <f>[31]Julho!$I$22</f>
        <v>*</v>
      </c>
      <c r="T35" s="92" t="str">
        <f>[31]Julho!$I$23</f>
        <v>*</v>
      </c>
      <c r="U35" s="92" t="str">
        <f>[31]Julho!$I$24</f>
        <v>*</v>
      </c>
      <c r="V35" s="92" t="str">
        <f>[31]Julho!$I$25</f>
        <v>*</v>
      </c>
      <c r="W35" s="92" t="str">
        <f>[31]Julho!$I$26</f>
        <v>*</v>
      </c>
      <c r="X35" s="92" t="str">
        <f>[31]Julho!$I$27</f>
        <v>*</v>
      </c>
      <c r="Y35" s="92" t="str">
        <f>[31]Julho!$I$28</f>
        <v>*</v>
      </c>
      <c r="Z35" s="92" t="str">
        <f>[31]Julho!$I$29</f>
        <v>*</v>
      </c>
      <c r="AA35" s="92" t="str">
        <f>[31]Julho!$I$30</f>
        <v>*</v>
      </c>
      <c r="AB35" s="92" t="str">
        <f>[31]Julho!$I$31</f>
        <v>*</v>
      </c>
      <c r="AC35" s="92" t="str">
        <f>[31]Julho!$I$32</f>
        <v>*</v>
      </c>
      <c r="AD35" s="92" t="str">
        <f>[31]Julho!$I$33</f>
        <v>*</v>
      </c>
      <c r="AE35" s="92" t="str">
        <f>[31]Julho!$I$34</f>
        <v>*</v>
      </c>
      <c r="AF35" s="92" t="str">
        <f>[31]Julho!$I$35</f>
        <v>*</v>
      </c>
      <c r="AG35" s="109" t="str">
        <f>[31]Julho!$I$36</f>
        <v>*</v>
      </c>
      <c r="AK35" t="s">
        <v>35</v>
      </c>
    </row>
    <row r="36" spans="1:39" x14ac:dyDescent="0.2">
      <c r="A36" s="78" t="s">
        <v>128</v>
      </c>
      <c r="B36" s="87" t="str">
        <f>[32]Julho!$I$5</f>
        <v>*</v>
      </c>
      <c r="C36" s="87" t="str">
        <f>[32]Julho!$I$6</f>
        <v>*</v>
      </c>
      <c r="D36" s="87" t="str">
        <f>[32]Julho!$I$7</f>
        <v>*</v>
      </c>
      <c r="E36" s="87" t="str">
        <f>[32]Julho!$I$8</f>
        <v>*</v>
      </c>
      <c r="F36" s="87" t="str">
        <f>[32]Julho!$I$9</f>
        <v>*</v>
      </c>
      <c r="G36" s="87" t="str">
        <f>[32]Julho!$I$10</f>
        <v>*</v>
      </c>
      <c r="H36" s="87" t="str">
        <f>[32]Julho!$I$11</f>
        <v>*</v>
      </c>
      <c r="I36" s="87" t="str">
        <f>[32]Julho!$I$12</f>
        <v>*</v>
      </c>
      <c r="J36" s="87" t="str">
        <f>[32]Julho!$I$13</f>
        <v>*</v>
      </c>
      <c r="K36" s="87" t="str">
        <f>[32]Julho!$I$14</f>
        <v>*</v>
      </c>
      <c r="L36" s="87" t="str">
        <f>[32]Julho!$I$15</f>
        <v>*</v>
      </c>
      <c r="M36" s="87" t="str">
        <f>[32]Julho!$I$16</f>
        <v>*</v>
      </c>
      <c r="N36" s="87" t="str">
        <f>[32]Julho!$I$17</f>
        <v>*</v>
      </c>
      <c r="O36" s="87" t="str">
        <f>[32]Julho!$I$18</f>
        <v>*</v>
      </c>
      <c r="P36" s="87" t="str">
        <f>[32]Julho!$I$19</f>
        <v>*</v>
      </c>
      <c r="Q36" s="92" t="str">
        <f>[32]Julho!$I$20</f>
        <v>*</v>
      </c>
      <c r="R36" s="92" t="str">
        <f>[32]Julho!$I$21</f>
        <v>*</v>
      </c>
      <c r="S36" s="92" t="str">
        <f>[32]Julho!$I$22</f>
        <v>*</v>
      </c>
      <c r="T36" s="92" t="str">
        <f>[32]Julho!$I$23</f>
        <v>*</v>
      </c>
      <c r="U36" s="92" t="str">
        <f>[32]Julho!$I$24</f>
        <v>*</v>
      </c>
      <c r="V36" s="92" t="str">
        <f>[32]Julho!$I$25</f>
        <v>*</v>
      </c>
      <c r="W36" s="92" t="str">
        <f>[32]Julho!$I$26</f>
        <v>*</v>
      </c>
      <c r="X36" s="92" t="str">
        <f>[32]Julho!$I$27</f>
        <v>*</v>
      </c>
      <c r="Y36" s="92" t="str">
        <f>[32]Julho!$I$28</f>
        <v>*</v>
      </c>
      <c r="Z36" s="92" t="str">
        <f>[32]Julho!$I$29</f>
        <v>*</v>
      </c>
      <c r="AA36" s="92" t="str">
        <f>[32]Julho!$I$30</f>
        <v>*</v>
      </c>
      <c r="AB36" s="92" t="str">
        <f>[32]Julho!$I$31</f>
        <v>*</v>
      </c>
      <c r="AC36" s="92" t="str">
        <f>[32]Julho!$I$32</f>
        <v>*</v>
      </c>
      <c r="AD36" s="92" t="str">
        <f>[32]Julho!$I$33</f>
        <v>*</v>
      </c>
      <c r="AE36" s="92" t="str">
        <f>[32]Julho!$I$34</f>
        <v>*</v>
      </c>
      <c r="AF36" s="92" t="str">
        <f>[32]Julho!$I$35</f>
        <v>*</v>
      </c>
      <c r="AG36" s="109" t="str">
        <f>[32]Julho!$I$36</f>
        <v>*</v>
      </c>
      <c r="AJ36" t="s">
        <v>35</v>
      </c>
      <c r="AK36" t="s">
        <v>35</v>
      </c>
    </row>
    <row r="37" spans="1:39" x14ac:dyDescent="0.2">
      <c r="A37" s="78" t="s">
        <v>14</v>
      </c>
      <c r="B37" s="87" t="str">
        <f>[33]Julho!$I$5</f>
        <v>*</v>
      </c>
      <c r="C37" s="87" t="str">
        <f>[33]Julho!$I$6</f>
        <v>*</v>
      </c>
      <c r="D37" s="87" t="str">
        <f>[33]Julho!$I$7</f>
        <v>*</v>
      </c>
      <c r="E37" s="87" t="str">
        <f>[33]Julho!$I$8</f>
        <v>*</v>
      </c>
      <c r="F37" s="87" t="str">
        <f>[33]Julho!$I$9</f>
        <v>*</v>
      </c>
      <c r="G37" s="87" t="str">
        <f>[33]Julho!$I$10</f>
        <v>*</v>
      </c>
      <c r="H37" s="87" t="str">
        <f>[33]Julho!$I$11</f>
        <v>*</v>
      </c>
      <c r="I37" s="87" t="str">
        <f>[33]Julho!$I$12</f>
        <v>*</v>
      </c>
      <c r="J37" s="87" t="str">
        <f>[33]Julho!$I$13</f>
        <v>*</v>
      </c>
      <c r="K37" s="87" t="str">
        <f>[33]Julho!$I$14</f>
        <v>*</v>
      </c>
      <c r="L37" s="87" t="str">
        <f>[33]Julho!$I$15</f>
        <v>*</v>
      </c>
      <c r="M37" s="87" t="str">
        <f>[33]Julho!$I$16</f>
        <v>*</v>
      </c>
      <c r="N37" s="87" t="str">
        <f>[33]Julho!$I$17</f>
        <v>*</v>
      </c>
      <c r="O37" s="87" t="str">
        <f>[33]Julho!$I$18</f>
        <v>*</v>
      </c>
      <c r="P37" s="87" t="str">
        <f>[33]Julho!$I$19</f>
        <v>*</v>
      </c>
      <c r="Q37" s="87" t="str">
        <f>[33]Julho!$I$20</f>
        <v>*</v>
      </c>
      <c r="R37" s="87" t="str">
        <f>[33]Julho!$I$21</f>
        <v>*</v>
      </c>
      <c r="S37" s="87" t="str">
        <f>[33]Julho!$I$22</f>
        <v>*</v>
      </c>
      <c r="T37" s="87" t="str">
        <f>[33]Julho!$I$23</f>
        <v>*</v>
      </c>
      <c r="U37" s="87" t="str">
        <f>[33]Julho!$I$24</f>
        <v>*</v>
      </c>
      <c r="V37" s="87" t="str">
        <f>[33]Julho!$I$25</f>
        <v>*</v>
      </c>
      <c r="W37" s="87" t="str">
        <f>[33]Julho!$I$26</f>
        <v>*</v>
      </c>
      <c r="X37" s="87" t="str">
        <f>[33]Julho!$I$27</f>
        <v>*</v>
      </c>
      <c r="Y37" s="87" t="str">
        <f>[33]Julho!$I$28</f>
        <v>*</v>
      </c>
      <c r="Z37" s="87" t="str">
        <f>[33]Julho!$I$29</f>
        <v>*</v>
      </c>
      <c r="AA37" s="87" t="str">
        <f>[33]Julho!$I$30</f>
        <v>*</v>
      </c>
      <c r="AB37" s="87" t="str">
        <f>[33]Julho!$I$31</f>
        <v>*</v>
      </c>
      <c r="AC37" s="87" t="str">
        <f>[33]Julho!$I$32</f>
        <v>*</v>
      </c>
      <c r="AD37" s="87" t="str">
        <f>[33]Julho!$I$33</f>
        <v>*</v>
      </c>
      <c r="AE37" s="87" t="str">
        <f>[33]Julho!$I$34</f>
        <v>*</v>
      </c>
      <c r="AF37" s="87" t="str">
        <f>[33]Julho!$I$35</f>
        <v>*</v>
      </c>
      <c r="AG37" s="108" t="str">
        <f>[33]Julho!$I$36</f>
        <v>*</v>
      </c>
      <c r="AK37" t="s">
        <v>35</v>
      </c>
    </row>
    <row r="38" spans="1:39" x14ac:dyDescent="0.2">
      <c r="A38" s="78" t="s">
        <v>158</v>
      </c>
      <c r="B38" s="11" t="str">
        <f>[34]Julho!$I$5</f>
        <v>*</v>
      </c>
      <c r="C38" s="11" t="str">
        <f>[34]Julho!$I$6</f>
        <v>*</v>
      </c>
      <c r="D38" s="11" t="str">
        <f>[34]Julho!$I$7</f>
        <v>*</v>
      </c>
      <c r="E38" s="11" t="str">
        <f>[34]Julho!$I$8</f>
        <v>*</v>
      </c>
      <c r="F38" s="11" t="str">
        <f>[34]Julho!$I$9</f>
        <v>*</v>
      </c>
      <c r="G38" s="11" t="str">
        <f>[34]Julho!$I$10</f>
        <v>*</v>
      </c>
      <c r="H38" s="11" t="str">
        <f>[34]Julho!$I$11</f>
        <v>*</v>
      </c>
      <c r="I38" s="11" t="str">
        <f>[34]Julho!$I$12</f>
        <v>*</v>
      </c>
      <c r="J38" s="11" t="str">
        <f>[34]Julho!$I$13</f>
        <v>*</v>
      </c>
      <c r="K38" s="11" t="str">
        <f>[34]Julho!$I$14</f>
        <v>*</v>
      </c>
      <c r="L38" s="11" t="str">
        <f>[34]Julho!$I$15</f>
        <v>*</v>
      </c>
      <c r="M38" s="11" t="str">
        <f>[34]Julho!$I$16</f>
        <v>*</v>
      </c>
      <c r="N38" s="11" t="str">
        <f>[34]Julho!$I$17</f>
        <v>*</v>
      </c>
      <c r="O38" s="11" t="str">
        <f>[34]Julho!$I$18</f>
        <v>*</v>
      </c>
      <c r="P38" s="11" t="str">
        <f>[34]Julho!$I$19</f>
        <v>*</v>
      </c>
      <c r="Q38" s="92" t="str">
        <f>[34]Julho!$I$20</f>
        <v>*</v>
      </c>
      <c r="R38" s="92" t="str">
        <f>[34]Julho!$I$21</f>
        <v>*</v>
      </c>
      <c r="S38" s="92" t="str">
        <f>[34]Julho!$I$22</f>
        <v>*</v>
      </c>
      <c r="T38" s="92" t="str">
        <f>[34]Julho!$I$23</f>
        <v>*</v>
      </c>
      <c r="U38" s="92" t="str">
        <f>[34]Julho!$I$24</f>
        <v>*</v>
      </c>
      <c r="V38" s="92" t="str">
        <f>[34]Julho!$I$25</f>
        <v>*</v>
      </c>
      <c r="W38" s="92" t="str">
        <f>[34]Julho!$I$26</f>
        <v>*</v>
      </c>
      <c r="X38" s="92" t="str">
        <f>[34]Julho!$I$27</f>
        <v>*</v>
      </c>
      <c r="Y38" s="92" t="str">
        <f>[34]Julho!$I$28</f>
        <v>*</v>
      </c>
      <c r="Z38" s="92" t="str">
        <f>[34]Julho!$I$29</f>
        <v>*</v>
      </c>
      <c r="AA38" s="92" t="str">
        <f>[34]Julho!$I$30</f>
        <v>*</v>
      </c>
      <c r="AB38" s="92" t="str">
        <f>[34]Julho!$I$31</f>
        <v>*</v>
      </c>
      <c r="AC38" s="92" t="str">
        <f>[34]Julho!$I$32</f>
        <v>*</v>
      </c>
      <c r="AD38" s="92" t="str">
        <f>[34]Julho!$I$33</f>
        <v>*</v>
      </c>
      <c r="AE38" s="92" t="str">
        <f>[34]Julho!$I$34</f>
        <v>*</v>
      </c>
      <c r="AF38" s="92" t="str">
        <f>[34]Julho!$I$35</f>
        <v>*</v>
      </c>
      <c r="AG38" s="109" t="str">
        <f>[34]Julho!$I$36</f>
        <v>N</v>
      </c>
      <c r="AJ38" t="s">
        <v>35</v>
      </c>
      <c r="AK38" t="s">
        <v>35</v>
      </c>
    </row>
    <row r="39" spans="1:39" x14ac:dyDescent="0.2">
      <c r="A39" s="78" t="s">
        <v>15</v>
      </c>
      <c r="B39" s="87" t="str">
        <f>[35]Julho!$I$5</f>
        <v>*</v>
      </c>
      <c r="C39" s="87" t="str">
        <f>[35]Julho!$I$6</f>
        <v>*</v>
      </c>
      <c r="D39" s="87" t="str">
        <f>[35]Julho!$I$7</f>
        <v>*</v>
      </c>
      <c r="E39" s="87" t="str">
        <f>[35]Julho!$I$8</f>
        <v>*</v>
      </c>
      <c r="F39" s="87" t="str">
        <f>[35]Julho!$I$9</f>
        <v>*</v>
      </c>
      <c r="G39" s="87" t="str">
        <f>[35]Julho!$I$10</f>
        <v>*</v>
      </c>
      <c r="H39" s="87" t="str">
        <f>[35]Julho!$I$11</f>
        <v>*</v>
      </c>
      <c r="I39" s="87" t="str">
        <f>[35]Julho!$I$12</f>
        <v>*</v>
      </c>
      <c r="J39" s="87" t="str">
        <f>[35]Julho!$I$13</f>
        <v>*</v>
      </c>
      <c r="K39" s="87" t="str">
        <f>[35]Julho!$I$14</f>
        <v>*</v>
      </c>
      <c r="L39" s="87" t="str">
        <f>[35]Julho!$I$15</f>
        <v>*</v>
      </c>
      <c r="M39" s="87" t="str">
        <f>[35]Julho!$I$16</f>
        <v>*</v>
      </c>
      <c r="N39" s="87" t="str">
        <f>[35]Julho!$I$17</f>
        <v>*</v>
      </c>
      <c r="O39" s="87" t="str">
        <f>[35]Julho!$I$18</f>
        <v>*</v>
      </c>
      <c r="P39" s="87" t="str">
        <f>[35]Julho!$I$19</f>
        <v>*</v>
      </c>
      <c r="Q39" s="87" t="str">
        <f>[35]Julho!$I$20</f>
        <v>*</v>
      </c>
      <c r="R39" s="87" t="str">
        <f>[35]Julho!$I$21</f>
        <v>*</v>
      </c>
      <c r="S39" s="87" t="str">
        <f>[35]Julho!$I$22</f>
        <v>*</v>
      </c>
      <c r="T39" s="87" t="str">
        <f>[35]Julho!$I$23</f>
        <v>*</v>
      </c>
      <c r="U39" s="87" t="str">
        <f>[35]Julho!$I$24</f>
        <v>*</v>
      </c>
      <c r="V39" s="87" t="str">
        <f>[35]Julho!$I$25</f>
        <v>*</v>
      </c>
      <c r="W39" s="87" t="str">
        <f>[35]Julho!$I$26</f>
        <v>*</v>
      </c>
      <c r="X39" s="87" t="str">
        <f>[35]Julho!$I$27</f>
        <v>*</v>
      </c>
      <c r="Y39" s="87" t="str">
        <f>[35]Julho!$I$28</f>
        <v>*</v>
      </c>
      <c r="Z39" s="87" t="str">
        <f>[35]Julho!$I$29</f>
        <v>*</v>
      </c>
      <c r="AA39" s="87" t="str">
        <f>[35]Julho!$I$30</f>
        <v>*</v>
      </c>
      <c r="AB39" s="87" t="str">
        <f>[35]Julho!$I$31</f>
        <v>*</v>
      </c>
      <c r="AC39" s="87" t="str">
        <f>[35]Julho!$I$32</f>
        <v>*</v>
      </c>
      <c r="AD39" s="87" t="str">
        <f>[35]Julho!$I$33</f>
        <v>*</v>
      </c>
      <c r="AE39" s="87" t="str">
        <f>[35]Julho!$I$34</f>
        <v>*</v>
      </c>
      <c r="AF39" s="87" t="str">
        <f>[35]Julho!$I$35</f>
        <v>*</v>
      </c>
      <c r="AG39" s="108" t="str">
        <f>[35]Julho!$I$36</f>
        <v>*</v>
      </c>
      <c r="AH39" s="12" t="s">
        <v>35</v>
      </c>
      <c r="AK39" t="s">
        <v>35</v>
      </c>
    </row>
    <row r="40" spans="1:39" x14ac:dyDescent="0.2">
      <c r="A40" s="78" t="s">
        <v>16</v>
      </c>
      <c r="B40" s="88" t="str">
        <f>[36]Julho!$I$5</f>
        <v>*</v>
      </c>
      <c r="C40" s="88" t="str">
        <f>[36]Julho!$I$6</f>
        <v>*</v>
      </c>
      <c r="D40" s="88" t="str">
        <f>[36]Julho!$I$7</f>
        <v>*</v>
      </c>
      <c r="E40" s="88" t="str">
        <f>[36]Julho!$I$8</f>
        <v>*</v>
      </c>
      <c r="F40" s="88" t="str">
        <f>[36]Julho!$I$9</f>
        <v>*</v>
      </c>
      <c r="G40" s="88" t="str">
        <f>[36]Julho!$I$10</f>
        <v>*</v>
      </c>
      <c r="H40" s="88" t="str">
        <f>[36]Julho!$I$11</f>
        <v>*</v>
      </c>
      <c r="I40" s="88" t="str">
        <f>[36]Julho!$I$12</f>
        <v>*</v>
      </c>
      <c r="J40" s="88" t="str">
        <f>[36]Julho!$I$13</f>
        <v>*</v>
      </c>
      <c r="K40" s="88" t="str">
        <f>[36]Julho!$I$14</f>
        <v>*</v>
      </c>
      <c r="L40" s="88" t="str">
        <f>[36]Julho!$I$15</f>
        <v>*</v>
      </c>
      <c r="M40" s="88" t="str">
        <f>[36]Julho!$I$16</f>
        <v>*</v>
      </c>
      <c r="N40" s="88" t="str">
        <f>[36]Julho!$I$17</f>
        <v>*</v>
      </c>
      <c r="O40" s="88" t="str">
        <f>[36]Julho!$I$18</f>
        <v>*</v>
      </c>
      <c r="P40" s="88" t="str">
        <f>[36]Julho!$I$19</f>
        <v>*</v>
      </c>
      <c r="Q40" s="88" t="str">
        <f>[36]Julho!$I$20</f>
        <v>*</v>
      </c>
      <c r="R40" s="88" t="str">
        <f>[36]Julho!$I$21</f>
        <v>*</v>
      </c>
      <c r="S40" s="88" t="str">
        <f>[36]Julho!$I$22</f>
        <v>*</v>
      </c>
      <c r="T40" s="88" t="str">
        <f>[36]Julho!$I$23</f>
        <v>*</v>
      </c>
      <c r="U40" s="88" t="str">
        <f>[36]Julho!$I$24</f>
        <v>*</v>
      </c>
      <c r="V40" s="88" t="str">
        <f>[36]Julho!$I$25</f>
        <v>*</v>
      </c>
      <c r="W40" s="88" t="str">
        <f>[36]Julho!$I$26</f>
        <v>*</v>
      </c>
      <c r="X40" s="88" t="str">
        <f>[36]Julho!$I$27</f>
        <v>*</v>
      </c>
      <c r="Y40" s="88" t="str">
        <f>[36]Julho!$I$28</f>
        <v>*</v>
      </c>
      <c r="Z40" s="88" t="str">
        <f>[36]Julho!$I$29</f>
        <v>*</v>
      </c>
      <c r="AA40" s="88" t="str">
        <f>[36]Julho!$I$30</f>
        <v>*</v>
      </c>
      <c r="AB40" s="88" t="str">
        <f>[36]Julho!$I$31</f>
        <v>*</v>
      </c>
      <c r="AC40" s="88" t="str">
        <f>[36]Julho!$I$32</f>
        <v>*</v>
      </c>
      <c r="AD40" s="88" t="str">
        <f>[36]Julho!$I$33</f>
        <v>*</v>
      </c>
      <c r="AE40" s="88" t="str">
        <f>[36]Julho!$I$34</f>
        <v>*</v>
      </c>
      <c r="AF40" s="88" t="str">
        <f>[36]Julho!$I$35</f>
        <v>*</v>
      </c>
      <c r="AG40" s="108" t="str">
        <f>[36]Julho!$I$36</f>
        <v>*</v>
      </c>
      <c r="AI40" t="s">
        <v>35</v>
      </c>
      <c r="AJ40" t="s">
        <v>35</v>
      </c>
    </row>
    <row r="41" spans="1:39" x14ac:dyDescent="0.2">
      <c r="A41" s="78" t="s">
        <v>159</v>
      </c>
      <c r="B41" s="87" t="str">
        <f>[37]Julho!$I$5</f>
        <v>*</v>
      </c>
      <c r="C41" s="87" t="str">
        <f>[37]Julho!$I$6</f>
        <v>*</v>
      </c>
      <c r="D41" s="87" t="str">
        <f>[37]Julho!$I$7</f>
        <v>*</v>
      </c>
      <c r="E41" s="87" t="str">
        <f>[37]Julho!$I$8</f>
        <v>*</v>
      </c>
      <c r="F41" s="87" t="str">
        <f>[37]Julho!$I$9</f>
        <v>*</v>
      </c>
      <c r="G41" s="87" t="str">
        <f>[37]Julho!$I$10</f>
        <v>*</v>
      </c>
      <c r="H41" s="87" t="str">
        <f>[37]Julho!$I$11</f>
        <v>*</v>
      </c>
      <c r="I41" s="87" t="str">
        <f>[37]Julho!$I$12</f>
        <v>*</v>
      </c>
      <c r="J41" s="87" t="str">
        <f>[37]Julho!$I$13</f>
        <v>*</v>
      </c>
      <c r="K41" s="87" t="str">
        <f>[37]Julho!$I$14</f>
        <v>*</v>
      </c>
      <c r="L41" s="87" t="str">
        <f>[37]Julho!$I$15</f>
        <v>*</v>
      </c>
      <c r="M41" s="87" t="str">
        <f>[37]Julho!$I$16</f>
        <v>*</v>
      </c>
      <c r="N41" s="87" t="str">
        <f>[37]Julho!$I$17</f>
        <v>*</v>
      </c>
      <c r="O41" s="87" t="str">
        <f>[37]Julho!$I$18</f>
        <v>*</v>
      </c>
      <c r="P41" s="87" t="str">
        <f>[37]Julho!$I$19</f>
        <v>*</v>
      </c>
      <c r="Q41" s="87" t="str">
        <f>[37]Julho!$I$20</f>
        <v>*</v>
      </c>
      <c r="R41" s="87" t="str">
        <f>[37]Julho!$I$21</f>
        <v>*</v>
      </c>
      <c r="S41" s="87" t="str">
        <f>[37]Julho!$I$22</f>
        <v>*</v>
      </c>
      <c r="T41" s="92" t="str">
        <f>[37]Julho!$I$23</f>
        <v>*</v>
      </c>
      <c r="U41" s="92" t="str">
        <f>[37]Julho!$I$24</f>
        <v>*</v>
      </c>
      <c r="V41" s="92" t="str">
        <f>[37]Julho!$I$25</f>
        <v>*</v>
      </c>
      <c r="W41" s="92" t="str">
        <f>[37]Julho!$I$26</f>
        <v>*</v>
      </c>
      <c r="X41" s="92" t="str">
        <f>[37]Julho!$I$27</f>
        <v>*</v>
      </c>
      <c r="Y41" s="92" t="str">
        <f>[37]Julho!$I$28</f>
        <v>*</v>
      </c>
      <c r="Z41" s="92" t="str">
        <f>[37]Julho!$I$29</f>
        <v>*</v>
      </c>
      <c r="AA41" s="92" t="str">
        <f>[37]Julho!$I$30</f>
        <v>*</v>
      </c>
      <c r="AB41" s="92" t="str">
        <f>[37]Julho!$I$31</f>
        <v>*</v>
      </c>
      <c r="AC41" s="92" t="str">
        <f>[37]Julho!$I$32</f>
        <v>*</v>
      </c>
      <c r="AD41" s="92" t="str">
        <f>[37]Julho!$I$33</f>
        <v>*</v>
      </c>
      <c r="AE41" s="92" t="str">
        <f>[37]Julho!$I$34</f>
        <v>*</v>
      </c>
      <c r="AF41" s="92" t="str">
        <f>[37]Julho!$I$35</f>
        <v>*</v>
      </c>
      <c r="AG41" s="109" t="str">
        <f>[37]Julho!$I$36</f>
        <v>*</v>
      </c>
      <c r="AJ41" t="s">
        <v>35</v>
      </c>
    </row>
    <row r="42" spans="1:39" x14ac:dyDescent="0.2">
      <c r="A42" s="78" t="s">
        <v>17</v>
      </c>
      <c r="B42" s="87" t="str">
        <f>[38]Julho!$I$5</f>
        <v>*</v>
      </c>
      <c r="C42" s="87" t="str">
        <f>[38]Julho!$I$6</f>
        <v>*</v>
      </c>
      <c r="D42" s="87" t="str">
        <f>[38]Julho!$I$7</f>
        <v>*</v>
      </c>
      <c r="E42" s="87" t="str">
        <f>[38]Julho!$I$8</f>
        <v>*</v>
      </c>
      <c r="F42" s="87" t="str">
        <f>[38]Julho!$I$9</f>
        <v>*</v>
      </c>
      <c r="G42" s="87" t="str">
        <f>[38]Julho!$I$10</f>
        <v>*</v>
      </c>
      <c r="H42" s="87" t="str">
        <f>[38]Julho!$I$11</f>
        <v>*</v>
      </c>
      <c r="I42" s="87" t="str">
        <f>[38]Julho!$I$12</f>
        <v>*</v>
      </c>
      <c r="J42" s="87" t="str">
        <f>[38]Julho!$I$13</f>
        <v>*</v>
      </c>
      <c r="K42" s="87" t="str">
        <f>[38]Julho!$I$14</f>
        <v>*</v>
      </c>
      <c r="L42" s="87" t="str">
        <f>[38]Julho!$I$15</f>
        <v>*</v>
      </c>
      <c r="M42" s="87" t="str">
        <f>[38]Julho!$I$16</f>
        <v>*</v>
      </c>
      <c r="N42" s="87" t="str">
        <f>[38]Julho!$I$17</f>
        <v>*</v>
      </c>
      <c r="O42" s="87" t="str">
        <f>[38]Julho!$I$18</f>
        <v>*</v>
      </c>
      <c r="P42" s="87" t="str">
        <f>[38]Julho!$I$19</f>
        <v>*</v>
      </c>
      <c r="Q42" s="87" t="str">
        <f>[38]Julho!$I$20</f>
        <v>*</v>
      </c>
      <c r="R42" s="87" t="str">
        <f>[38]Julho!$I$21</f>
        <v>*</v>
      </c>
      <c r="S42" s="87" t="str">
        <f>[38]Julho!$I$22</f>
        <v>*</v>
      </c>
      <c r="T42" s="87" t="str">
        <f>[38]Julho!$I$23</f>
        <v>*</v>
      </c>
      <c r="U42" s="87" t="str">
        <f>[38]Julho!$I$24</f>
        <v>*</v>
      </c>
      <c r="V42" s="87" t="str">
        <f>[38]Julho!$I$25</f>
        <v>*</v>
      </c>
      <c r="W42" s="87" t="str">
        <f>[38]Julho!$I$26</f>
        <v>*</v>
      </c>
      <c r="X42" s="87" t="str">
        <f>[38]Julho!$I$27</f>
        <v>*</v>
      </c>
      <c r="Y42" s="87" t="str">
        <f>[38]Julho!$I$28</f>
        <v>*</v>
      </c>
      <c r="Z42" s="87" t="str">
        <f>[38]Julho!$I$29</f>
        <v>*</v>
      </c>
      <c r="AA42" s="87" t="str">
        <f>[38]Julho!$I$30</f>
        <v>*</v>
      </c>
      <c r="AB42" s="87" t="str">
        <f>[38]Julho!$I$31</f>
        <v>*</v>
      </c>
      <c r="AC42" s="87" t="str">
        <f>[38]Julho!$I$32</f>
        <v>*</v>
      </c>
      <c r="AD42" s="87" t="str">
        <f>[38]Julho!$I$33</f>
        <v>*</v>
      </c>
      <c r="AE42" s="87" t="str">
        <f>[38]Julho!$I$34</f>
        <v>*</v>
      </c>
      <c r="AF42" s="87" t="str">
        <f>[38]Julho!$I$35</f>
        <v>*</v>
      </c>
      <c r="AG42" s="108" t="str">
        <f>[38]Julho!$I$36</f>
        <v>*</v>
      </c>
    </row>
    <row r="43" spans="1:39" x14ac:dyDescent="0.2">
      <c r="A43" s="78" t="s">
        <v>141</v>
      </c>
      <c r="B43" s="11" t="str">
        <f>[39]Julho!$I$5</f>
        <v>*</v>
      </c>
      <c r="C43" s="11" t="str">
        <f>[39]Julho!$I$6</f>
        <v>*</v>
      </c>
      <c r="D43" s="11" t="str">
        <f>[39]Julho!$I$7</f>
        <v>*</v>
      </c>
      <c r="E43" s="11" t="str">
        <f>[39]Julho!$I$8</f>
        <v>*</v>
      </c>
      <c r="F43" s="11" t="str">
        <f>[39]Julho!$I$9</f>
        <v>*</v>
      </c>
      <c r="G43" s="11" t="str">
        <f>[39]Julho!$I$10</f>
        <v>*</v>
      </c>
      <c r="H43" s="11" t="str">
        <f>[39]Julho!$I$11</f>
        <v>*</v>
      </c>
      <c r="I43" s="11" t="str">
        <f>[39]Julho!$I$12</f>
        <v>*</v>
      </c>
      <c r="J43" s="11" t="str">
        <f>[39]Julho!$I$13</f>
        <v>*</v>
      </c>
      <c r="K43" s="11" t="str">
        <f>[39]Julho!$I$14</f>
        <v>*</v>
      </c>
      <c r="L43" s="11" t="str">
        <f>[39]Julho!$I$15</f>
        <v>*</v>
      </c>
      <c r="M43" s="11" t="str">
        <f>[39]Julho!$I$16</f>
        <v>*</v>
      </c>
      <c r="N43" s="11" t="str">
        <f>[39]Julho!$I$17</f>
        <v>*</v>
      </c>
      <c r="O43" s="11" t="str">
        <f>[39]Julho!$I$18</f>
        <v>*</v>
      </c>
      <c r="P43" s="11" t="str">
        <f>[39]Julho!$I$19</f>
        <v>*</v>
      </c>
      <c r="Q43" s="11" t="str">
        <f>[39]Julho!$I$20</f>
        <v>*</v>
      </c>
      <c r="R43" s="11" t="str">
        <f>[39]Julho!$I$21</f>
        <v>*</v>
      </c>
      <c r="S43" s="11" t="str">
        <f>[39]Julho!$I$22</f>
        <v>*</v>
      </c>
      <c r="T43" s="92" t="str">
        <f>[39]Julho!$I$23</f>
        <v>*</v>
      </c>
      <c r="U43" s="92" t="str">
        <f>[39]Julho!$I$24</f>
        <v>*</v>
      </c>
      <c r="V43" s="92" t="str">
        <f>[39]Julho!$I$25</f>
        <v>*</v>
      </c>
      <c r="W43" s="92" t="str">
        <f>[39]Julho!$I$26</f>
        <v>*</v>
      </c>
      <c r="X43" s="92" t="str">
        <f>[39]Julho!$I$27</f>
        <v>*</v>
      </c>
      <c r="Y43" s="92" t="str">
        <f>[39]Julho!$I$28</f>
        <v>*</v>
      </c>
      <c r="Z43" s="92" t="str">
        <f>[39]Julho!$I$29</f>
        <v>*</v>
      </c>
      <c r="AA43" s="92" t="str">
        <f>[39]Julho!$I$30</f>
        <v>*</v>
      </c>
      <c r="AB43" s="92" t="str">
        <f>[39]Julho!$I$31</f>
        <v>*</v>
      </c>
      <c r="AC43" s="92" t="str">
        <f>[39]Julho!$I$32</f>
        <v>*</v>
      </c>
      <c r="AD43" s="92" t="str">
        <f>[39]Julho!$I$33</f>
        <v>*</v>
      </c>
      <c r="AE43" s="92" t="str">
        <f>[39]Julho!$I$34</f>
        <v>*</v>
      </c>
      <c r="AF43" s="92" t="str">
        <f>[39]Julho!$I$35</f>
        <v>*</v>
      </c>
      <c r="AG43" s="109" t="str">
        <f>[39]Julho!$I$36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8" t="s">
        <v>18</v>
      </c>
      <c r="B44" s="87" t="str">
        <f>[40]Julho!$I$5</f>
        <v>*</v>
      </c>
      <c r="C44" s="87" t="str">
        <f>[40]Julho!$I$6</f>
        <v>*</v>
      </c>
      <c r="D44" s="87" t="str">
        <f>[40]Julho!$I$7</f>
        <v>*</v>
      </c>
      <c r="E44" s="87" t="str">
        <f>[40]Julho!$I$8</f>
        <v>*</v>
      </c>
      <c r="F44" s="87" t="str">
        <f>[40]Julho!$I$9</f>
        <v>*</v>
      </c>
      <c r="G44" s="87" t="str">
        <f>[40]Julho!$I$10</f>
        <v>*</v>
      </c>
      <c r="H44" s="87" t="str">
        <f>[40]Julho!$I$11</f>
        <v>*</v>
      </c>
      <c r="I44" s="87" t="str">
        <f>[40]Julho!$I$12</f>
        <v>*</v>
      </c>
      <c r="J44" s="87" t="str">
        <f>[40]Julho!$I$13</f>
        <v>*</v>
      </c>
      <c r="K44" s="87" t="str">
        <f>[40]Julho!$I$14</f>
        <v>*</v>
      </c>
      <c r="L44" s="87" t="str">
        <f>[40]Julho!$I$15</f>
        <v>*</v>
      </c>
      <c r="M44" s="87" t="str">
        <f>[40]Julho!$I$16</f>
        <v>*</v>
      </c>
      <c r="N44" s="87" t="str">
        <f>[40]Julho!$I$17</f>
        <v>*</v>
      </c>
      <c r="O44" s="87" t="str">
        <f>[40]Julho!$I$18</f>
        <v>*</v>
      </c>
      <c r="P44" s="87" t="str">
        <f>[40]Julho!$I$19</f>
        <v>*</v>
      </c>
      <c r="Q44" s="87" t="str">
        <f>[40]Julho!$I$20</f>
        <v>*</v>
      </c>
      <c r="R44" s="87" t="str">
        <f>[40]Julho!$I$21</f>
        <v>*</v>
      </c>
      <c r="S44" s="87" t="str">
        <f>[40]Julho!$I$22</f>
        <v>*</v>
      </c>
      <c r="T44" s="87" t="str">
        <f>[40]Julho!$I$23</f>
        <v>*</v>
      </c>
      <c r="U44" s="87" t="str">
        <f>[40]Julho!$I$24</f>
        <v>*</v>
      </c>
      <c r="V44" s="87" t="str">
        <f>[40]Julho!$I$25</f>
        <v>*</v>
      </c>
      <c r="W44" s="87" t="str">
        <f>[40]Julho!$I$26</f>
        <v>*</v>
      </c>
      <c r="X44" s="87" t="str">
        <f>[40]Julho!$I$27</f>
        <v>*</v>
      </c>
      <c r="Y44" s="87" t="str">
        <f>[40]Julho!$I$28</f>
        <v>*</v>
      </c>
      <c r="Z44" s="87" t="str">
        <f>[40]Julho!$I$29</f>
        <v>*</v>
      </c>
      <c r="AA44" s="87" t="str">
        <f>[40]Julho!$I$30</f>
        <v>*</v>
      </c>
      <c r="AB44" s="87" t="str">
        <f>[40]Julho!$I$31</f>
        <v>*</v>
      </c>
      <c r="AC44" s="87" t="str">
        <f>[40]Julho!$I$32</f>
        <v>*</v>
      </c>
      <c r="AD44" s="87" t="str">
        <f>[40]Julho!$I$33</f>
        <v>*</v>
      </c>
      <c r="AE44" s="87" t="str">
        <f>[40]Julho!$I$34</f>
        <v>*</v>
      </c>
      <c r="AF44" s="87" t="str">
        <f>[40]Julho!$I$35</f>
        <v>*</v>
      </c>
      <c r="AG44" s="108" t="str">
        <f>[40]Julho!$I$36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8" t="s">
        <v>146</v>
      </c>
      <c r="B45" s="87" t="str">
        <f>[41]Julho!$I$5</f>
        <v>*</v>
      </c>
      <c r="C45" s="87" t="str">
        <f>[41]Julho!$I$6</f>
        <v>*</v>
      </c>
      <c r="D45" s="87" t="str">
        <f>[41]Julho!$I$7</f>
        <v>*</v>
      </c>
      <c r="E45" s="87" t="str">
        <f>[41]Julho!$I$8</f>
        <v>*</v>
      </c>
      <c r="F45" s="87" t="str">
        <f>[41]Julho!$I$9</f>
        <v>*</v>
      </c>
      <c r="G45" s="87" t="str">
        <f>[41]Julho!$I$10</f>
        <v>*</v>
      </c>
      <c r="H45" s="87" t="str">
        <f>[41]Julho!$I$11</f>
        <v>*</v>
      </c>
      <c r="I45" s="87" t="str">
        <f>[41]Julho!$I$12</f>
        <v>*</v>
      </c>
      <c r="J45" s="87" t="str">
        <f>[41]Julho!$I$13</f>
        <v>*</v>
      </c>
      <c r="K45" s="87" t="str">
        <f>[41]Julho!$I$14</f>
        <v>*</v>
      </c>
      <c r="L45" s="87" t="str">
        <f>[41]Julho!$I$15</f>
        <v>*</v>
      </c>
      <c r="M45" s="87" t="str">
        <f>[41]Julho!$I$16</f>
        <v>*</v>
      </c>
      <c r="N45" s="87" t="str">
        <f>[41]Julho!$I$17</f>
        <v>*</v>
      </c>
      <c r="O45" s="87" t="str">
        <f>[41]Julho!$I$18</f>
        <v>*</v>
      </c>
      <c r="P45" s="87" t="str">
        <f>[41]Julho!$I$19</f>
        <v>*</v>
      </c>
      <c r="Q45" s="87" t="str">
        <f>[41]Julho!$I$20</f>
        <v>*</v>
      </c>
      <c r="R45" s="87" t="str">
        <f>[41]Julho!$I$21</f>
        <v>*</v>
      </c>
      <c r="S45" s="87" t="str">
        <f>[41]Julho!$I$22</f>
        <v>*</v>
      </c>
      <c r="T45" s="92" t="str">
        <f>[41]Julho!$I$23</f>
        <v>*</v>
      </c>
      <c r="U45" s="92" t="str">
        <f>[41]Julho!$I$24</f>
        <v>*</v>
      </c>
      <c r="V45" s="92" t="str">
        <f>[41]Julho!$I$25</f>
        <v>*</v>
      </c>
      <c r="W45" s="92" t="str">
        <f>[41]Julho!$I$26</f>
        <v>*</v>
      </c>
      <c r="X45" s="92" t="str">
        <f>[41]Julho!$I$27</f>
        <v>*</v>
      </c>
      <c r="Y45" s="92" t="str">
        <f>[41]Julho!$I$28</f>
        <v>*</v>
      </c>
      <c r="Z45" s="92" t="str">
        <f>[41]Julho!$I$29</f>
        <v>*</v>
      </c>
      <c r="AA45" s="92" t="str">
        <f>[41]Julho!$I$30</f>
        <v>*</v>
      </c>
      <c r="AB45" s="92" t="str">
        <f>[41]Julho!$I$31</f>
        <v>*</v>
      </c>
      <c r="AC45" s="92" t="str">
        <f>[41]Julho!$I$32</f>
        <v>*</v>
      </c>
      <c r="AD45" s="92" t="str">
        <f>[41]Julho!$I$33</f>
        <v>*</v>
      </c>
      <c r="AE45" s="92" t="str">
        <f>[41]Julho!$I$34</f>
        <v>*</v>
      </c>
      <c r="AF45" s="92" t="str">
        <f>[41]Julho!$I$35</f>
        <v>*</v>
      </c>
      <c r="AG45" s="109" t="str">
        <f>[41]Julho!$I$36</f>
        <v>*</v>
      </c>
      <c r="AI45" t="s">
        <v>35</v>
      </c>
      <c r="AJ45" t="s">
        <v>35</v>
      </c>
      <c r="AK45" t="s">
        <v>35</v>
      </c>
      <c r="AL45" t="s">
        <v>210</v>
      </c>
    </row>
    <row r="46" spans="1:39" x14ac:dyDescent="0.2">
      <c r="A46" s="78" t="s">
        <v>19</v>
      </c>
      <c r="B46" s="87" t="str">
        <f>[42]Julho!$I$5</f>
        <v>*</v>
      </c>
      <c r="C46" s="87" t="str">
        <f>[42]Julho!$I$6</f>
        <v>*</v>
      </c>
      <c r="D46" s="87" t="str">
        <f>[42]Julho!$I$7</f>
        <v>*</v>
      </c>
      <c r="E46" s="87" t="str">
        <f>[42]Julho!$I$8</f>
        <v>*</v>
      </c>
      <c r="F46" s="87" t="str">
        <f>[42]Julho!$I$9</f>
        <v>*</v>
      </c>
      <c r="G46" s="87" t="str">
        <f>[42]Julho!$I$10</f>
        <v>*</v>
      </c>
      <c r="H46" s="87" t="str">
        <f>[42]Julho!$I$11</f>
        <v>*</v>
      </c>
      <c r="I46" s="87" t="str">
        <f>[42]Julho!$I$12</f>
        <v>*</v>
      </c>
      <c r="J46" s="87" t="str">
        <f>[42]Julho!$I$13</f>
        <v>*</v>
      </c>
      <c r="K46" s="87" t="str">
        <f>[42]Julho!$I$14</f>
        <v>*</v>
      </c>
      <c r="L46" s="87" t="str">
        <f>[42]Julho!$I$15</f>
        <v>*</v>
      </c>
      <c r="M46" s="87" t="str">
        <f>[42]Julho!$I$16</f>
        <v>*</v>
      </c>
      <c r="N46" s="87" t="str">
        <f>[42]Julho!$I$17</f>
        <v>*</v>
      </c>
      <c r="O46" s="87" t="str">
        <f>[42]Julho!$I$18</f>
        <v>*</v>
      </c>
      <c r="P46" s="87" t="str">
        <f>[42]Julho!$I$19</f>
        <v>*</v>
      </c>
      <c r="Q46" s="87" t="str">
        <f>[42]Julho!$I$20</f>
        <v>*</v>
      </c>
      <c r="R46" s="87" t="str">
        <f>[42]Julho!$I$21</f>
        <v>*</v>
      </c>
      <c r="S46" s="87" t="str">
        <f>[42]Julho!$I$22</f>
        <v>*</v>
      </c>
      <c r="T46" s="87" t="str">
        <f>[42]Julho!$I$23</f>
        <v>*</v>
      </c>
      <c r="U46" s="87" t="str">
        <f>[42]Julho!$I$24</f>
        <v>*</v>
      </c>
      <c r="V46" s="87" t="str">
        <f>[42]Julho!$I$25</f>
        <v>*</v>
      </c>
      <c r="W46" s="87" t="str">
        <f>[42]Julho!$I$26</f>
        <v>*</v>
      </c>
      <c r="X46" s="87" t="str">
        <f>[42]Julho!$I$27</f>
        <v>*</v>
      </c>
      <c r="Y46" s="87" t="str">
        <f>[42]Julho!$I$28</f>
        <v>*</v>
      </c>
      <c r="Z46" s="87" t="str">
        <f>[42]Julho!$I$29</f>
        <v>*</v>
      </c>
      <c r="AA46" s="87" t="str">
        <f>[42]Julho!$I$30</f>
        <v>*</v>
      </c>
      <c r="AB46" s="87" t="str">
        <f>[42]Julho!$I$31</f>
        <v>*</v>
      </c>
      <c r="AC46" s="87" t="str">
        <f>[42]Julho!$I$32</f>
        <v>*</v>
      </c>
      <c r="AD46" s="87" t="str">
        <f>[42]Julho!$I$33</f>
        <v>*</v>
      </c>
      <c r="AE46" s="87" t="str">
        <f>[42]Julho!$I$34</f>
        <v>*</v>
      </c>
      <c r="AF46" s="87" t="str">
        <f>[42]Julho!$I$35</f>
        <v>*</v>
      </c>
      <c r="AG46" s="108" t="str">
        <f>[42]Julho!$I$36</f>
        <v>*</v>
      </c>
      <c r="AH46" s="12" t="s">
        <v>35</v>
      </c>
      <c r="AJ46" t="s">
        <v>35</v>
      </c>
    </row>
    <row r="47" spans="1:39" x14ac:dyDescent="0.2">
      <c r="A47" s="78" t="s">
        <v>23</v>
      </c>
      <c r="B47" s="87" t="str">
        <f>[43]Julho!$I$5</f>
        <v>*</v>
      </c>
      <c r="C47" s="87" t="str">
        <f>[43]Julho!$I$6</f>
        <v>*</v>
      </c>
      <c r="D47" s="87" t="str">
        <f>[43]Julho!$I$7</f>
        <v>*</v>
      </c>
      <c r="E47" s="87" t="str">
        <f>[43]Julho!$I$8</f>
        <v>*</v>
      </c>
      <c r="F47" s="87" t="str">
        <f>[43]Julho!$I$9</f>
        <v>*</v>
      </c>
      <c r="G47" s="87" t="str">
        <f>[43]Julho!$I$10</f>
        <v>*</v>
      </c>
      <c r="H47" s="87" t="str">
        <f>[43]Julho!$I$11</f>
        <v>*</v>
      </c>
      <c r="I47" s="87" t="str">
        <f>[43]Julho!$I$12</f>
        <v>*</v>
      </c>
      <c r="J47" s="87" t="str">
        <f>[43]Julho!$I$13</f>
        <v>*</v>
      </c>
      <c r="K47" s="87" t="str">
        <f>[43]Julho!$I$14</f>
        <v>*</v>
      </c>
      <c r="L47" s="87" t="str">
        <f>[43]Julho!$I$15</f>
        <v>*</v>
      </c>
      <c r="M47" s="87" t="str">
        <f>[43]Julho!$I$16</f>
        <v>*</v>
      </c>
      <c r="N47" s="87" t="str">
        <f>[43]Julho!$I$17</f>
        <v>*</v>
      </c>
      <c r="O47" s="87" t="str">
        <f>[43]Julho!$I$18</f>
        <v>*</v>
      </c>
      <c r="P47" s="87" t="str">
        <f>[43]Julho!$I$19</f>
        <v>*</v>
      </c>
      <c r="Q47" s="87" t="str">
        <f>[43]Julho!$I$20</f>
        <v>*</v>
      </c>
      <c r="R47" s="87" t="str">
        <f>[43]Julho!$I$21</f>
        <v>*</v>
      </c>
      <c r="S47" s="87" t="str">
        <f>[43]Julho!$I$22</f>
        <v>*</v>
      </c>
      <c r="T47" s="87" t="str">
        <f>[43]Julho!$I$23</f>
        <v>*</v>
      </c>
      <c r="U47" s="87" t="str">
        <f>[43]Julho!$I$24</f>
        <v>*</v>
      </c>
      <c r="V47" s="87" t="str">
        <f>[43]Julho!$I$25</f>
        <v>*</v>
      </c>
      <c r="W47" s="87" t="str">
        <f>[43]Julho!$I$26</f>
        <v>*</v>
      </c>
      <c r="X47" s="87" t="str">
        <f>[43]Julho!$I$27</f>
        <v>*</v>
      </c>
      <c r="Y47" s="87" t="str">
        <f>[43]Julho!$I$28</f>
        <v>*</v>
      </c>
      <c r="Z47" s="87" t="str">
        <f>[43]Julho!$I$29</f>
        <v>*</v>
      </c>
      <c r="AA47" s="87" t="str">
        <f>[43]Julho!$I$30</f>
        <v>*</v>
      </c>
      <c r="AB47" s="87" t="str">
        <f>[43]Julho!$I$31</f>
        <v>*</v>
      </c>
      <c r="AC47" s="87" t="str">
        <f>[43]Julho!$I$32</f>
        <v>*</v>
      </c>
      <c r="AD47" s="87" t="str">
        <f>[43]Julho!$I$33</f>
        <v>*</v>
      </c>
      <c r="AE47" s="87" t="str">
        <f>[43]Julho!$I$34</f>
        <v>*</v>
      </c>
      <c r="AF47" s="87" t="str">
        <f>[43]Julho!$I$35</f>
        <v>*</v>
      </c>
      <c r="AG47" s="108" t="str">
        <f>[43]Julho!$I$36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8" t="s">
        <v>34</v>
      </c>
      <c r="B48" s="87" t="str">
        <f>[44]Julho!$I$5</f>
        <v>*</v>
      </c>
      <c r="C48" s="87" t="str">
        <f>[44]Julho!$I$6</f>
        <v>*</v>
      </c>
      <c r="D48" s="87" t="str">
        <f>[44]Julho!$I$7</f>
        <v>*</v>
      </c>
      <c r="E48" s="87" t="str">
        <f>[44]Julho!$I$8</f>
        <v>*</v>
      </c>
      <c r="F48" s="87" t="str">
        <f>[44]Julho!$I$9</f>
        <v>*</v>
      </c>
      <c r="G48" s="87" t="str">
        <f>[44]Julho!$I$10</f>
        <v>*</v>
      </c>
      <c r="H48" s="87" t="str">
        <f>[44]Julho!$I$11</f>
        <v>*</v>
      </c>
      <c r="I48" s="87" t="str">
        <f>[44]Julho!$I$12</f>
        <v>*</v>
      </c>
      <c r="J48" s="87" t="str">
        <f>[44]Julho!$I$13</f>
        <v>*</v>
      </c>
      <c r="K48" s="87" t="str">
        <f>[44]Julho!$I$14</f>
        <v>*</v>
      </c>
      <c r="L48" s="87" t="str">
        <f>[44]Julho!$I$15</f>
        <v>*</v>
      </c>
      <c r="M48" s="87" t="str">
        <f>[44]Julho!$I$16</f>
        <v>*</v>
      </c>
      <c r="N48" s="87" t="str">
        <f>[44]Julho!$I$17</f>
        <v>*</v>
      </c>
      <c r="O48" s="87" t="str">
        <f>[44]Julho!$I$18</f>
        <v>*</v>
      </c>
      <c r="P48" s="87" t="str">
        <f>[44]Julho!$I$19</f>
        <v>*</v>
      </c>
      <c r="Q48" s="87" t="str">
        <f>[44]Julho!$I$20</f>
        <v>*</v>
      </c>
      <c r="R48" s="87" t="str">
        <f>[44]Julho!$I$21</f>
        <v>*</v>
      </c>
      <c r="S48" s="87" t="str">
        <f>[44]Julho!$I$22</f>
        <v>*</v>
      </c>
      <c r="T48" s="87" t="str">
        <f>[44]Julho!$I$23</f>
        <v>*</v>
      </c>
      <c r="U48" s="87" t="str">
        <f>[44]Julho!$I$24</f>
        <v>*</v>
      </c>
      <c r="V48" s="87" t="str">
        <f>[44]Julho!$I$25</f>
        <v>*</v>
      </c>
      <c r="W48" s="87" t="str">
        <f>[44]Julho!$I$26</f>
        <v>*</v>
      </c>
      <c r="X48" s="87" t="str">
        <f>[44]Julho!$I$27</f>
        <v>*</v>
      </c>
      <c r="Y48" s="87" t="str">
        <f>[44]Julho!$I$28</f>
        <v>*</v>
      </c>
      <c r="Z48" s="87" t="str">
        <f>[44]Julho!$I$29</f>
        <v>*</v>
      </c>
      <c r="AA48" s="87" t="str">
        <f>[44]Julho!$I$30</f>
        <v>*</v>
      </c>
      <c r="AB48" s="87" t="str">
        <f>[44]Julho!$I$31</f>
        <v>*</v>
      </c>
      <c r="AC48" s="87" t="str">
        <f>[44]Julho!$I$32</f>
        <v>*</v>
      </c>
      <c r="AD48" s="87" t="str">
        <f>[44]Julho!$I$33</f>
        <v>*</v>
      </c>
      <c r="AE48" s="87" t="str">
        <f>[44]Julho!$I$34</f>
        <v>*</v>
      </c>
      <c r="AF48" s="87" t="str">
        <f>[44]Julho!$I$35</f>
        <v>*</v>
      </c>
      <c r="AG48" s="108" t="str">
        <f>[44]Julho!$I$36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9" t="s">
        <v>20</v>
      </c>
      <c r="B49" s="92" t="str">
        <f>[45]Julho!$I$5</f>
        <v>*</v>
      </c>
      <c r="C49" s="92" t="str">
        <f>[45]Julho!$I$6</f>
        <v>*</v>
      </c>
      <c r="D49" s="92" t="str">
        <f>[45]Julho!$I$7</f>
        <v>*</v>
      </c>
      <c r="E49" s="92" t="str">
        <f>[45]Julho!$I$8</f>
        <v>*</v>
      </c>
      <c r="F49" s="92" t="str">
        <f>[45]Julho!$I$9</f>
        <v>*</v>
      </c>
      <c r="G49" s="92" t="str">
        <f>[45]Julho!$I$10</f>
        <v>*</v>
      </c>
      <c r="H49" s="92" t="str">
        <f>[45]Julho!$I$11</f>
        <v>*</v>
      </c>
      <c r="I49" s="92" t="str">
        <f>[45]Julho!$I$12</f>
        <v>*</v>
      </c>
      <c r="J49" s="92" t="str">
        <f>[45]Julho!$I$13</f>
        <v>*</v>
      </c>
      <c r="K49" s="92" t="str">
        <f>[45]Julho!$I$14</f>
        <v>*</v>
      </c>
      <c r="L49" s="92" t="str">
        <f>[45]Julho!$I$15</f>
        <v>*</v>
      </c>
      <c r="M49" s="92" t="str">
        <f>[45]Julho!$I$16</f>
        <v>*</v>
      </c>
      <c r="N49" s="92" t="str">
        <f>[45]Julho!$I$17</f>
        <v>*</v>
      </c>
      <c r="O49" s="92" t="str">
        <f>[45]Julho!$I$18</f>
        <v>*</v>
      </c>
      <c r="P49" s="92" t="str">
        <f>[45]Julho!$I$19</f>
        <v>*</v>
      </c>
      <c r="Q49" s="92" t="str">
        <f>[45]Julho!$I$20</f>
        <v>*</v>
      </c>
      <c r="R49" s="92" t="str">
        <f>[45]Julho!$I$21</f>
        <v>*</v>
      </c>
      <c r="S49" s="92" t="str">
        <f>[45]Julho!$I$22</f>
        <v>*</v>
      </c>
      <c r="T49" s="92" t="str">
        <f>[45]Julho!$I$23</f>
        <v>*</v>
      </c>
      <c r="U49" s="92" t="str">
        <f>[45]Julho!$I$24</f>
        <v>*</v>
      </c>
      <c r="V49" s="92" t="str">
        <f>[45]Julho!$I$25</f>
        <v>*</v>
      </c>
      <c r="W49" s="92" t="str">
        <f>[45]Julho!$I$26</f>
        <v>*</v>
      </c>
      <c r="X49" s="92" t="str">
        <f>[45]Julho!$I$27</f>
        <v>*</v>
      </c>
      <c r="Y49" s="92" t="str">
        <f>[45]Julho!$I$28</f>
        <v>*</v>
      </c>
      <c r="Z49" s="92" t="str">
        <f>[45]Julho!$I$29</f>
        <v>*</v>
      </c>
      <c r="AA49" s="92" t="str">
        <f>[45]Julho!$I$30</f>
        <v>*</v>
      </c>
      <c r="AB49" s="92" t="str">
        <f>[45]Julho!$I$31</f>
        <v>*</v>
      </c>
      <c r="AC49" s="92" t="str">
        <f>[45]Julho!$I$32</f>
        <v>*</v>
      </c>
      <c r="AD49" s="92" t="str">
        <f>[45]Julho!$I$33</f>
        <v>*</v>
      </c>
      <c r="AE49" s="92" t="str">
        <f>[45]Julho!$I$34</f>
        <v>*</v>
      </c>
      <c r="AF49" s="92" t="str">
        <f>[45]Julho!$I$35</f>
        <v>*</v>
      </c>
      <c r="AG49" s="108" t="str">
        <f>[45]Julho!$I$36</f>
        <v>*</v>
      </c>
    </row>
    <row r="50" spans="1:38" s="5" customFormat="1" ht="17.100000000000001" customHeight="1" thickBot="1" x14ac:dyDescent="0.25">
      <c r="A50" s="80" t="s">
        <v>206</v>
      </c>
      <c r="B50" s="81" t="s">
        <v>207</v>
      </c>
      <c r="C50" s="81" t="s">
        <v>207</v>
      </c>
      <c r="D50" s="81" t="s">
        <v>207</v>
      </c>
      <c r="E50" s="81" t="s">
        <v>207</v>
      </c>
      <c r="F50" s="81" t="s">
        <v>207</v>
      </c>
      <c r="G50" s="81" t="s">
        <v>207</v>
      </c>
      <c r="H50" s="81" t="s">
        <v>207</v>
      </c>
      <c r="I50" s="81" t="s">
        <v>207</v>
      </c>
      <c r="J50" s="81" t="s">
        <v>207</v>
      </c>
      <c r="K50" s="81" t="s">
        <v>207</v>
      </c>
      <c r="L50" s="81" t="s">
        <v>207</v>
      </c>
      <c r="M50" s="81" t="s">
        <v>207</v>
      </c>
      <c r="N50" s="81" t="s">
        <v>207</v>
      </c>
      <c r="O50" s="81" t="s">
        <v>207</v>
      </c>
      <c r="P50" s="81" t="s">
        <v>207</v>
      </c>
      <c r="Q50" s="81" t="s">
        <v>207</v>
      </c>
      <c r="R50" s="81" t="s">
        <v>207</v>
      </c>
      <c r="S50" s="81" t="s">
        <v>207</v>
      </c>
      <c r="T50" s="81" t="s">
        <v>207</v>
      </c>
      <c r="U50" s="81" t="s">
        <v>207</v>
      </c>
      <c r="V50" s="81" t="s">
        <v>207</v>
      </c>
      <c r="W50" s="81" t="s">
        <v>207</v>
      </c>
      <c r="X50" s="81" t="s">
        <v>207</v>
      </c>
      <c r="Y50" s="81" t="s">
        <v>207</v>
      </c>
      <c r="Z50" s="81" t="s">
        <v>207</v>
      </c>
      <c r="AA50" s="81" t="s">
        <v>207</v>
      </c>
      <c r="AB50" s="81" t="s">
        <v>207</v>
      </c>
      <c r="AC50" s="81" t="s">
        <v>207</v>
      </c>
      <c r="AD50" s="81" t="s">
        <v>207</v>
      </c>
      <c r="AE50" s="81" t="s">
        <v>207</v>
      </c>
      <c r="AF50" s="81" t="s">
        <v>207</v>
      </c>
      <c r="AG50" s="110"/>
      <c r="AL50" s="5" t="s">
        <v>35</v>
      </c>
    </row>
    <row r="51" spans="1:38" s="8" customFormat="1" ht="13.5" thickBot="1" x14ac:dyDescent="0.25">
      <c r="A51" s="140" t="s">
        <v>205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2"/>
      <c r="AF51" s="83"/>
      <c r="AG51" s="84" t="s">
        <v>207</v>
      </c>
      <c r="AL51" s="8" t="s">
        <v>35</v>
      </c>
    </row>
    <row r="52" spans="1:38" x14ac:dyDescent="0.2">
      <c r="A52" s="42"/>
      <c r="B52" s="43"/>
      <c r="C52" s="43"/>
      <c r="D52" s="43"/>
      <c r="E52" s="43"/>
      <c r="F52" s="43"/>
      <c r="G52" s="43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49"/>
      <c r="AE52" s="52"/>
      <c r="AF52" s="52"/>
      <c r="AG52" s="72"/>
    </row>
    <row r="53" spans="1:38" x14ac:dyDescent="0.2">
      <c r="A53" s="42"/>
      <c r="B53" s="44"/>
      <c r="C53" s="44"/>
      <c r="D53" s="44"/>
      <c r="E53" s="44"/>
      <c r="F53" s="44"/>
      <c r="G53" s="44"/>
      <c r="H53" s="44"/>
      <c r="I53" s="44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126"/>
      <c r="U53" s="126"/>
      <c r="V53" s="126"/>
      <c r="W53" s="126"/>
      <c r="X53" s="126"/>
      <c r="Y53" s="70"/>
      <c r="Z53" s="70"/>
      <c r="AA53" s="70"/>
      <c r="AB53" s="70"/>
      <c r="AC53" s="70"/>
      <c r="AD53" s="70"/>
      <c r="AE53" s="70"/>
      <c r="AF53" s="82"/>
      <c r="AG53" s="72"/>
      <c r="AL53" t="s">
        <v>35</v>
      </c>
    </row>
    <row r="54" spans="1:38" x14ac:dyDescent="0.2">
      <c r="A54" s="45"/>
      <c r="B54" s="70"/>
      <c r="C54" s="70"/>
      <c r="D54" s="70"/>
      <c r="E54" s="70"/>
      <c r="F54" s="70"/>
      <c r="G54" s="70"/>
      <c r="H54" s="70"/>
      <c r="I54" s="70"/>
      <c r="J54" s="71"/>
      <c r="K54" s="71"/>
      <c r="L54" s="71"/>
      <c r="M54" s="71"/>
      <c r="N54" s="71"/>
      <c r="O54" s="71"/>
      <c r="P54" s="71"/>
      <c r="Q54" s="70"/>
      <c r="R54" s="70"/>
      <c r="S54" s="70"/>
      <c r="T54" s="127"/>
      <c r="U54" s="127"/>
      <c r="V54" s="127"/>
      <c r="W54" s="127"/>
      <c r="X54" s="127"/>
      <c r="Y54" s="70"/>
      <c r="Z54" s="70"/>
      <c r="AA54" s="70"/>
      <c r="AB54" s="70"/>
      <c r="AC54" s="70"/>
      <c r="AD54" s="49"/>
      <c r="AE54" s="49"/>
      <c r="AF54" s="49"/>
      <c r="AG54" s="72"/>
    </row>
    <row r="55" spans="1:38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49"/>
      <c r="AE55" s="49"/>
      <c r="AF55" s="49"/>
      <c r="AG55" s="72"/>
    </row>
    <row r="56" spans="1:38" x14ac:dyDescent="0.2">
      <c r="A56" s="45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49"/>
      <c r="AF56" s="49"/>
      <c r="AG56" s="72"/>
    </row>
    <row r="57" spans="1:38" x14ac:dyDescent="0.2">
      <c r="A57" s="45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50"/>
      <c r="AF57" s="50"/>
      <c r="AG57" s="72"/>
    </row>
    <row r="58" spans="1:38" ht="13.5" thickBot="1" x14ac:dyDescent="0.25">
      <c r="A58" s="53"/>
      <c r="B58" s="54"/>
      <c r="C58" s="54"/>
      <c r="D58" s="54"/>
      <c r="E58" s="54"/>
      <c r="F58" s="54"/>
      <c r="G58" s="54" t="s">
        <v>35</v>
      </c>
      <c r="H58" s="54"/>
      <c r="I58" s="54"/>
      <c r="J58" s="54"/>
      <c r="K58" s="54"/>
      <c r="L58" s="54" t="s">
        <v>35</v>
      </c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"/>
  <sheetViews>
    <sheetView showGridLines="0" zoomScale="90" zoomScaleNormal="90" workbookViewId="0">
      <selection activeCell="AB39" sqref="AB3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2" t="s">
        <v>220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s="4" customFormat="1" ht="20.100000000000001" customHeight="1" x14ac:dyDescent="0.2">
      <c r="A2" s="135" t="s">
        <v>21</v>
      </c>
      <c r="B2" s="130" t="s">
        <v>213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4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99" t="s">
        <v>27</v>
      </c>
      <c r="AH3" s="100" t="s">
        <v>26</v>
      </c>
    </row>
    <row r="4" spans="1:34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99" t="s">
        <v>25</v>
      </c>
      <c r="AH4" s="100" t="s">
        <v>25</v>
      </c>
    </row>
    <row r="5" spans="1:34" s="5" customFormat="1" x14ac:dyDescent="0.2">
      <c r="A5" s="51" t="s">
        <v>30</v>
      </c>
      <c r="B5" s="93">
        <f>[1]Julho!$J$5</f>
        <v>20.52</v>
      </c>
      <c r="C5" s="93">
        <f>[1]Julho!$J$6</f>
        <v>20.16</v>
      </c>
      <c r="D5" s="93">
        <f>[1]Julho!$J$7</f>
        <v>21.96</v>
      </c>
      <c r="E5" s="93">
        <f>[1]Julho!$J$8</f>
        <v>25.2</v>
      </c>
      <c r="F5" s="93">
        <f>[1]Julho!$J$9</f>
        <v>18</v>
      </c>
      <c r="G5" s="93">
        <f>[1]Julho!$J$10</f>
        <v>25.92</v>
      </c>
      <c r="H5" s="93">
        <f>[1]Julho!$J$11</f>
        <v>23.040000000000003</v>
      </c>
      <c r="I5" s="93">
        <f>[1]Julho!$J$12</f>
        <v>43.92</v>
      </c>
      <c r="J5" s="93">
        <f>[1]Julho!$J$13</f>
        <v>15.48</v>
      </c>
      <c r="K5" s="93">
        <f>[1]Julho!$J$14</f>
        <v>30.96</v>
      </c>
      <c r="L5" s="93">
        <f>[1]Julho!$J$15</f>
        <v>24.12</v>
      </c>
      <c r="M5" s="93">
        <f>[1]Julho!$J$16</f>
        <v>43.92</v>
      </c>
      <c r="N5" s="93">
        <f>[1]Julho!$J$17</f>
        <v>29.880000000000003</v>
      </c>
      <c r="O5" s="93">
        <f>[1]Julho!$J$18</f>
        <v>21.6</v>
      </c>
      <c r="P5" s="93">
        <f>[1]Julho!$J$19</f>
        <v>24.48</v>
      </c>
      <c r="Q5" s="93">
        <f>[1]Julho!$J$20</f>
        <v>22.32</v>
      </c>
      <c r="R5" s="93">
        <f>[1]Julho!$J$21</f>
        <v>26.64</v>
      </c>
      <c r="S5" s="93">
        <f>[1]Julho!$J$22</f>
        <v>25.2</v>
      </c>
      <c r="T5" s="93">
        <f>[1]Julho!$J$23</f>
        <v>19.8</v>
      </c>
      <c r="U5" s="93">
        <f>[1]Julho!$J$24</f>
        <v>25.2</v>
      </c>
      <c r="V5" s="93">
        <f>[1]Julho!$J$25</f>
        <v>36.72</v>
      </c>
      <c r="W5" s="93">
        <f>[1]Julho!$J$26</f>
        <v>35.64</v>
      </c>
      <c r="X5" s="93">
        <f>[1]Julho!$J$27</f>
        <v>28.8</v>
      </c>
      <c r="Y5" s="93">
        <f>[1]Julho!$J$28</f>
        <v>26.28</v>
      </c>
      <c r="Z5" s="93">
        <f>[1]Julho!$J$29</f>
        <v>24.48</v>
      </c>
      <c r="AA5" s="93">
        <f>[1]Julho!$J$30</f>
        <v>21.240000000000002</v>
      </c>
      <c r="AB5" s="93">
        <f>[1]Julho!$J$31</f>
        <v>28.08</v>
      </c>
      <c r="AC5" s="93">
        <f>[1]Julho!$J$32</f>
        <v>42.12</v>
      </c>
      <c r="AD5" s="93">
        <f>[1]Julho!$J$33</f>
        <v>28.8</v>
      </c>
      <c r="AE5" s="93">
        <f>[1]Julho!$J$34</f>
        <v>23.400000000000002</v>
      </c>
      <c r="AF5" s="93">
        <f>[1]Julho!$J$35</f>
        <v>0</v>
      </c>
      <c r="AG5" s="103">
        <f t="shared" ref="AG5" si="1">MAX(B5:AF5)</f>
        <v>43.92</v>
      </c>
      <c r="AH5" s="102">
        <f t="shared" ref="AH5" si="2">AVERAGE(B5:AF5)</f>
        <v>25.931612903225801</v>
      </c>
    </row>
    <row r="6" spans="1:34" x14ac:dyDescent="0.2">
      <c r="A6" s="51" t="s">
        <v>0</v>
      </c>
      <c r="B6" s="95">
        <f>[2]Julho!$J$5</f>
        <v>14.04</v>
      </c>
      <c r="C6" s="95">
        <f>[2]Julho!$J$6</f>
        <v>20.88</v>
      </c>
      <c r="D6" s="95">
        <f>[2]Julho!$J$7</f>
        <v>24.12</v>
      </c>
      <c r="E6" s="95">
        <f>[2]Julho!$J$8</f>
        <v>21.96</v>
      </c>
      <c r="F6" s="95">
        <f>[2]Julho!$J$9</f>
        <v>26.28</v>
      </c>
      <c r="G6" s="95">
        <f>[2]Julho!$J$10</f>
        <v>24.48</v>
      </c>
      <c r="H6" s="95">
        <f>[2]Julho!$J$11</f>
        <v>18</v>
      </c>
      <c r="I6" s="95">
        <f>[2]Julho!$J$12</f>
        <v>37.440000000000005</v>
      </c>
      <c r="J6" s="95">
        <f>[2]Julho!$J$13</f>
        <v>24.12</v>
      </c>
      <c r="K6" s="95">
        <f>[2]Julho!$J$14</f>
        <v>24.48</v>
      </c>
      <c r="L6" s="95">
        <f>[2]Julho!$J$15</f>
        <v>34.200000000000003</v>
      </c>
      <c r="M6" s="95">
        <f>[2]Julho!$J$16</f>
        <v>41.76</v>
      </c>
      <c r="N6" s="95">
        <f>[2]Julho!$J$17</f>
        <v>34.200000000000003</v>
      </c>
      <c r="O6" s="95">
        <f>[2]Julho!$J$18</f>
        <v>21.240000000000002</v>
      </c>
      <c r="P6" s="95">
        <f>[2]Julho!$J$19</f>
        <v>25.56</v>
      </c>
      <c r="Q6" s="95">
        <f>[2]Julho!$J$20</f>
        <v>0</v>
      </c>
      <c r="R6" s="95">
        <f>[2]Julho!$J$21</f>
        <v>16.2</v>
      </c>
      <c r="S6" s="95">
        <f>[2]Julho!$J$22</f>
        <v>17.28</v>
      </c>
      <c r="T6" s="95">
        <f>[2]Julho!$J$23</f>
        <v>19.440000000000001</v>
      </c>
      <c r="U6" s="95">
        <f>[2]Julho!$J$24</f>
        <v>28.08</v>
      </c>
      <c r="V6" s="95">
        <f>[2]Julho!$J$25</f>
        <v>30.240000000000002</v>
      </c>
      <c r="W6" s="95">
        <f>[2]Julho!$J$26</f>
        <v>37.440000000000005</v>
      </c>
      <c r="X6" s="95">
        <f>[2]Julho!$J$27</f>
        <v>22.32</v>
      </c>
      <c r="Y6" s="95">
        <f>[2]Julho!$J$28</f>
        <v>25.2</v>
      </c>
      <c r="Z6" s="95">
        <f>[2]Julho!$J$29</f>
        <v>30.96</v>
      </c>
      <c r="AA6" s="95">
        <f>[2]Julho!$J$30</f>
        <v>27.36</v>
      </c>
      <c r="AB6" s="95">
        <f>[2]Julho!$J$31</f>
        <v>23.040000000000003</v>
      </c>
      <c r="AC6" s="95">
        <f>[2]Julho!$J$32</f>
        <v>25.2</v>
      </c>
      <c r="AD6" s="95">
        <f>[2]Julho!$J$33</f>
        <v>0</v>
      </c>
      <c r="AE6" s="95">
        <f>[2]Julho!$J$34</f>
        <v>24.12</v>
      </c>
      <c r="AF6" s="95">
        <f>[2]Julho!$J$35</f>
        <v>17.28</v>
      </c>
      <c r="AG6" s="103">
        <f t="shared" ref="AG6:AG49" si="3">MAX(B6:AF6)</f>
        <v>41.76</v>
      </c>
      <c r="AH6" s="102">
        <f t="shared" ref="AH6:AH49" si="4">AVERAGE(B6:AF6)</f>
        <v>23.771612903225812</v>
      </c>
    </row>
    <row r="7" spans="1:34" x14ac:dyDescent="0.2">
      <c r="A7" s="51" t="s">
        <v>88</v>
      </c>
      <c r="B7" s="95" t="str">
        <f>[3]Julho!$J$5</f>
        <v>*</v>
      </c>
      <c r="C7" s="95" t="str">
        <f>[3]Julho!$J$6</f>
        <v>*</v>
      </c>
      <c r="D7" s="95" t="str">
        <f>[3]Julho!$J$7</f>
        <v>*</v>
      </c>
      <c r="E7" s="95" t="str">
        <f>[3]Julho!$J$8</f>
        <v>*</v>
      </c>
      <c r="F7" s="95" t="str">
        <f>[3]Julho!$J$9</f>
        <v>*</v>
      </c>
      <c r="G7" s="95" t="str">
        <f>[3]Julho!$J$10</f>
        <v>*</v>
      </c>
      <c r="H7" s="95" t="str">
        <f>[3]Julho!$J$11</f>
        <v>*</v>
      </c>
      <c r="I7" s="95" t="str">
        <f>[3]Julho!$J$12</f>
        <v>*</v>
      </c>
      <c r="J7" s="95" t="str">
        <f>[3]Julho!$J$13</f>
        <v>*</v>
      </c>
      <c r="K7" s="95" t="str">
        <f>[3]Julho!$J$14</f>
        <v>*</v>
      </c>
      <c r="L7" s="95" t="str">
        <f>[3]Julho!$J$15</f>
        <v>*</v>
      </c>
      <c r="M7" s="95" t="str">
        <f>[3]Julho!$J$16</f>
        <v>*</v>
      </c>
      <c r="N7" s="95" t="str">
        <f>[3]Julho!$J$17</f>
        <v>*</v>
      </c>
      <c r="O7" s="95" t="str">
        <f>[3]Julho!$J$18</f>
        <v>*</v>
      </c>
      <c r="P7" s="95" t="str">
        <f>[3]Julho!$J$19</f>
        <v>*</v>
      </c>
      <c r="Q7" s="95" t="str">
        <f>[3]Julho!$J$20</f>
        <v>*</v>
      </c>
      <c r="R7" s="95" t="str">
        <f>[3]Julho!$J$21</f>
        <v>*</v>
      </c>
      <c r="S7" s="95" t="str">
        <f>[3]Julho!$J$22</f>
        <v>*</v>
      </c>
      <c r="T7" s="95" t="str">
        <f>[3]Julho!$J$23</f>
        <v>*</v>
      </c>
      <c r="U7" s="95" t="str">
        <f>[3]Julho!$J$24</f>
        <v>*</v>
      </c>
      <c r="V7" s="95">
        <f>[3]Julho!$J$25</f>
        <v>36</v>
      </c>
      <c r="W7" s="95">
        <f>[3]Julho!$J$26</f>
        <v>41.4</v>
      </c>
      <c r="X7" s="95">
        <f>[3]Julho!$J$27</f>
        <v>26.28</v>
      </c>
      <c r="Y7" s="95">
        <f>[3]Julho!$J$28</f>
        <v>29.880000000000003</v>
      </c>
      <c r="Z7" s="95">
        <f>[3]Julho!$J$29</f>
        <v>32.76</v>
      </c>
      <c r="AA7" s="95">
        <f>[3]Julho!$J$30</f>
        <v>29.52</v>
      </c>
      <c r="AB7" s="95">
        <f>[3]Julho!$J$31</f>
        <v>32.76</v>
      </c>
      <c r="AC7" s="95">
        <f>[3]Julho!$J$32</f>
        <v>32.76</v>
      </c>
      <c r="AD7" s="95">
        <f>[3]Julho!$J$33</f>
        <v>23.040000000000003</v>
      </c>
      <c r="AE7" s="95">
        <f>[3]Julho!$J$34</f>
        <v>27.720000000000002</v>
      </c>
      <c r="AF7" s="95">
        <f>[3]Julho!$J$35</f>
        <v>21.96</v>
      </c>
      <c r="AG7" s="103">
        <f t="shared" si="3"/>
        <v>41.4</v>
      </c>
      <c r="AH7" s="102">
        <f t="shared" si="4"/>
        <v>30.370909090909095</v>
      </c>
    </row>
    <row r="8" spans="1:34" x14ac:dyDescent="0.2">
      <c r="A8" s="51" t="s">
        <v>1</v>
      </c>
      <c r="B8" s="95">
        <f>[4]Julho!$J$5</f>
        <v>18.720000000000002</v>
      </c>
      <c r="C8" s="95">
        <f>[4]Julho!$J$6</f>
        <v>28.08</v>
      </c>
      <c r="D8" s="95">
        <f>[4]Julho!$J$7</f>
        <v>20.88</v>
      </c>
      <c r="E8" s="95">
        <f>[4]Julho!$J$8</f>
        <v>30.6</v>
      </c>
      <c r="F8" s="95">
        <f>[4]Julho!$J$9</f>
        <v>22.32</v>
      </c>
      <c r="G8" s="95">
        <f>[4]Julho!$J$10</f>
        <v>23.400000000000002</v>
      </c>
      <c r="H8" s="95">
        <f>[4]Julho!$J$11</f>
        <v>42.84</v>
      </c>
      <c r="I8" s="95">
        <f>[4]Julho!$J$12</f>
        <v>33.480000000000004</v>
      </c>
      <c r="J8" s="95">
        <f>[4]Julho!$J$13</f>
        <v>23.400000000000002</v>
      </c>
      <c r="K8" s="95">
        <f>[4]Julho!$J$14</f>
        <v>34.200000000000003</v>
      </c>
      <c r="L8" s="95">
        <f>[4]Julho!$J$15</f>
        <v>34.56</v>
      </c>
      <c r="M8" s="95">
        <f>[4]Julho!$J$16</f>
        <v>39.24</v>
      </c>
      <c r="N8" s="95">
        <f>[4]Julho!$J$17</f>
        <v>31.680000000000003</v>
      </c>
      <c r="O8" s="95">
        <f>[4]Julho!$J$18</f>
        <v>30.96</v>
      </c>
      <c r="P8" s="95">
        <f>[4]Julho!$J$19</f>
        <v>21.96</v>
      </c>
      <c r="Q8" s="95">
        <f>[4]Julho!$J$20</f>
        <v>14.76</v>
      </c>
      <c r="R8" s="95">
        <f>[4]Julho!$J$21</f>
        <v>18.720000000000002</v>
      </c>
      <c r="S8" s="95">
        <f>[4]Julho!$J$22</f>
        <v>25.2</v>
      </c>
      <c r="T8" s="95">
        <f>[4]Julho!$J$23</f>
        <v>20.16</v>
      </c>
      <c r="U8" s="95">
        <f>[4]Julho!$J$24</f>
        <v>26.28</v>
      </c>
      <c r="V8" s="95">
        <f>[4]Julho!$J$25</f>
        <v>35.64</v>
      </c>
      <c r="W8" s="95">
        <f>[4]Julho!$J$26</f>
        <v>48.24</v>
      </c>
      <c r="X8" s="95">
        <f>[4]Julho!$J$27</f>
        <v>34.92</v>
      </c>
      <c r="Y8" s="95">
        <f>[4]Julho!$J$28</f>
        <v>21.96</v>
      </c>
      <c r="Z8" s="95">
        <f>[4]Julho!$J$29</f>
        <v>28.44</v>
      </c>
      <c r="AA8" s="95">
        <f>[4]Julho!$J$30</f>
        <v>28.08</v>
      </c>
      <c r="AB8" s="95">
        <f>[4]Julho!$J$31</f>
        <v>20.52</v>
      </c>
      <c r="AC8" s="95">
        <f>[4]Julho!$J$32</f>
        <v>21.96</v>
      </c>
      <c r="AD8" s="95">
        <f>[4]Julho!$J$33</f>
        <v>23.400000000000002</v>
      </c>
      <c r="AE8" s="95">
        <f>[4]Julho!$J$34</f>
        <v>17.28</v>
      </c>
      <c r="AF8" s="95">
        <f>[4]Julho!$J$35</f>
        <v>19.440000000000001</v>
      </c>
      <c r="AG8" s="103">
        <f t="shared" si="3"/>
        <v>48.24</v>
      </c>
      <c r="AH8" s="102">
        <f t="shared" si="4"/>
        <v>27.139354838709679</v>
      </c>
    </row>
    <row r="9" spans="1:34" x14ac:dyDescent="0.2">
      <c r="A9" s="51" t="s">
        <v>151</v>
      </c>
      <c r="B9" s="95" t="str">
        <f>[5]Julho!$J$5</f>
        <v>*</v>
      </c>
      <c r="C9" s="95" t="str">
        <f>[5]Julho!$J$6</f>
        <v>*</v>
      </c>
      <c r="D9" s="95" t="str">
        <f>[5]Julho!$J$7</f>
        <v>*</v>
      </c>
      <c r="E9" s="95" t="str">
        <f>[5]Julho!$J$8</f>
        <v>*</v>
      </c>
      <c r="F9" s="95" t="str">
        <f>[5]Julho!$J$9</f>
        <v>*</v>
      </c>
      <c r="G9" s="95" t="str">
        <f>[5]Julho!$J$10</f>
        <v>*</v>
      </c>
      <c r="H9" s="95" t="str">
        <f>[5]Julho!$J$11</f>
        <v>*</v>
      </c>
      <c r="I9" s="95" t="str">
        <f>[5]Julho!$J$12</f>
        <v>*</v>
      </c>
      <c r="J9" s="95" t="str">
        <f>[5]Julho!$J$13</f>
        <v>*</v>
      </c>
      <c r="K9" s="95" t="str">
        <f>[5]Julho!$J$14</f>
        <v>*</v>
      </c>
      <c r="L9" s="95" t="str">
        <f>[5]Julho!$J$15</f>
        <v>*</v>
      </c>
      <c r="M9" s="95" t="str">
        <f>[5]Julho!$J$16</f>
        <v>*</v>
      </c>
      <c r="N9" s="95" t="str">
        <f>[5]Julho!$J$17</f>
        <v>*</v>
      </c>
      <c r="O9" s="95" t="str">
        <f>[5]Julho!$J$18</f>
        <v>*</v>
      </c>
      <c r="P9" s="95" t="str">
        <f>[5]Julho!$J$19</f>
        <v>*</v>
      </c>
      <c r="Q9" s="95" t="str">
        <f>[5]Julho!$J$20</f>
        <v>*</v>
      </c>
      <c r="R9" s="95" t="str">
        <f>[5]Julho!$J$21</f>
        <v>*</v>
      </c>
      <c r="S9" s="95" t="str">
        <f>[5]Julho!$J$22</f>
        <v>*</v>
      </c>
      <c r="T9" s="95">
        <f>[5]Julho!$J$23</f>
        <v>26.64</v>
      </c>
      <c r="U9" s="95">
        <f>[5]Julho!$J$24</f>
        <v>41.4</v>
      </c>
      <c r="V9" s="95">
        <f>[5]Julho!$J$25</f>
        <v>47.519999999999996</v>
      </c>
      <c r="W9" s="95">
        <f>[5]Julho!$J$26</f>
        <v>54</v>
      </c>
      <c r="X9" s="95">
        <f>[5]Julho!$J$27</f>
        <v>33.480000000000004</v>
      </c>
      <c r="Y9" s="95">
        <f>[5]Julho!$J$28</f>
        <v>35.64</v>
      </c>
      <c r="Z9" s="95">
        <f>[5]Julho!$J$29</f>
        <v>38.159999999999997</v>
      </c>
      <c r="AA9" s="95">
        <f>[5]Julho!$J$30</f>
        <v>36.72</v>
      </c>
      <c r="AB9" s="95">
        <f>[5]Julho!$J$31</f>
        <v>33.480000000000004</v>
      </c>
      <c r="AC9" s="95">
        <f>[5]Julho!$J$32</f>
        <v>27</v>
      </c>
      <c r="AD9" s="95">
        <f>[5]Julho!$J$33</f>
        <v>21.6</v>
      </c>
      <c r="AE9" s="95">
        <f>[5]Julho!$J$34</f>
        <v>33.840000000000003</v>
      </c>
      <c r="AF9" s="95">
        <f>[5]Julho!$J$35</f>
        <v>32.4</v>
      </c>
      <c r="AG9" s="103">
        <f t="shared" si="3"/>
        <v>54</v>
      </c>
      <c r="AH9" s="102">
        <f t="shared" si="4"/>
        <v>35.529230769230779</v>
      </c>
    </row>
    <row r="10" spans="1:34" x14ac:dyDescent="0.2">
      <c r="A10" s="51" t="s">
        <v>95</v>
      </c>
      <c r="B10" s="95">
        <f>[6]Julho!$J$5</f>
        <v>29.16</v>
      </c>
      <c r="C10" s="95">
        <f>[6]Julho!$J$6</f>
        <v>35.28</v>
      </c>
      <c r="D10" s="95">
        <f>[6]Julho!$J$7</f>
        <v>37.440000000000005</v>
      </c>
      <c r="E10" s="95">
        <f>[6]Julho!$J$8</f>
        <v>34.92</v>
      </c>
      <c r="F10" s="95">
        <f>[6]Julho!$J$9</f>
        <v>28.8</v>
      </c>
      <c r="G10" s="95">
        <f>[6]Julho!$J$10</f>
        <v>33.480000000000004</v>
      </c>
      <c r="H10" s="95">
        <f>[6]Julho!$J$11</f>
        <v>39.24</v>
      </c>
      <c r="I10" s="95">
        <f>[6]Julho!$J$12</f>
        <v>46.080000000000005</v>
      </c>
      <c r="J10" s="95">
        <f>[6]Julho!$J$13</f>
        <v>28.44</v>
      </c>
      <c r="K10" s="95">
        <f>[6]Julho!$J$14</f>
        <v>36</v>
      </c>
      <c r="L10" s="95">
        <f>[6]Julho!$J$15</f>
        <v>37.080000000000005</v>
      </c>
      <c r="M10" s="95">
        <f>[6]Julho!$J$16</f>
        <v>47.16</v>
      </c>
      <c r="N10" s="95">
        <f>[6]Julho!$J$17</f>
        <v>41.76</v>
      </c>
      <c r="O10" s="95">
        <f>[6]Julho!$J$18</f>
        <v>48.24</v>
      </c>
      <c r="P10" s="95">
        <f>[6]Julho!$J$19</f>
        <v>31.680000000000003</v>
      </c>
      <c r="Q10" s="95">
        <f>[6]Julho!$J$20</f>
        <v>26.64</v>
      </c>
      <c r="R10" s="95">
        <f>[6]Julho!$J$21</f>
        <v>26.28</v>
      </c>
      <c r="S10" s="95">
        <f>[6]Julho!$J$22</f>
        <v>30.6</v>
      </c>
      <c r="T10" s="95">
        <f>[6]Julho!$J$23</f>
        <v>36.72</v>
      </c>
      <c r="U10" s="95">
        <f>[6]Julho!$J$24</f>
        <v>41.04</v>
      </c>
      <c r="V10" s="95">
        <f>[6]Julho!$J$25</f>
        <v>45.72</v>
      </c>
      <c r="W10" s="95">
        <f>[6]Julho!$J$26</f>
        <v>46.080000000000005</v>
      </c>
      <c r="X10" s="95">
        <f>[6]Julho!$J$27</f>
        <v>39.96</v>
      </c>
      <c r="Y10" s="95">
        <f>[6]Julho!$J$28</f>
        <v>35.64</v>
      </c>
      <c r="Z10" s="95">
        <f>[6]Julho!$J$29</f>
        <v>32.04</v>
      </c>
      <c r="AA10" s="95">
        <f>[6]Julho!$J$30</f>
        <v>29.16</v>
      </c>
      <c r="AB10" s="95">
        <f>[6]Julho!$J$31</f>
        <v>34.200000000000003</v>
      </c>
      <c r="AC10" s="95">
        <f>[6]Julho!$J$32</f>
        <v>35.28</v>
      </c>
      <c r="AD10" s="95">
        <f>[6]Julho!$J$33</f>
        <v>42.84</v>
      </c>
      <c r="AE10" s="95">
        <f>[6]Julho!$J$34</f>
        <v>33.840000000000003</v>
      </c>
      <c r="AF10" s="95">
        <f>[6]Julho!$J$35</f>
        <v>33.840000000000003</v>
      </c>
      <c r="AG10" s="103">
        <f t="shared" si="3"/>
        <v>48.24</v>
      </c>
      <c r="AH10" s="102">
        <f t="shared" si="4"/>
        <v>36.27870967741935</v>
      </c>
    </row>
    <row r="11" spans="1:34" x14ac:dyDescent="0.2">
      <c r="A11" s="51" t="s">
        <v>52</v>
      </c>
      <c r="B11" s="95">
        <f>[7]Julho!$J$5</f>
        <v>23.759999999999998</v>
      </c>
      <c r="C11" s="95">
        <f>[7]Julho!$J$6</f>
        <v>26.28</v>
      </c>
      <c r="D11" s="95">
        <f>[7]Julho!$J$7</f>
        <v>35.28</v>
      </c>
      <c r="E11" s="95">
        <f>[7]Julho!$J$8</f>
        <v>39.6</v>
      </c>
      <c r="F11" s="95">
        <f>[7]Julho!$J$9</f>
        <v>30.240000000000002</v>
      </c>
      <c r="G11" s="95">
        <f>[7]Julho!$J$10</f>
        <v>30.240000000000002</v>
      </c>
      <c r="H11" s="95">
        <f>[7]Julho!$J$11</f>
        <v>27.36</v>
      </c>
      <c r="I11" s="95">
        <f>[7]Julho!$J$12</f>
        <v>39.6</v>
      </c>
      <c r="J11" s="95">
        <f>[7]Julho!$J$13</f>
        <v>20.16</v>
      </c>
      <c r="K11" s="95">
        <f>[7]Julho!$J$14</f>
        <v>21.96</v>
      </c>
      <c r="L11" s="95">
        <f>[7]Julho!$J$15</f>
        <v>26.28</v>
      </c>
      <c r="M11" s="95">
        <f>[7]Julho!$J$16</f>
        <v>42.480000000000004</v>
      </c>
      <c r="N11" s="95">
        <f>[7]Julho!$J$17</f>
        <v>51.84</v>
      </c>
      <c r="O11" s="95">
        <f>[7]Julho!$J$18</f>
        <v>30.6</v>
      </c>
      <c r="P11" s="95">
        <f>[7]Julho!$J$19</f>
        <v>28.08</v>
      </c>
      <c r="Q11" s="95">
        <f>[7]Julho!$J$20</f>
        <v>25.92</v>
      </c>
      <c r="R11" s="95">
        <f>[7]Julho!$J$21</f>
        <v>23.759999999999998</v>
      </c>
      <c r="S11" s="95">
        <f>[7]Julho!$J$22</f>
        <v>25.56</v>
      </c>
      <c r="T11" s="95">
        <f>[7]Julho!$J$23</f>
        <v>32.76</v>
      </c>
      <c r="U11" s="95">
        <f>[7]Julho!$J$24</f>
        <v>38.519999999999996</v>
      </c>
      <c r="V11" s="95">
        <f>[7]Julho!$J$25</f>
        <v>37.800000000000004</v>
      </c>
      <c r="W11" s="95">
        <f>[7]Julho!$J$26</f>
        <v>38.159999999999997</v>
      </c>
      <c r="X11" s="95">
        <f>[7]Julho!$J$27</f>
        <v>24.840000000000003</v>
      </c>
      <c r="Y11" s="95">
        <f>[7]Julho!$J$28</f>
        <v>27.720000000000002</v>
      </c>
      <c r="Z11" s="95">
        <f>[7]Julho!$J$29</f>
        <v>28.44</v>
      </c>
      <c r="AA11" s="95">
        <f>[7]Julho!$J$30</f>
        <v>28.08</v>
      </c>
      <c r="AB11" s="95">
        <f>[7]Julho!$J$31</f>
        <v>31.319999999999997</v>
      </c>
      <c r="AC11" s="95">
        <f>[7]Julho!$J$32</f>
        <v>44.64</v>
      </c>
      <c r="AD11" s="95">
        <f>[7]Julho!$J$33</f>
        <v>28.44</v>
      </c>
      <c r="AE11" s="95">
        <f>[7]Julho!$J$34</f>
        <v>33.840000000000003</v>
      </c>
      <c r="AF11" s="95">
        <f>[7]Julho!$J$35</f>
        <v>28.44</v>
      </c>
      <c r="AG11" s="103">
        <f t="shared" si="3"/>
        <v>51.84</v>
      </c>
      <c r="AH11" s="102">
        <f t="shared" si="4"/>
        <v>31.354838709677427</v>
      </c>
    </row>
    <row r="12" spans="1:34" hidden="1" x14ac:dyDescent="0.2">
      <c r="A12" s="51" t="s">
        <v>31</v>
      </c>
      <c r="B12" s="95" t="str">
        <f>[8]Julho!$J$5</f>
        <v>*</v>
      </c>
      <c r="C12" s="95" t="str">
        <f>[8]Julho!$J$6</f>
        <v>*</v>
      </c>
      <c r="D12" s="95" t="str">
        <f>[8]Julho!$J$7</f>
        <v>*</v>
      </c>
      <c r="E12" s="95" t="str">
        <f>[8]Julho!$J$8</f>
        <v>*</v>
      </c>
      <c r="F12" s="95" t="str">
        <f>[8]Julho!$J$9</f>
        <v>*</v>
      </c>
      <c r="G12" s="95" t="str">
        <f>[8]Julho!$J$10</f>
        <v>*</v>
      </c>
      <c r="H12" s="95" t="str">
        <f>[8]Julho!$J$11</f>
        <v>*</v>
      </c>
      <c r="I12" s="95" t="str">
        <f>[8]Julho!$J$12</f>
        <v>*</v>
      </c>
      <c r="J12" s="95" t="str">
        <f>[8]Julho!$J$13</f>
        <v>*</v>
      </c>
      <c r="K12" s="95" t="str">
        <f>[8]Julho!$J$14</f>
        <v>*</v>
      </c>
      <c r="L12" s="95" t="str">
        <f>[8]Julho!$J$15</f>
        <v>*</v>
      </c>
      <c r="M12" s="95" t="str">
        <f>[8]Julho!$J$16</f>
        <v>*</v>
      </c>
      <c r="N12" s="95" t="str">
        <f>[8]Julho!$J$17</f>
        <v>*</v>
      </c>
      <c r="O12" s="95" t="str">
        <f>[8]Julho!$J$18</f>
        <v>*</v>
      </c>
      <c r="P12" s="95" t="str">
        <f>[8]Julho!$J$19</f>
        <v>*</v>
      </c>
      <c r="Q12" s="95" t="str">
        <f>[8]Julho!$J$20</f>
        <v>*</v>
      </c>
      <c r="R12" s="95" t="str">
        <f>[8]Julho!$J$21</f>
        <v>*</v>
      </c>
      <c r="S12" s="95" t="str">
        <f>[8]Julho!$J$22</f>
        <v>*</v>
      </c>
      <c r="T12" s="95" t="str">
        <f>[8]Julho!$J$23</f>
        <v>*</v>
      </c>
      <c r="U12" s="95" t="str">
        <f>[8]Julho!$J$24</f>
        <v>*</v>
      </c>
      <c r="V12" s="95" t="str">
        <f>[8]Julho!$J$25</f>
        <v>*</v>
      </c>
      <c r="W12" s="95" t="str">
        <f>[8]Julho!$J$26</f>
        <v>*</v>
      </c>
      <c r="X12" s="95" t="str">
        <f>[8]Julho!$J$27</f>
        <v>*</v>
      </c>
      <c r="Y12" s="95" t="str">
        <f>[8]Julho!$J$28</f>
        <v>*</v>
      </c>
      <c r="Z12" s="95" t="str">
        <f>[8]Julho!$J$29</f>
        <v>*</v>
      </c>
      <c r="AA12" s="95" t="str">
        <f>[8]Julho!$J$30</f>
        <v>*</v>
      </c>
      <c r="AB12" s="95" t="str">
        <f>[8]Julho!$J$31</f>
        <v>*</v>
      </c>
      <c r="AC12" s="95" t="str">
        <f>[8]Julho!$J$32</f>
        <v>*</v>
      </c>
      <c r="AD12" s="95" t="str">
        <f>[8]Julho!$J$33</f>
        <v>*</v>
      </c>
      <c r="AE12" s="95" t="str">
        <f>[8]Julho!$J$34</f>
        <v>*</v>
      </c>
      <c r="AF12" s="95" t="str">
        <f>[8]Julho!$J$35</f>
        <v>*</v>
      </c>
      <c r="AG12" s="103" t="s">
        <v>207</v>
      </c>
      <c r="AH12" s="102" t="s">
        <v>207</v>
      </c>
    </row>
    <row r="13" spans="1:34" x14ac:dyDescent="0.2">
      <c r="A13" s="51" t="s">
        <v>98</v>
      </c>
      <c r="B13" s="95">
        <f>[9]Julho!$J$5</f>
        <v>19.8</v>
      </c>
      <c r="C13" s="95">
        <f>[9]Julho!$J$6</f>
        <v>28.08</v>
      </c>
      <c r="D13" s="95">
        <f>[9]Julho!$J$7</f>
        <v>26.28</v>
      </c>
      <c r="E13" s="95">
        <f>[9]Julho!$J$8</f>
        <v>29.52</v>
      </c>
      <c r="F13" s="95">
        <f>[9]Julho!$J$9</f>
        <v>20.88</v>
      </c>
      <c r="G13" s="95">
        <f>[9]Julho!$J$10</f>
        <v>23.759999999999998</v>
      </c>
      <c r="H13" s="95">
        <f>[9]Julho!$J$11</f>
        <v>42.12</v>
      </c>
      <c r="I13" s="95">
        <f>[9]Julho!$J$12</f>
        <v>37.800000000000004</v>
      </c>
      <c r="J13" s="95">
        <f>[9]Julho!$J$13</f>
        <v>30.6</v>
      </c>
      <c r="K13" s="95">
        <f>[9]Julho!$J$14</f>
        <v>41.4</v>
      </c>
      <c r="L13" s="95">
        <f>[9]Julho!$J$15</f>
        <v>36.36</v>
      </c>
      <c r="M13" s="95">
        <f>[9]Julho!$J$16</f>
        <v>54.72</v>
      </c>
      <c r="N13" s="95">
        <f>[9]Julho!$J$17</f>
        <v>51.12</v>
      </c>
      <c r="O13" s="95">
        <f>[9]Julho!$J$18</f>
        <v>42.84</v>
      </c>
      <c r="P13" s="95">
        <f>[9]Julho!$J$19</f>
        <v>27.36</v>
      </c>
      <c r="Q13" s="95">
        <f>[9]Julho!$J$20</f>
        <v>14.04</v>
      </c>
      <c r="R13" s="95">
        <f>[9]Julho!$J$21</f>
        <v>37.800000000000004</v>
      </c>
      <c r="S13" s="95">
        <f>[9]Julho!$J$22</f>
        <v>37.080000000000005</v>
      </c>
      <c r="T13" s="95">
        <f>[9]Julho!$J$23</f>
        <v>27.720000000000002</v>
      </c>
      <c r="U13" s="95">
        <f>[9]Julho!$J$24</f>
        <v>29.52</v>
      </c>
      <c r="V13" s="95">
        <f>[9]Julho!$J$25</f>
        <v>50.76</v>
      </c>
      <c r="W13" s="95">
        <f>[9]Julho!$J$26</f>
        <v>54.36</v>
      </c>
      <c r="X13" s="95">
        <f>[9]Julho!$J$27</f>
        <v>35.28</v>
      </c>
      <c r="Y13" s="95">
        <f>[9]Julho!$J$28</f>
        <v>34.56</v>
      </c>
      <c r="Z13" s="95">
        <f>[9]Julho!$J$29</f>
        <v>37.080000000000005</v>
      </c>
      <c r="AA13" s="95">
        <f>[9]Julho!$J$30</f>
        <v>21.240000000000002</v>
      </c>
      <c r="AB13" s="95">
        <f>[9]Julho!$J$31</f>
        <v>24.12</v>
      </c>
      <c r="AC13" s="95">
        <f>[9]Julho!$J$32</f>
        <v>36</v>
      </c>
      <c r="AD13" s="95">
        <f>[9]Julho!$J$33</f>
        <v>23.040000000000003</v>
      </c>
      <c r="AE13" s="95">
        <f>[9]Julho!$J$34</f>
        <v>23.400000000000002</v>
      </c>
      <c r="AF13" s="95">
        <f>[9]Julho!$J$35</f>
        <v>22.68</v>
      </c>
      <c r="AG13" s="103">
        <f t="shared" si="3"/>
        <v>54.72</v>
      </c>
      <c r="AH13" s="102">
        <f t="shared" si="4"/>
        <v>32.945806451612903</v>
      </c>
    </row>
    <row r="14" spans="1:34" hidden="1" x14ac:dyDescent="0.2">
      <c r="A14" s="51" t="s">
        <v>102</v>
      </c>
      <c r="B14" s="95" t="str">
        <f>[10]Julho!$J$5</f>
        <v>*</v>
      </c>
      <c r="C14" s="95" t="str">
        <f>[10]Julho!$J$6</f>
        <v>*</v>
      </c>
      <c r="D14" s="95" t="str">
        <f>[10]Julho!$J$7</f>
        <v>*</v>
      </c>
      <c r="E14" s="95" t="str">
        <f>[10]Julho!$J$8</f>
        <v>*</v>
      </c>
      <c r="F14" s="95" t="str">
        <f>[10]Julho!$J$9</f>
        <v>*</v>
      </c>
      <c r="G14" s="95" t="str">
        <f>[10]Julho!$J$10</f>
        <v>*</v>
      </c>
      <c r="H14" s="95" t="str">
        <f>[10]Julho!$J$11</f>
        <v>*</v>
      </c>
      <c r="I14" s="95" t="str">
        <f>[10]Julho!$J$12</f>
        <v>*</v>
      </c>
      <c r="J14" s="95" t="str">
        <f>[10]Julho!$J$13</f>
        <v>*</v>
      </c>
      <c r="K14" s="95" t="str">
        <f>[10]Julho!$J$14</f>
        <v>*</v>
      </c>
      <c r="L14" s="95" t="str">
        <f>[10]Julho!$J$15</f>
        <v>*</v>
      </c>
      <c r="M14" s="95" t="str">
        <f>[10]Julho!$J$16</f>
        <v>*</v>
      </c>
      <c r="N14" s="95" t="str">
        <f>[10]Julho!$J$17</f>
        <v>*</v>
      </c>
      <c r="O14" s="95" t="str">
        <f>[10]Julho!$J$18</f>
        <v>*</v>
      </c>
      <c r="P14" s="95" t="str">
        <f>[10]Julho!$J$19</f>
        <v>*</v>
      </c>
      <c r="Q14" s="95" t="str">
        <f>[10]Julho!$J$20</f>
        <v>*</v>
      </c>
      <c r="R14" s="95" t="str">
        <f>[10]Julho!$J$21</f>
        <v>*</v>
      </c>
      <c r="S14" s="95" t="str">
        <f>[10]Julho!$J$22</f>
        <v>*</v>
      </c>
      <c r="T14" s="95" t="str">
        <f>[10]Julho!$J$23</f>
        <v>*</v>
      </c>
      <c r="U14" s="95" t="str">
        <f>[10]Julho!$J$24</f>
        <v>*</v>
      </c>
      <c r="V14" s="95" t="str">
        <f>[10]Julho!$J$25</f>
        <v>*</v>
      </c>
      <c r="W14" s="95" t="str">
        <f>[10]Julho!$J$26</f>
        <v>*</v>
      </c>
      <c r="X14" s="95" t="str">
        <f>[10]Julho!$J$27</f>
        <v>*</v>
      </c>
      <c r="Y14" s="95" t="str">
        <f>[10]Julho!$J$28</f>
        <v>*</v>
      </c>
      <c r="Z14" s="95" t="str">
        <f>[10]Julho!$J$29</f>
        <v>*</v>
      </c>
      <c r="AA14" s="95" t="str">
        <f>[10]Julho!$J$30</f>
        <v>*</v>
      </c>
      <c r="AB14" s="95" t="str">
        <f>[10]Julho!$J$31</f>
        <v>*</v>
      </c>
      <c r="AC14" s="95" t="str">
        <f>[10]Julho!$J$32</f>
        <v>*</v>
      </c>
      <c r="AD14" s="95" t="str">
        <f>[10]Julho!$J$33</f>
        <v>*</v>
      </c>
      <c r="AE14" s="95" t="str">
        <f>[10]Julho!$J$34</f>
        <v>*</v>
      </c>
      <c r="AF14" s="95" t="str">
        <f>[10]Julho!$J$35</f>
        <v>*</v>
      </c>
      <c r="AG14" s="103" t="s">
        <v>207</v>
      </c>
      <c r="AH14" s="102" t="s">
        <v>207</v>
      </c>
    </row>
    <row r="15" spans="1:34" x14ac:dyDescent="0.2">
      <c r="A15" s="51" t="s">
        <v>105</v>
      </c>
      <c r="B15" s="95">
        <f>[11]Julho!$J$5</f>
        <v>22.32</v>
      </c>
      <c r="C15" s="95">
        <f>[11]Julho!$J$6</f>
        <v>25.2</v>
      </c>
      <c r="D15" s="95">
        <f>[11]Julho!$J$7</f>
        <v>27</v>
      </c>
      <c r="E15" s="95">
        <f>[11]Julho!$J$8</f>
        <v>40.680000000000007</v>
      </c>
      <c r="F15" s="95">
        <f>[11]Julho!$J$9</f>
        <v>42.12</v>
      </c>
      <c r="G15" s="95">
        <f>[11]Julho!$J$10</f>
        <v>47.519999999999996</v>
      </c>
      <c r="H15" s="95">
        <f>[11]Julho!$J$11</f>
        <v>38.519999999999996</v>
      </c>
      <c r="I15" s="95">
        <f>[11]Julho!$J$12</f>
        <v>50.4</v>
      </c>
      <c r="J15" s="95">
        <f>[11]Julho!$J$13</f>
        <v>33.840000000000003</v>
      </c>
      <c r="K15" s="95">
        <f>[11]Julho!$J$14</f>
        <v>37.440000000000005</v>
      </c>
      <c r="L15" s="95">
        <f>[11]Julho!$J$15</f>
        <v>37.080000000000005</v>
      </c>
      <c r="M15" s="95">
        <f>[11]Julho!$J$16</f>
        <v>57.24</v>
      </c>
      <c r="N15" s="95">
        <f>[11]Julho!$J$17</f>
        <v>58.32</v>
      </c>
      <c r="O15" s="95">
        <f>[11]Julho!$J$18</f>
        <v>40.680000000000007</v>
      </c>
      <c r="P15" s="95">
        <f>[11]Julho!$J$19</f>
        <v>34.92</v>
      </c>
      <c r="Q15" s="95">
        <f>[11]Julho!$J$20</f>
        <v>25.2</v>
      </c>
      <c r="R15" s="95">
        <f>[11]Julho!$J$21</f>
        <v>31.319999999999997</v>
      </c>
      <c r="S15" s="95">
        <f>[11]Julho!$J$22</f>
        <v>26.64</v>
      </c>
      <c r="T15" s="95">
        <f>[11]Julho!$J$23</f>
        <v>22.68</v>
      </c>
      <c r="U15" s="95">
        <f>[11]Julho!$J$24</f>
        <v>43.92</v>
      </c>
      <c r="V15" s="95">
        <f>[11]Julho!$J$25</f>
        <v>43.92</v>
      </c>
      <c r="W15" s="95">
        <f>[11]Julho!$J$26</f>
        <v>44.64</v>
      </c>
      <c r="X15" s="95">
        <f>[11]Julho!$J$27</f>
        <v>32.4</v>
      </c>
      <c r="Y15" s="95">
        <f>[11]Julho!$J$28</f>
        <v>32.76</v>
      </c>
      <c r="Z15" s="95">
        <f>[11]Julho!$J$29</f>
        <v>39.6</v>
      </c>
      <c r="AA15" s="95">
        <f>[11]Julho!$J$30</f>
        <v>36</v>
      </c>
      <c r="AB15" s="95">
        <f>[11]Julho!$J$31</f>
        <v>30.6</v>
      </c>
      <c r="AC15" s="95">
        <f>[11]Julho!$J$32</f>
        <v>42.480000000000004</v>
      </c>
      <c r="AD15" s="95">
        <f>[11]Julho!$J$33</f>
        <v>23.759999999999998</v>
      </c>
      <c r="AE15" s="95">
        <f>[11]Julho!$J$34</f>
        <v>30.6</v>
      </c>
      <c r="AF15" s="95">
        <f>[11]Julho!$J$35</f>
        <v>29.880000000000003</v>
      </c>
      <c r="AG15" s="103">
        <f t="shared" si="3"/>
        <v>58.32</v>
      </c>
      <c r="AH15" s="102">
        <f t="shared" si="4"/>
        <v>36.441290322580642</v>
      </c>
    </row>
    <row r="16" spans="1:34" x14ac:dyDescent="0.2">
      <c r="A16" s="51" t="s">
        <v>152</v>
      </c>
      <c r="B16" s="95">
        <f>[12]Julho!$J$5</f>
        <v>33.119999999999997</v>
      </c>
      <c r="C16" s="95">
        <f>[12]Julho!$J$6</f>
        <v>35.64</v>
      </c>
      <c r="D16" s="95">
        <f>[12]Julho!$J$7</f>
        <v>43.2</v>
      </c>
      <c r="E16" s="95">
        <f>[12]Julho!$J$8</f>
        <v>34.200000000000003</v>
      </c>
      <c r="F16" s="95">
        <f>[12]Julho!$J$9</f>
        <v>27.720000000000002</v>
      </c>
      <c r="G16" s="95">
        <f>[12]Julho!$J$10</f>
        <v>39.96</v>
      </c>
      <c r="H16" s="95">
        <f>[12]Julho!$J$11</f>
        <v>34.56</v>
      </c>
      <c r="I16" s="95">
        <f>[12]Julho!$J$12</f>
        <v>34.200000000000003</v>
      </c>
      <c r="J16" s="95">
        <f>[12]Julho!$J$13</f>
        <v>27</v>
      </c>
      <c r="K16" s="95">
        <f>[12]Julho!$J$14</f>
        <v>29.16</v>
      </c>
      <c r="L16" s="95">
        <f>[12]Julho!$J$15</f>
        <v>33.480000000000004</v>
      </c>
      <c r="M16" s="95">
        <f>[12]Julho!$J$16</f>
        <v>35.28</v>
      </c>
      <c r="N16" s="95">
        <f>[12]Julho!$J$17</f>
        <v>43.92</v>
      </c>
      <c r="O16" s="95">
        <f>[12]Julho!$J$18</f>
        <v>42.84</v>
      </c>
      <c r="P16" s="95">
        <f>[12]Julho!$J$19</f>
        <v>27.720000000000002</v>
      </c>
      <c r="Q16" s="95">
        <f>[12]Julho!$J$20</f>
        <v>23.400000000000002</v>
      </c>
      <c r="R16" s="95">
        <f>[12]Julho!$J$21</f>
        <v>28.8</v>
      </c>
      <c r="S16" s="95">
        <f>[12]Julho!$J$22</f>
        <v>41.76</v>
      </c>
      <c r="T16" s="95">
        <f>[12]Julho!$J$23</f>
        <v>39.6</v>
      </c>
      <c r="U16" s="95">
        <f>[12]Julho!$J$24</f>
        <v>34.200000000000003</v>
      </c>
      <c r="V16" s="95">
        <f>[12]Julho!$J$25</f>
        <v>37.080000000000005</v>
      </c>
      <c r="W16" s="95">
        <f>[12]Julho!$J$26</f>
        <v>42.480000000000004</v>
      </c>
      <c r="X16" s="95">
        <f>[12]Julho!$J$27</f>
        <v>28.8</v>
      </c>
      <c r="Y16" s="95">
        <f>[12]Julho!$J$28</f>
        <v>30.6</v>
      </c>
      <c r="Z16" s="95">
        <f>[12]Julho!$J$29</f>
        <v>28.08</v>
      </c>
      <c r="AA16" s="95">
        <f>[12]Julho!$J$30</f>
        <v>27</v>
      </c>
      <c r="AB16" s="95">
        <f>[12]Julho!$J$31</f>
        <v>29.52</v>
      </c>
      <c r="AC16" s="95">
        <f>[12]Julho!$J$32</f>
        <v>33.840000000000003</v>
      </c>
      <c r="AD16" s="95">
        <f>[12]Julho!$J$33</f>
        <v>39.24</v>
      </c>
      <c r="AE16" s="95">
        <f>[12]Julho!$J$34</f>
        <v>30.240000000000002</v>
      </c>
      <c r="AF16" s="95">
        <f>[12]Julho!$J$35</f>
        <v>33.840000000000003</v>
      </c>
      <c r="AG16" s="103">
        <f t="shared" si="3"/>
        <v>43.92</v>
      </c>
      <c r="AH16" s="102">
        <f t="shared" si="4"/>
        <v>33.886451612903237</v>
      </c>
    </row>
    <row r="17" spans="1:38" x14ac:dyDescent="0.2">
      <c r="A17" s="51" t="s">
        <v>2</v>
      </c>
      <c r="B17" s="95">
        <f>[13]Julho!$J$5</f>
        <v>33.480000000000004</v>
      </c>
      <c r="C17" s="95">
        <f>[13]Julho!$J$6</f>
        <v>41.76</v>
      </c>
      <c r="D17" s="95">
        <f>[13]Julho!$J$7</f>
        <v>46.080000000000005</v>
      </c>
      <c r="E17" s="95">
        <f>[13]Julho!$J$8</f>
        <v>42.480000000000004</v>
      </c>
      <c r="F17" s="95">
        <f>[13]Julho!$J$9</f>
        <v>39.96</v>
      </c>
      <c r="G17" s="95">
        <f>[13]Julho!$J$10</f>
        <v>34.56</v>
      </c>
      <c r="H17" s="95">
        <f>[13]Julho!$J$11</f>
        <v>43.92</v>
      </c>
      <c r="I17" s="95">
        <f>[13]Julho!$J$12</f>
        <v>47.16</v>
      </c>
      <c r="J17" s="95">
        <f>[13]Julho!$J$13</f>
        <v>26.28</v>
      </c>
      <c r="K17" s="95">
        <f>[13]Julho!$J$14</f>
        <v>34.56</v>
      </c>
      <c r="L17" s="95">
        <f>[13]Julho!$J$15</f>
        <v>32.4</v>
      </c>
      <c r="M17" s="95">
        <f>[13]Julho!$J$16</f>
        <v>51.84</v>
      </c>
      <c r="N17" s="95">
        <f>[13]Julho!$J$17</f>
        <v>41.04</v>
      </c>
      <c r="O17" s="95">
        <f>[13]Julho!$J$18</f>
        <v>43.2</v>
      </c>
      <c r="P17" s="95">
        <f>[13]Julho!$J$19</f>
        <v>47.16</v>
      </c>
      <c r="Q17" s="95">
        <f>[13]Julho!$J$20</f>
        <v>22.68</v>
      </c>
      <c r="R17" s="95">
        <f>[13]Julho!$J$21</f>
        <v>26.64</v>
      </c>
      <c r="S17" s="95">
        <f>[13]Julho!$J$22</f>
        <v>29.880000000000003</v>
      </c>
      <c r="T17" s="95">
        <f>[13]Julho!$J$23</f>
        <v>31.680000000000003</v>
      </c>
      <c r="U17" s="95">
        <f>[13]Julho!$J$24</f>
        <v>50.76</v>
      </c>
      <c r="V17" s="95">
        <f>[13]Julho!$J$25</f>
        <v>43.2</v>
      </c>
      <c r="W17" s="95">
        <f>[13]Julho!$J$26</f>
        <v>42.480000000000004</v>
      </c>
      <c r="X17" s="95">
        <f>[13]Julho!$J$27</f>
        <v>32.04</v>
      </c>
      <c r="Y17" s="95">
        <f>[13]Julho!$J$28</f>
        <v>37.800000000000004</v>
      </c>
      <c r="Z17" s="95">
        <f>[13]Julho!$J$29</f>
        <v>32.4</v>
      </c>
      <c r="AA17" s="95">
        <f>[13]Julho!$J$30</f>
        <v>31.319999999999997</v>
      </c>
      <c r="AB17" s="95">
        <f>[13]Julho!$J$31</f>
        <v>36.72</v>
      </c>
      <c r="AC17" s="95">
        <f>[13]Julho!$J$32</f>
        <v>33.480000000000004</v>
      </c>
      <c r="AD17" s="95">
        <f>[13]Julho!$J$33</f>
        <v>38.519999999999996</v>
      </c>
      <c r="AE17" s="95">
        <f>[13]Julho!$J$34</f>
        <v>33.840000000000003</v>
      </c>
      <c r="AF17" s="95">
        <f>[13]Julho!$J$35</f>
        <v>34.92</v>
      </c>
      <c r="AG17" s="103">
        <f t="shared" si="3"/>
        <v>51.84</v>
      </c>
      <c r="AH17" s="102">
        <f t="shared" si="4"/>
        <v>37.556129032258056</v>
      </c>
      <c r="AJ17" s="12" t="s">
        <v>35</v>
      </c>
      <c r="AK17" t="s">
        <v>35</v>
      </c>
    </row>
    <row r="18" spans="1:38" hidden="1" x14ac:dyDescent="0.2">
      <c r="A18" s="51" t="s">
        <v>3</v>
      </c>
      <c r="B18" s="95" t="str">
        <f>[14]Julho!$J$5</f>
        <v>*</v>
      </c>
      <c r="C18" s="95" t="str">
        <f>[14]Julho!$J$6</f>
        <v>*</v>
      </c>
      <c r="D18" s="95" t="str">
        <f>[14]Julho!$J$7</f>
        <v>*</v>
      </c>
      <c r="E18" s="95" t="str">
        <f>[14]Julho!$J$8</f>
        <v>*</v>
      </c>
      <c r="F18" s="95" t="str">
        <f>[14]Julho!$J$9</f>
        <v>*</v>
      </c>
      <c r="G18" s="95" t="str">
        <f>[14]Julho!$J$10</f>
        <v>*</v>
      </c>
      <c r="H18" s="95" t="str">
        <f>[14]Julho!$J$11</f>
        <v>*</v>
      </c>
      <c r="I18" s="95" t="str">
        <f>[14]Julho!$J$12</f>
        <v>*</v>
      </c>
      <c r="J18" s="95" t="str">
        <f>[14]Julho!$J$13</f>
        <v>*</v>
      </c>
      <c r="K18" s="95" t="str">
        <f>[14]Julho!$J$14</f>
        <v>*</v>
      </c>
      <c r="L18" s="95" t="str">
        <f>[14]Julho!$J$15</f>
        <v>*</v>
      </c>
      <c r="M18" s="95" t="str">
        <f>[14]Julho!$J$16</f>
        <v>*</v>
      </c>
      <c r="N18" s="95" t="str">
        <f>[14]Julho!$J$17</f>
        <v>*</v>
      </c>
      <c r="O18" s="95" t="str">
        <f>[14]Julho!$J$18</f>
        <v>*</v>
      </c>
      <c r="P18" s="95" t="str">
        <f>[14]Julho!$J$19</f>
        <v>*</v>
      </c>
      <c r="Q18" s="95" t="str">
        <f>[14]Julho!$J$20</f>
        <v>*</v>
      </c>
      <c r="R18" s="95" t="str">
        <f>[14]Julho!$J$21</f>
        <v>*</v>
      </c>
      <c r="S18" s="95" t="str">
        <f>[14]Julho!$J$22</f>
        <v>*</v>
      </c>
      <c r="T18" s="95" t="str">
        <f>[14]Julho!$J$23</f>
        <v>*</v>
      </c>
      <c r="U18" s="95" t="str">
        <f>[14]Julho!$J$24</f>
        <v>*</v>
      </c>
      <c r="V18" s="95" t="str">
        <f>[14]Julho!$J$25</f>
        <v>*</v>
      </c>
      <c r="W18" s="95" t="str">
        <f>[14]Julho!$J$26</f>
        <v>*</v>
      </c>
      <c r="X18" s="95" t="str">
        <f>[14]Julho!$J$27</f>
        <v>*</v>
      </c>
      <c r="Y18" s="95" t="str">
        <f>[14]Julho!$J$28</f>
        <v>*</v>
      </c>
      <c r="Z18" s="95" t="str">
        <f>[14]Julho!$J$29</f>
        <v>*</v>
      </c>
      <c r="AA18" s="95" t="str">
        <f>[14]Julho!$J$30</f>
        <v>*</v>
      </c>
      <c r="AB18" s="95" t="str">
        <f>[14]Julho!$J$31</f>
        <v>*</v>
      </c>
      <c r="AC18" s="95" t="str">
        <f>[14]Julho!$J$32</f>
        <v>*</v>
      </c>
      <c r="AD18" s="95" t="str">
        <f>[14]Julho!$J$33</f>
        <v>*</v>
      </c>
      <c r="AE18" s="95" t="str">
        <f>[14]Julho!$J$34</f>
        <v>*</v>
      </c>
      <c r="AF18" s="95" t="str">
        <f>[14]Julho!$J$35</f>
        <v>*</v>
      </c>
      <c r="AG18" s="103" t="s">
        <v>207</v>
      </c>
      <c r="AH18" s="102" t="s">
        <v>207</v>
      </c>
      <c r="AI18" s="12" t="s">
        <v>35</v>
      </c>
      <c r="AJ18" s="12" t="s">
        <v>35</v>
      </c>
    </row>
    <row r="19" spans="1:38" x14ac:dyDescent="0.2">
      <c r="A19" s="51" t="s">
        <v>4</v>
      </c>
      <c r="B19" s="95">
        <f>[15]Julho!$J$5</f>
        <v>29.16</v>
      </c>
      <c r="C19" s="95">
        <f>[15]Julho!$J$6</f>
        <v>32.76</v>
      </c>
      <c r="D19" s="95">
        <f>[15]Julho!$J$7</f>
        <v>31.680000000000003</v>
      </c>
      <c r="E19" s="95">
        <f>[15]Julho!$J$8</f>
        <v>28.08</v>
      </c>
      <c r="F19" s="95">
        <f>[15]Julho!$J$9</f>
        <v>24.840000000000003</v>
      </c>
      <c r="G19" s="95">
        <f>[15]Julho!$J$10</f>
        <v>35.28</v>
      </c>
      <c r="H19" s="95">
        <f>[15]Julho!$J$11</f>
        <v>30.6</v>
      </c>
      <c r="I19" s="95">
        <f>[15]Julho!$J$12</f>
        <v>32.4</v>
      </c>
      <c r="J19" s="95">
        <f>[15]Julho!$J$13</f>
        <v>22.68</v>
      </c>
      <c r="K19" s="95">
        <f>[15]Julho!$J$14</f>
        <v>29.880000000000003</v>
      </c>
      <c r="L19" s="95">
        <f>[15]Julho!$J$15</f>
        <v>29.16</v>
      </c>
      <c r="M19" s="95">
        <f>[15]Julho!$J$16</f>
        <v>50.4</v>
      </c>
      <c r="N19" s="95">
        <f>[15]Julho!$J$17</f>
        <v>39.96</v>
      </c>
      <c r="O19" s="95">
        <f>[15]Julho!$J$18</f>
        <v>37.800000000000004</v>
      </c>
      <c r="P19" s="95">
        <f>[15]Julho!$J$19</f>
        <v>26.64</v>
      </c>
      <c r="Q19" s="95">
        <f>[15]Julho!$J$20</f>
        <v>27.720000000000002</v>
      </c>
      <c r="R19" s="95">
        <f>[15]Julho!$J$21</f>
        <v>19.8</v>
      </c>
      <c r="S19" s="95">
        <f>[15]Julho!$J$22</f>
        <v>21.240000000000002</v>
      </c>
      <c r="T19" s="95">
        <f>[15]Julho!$J$23</f>
        <v>26.28</v>
      </c>
      <c r="U19" s="95">
        <f>[15]Julho!$J$24</f>
        <v>39.24</v>
      </c>
      <c r="V19" s="95">
        <f>[15]Julho!$J$25</f>
        <v>46.440000000000005</v>
      </c>
      <c r="W19" s="95">
        <f>[15]Julho!$J$26</f>
        <v>47.16</v>
      </c>
      <c r="X19" s="95">
        <f>[15]Julho!$J$27</f>
        <v>29.16</v>
      </c>
      <c r="Y19" s="95">
        <f>[15]Julho!$J$28</f>
        <v>29.52</v>
      </c>
      <c r="Z19" s="95">
        <f>[15]Julho!$J$29</f>
        <v>23.759999999999998</v>
      </c>
      <c r="AA19" s="95">
        <f>[15]Julho!$J$30</f>
        <v>23.040000000000003</v>
      </c>
      <c r="AB19" s="95">
        <f>[15]Julho!$J$31</f>
        <v>32.4</v>
      </c>
      <c r="AC19" s="95">
        <f>[15]Julho!$J$32</f>
        <v>27.720000000000002</v>
      </c>
      <c r="AD19" s="95">
        <f>[15]Julho!$J$33</f>
        <v>34.56</v>
      </c>
      <c r="AE19" s="95">
        <f>[15]Julho!$J$34</f>
        <v>29.880000000000003</v>
      </c>
      <c r="AF19" s="95">
        <f>[15]Julho!$J$35</f>
        <v>32.76</v>
      </c>
      <c r="AG19" s="103">
        <f t="shared" si="3"/>
        <v>50.4</v>
      </c>
      <c r="AH19" s="102">
        <f t="shared" si="4"/>
        <v>31.354838709677416</v>
      </c>
    </row>
    <row r="20" spans="1:38" x14ac:dyDescent="0.2">
      <c r="A20" s="51" t="s">
        <v>5</v>
      </c>
      <c r="B20" s="95">
        <f>[16]Julho!$J$5</f>
        <v>22.68</v>
      </c>
      <c r="C20" s="95">
        <f>[16]Julho!$J$6</f>
        <v>20.52</v>
      </c>
      <c r="D20" s="95">
        <f>[16]Julho!$J$7</f>
        <v>31.319999999999997</v>
      </c>
      <c r="E20" s="95">
        <f>[16]Julho!$J$8</f>
        <v>33.480000000000004</v>
      </c>
      <c r="F20" s="95">
        <f>[16]Julho!$J$9</f>
        <v>23.040000000000003</v>
      </c>
      <c r="G20" s="95">
        <f>[16]Julho!$J$10</f>
        <v>20.88</v>
      </c>
      <c r="H20" s="95">
        <f>[16]Julho!$J$11</f>
        <v>29.52</v>
      </c>
      <c r="I20" s="95">
        <f>[16]Julho!$J$12</f>
        <v>16.920000000000002</v>
      </c>
      <c r="J20" s="95">
        <f>[16]Julho!$J$13</f>
        <v>18.36</v>
      </c>
      <c r="K20" s="95">
        <f>[16]Julho!$J$14</f>
        <v>16.559999999999999</v>
      </c>
      <c r="L20" s="95">
        <f>[16]Julho!$J$15</f>
        <v>16.2</v>
      </c>
      <c r="M20" s="95">
        <f>[16]Julho!$J$16</f>
        <v>33.480000000000004</v>
      </c>
      <c r="N20" s="95">
        <f>[16]Julho!$J$17</f>
        <v>50.04</v>
      </c>
      <c r="O20" s="95">
        <f>[16]Julho!$J$18</f>
        <v>32.4</v>
      </c>
      <c r="P20" s="95">
        <f>[16]Julho!$J$19</f>
        <v>21.240000000000002</v>
      </c>
      <c r="Q20" s="95">
        <f>[16]Julho!$J$20</f>
        <v>15.120000000000001</v>
      </c>
      <c r="R20" s="95">
        <f>[16]Julho!$J$21</f>
        <v>40.680000000000007</v>
      </c>
      <c r="S20" s="95">
        <f>[16]Julho!$J$22</f>
        <v>42.84</v>
      </c>
      <c r="T20" s="95">
        <f>[16]Julho!$J$23</f>
        <v>42.84</v>
      </c>
      <c r="U20" s="95">
        <f>[16]Julho!$J$24</f>
        <v>18</v>
      </c>
      <c r="V20" s="95">
        <f>[16]Julho!$J$25</f>
        <v>30.240000000000002</v>
      </c>
      <c r="W20" s="95">
        <f>[16]Julho!$J$26</f>
        <v>29.52</v>
      </c>
      <c r="X20" s="95">
        <f>[16]Julho!$J$27</f>
        <v>19.8</v>
      </c>
      <c r="Y20" s="95">
        <f>[16]Julho!$J$28</f>
        <v>25.2</v>
      </c>
      <c r="Z20" s="95">
        <f>[16]Julho!$J$29</f>
        <v>22.32</v>
      </c>
      <c r="AA20" s="95">
        <f>[16]Julho!$J$30</f>
        <v>18.720000000000002</v>
      </c>
      <c r="AB20" s="95">
        <f>[16]Julho!$J$31</f>
        <v>33.840000000000003</v>
      </c>
      <c r="AC20" s="95">
        <f>[16]Julho!$J$32</f>
        <v>42.12</v>
      </c>
      <c r="AD20" s="95">
        <f>[16]Julho!$J$33</f>
        <v>36.36</v>
      </c>
      <c r="AE20" s="95">
        <f>[16]Julho!$J$34</f>
        <v>15.840000000000002</v>
      </c>
      <c r="AF20" s="95">
        <f>[16]Julho!$J$35</f>
        <v>42.84</v>
      </c>
      <c r="AG20" s="103">
        <f t="shared" si="3"/>
        <v>50.04</v>
      </c>
      <c r="AH20" s="102">
        <f t="shared" si="4"/>
        <v>27.836129032258075</v>
      </c>
      <c r="AI20" s="12" t="s">
        <v>35</v>
      </c>
      <c r="AL20" s="12" t="s">
        <v>35</v>
      </c>
    </row>
    <row r="21" spans="1:38" x14ac:dyDescent="0.2">
      <c r="A21" s="51" t="s">
        <v>33</v>
      </c>
      <c r="B21" s="95">
        <f>[17]Julho!$J$5</f>
        <v>33.119999999999997</v>
      </c>
      <c r="C21" s="95">
        <f>[17]Julho!$J$6</f>
        <v>35.28</v>
      </c>
      <c r="D21" s="95">
        <f>[17]Julho!$J$7</f>
        <v>28.44</v>
      </c>
      <c r="E21" s="95">
        <f>[17]Julho!$J$8</f>
        <v>29.52</v>
      </c>
      <c r="F21" s="95">
        <f>[17]Julho!$J$9</f>
        <v>32.04</v>
      </c>
      <c r="G21" s="95">
        <f>[17]Julho!$J$10</f>
        <v>32.4</v>
      </c>
      <c r="H21" s="95">
        <f>[17]Julho!$J$11</f>
        <v>29.880000000000003</v>
      </c>
      <c r="I21" s="95">
        <f>[17]Julho!$J$12</f>
        <v>33.840000000000003</v>
      </c>
      <c r="J21" s="95">
        <f>[17]Julho!$J$13</f>
        <v>32.04</v>
      </c>
      <c r="K21" s="95">
        <f>[17]Julho!$J$14</f>
        <v>24.840000000000003</v>
      </c>
      <c r="L21" s="95">
        <f>[17]Julho!$J$15</f>
        <v>34.56</v>
      </c>
      <c r="M21" s="95">
        <f>[17]Julho!$J$16</f>
        <v>48.24</v>
      </c>
      <c r="N21" s="95">
        <f>[17]Julho!$J$17</f>
        <v>43.2</v>
      </c>
      <c r="O21" s="95">
        <f>[17]Julho!$J$18</f>
        <v>41.04</v>
      </c>
      <c r="P21" s="95">
        <f>[17]Julho!$J$19</f>
        <v>43.2</v>
      </c>
      <c r="Q21" s="95">
        <f>[17]Julho!$J$20</f>
        <v>28.44</v>
      </c>
      <c r="R21" s="95">
        <f>[17]Julho!$J$21</f>
        <v>27.36</v>
      </c>
      <c r="S21" s="95">
        <f>[17]Julho!$J$22</f>
        <v>25.92</v>
      </c>
      <c r="T21" s="95">
        <f>[17]Julho!$J$23</f>
        <v>27.720000000000002</v>
      </c>
      <c r="U21" s="95">
        <f>[17]Julho!$J$24</f>
        <v>36.36</v>
      </c>
      <c r="V21" s="95">
        <f>[17]Julho!$J$25</f>
        <v>44.28</v>
      </c>
      <c r="W21" s="95">
        <f>[17]Julho!$J$26</f>
        <v>41.04</v>
      </c>
      <c r="X21" s="95">
        <f>[17]Julho!$J$27</f>
        <v>29.16</v>
      </c>
      <c r="Y21" s="95">
        <f>[17]Julho!$J$28</f>
        <v>31.319999999999997</v>
      </c>
      <c r="Z21" s="95">
        <f>[17]Julho!$J$29</f>
        <v>26.64</v>
      </c>
      <c r="AA21" s="95">
        <f>[17]Julho!$J$30</f>
        <v>28.44</v>
      </c>
      <c r="AB21" s="95">
        <f>[17]Julho!$J$31</f>
        <v>32.76</v>
      </c>
      <c r="AC21" s="95">
        <f>[17]Julho!$J$32</f>
        <v>26.28</v>
      </c>
      <c r="AD21" s="95">
        <f>[17]Julho!$J$33</f>
        <v>41.04</v>
      </c>
      <c r="AE21" s="95">
        <f>[17]Julho!$J$34</f>
        <v>30.96</v>
      </c>
      <c r="AF21" s="95">
        <f>[17]Julho!$J$35</f>
        <v>40.32</v>
      </c>
      <c r="AG21" s="103">
        <f t="shared" si="3"/>
        <v>48.24</v>
      </c>
      <c r="AH21" s="102">
        <f t="shared" si="4"/>
        <v>33.538064516129033</v>
      </c>
    </row>
    <row r="22" spans="1:38" x14ac:dyDescent="0.2">
      <c r="A22" s="51" t="s">
        <v>6</v>
      </c>
      <c r="B22" s="95">
        <f>[18]Julho!$J$5</f>
        <v>14.76</v>
      </c>
      <c r="C22" s="95">
        <f>[18]Julho!$J$6</f>
        <v>19.8</v>
      </c>
      <c r="D22" s="95">
        <f>[18]Julho!$J$7</f>
        <v>19.440000000000001</v>
      </c>
      <c r="E22" s="95">
        <f>[18]Julho!$J$8</f>
        <v>15.120000000000001</v>
      </c>
      <c r="F22" s="95">
        <f>[18]Julho!$J$9</f>
        <v>15.48</v>
      </c>
      <c r="G22" s="95">
        <f>[18]Julho!$J$10</f>
        <v>24.48</v>
      </c>
      <c r="H22" s="95">
        <f>[18]Julho!$J$11</f>
        <v>27.36</v>
      </c>
      <c r="I22" s="95">
        <f>[18]Julho!$J$12</f>
        <v>27.36</v>
      </c>
      <c r="J22" s="95">
        <f>[18]Julho!$J$13</f>
        <v>14.04</v>
      </c>
      <c r="K22" s="95">
        <f>[18]Julho!$J$14</f>
        <v>22.32</v>
      </c>
      <c r="L22" s="95">
        <f>[18]Julho!$J$15</f>
        <v>17.64</v>
      </c>
      <c r="M22" s="95">
        <f>[18]Julho!$J$16</f>
        <v>39.96</v>
      </c>
      <c r="N22" s="95">
        <f>[18]Julho!$J$17</f>
        <v>32.04</v>
      </c>
      <c r="O22" s="95">
        <f>[18]Julho!$J$18</f>
        <v>33.480000000000004</v>
      </c>
      <c r="P22" s="95">
        <f>[18]Julho!$J$19</f>
        <v>20.88</v>
      </c>
      <c r="Q22" s="95">
        <f>[18]Julho!$J$20</f>
        <v>13.32</v>
      </c>
      <c r="R22" s="95">
        <f>[18]Julho!$J$21</f>
        <v>14.76</v>
      </c>
      <c r="S22" s="95">
        <f>[18]Julho!$J$22</f>
        <v>25.92</v>
      </c>
      <c r="T22" s="95">
        <f>[18]Julho!$J$23</f>
        <v>19.440000000000001</v>
      </c>
      <c r="U22" s="95">
        <f>[18]Julho!$J$24</f>
        <v>23.040000000000003</v>
      </c>
      <c r="V22" s="95">
        <f>[18]Julho!$J$25</f>
        <v>26.28</v>
      </c>
      <c r="W22" s="95">
        <f>[18]Julho!$J$26</f>
        <v>30.240000000000002</v>
      </c>
      <c r="X22" s="95">
        <f>[18]Julho!$J$27</f>
        <v>20.52</v>
      </c>
      <c r="Y22" s="95">
        <f>[18]Julho!$J$28</f>
        <v>21.240000000000002</v>
      </c>
      <c r="Z22" s="95">
        <f>[18]Julho!$J$29</f>
        <v>20.52</v>
      </c>
      <c r="AA22" s="95">
        <f>[18]Julho!$J$30</f>
        <v>20.16</v>
      </c>
      <c r="AB22" s="95">
        <f>[18]Julho!$J$31</f>
        <v>15.120000000000001</v>
      </c>
      <c r="AC22" s="95">
        <f>[18]Julho!$J$32</f>
        <v>25.56</v>
      </c>
      <c r="AD22" s="95">
        <f>[18]Julho!$J$33</f>
        <v>23.040000000000003</v>
      </c>
      <c r="AE22" s="95">
        <f>[18]Julho!$J$34</f>
        <v>22.68</v>
      </c>
      <c r="AF22" s="95">
        <f>[18]Julho!$J$35</f>
        <v>24.48</v>
      </c>
      <c r="AG22" s="103">
        <f t="shared" si="3"/>
        <v>39.96</v>
      </c>
      <c r="AH22" s="102">
        <f t="shared" si="4"/>
        <v>22.273548387096771</v>
      </c>
    </row>
    <row r="23" spans="1:38" x14ac:dyDescent="0.2">
      <c r="A23" s="51" t="s">
        <v>7</v>
      </c>
      <c r="B23" s="95">
        <f>[19]Julho!$J$5</f>
        <v>23.040000000000003</v>
      </c>
      <c r="C23" s="95">
        <f>[19]Julho!$J$6</f>
        <v>21.6</v>
      </c>
      <c r="D23" s="95">
        <f>[19]Julho!$J$7</f>
        <v>29.880000000000003</v>
      </c>
      <c r="E23" s="95">
        <f>[19]Julho!$J$8</f>
        <v>32.04</v>
      </c>
      <c r="F23" s="95">
        <f>[19]Julho!$J$9</f>
        <v>32.4</v>
      </c>
      <c r="G23" s="95">
        <f>[19]Julho!$J$10</f>
        <v>34.92</v>
      </c>
      <c r="H23" s="95">
        <f>[19]Julho!$J$11</f>
        <v>35.28</v>
      </c>
      <c r="I23" s="95">
        <f>[19]Julho!$J$12</f>
        <v>44.28</v>
      </c>
      <c r="J23" s="95">
        <f>[19]Julho!$J$13</f>
        <v>33.840000000000003</v>
      </c>
      <c r="K23" s="95">
        <f>[19]Julho!$J$14</f>
        <v>33.840000000000003</v>
      </c>
      <c r="L23" s="95">
        <f>[19]Julho!$J$15</f>
        <v>37.080000000000005</v>
      </c>
      <c r="M23" s="95">
        <f>[19]Julho!$J$16</f>
        <v>50.4</v>
      </c>
      <c r="N23" s="95">
        <f>[19]Julho!$J$17</f>
        <v>48.24</v>
      </c>
      <c r="O23" s="95">
        <f>[19]Julho!$J$18</f>
        <v>37.800000000000004</v>
      </c>
      <c r="P23" s="95">
        <f>[19]Julho!$J$19</f>
        <v>30.6</v>
      </c>
      <c r="Q23" s="95">
        <f>[19]Julho!$J$20</f>
        <v>23.759999999999998</v>
      </c>
      <c r="R23" s="95">
        <f>[19]Julho!$J$21</f>
        <v>28.44</v>
      </c>
      <c r="S23" s="95">
        <f>[19]Julho!$J$22</f>
        <v>27.720000000000002</v>
      </c>
      <c r="T23" s="95">
        <f>[19]Julho!$J$23</f>
        <v>21.6</v>
      </c>
      <c r="U23" s="95">
        <f>[19]Julho!$J$24</f>
        <v>37.800000000000004</v>
      </c>
      <c r="V23" s="95">
        <f>[19]Julho!$J$25</f>
        <v>39.24</v>
      </c>
      <c r="W23" s="95">
        <f>[19]Julho!$J$26</f>
        <v>39.6</v>
      </c>
      <c r="X23" s="95">
        <f>[19]Julho!$J$27</f>
        <v>30.240000000000002</v>
      </c>
      <c r="Y23" s="95">
        <f>[19]Julho!$J$28</f>
        <v>27.36</v>
      </c>
      <c r="Z23" s="95">
        <f>[19]Julho!$J$29</f>
        <v>39.6</v>
      </c>
      <c r="AA23" s="95">
        <f>[19]Julho!$J$30</f>
        <v>25.2</v>
      </c>
      <c r="AB23" s="95">
        <f>[19]Julho!$J$31</f>
        <v>28.8</v>
      </c>
      <c r="AC23" s="95">
        <f>[19]Julho!$J$32</f>
        <v>36.72</v>
      </c>
      <c r="AD23" s="95">
        <f>[19]Julho!$J$33</f>
        <v>23.040000000000003</v>
      </c>
      <c r="AE23" s="95">
        <f>[19]Julho!$J$34</f>
        <v>29.880000000000003</v>
      </c>
      <c r="AF23" s="95">
        <f>[19]Julho!$J$35</f>
        <v>25.56</v>
      </c>
      <c r="AG23" s="103">
        <f t="shared" si="3"/>
        <v>50.4</v>
      </c>
      <c r="AH23" s="102">
        <f t="shared" si="4"/>
        <v>32.5741935483871</v>
      </c>
      <c r="AK23" t="s">
        <v>35</v>
      </c>
      <c r="AL23" t="s">
        <v>35</v>
      </c>
    </row>
    <row r="24" spans="1:38" x14ac:dyDescent="0.2">
      <c r="A24" s="51" t="s">
        <v>153</v>
      </c>
      <c r="B24" s="95" t="str">
        <f>[20]Julho!$J$5</f>
        <v>*</v>
      </c>
      <c r="C24" s="95" t="str">
        <f>[20]Julho!$J$6</f>
        <v>*</v>
      </c>
      <c r="D24" s="95" t="str">
        <f>[20]Julho!$J$7</f>
        <v>*</v>
      </c>
      <c r="E24" s="95" t="str">
        <f>[20]Julho!$J$8</f>
        <v>*</v>
      </c>
      <c r="F24" s="95" t="str">
        <f>[20]Julho!$J$9</f>
        <v>*</v>
      </c>
      <c r="G24" s="95" t="str">
        <f>[20]Julho!$J$10</f>
        <v>*</v>
      </c>
      <c r="H24" s="95" t="str">
        <f>[20]Julho!$J$11</f>
        <v>*</v>
      </c>
      <c r="I24" s="95" t="str">
        <f>[20]Julho!$J$12</f>
        <v>*</v>
      </c>
      <c r="J24" s="95" t="str">
        <f>[20]Julho!$J$13</f>
        <v>*</v>
      </c>
      <c r="K24" s="95" t="str">
        <f>[20]Julho!$J$14</f>
        <v>*</v>
      </c>
      <c r="L24" s="95" t="str">
        <f>[20]Julho!$J$15</f>
        <v>*</v>
      </c>
      <c r="M24" s="95" t="str">
        <f>[20]Julho!$J$16</f>
        <v>*</v>
      </c>
      <c r="N24" s="95" t="str">
        <f>[20]Julho!$J$17</f>
        <v>*</v>
      </c>
      <c r="O24" s="95" t="str">
        <f>[20]Julho!$J$18</f>
        <v>*</v>
      </c>
      <c r="P24" s="95" t="str">
        <f>[20]Julho!$J$19</f>
        <v>*</v>
      </c>
      <c r="Q24" s="95" t="str">
        <f>[20]Julho!$J$20</f>
        <v>*</v>
      </c>
      <c r="R24" s="95" t="str">
        <f>[20]Julho!$J$21</f>
        <v>*</v>
      </c>
      <c r="S24" s="95" t="str">
        <f>[20]Julho!$J$22</f>
        <v>*</v>
      </c>
      <c r="T24" s="95" t="str">
        <f>[20]Julho!$J$23</f>
        <v>*</v>
      </c>
      <c r="U24" s="95">
        <f>[20]Julho!$J$24</f>
        <v>36.36</v>
      </c>
      <c r="V24" s="95">
        <f>[20]Julho!$J$25</f>
        <v>42.84</v>
      </c>
      <c r="W24" s="95">
        <f>[20]Julho!$J$26</f>
        <v>49.32</v>
      </c>
      <c r="X24" s="95">
        <f>[20]Julho!$J$27</f>
        <v>27.36</v>
      </c>
      <c r="Y24" s="95">
        <f>[20]Julho!$J$28</f>
        <v>27</v>
      </c>
      <c r="Z24" s="95">
        <f>[20]Julho!$J$29</f>
        <v>34.200000000000003</v>
      </c>
      <c r="AA24" s="95">
        <f>[20]Julho!$J$30</f>
        <v>28.8</v>
      </c>
      <c r="AB24" s="95">
        <f>[20]Julho!$J$31</f>
        <v>31.319999999999997</v>
      </c>
      <c r="AC24" s="95">
        <f>[20]Julho!$J$32</f>
        <v>39.96</v>
      </c>
      <c r="AD24" s="95">
        <f>[20]Julho!$J$33</f>
        <v>23.400000000000002</v>
      </c>
      <c r="AE24" s="95">
        <f>[20]Julho!$J$34</f>
        <v>32.04</v>
      </c>
      <c r="AF24" s="95">
        <f>[20]Julho!$J$35</f>
        <v>27.720000000000002</v>
      </c>
      <c r="AG24" s="103">
        <f t="shared" si="3"/>
        <v>49.32</v>
      </c>
      <c r="AH24" s="102">
        <f t="shared" si="4"/>
        <v>33.36</v>
      </c>
      <c r="AL24" t="s">
        <v>35</v>
      </c>
    </row>
    <row r="25" spans="1:38" x14ac:dyDescent="0.2">
      <c r="A25" s="51" t="s">
        <v>154</v>
      </c>
      <c r="B25" s="95">
        <f>[21]Julho!$J$5</f>
        <v>23.040000000000003</v>
      </c>
      <c r="C25" s="95">
        <f>[21]Julho!$J$6</f>
        <v>28.44</v>
      </c>
      <c r="D25" s="95">
        <f>[21]Julho!$J$7</f>
        <v>40.680000000000007</v>
      </c>
      <c r="E25" s="95">
        <f>[21]Julho!$J$8</f>
        <v>49.680000000000007</v>
      </c>
      <c r="F25" s="95">
        <f>[21]Julho!$J$9</f>
        <v>41.76</v>
      </c>
      <c r="G25" s="95">
        <f>[21]Julho!$J$10</f>
        <v>29.52</v>
      </c>
      <c r="H25" s="95">
        <f>[21]Julho!$J$11</f>
        <v>33.840000000000003</v>
      </c>
      <c r="I25" s="95">
        <f>[21]Julho!$J$12</f>
        <v>33.840000000000003</v>
      </c>
      <c r="J25" s="95">
        <f>[21]Julho!$J$13</f>
        <v>45.36</v>
      </c>
      <c r="K25" s="95">
        <f>[21]Julho!$J$14</f>
        <v>30.240000000000002</v>
      </c>
      <c r="L25" s="95">
        <f>[21]Julho!$J$15</f>
        <v>38.880000000000003</v>
      </c>
      <c r="M25" s="95">
        <f>[21]Julho!$J$16</f>
        <v>60.12</v>
      </c>
      <c r="N25" s="95">
        <f>[21]Julho!$J$17</f>
        <v>50.4</v>
      </c>
      <c r="O25" s="95">
        <f>[21]Julho!$J$18</f>
        <v>33.840000000000003</v>
      </c>
      <c r="P25" s="95">
        <f>[21]Julho!$J$19</f>
        <v>34.92</v>
      </c>
      <c r="Q25" s="95">
        <f>[21]Julho!$J$20</f>
        <v>26.28</v>
      </c>
      <c r="R25" s="95">
        <f>[21]Julho!$J$21</f>
        <v>23.759999999999998</v>
      </c>
      <c r="S25" s="95">
        <f>[21]Julho!$J$22</f>
        <v>25.2</v>
      </c>
      <c r="T25" s="95">
        <f>[21]Julho!$J$23</f>
        <v>27.36</v>
      </c>
      <c r="U25" s="95">
        <f>[21]Julho!$J$24</f>
        <v>43.2</v>
      </c>
      <c r="V25" s="95">
        <f>[21]Julho!$J$25</f>
        <v>50.76</v>
      </c>
      <c r="W25" s="95">
        <f>[21]Julho!$J$26</f>
        <v>50.04</v>
      </c>
      <c r="X25" s="95">
        <f>[21]Julho!$J$27</f>
        <v>38.880000000000003</v>
      </c>
      <c r="Y25" s="95">
        <f>[21]Julho!$J$28</f>
        <v>35.28</v>
      </c>
      <c r="Z25" s="95">
        <f>[21]Julho!$J$29</f>
        <v>41.04</v>
      </c>
      <c r="AA25" s="95">
        <f>[21]Julho!$J$30</f>
        <v>33.840000000000003</v>
      </c>
      <c r="AB25" s="95">
        <f>[21]Julho!$J$31</f>
        <v>28.44</v>
      </c>
      <c r="AC25" s="95">
        <f>[21]Julho!$J$32</f>
        <v>31.319999999999997</v>
      </c>
      <c r="AD25" s="95">
        <f>[21]Julho!$J$33</f>
        <v>18.720000000000002</v>
      </c>
      <c r="AE25" s="95">
        <f>[21]Julho!$J$34</f>
        <v>30.240000000000002</v>
      </c>
      <c r="AF25" s="95">
        <f>[21]Julho!$J$35</f>
        <v>32.76</v>
      </c>
      <c r="AG25" s="103">
        <f t="shared" si="3"/>
        <v>60.12</v>
      </c>
      <c r="AH25" s="102">
        <f t="shared" si="4"/>
        <v>35.860645161290321</v>
      </c>
      <c r="AI25" s="12" t="s">
        <v>35</v>
      </c>
      <c r="AK25" t="s">
        <v>35</v>
      </c>
    </row>
    <row r="26" spans="1:38" x14ac:dyDescent="0.2">
      <c r="A26" s="51" t="s">
        <v>155</v>
      </c>
      <c r="B26" s="95">
        <f>[22]Julho!$J$5</f>
        <v>20.88</v>
      </c>
      <c r="C26" s="95">
        <f>[22]Julho!$J$6</f>
        <v>24.48</v>
      </c>
      <c r="D26" s="95">
        <f>[22]Julho!$J$7</f>
        <v>29.880000000000003</v>
      </c>
      <c r="E26" s="95">
        <f>[22]Julho!$J$8</f>
        <v>32.4</v>
      </c>
      <c r="F26" s="95">
        <f>[22]Julho!$J$9</f>
        <v>24.840000000000003</v>
      </c>
      <c r="G26" s="95">
        <f>[22]Julho!$J$10</f>
        <v>27.720000000000002</v>
      </c>
      <c r="H26" s="95">
        <f>[22]Julho!$J$11</f>
        <v>42.12</v>
      </c>
      <c r="I26" s="95">
        <f>[22]Julho!$J$12</f>
        <v>52.56</v>
      </c>
      <c r="J26" s="95">
        <f>[22]Julho!$J$13</f>
        <v>32.4</v>
      </c>
      <c r="K26" s="95">
        <f>[22]Julho!$J$14</f>
        <v>27.720000000000002</v>
      </c>
      <c r="L26" s="95">
        <f>[22]Julho!$J$15</f>
        <v>36.72</v>
      </c>
      <c r="M26" s="95">
        <f>[22]Julho!$J$16</f>
        <v>52.56</v>
      </c>
      <c r="N26" s="95">
        <f>[22]Julho!$J$17</f>
        <v>57.6</v>
      </c>
      <c r="O26" s="95">
        <f>[22]Julho!$J$18</f>
        <v>33.480000000000004</v>
      </c>
      <c r="P26" s="95">
        <f>[22]Julho!$J$19</f>
        <v>29.52</v>
      </c>
      <c r="Q26" s="95">
        <f>[22]Julho!$J$20</f>
        <v>19.440000000000001</v>
      </c>
      <c r="R26" s="95">
        <f>[22]Julho!$J$21</f>
        <v>26.28</v>
      </c>
      <c r="S26" s="95">
        <f>[22]Julho!$J$22</f>
        <v>25.92</v>
      </c>
      <c r="T26" s="95">
        <f>[22]Julho!$J$23</f>
        <v>32.4</v>
      </c>
      <c r="U26" s="95">
        <f>[22]Julho!$J$24</f>
        <v>34.92</v>
      </c>
      <c r="V26" s="95">
        <f>[22]Julho!$J$25</f>
        <v>33.119999999999997</v>
      </c>
      <c r="W26" s="95">
        <f>[22]Julho!$J$26</f>
        <v>39.24</v>
      </c>
      <c r="X26" s="95">
        <f>[22]Julho!$J$27</f>
        <v>27.720000000000002</v>
      </c>
      <c r="Y26" s="95">
        <f>[22]Julho!$J$28</f>
        <v>21.6</v>
      </c>
      <c r="Z26" s="95">
        <f>[22]Julho!$J$29</f>
        <v>29.880000000000003</v>
      </c>
      <c r="AA26" s="95">
        <f>[22]Julho!$J$30</f>
        <v>23.759999999999998</v>
      </c>
      <c r="AB26" s="95">
        <f>[22]Julho!$J$31</f>
        <v>32.76</v>
      </c>
      <c r="AC26" s="95">
        <f>[22]Julho!$J$32</f>
        <v>33.480000000000004</v>
      </c>
      <c r="AD26" s="95">
        <f>[22]Julho!$J$33</f>
        <v>23.040000000000003</v>
      </c>
      <c r="AE26" s="95">
        <f>[22]Julho!$J$34</f>
        <v>23.759999999999998</v>
      </c>
      <c r="AF26" s="95">
        <f>[22]Julho!$J$35</f>
        <v>22.32</v>
      </c>
      <c r="AG26" s="103">
        <f t="shared" si="3"/>
        <v>57.6</v>
      </c>
      <c r="AH26" s="102">
        <f t="shared" si="4"/>
        <v>31.436129032258069</v>
      </c>
      <c r="AK26" t="s">
        <v>35</v>
      </c>
    </row>
    <row r="27" spans="1:38" x14ac:dyDescent="0.2">
      <c r="A27" s="51" t="s">
        <v>8</v>
      </c>
      <c r="B27" s="95">
        <f>[23]Julho!$J$5</f>
        <v>18</v>
      </c>
      <c r="C27" s="95">
        <f>[23]Julho!$J$6</f>
        <v>23.400000000000002</v>
      </c>
      <c r="D27" s="95">
        <f>[23]Julho!$J$7</f>
        <v>28.8</v>
      </c>
      <c r="E27" s="95">
        <f>[23]Julho!$J$8</f>
        <v>30.240000000000002</v>
      </c>
      <c r="F27" s="95">
        <f>[23]Julho!$J$9</f>
        <v>28.08</v>
      </c>
      <c r="G27" s="95">
        <f>[23]Julho!$J$10</f>
        <v>23.040000000000003</v>
      </c>
      <c r="H27" s="95">
        <f>[23]Julho!$J$11</f>
        <v>24.48</v>
      </c>
      <c r="I27" s="95">
        <f>[23]Julho!$J$12</f>
        <v>38.519999999999996</v>
      </c>
      <c r="J27" s="95">
        <f>[23]Julho!$J$13</f>
        <v>28.44</v>
      </c>
      <c r="K27" s="95">
        <f>[23]Julho!$J$14</f>
        <v>33.480000000000004</v>
      </c>
      <c r="L27" s="95">
        <f>[23]Julho!$J$15</f>
        <v>38.519999999999996</v>
      </c>
      <c r="M27" s="95">
        <f>[23]Julho!$J$16</f>
        <v>69.12</v>
      </c>
      <c r="N27" s="95">
        <f>[23]Julho!$J$17</f>
        <v>47.519999999999996</v>
      </c>
      <c r="O27" s="95">
        <f>[23]Julho!$J$18</f>
        <v>29.880000000000003</v>
      </c>
      <c r="P27" s="95">
        <f>[23]Julho!$J$19</f>
        <v>27</v>
      </c>
      <c r="Q27" s="95">
        <f>[23]Julho!$J$20</f>
        <v>14.76</v>
      </c>
      <c r="R27" s="95">
        <f>[23]Julho!$J$21</f>
        <v>26.28</v>
      </c>
      <c r="S27" s="95">
        <f>[23]Julho!$J$22</f>
        <v>20.16</v>
      </c>
      <c r="T27" s="95">
        <f>[23]Julho!$J$23</f>
        <v>24.12</v>
      </c>
      <c r="U27" s="95">
        <f>[23]Julho!$J$24</f>
        <v>35.64</v>
      </c>
      <c r="V27" s="95">
        <f>[23]Julho!$J$25</f>
        <v>39.24</v>
      </c>
      <c r="W27" s="95">
        <f>[23]Julho!$J$26</f>
        <v>45.36</v>
      </c>
      <c r="X27" s="95">
        <f>[23]Julho!$J$27</f>
        <v>30.240000000000002</v>
      </c>
      <c r="Y27" s="95">
        <f>[23]Julho!$J$28</f>
        <v>20.16</v>
      </c>
      <c r="Z27" s="95">
        <f>[23]Julho!$J$29</f>
        <v>37.440000000000005</v>
      </c>
      <c r="AA27" s="95">
        <f>[23]Julho!$J$30</f>
        <v>32.04</v>
      </c>
      <c r="AB27" s="95">
        <f>[23]Julho!$J$31</f>
        <v>37.440000000000005</v>
      </c>
      <c r="AC27" s="95">
        <f>[23]Julho!$J$32</f>
        <v>32.76</v>
      </c>
      <c r="AD27" s="95">
        <f>[23]Julho!$J$33</f>
        <v>22.68</v>
      </c>
      <c r="AE27" s="95">
        <f>[23]Julho!$J$34</f>
        <v>25.92</v>
      </c>
      <c r="AF27" s="95">
        <f>[23]Julho!$J$35</f>
        <v>21.6</v>
      </c>
      <c r="AG27" s="103">
        <f t="shared" si="3"/>
        <v>69.12</v>
      </c>
      <c r="AH27" s="102">
        <f t="shared" si="4"/>
        <v>30.785806451612899</v>
      </c>
      <c r="AK27" t="s">
        <v>35</v>
      </c>
      <c r="AL27" t="s">
        <v>35</v>
      </c>
    </row>
    <row r="28" spans="1:38" x14ac:dyDescent="0.2">
      <c r="A28" s="51" t="s">
        <v>9</v>
      </c>
      <c r="B28" s="95">
        <f>[24]Julho!$J$5</f>
        <v>18.36</v>
      </c>
      <c r="C28" s="95">
        <f>[24]Julho!$J$6</f>
        <v>20.88</v>
      </c>
      <c r="D28" s="95">
        <f>[24]Julho!$J$7</f>
        <v>25.92</v>
      </c>
      <c r="E28" s="95">
        <f>[24]Julho!$J$8</f>
        <v>31.680000000000003</v>
      </c>
      <c r="F28" s="95">
        <f>[24]Julho!$J$9</f>
        <v>27.720000000000002</v>
      </c>
      <c r="G28" s="95">
        <f>[24]Julho!$J$10</f>
        <v>33.119999999999997</v>
      </c>
      <c r="H28" s="95">
        <f>[24]Julho!$J$11</f>
        <v>24.12</v>
      </c>
      <c r="I28" s="95">
        <f>[24]Julho!$J$12</f>
        <v>55.800000000000004</v>
      </c>
      <c r="J28" s="95">
        <f>[24]Julho!$J$13</f>
        <v>24.840000000000003</v>
      </c>
      <c r="K28" s="95">
        <f>[24]Julho!$J$14</f>
        <v>27</v>
      </c>
      <c r="L28" s="95">
        <f>[24]Julho!$J$15</f>
        <v>42.12</v>
      </c>
      <c r="M28" s="95">
        <f>[24]Julho!$J$16</f>
        <v>59.04</v>
      </c>
      <c r="N28" s="95">
        <f>[24]Julho!$J$17</f>
        <v>50.04</v>
      </c>
      <c r="O28" s="95">
        <f>[24]Julho!$J$18</f>
        <v>39.24</v>
      </c>
      <c r="P28" s="95">
        <f>[24]Julho!$J$19</f>
        <v>26.28</v>
      </c>
      <c r="Q28" s="95">
        <f>[24]Julho!$J$20</f>
        <v>16.559999999999999</v>
      </c>
      <c r="R28" s="95">
        <f>[24]Julho!$J$21</f>
        <v>29.52</v>
      </c>
      <c r="S28" s="95">
        <f>[24]Julho!$J$22</f>
        <v>37.440000000000005</v>
      </c>
      <c r="T28" s="95">
        <f>[24]Julho!$J$23</f>
        <v>26.28</v>
      </c>
      <c r="U28" s="95">
        <f>[24]Julho!$J$24</f>
        <v>33.840000000000003</v>
      </c>
      <c r="V28" s="95">
        <f>[24]Julho!$J$25</f>
        <v>36</v>
      </c>
      <c r="W28" s="95">
        <f>[24]Julho!$J$26</f>
        <v>43.56</v>
      </c>
      <c r="X28" s="95">
        <f>[24]Julho!$J$27</f>
        <v>23.759999999999998</v>
      </c>
      <c r="Y28" s="95">
        <f>[24]Julho!$J$28</f>
        <v>27.36</v>
      </c>
      <c r="Z28" s="95">
        <f>[24]Julho!$J$29</f>
        <v>34.200000000000003</v>
      </c>
      <c r="AA28" s="95">
        <f>[24]Julho!$J$30</f>
        <v>25.92</v>
      </c>
      <c r="AB28" s="95">
        <f>[24]Julho!$J$31</f>
        <v>34.56</v>
      </c>
      <c r="AC28" s="95">
        <f>[24]Julho!$J$32</f>
        <v>36.72</v>
      </c>
      <c r="AD28" s="95">
        <f>[24]Julho!$J$33</f>
        <v>29.52</v>
      </c>
      <c r="AE28" s="95">
        <f>[24]Julho!$J$34</f>
        <v>28.8</v>
      </c>
      <c r="AF28" s="95">
        <f>[24]Julho!$J$35</f>
        <v>20.52</v>
      </c>
      <c r="AG28" s="103">
        <f t="shared" si="3"/>
        <v>59.04</v>
      </c>
      <c r="AH28" s="102">
        <f t="shared" si="4"/>
        <v>31.958709677419357</v>
      </c>
      <c r="AK28" t="s">
        <v>35</v>
      </c>
    </row>
    <row r="29" spans="1:38" hidden="1" x14ac:dyDescent="0.2">
      <c r="A29" s="51" t="s">
        <v>32</v>
      </c>
      <c r="B29" s="95" t="str">
        <f>[25]Julho!$J$5</f>
        <v>*</v>
      </c>
      <c r="C29" s="95" t="str">
        <f>[25]Julho!$J$6</f>
        <v>*</v>
      </c>
      <c r="D29" s="95" t="str">
        <f>[25]Julho!$J$7</f>
        <v>*</v>
      </c>
      <c r="E29" s="95" t="str">
        <f>[25]Julho!$J$8</f>
        <v>*</v>
      </c>
      <c r="F29" s="95" t="str">
        <f>[25]Julho!$J$9</f>
        <v>*</v>
      </c>
      <c r="G29" s="95" t="str">
        <f>[25]Julho!$J$10</f>
        <v>*</v>
      </c>
      <c r="H29" s="95" t="str">
        <f>[25]Julho!$J$11</f>
        <v>*</v>
      </c>
      <c r="I29" s="95" t="str">
        <f>[25]Julho!$J$12</f>
        <v>*</v>
      </c>
      <c r="J29" s="95" t="str">
        <f>[25]Julho!$J$13</f>
        <v>*</v>
      </c>
      <c r="K29" s="95" t="str">
        <f>[25]Julho!$J$14</f>
        <v>*</v>
      </c>
      <c r="L29" s="95" t="str">
        <f>[25]Julho!$J$15</f>
        <v>*</v>
      </c>
      <c r="M29" s="95" t="str">
        <f>[25]Julho!$J$16</f>
        <v>*</v>
      </c>
      <c r="N29" s="95" t="str">
        <f>[25]Julho!$J$17</f>
        <v>*</v>
      </c>
      <c r="O29" s="95" t="str">
        <f>[25]Julho!$J$18</f>
        <v>*</v>
      </c>
      <c r="P29" s="95" t="str">
        <f>[25]Julho!$J$19</f>
        <v>*</v>
      </c>
      <c r="Q29" s="95" t="str">
        <f>[25]Julho!$J$20</f>
        <v>*</v>
      </c>
      <c r="R29" s="95" t="str">
        <f>[25]Julho!$J$21</f>
        <v>*</v>
      </c>
      <c r="S29" s="95" t="str">
        <f>[25]Julho!$J$22</f>
        <v>*</v>
      </c>
      <c r="T29" s="95" t="str">
        <f>[25]Julho!$J$23</f>
        <v>*</v>
      </c>
      <c r="U29" s="95" t="str">
        <f>[25]Julho!$J$24</f>
        <v>*</v>
      </c>
      <c r="V29" s="95" t="str">
        <f>[25]Julho!$J$25</f>
        <v>*</v>
      </c>
      <c r="W29" s="95" t="str">
        <f>[25]Julho!$J$26</f>
        <v>*</v>
      </c>
      <c r="X29" s="95" t="str">
        <f>[25]Julho!$J$27</f>
        <v>*</v>
      </c>
      <c r="Y29" s="95" t="str">
        <f>[25]Julho!$J$28</f>
        <v>*</v>
      </c>
      <c r="Z29" s="95" t="str">
        <f>[25]Julho!$J$29</f>
        <v>*</v>
      </c>
      <c r="AA29" s="95" t="str">
        <f>[25]Julho!$J$30</f>
        <v>*</v>
      </c>
      <c r="AB29" s="95" t="str">
        <f>[25]Julho!$J$31</f>
        <v>*</v>
      </c>
      <c r="AC29" s="95" t="str">
        <f>[25]Julho!$J$32</f>
        <v>*</v>
      </c>
      <c r="AD29" s="95" t="str">
        <f>[25]Julho!$J$33</f>
        <v>*</v>
      </c>
      <c r="AE29" s="95" t="str">
        <f>[25]Julho!$J$34</f>
        <v>*</v>
      </c>
      <c r="AF29" s="95" t="str">
        <f>[25]Julho!$J$35</f>
        <v>*</v>
      </c>
      <c r="AG29" s="103" t="s">
        <v>207</v>
      </c>
      <c r="AH29" s="102" t="s">
        <v>207</v>
      </c>
      <c r="AK29" t="s">
        <v>35</v>
      </c>
    </row>
    <row r="30" spans="1:38" x14ac:dyDescent="0.2">
      <c r="A30" s="51" t="s">
        <v>10</v>
      </c>
      <c r="B30" s="95">
        <f>[26]Julho!$J$5</f>
        <v>16.2</v>
      </c>
      <c r="C30" s="95">
        <f>[26]Julho!$J$6</f>
        <v>25.2</v>
      </c>
      <c r="D30" s="95">
        <f>[26]Julho!$J$7</f>
        <v>29.880000000000003</v>
      </c>
      <c r="E30" s="95">
        <f>[26]Julho!$J$8</f>
        <v>37.800000000000004</v>
      </c>
      <c r="F30" s="95">
        <f>[26]Julho!$J$9</f>
        <v>35.28</v>
      </c>
      <c r="G30" s="95">
        <f>[26]Julho!$J$10</f>
        <v>35.28</v>
      </c>
      <c r="H30" s="95">
        <f>[26]Julho!$J$11</f>
        <v>32.76</v>
      </c>
      <c r="I30" s="95">
        <f>[26]Julho!$J$12</f>
        <v>43.92</v>
      </c>
      <c r="J30" s="95">
        <f>[26]Julho!$J$13</f>
        <v>27.720000000000002</v>
      </c>
      <c r="K30" s="95">
        <f>[26]Julho!$J$14</f>
        <v>33.119999999999997</v>
      </c>
      <c r="L30" s="95">
        <f>[26]Julho!$J$15</f>
        <v>40.32</v>
      </c>
      <c r="M30" s="95">
        <f>[26]Julho!$J$16</f>
        <v>58.680000000000007</v>
      </c>
      <c r="N30" s="95">
        <f>[26]Julho!$J$17</f>
        <v>50.76</v>
      </c>
      <c r="O30" s="95">
        <f>[26]Julho!$J$18</f>
        <v>32.4</v>
      </c>
      <c r="P30" s="95">
        <f>[26]Julho!$J$19</f>
        <v>25.56</v>
      </c>
      <c r="Q30" s="95">
        <f>[26]Julho!$J$20</f>
        <v>20.16</v>
      </c>
      <c r="R30" s="95">
        <f>[26]Julho!$J$21</f>
        <v>25.2</v>
      </c>
      <c r="S30" s="95">
        <f>[26]Julho!$J$22</f>
        <v>20.52</v>
      </c>
      <c r="T30" s="95">
        <f>[26]Julho!$J$23</f>
        <v>20.88</v>
      </c>
      <c r="U30" s="95">
        <f>[26]Julho!$J$24</f>
        <v>32.76</v>
      </c>
      <c r="V30" s="95">
        <f>[26]Julho!$J$25</f>
        <v>43.2</v>
      </c>
      <c r="W30" s="95">
        <f>[26]Julho!$J$26</f>
        <v>45</v>
      </c>
      <c r="X30" s="95">
        <f>[26]Julho!$J$27</f>
        <v>29.16</v>
      </c>
      <c r="Y30" s="95">
        <f>[26]Julho!$J$28</f>
        <v>28.44</v>
      </c>
      <c r="Z30" s="95">
        <f>[26]Julho!$J$29</f>
        <v>40.680000000000007</v>
      </c>
      <c r="AA30" s="95">
        <f>[26]Julho!$J$30</f>
        <v>28.08</v>
      </c>
      <c r="AB30" s="95">
        <f>[26]Julho!$J$31</f>
        <v>27</v>
      </c>
      <c r="AC30" s="95">
        <f>[26]Julho!$J$32</f>
        <v>33.480000000000004</v>
      </c>
      <c r="AD30" s="95">
        <f>[26]Julho!$J$33</f>
        <v>21.96</v>
      </c>
      <c r="AE30" s="95">
        <f>[26]Julho!$J$34</f>
        <v>30.6</v>
      </c>
      <c r="AF30" s="95">
        <f>[26]Julho!$J$35</f>
        <v>23.040000000000003</v>
      </c>
      <c r="AG30" s="103">
        <f t="shared" si="3"/>
        <v>58.680000000000007</v>
      </c>
      <c r="AH30" s="102">
        <f t="shared" si="4"/>
        <v>32.098064516129035</v>
      </c>
      <c r="AK30" t="s">
        <v>35</v>
      </c>
    </row>
    <row r="31" spans="1:38" x14ac:dyDescent="0.2">
      <c r="A31" s="51" t="s">
        <v>156</v>
      </c>
      <c r="B31" s="95" t="str">
        <f>[27]Julho!$J$5</f>
        <v>*</v>
      </c>
      <c r="C31" s="95" t="str">
        <f>[27]Julho!$J$6</f>
        <v>*</v>
      </c>
      <c r="D31" s="95" t="str">
        <f>[27]Julho!$J$7</f>
        <v>*</v>
      </c>
      <c r="E31" s="95" t="str">
        <f>[27]Julho!$J$8</f>
        <v>*</v>
      </c>
      <c r="F31" s="95" t="str">
        <f>[27]Julho!$J$9</f>
        <v>*</v>
      </c>
      <c r="G31" s="95" t="str">
        <f>[27]Julho!$J$10</f>
        <v>*</v>
      </c>
      <c r="H31" s="95" t="str">
        <f>[27]Julho!$J$11</f>
        <v>*</v>
      </c>
      <c r="I31" s="95" t="str">
        <f>[27]Julho!$J$12</f>
        <v>*</v>
      </c>
      <c r="J31" s="95" t="str">
        <f>[27]Julho!$J$13</f>
        <v>*</v>
      </c>
      <c r="K31" s="95" t="str">
        <f>[27]Julho!$J$14</f>
        <v>*</v>
      </c>
      <c r="L31" s="95" t="str">
        <f>[27]Julho!$J$15</f>
        <v>*</v>
      </c>
      <c r="M31" s="95" t="str">
        <f>[27]Julho!$J$16</f>
        <v>*</v>
      </c>
      <c r="N31" s="95" t="str">
        <f>[27]Julho!$J$17</f>
        <v>*</v>
      </c>
      <c r="O31" s="95" t="str">
        <f>[27]Julho!$J$18</f>
        <v>*</v>
      </c>
      <c r="P31" s="95" t="str">
        <f>[27]Julho!$J$19</f>
        <v>*</v>
      </c>
      <c r="Q31" s="95" t="str">
        <f>[27]Julho!$J$20</f>
        <v>*</v>
      </c>
      <c r="R31" s="95" t="str">
        <f>[27]Julho!$J$21</f>
        <v>*</v>
      </c>
      <c r="S31" s="95" t="str">
        <f>[27]Julho!$J$22</f>
        <v>*</v>
      </c>
      <c r="T31" s="95">
        <f>[27]Julho!$J$23</f>
        <v>26.28</v>
      </c>
      <c r="U31" s="95">
        <f>[27]Julho!$J$24</f>
        <v>36</v>
      </c>
      <c r="V31" s="95">
        <f>[27]Julho!$J$25</f>
        <v>45.72</v>
      </c>
      <c r="W31" s="95">
        <f>[27]Julho!$J$26</f>
        <v>46.080000000000005</v>
      </c>
      <c r="X31" s="95">
        <f>[27]Julho!$J$27</f>
        <v>30.96</v>
      </c>
      <c r="Y31" s="95">
        <f>[27]Julho!$J$28</f>
        <v>33.840000000000003</v>
      </c>
      <c r="Z31" s="95">
        <f>[27]Julho!$J$29</f>
        <v>42.12</v>
      </c>
      <c r="AA31" s="95">
        <f>[27]Julho!$J$30</f>
        <v>31.680000000000003</v>
      </c>
      <c r="AB31" s="95">
        <f>[27]Julho!$J$31</f>
        <v>29.880000000000003</v>
      </c>
      <c r="AC31" s="95">
        <f>[27]Julho!$J$32</f>
        <v>47.519999999999996</v>
      </c>
      <c r="AD31" s="95">
        <f>[27]Julho!$J$33</f>
        <v>25.2</v>
      </c>
      <c r="AE31" s="95">
        <f>[27]Julho!$J$34</f>
        <v>37.800000000000004</v>
      </c>
      <c r="AF31" s="95">
        <f>[27]Julho!$J$35</f>
        <v>28.44</v>
      </c>
      <c r="AG31" s="103">
        <f t="shared" si="3"/>
        <v>47.519999999999996</v>
      </c>
      <c r="AH31" s="102">
        <f t="shared" si="4"/>
        <v>35.501538461538459</v>
      </c>
      <c r="AI31" s="12" t="s">
        <v>35</v>
      </c>
      <c r="AK31" t="s">
        <v>35</v>
      </c>
    </row>
    <row r="32" spans="1:38" x14ac:dyDescent="0.2">
      <c r="A32" s="51" t="s">
        <v>11</v>
      </c>
      <c r="B32" s="95">
        <f>[28]Julho!$J$5</f>
        <v>0</v>
      </c>
      <c r="C32" s="95">
        <f>[28]Julho!$J$6</f>
        <v>0</v>
      </c>
      <c r="D32" s="95">
        <f>[28]Julho!$J$7</f>
        <v>0</v>
      </c>
      <c r="E32" s="95">
        <f>[28]Julho!$J$8</f>
        <v>0</v>
      </c>
      <c r="F32" s="95">
        <f>[28]Julho!$J$9</f>
        <v>0</v>
      </c>
      <c r="G32" s="95">
        <f>[28]Julho!$J$10</f>
        <v>0</v>
      </c>
      <c r="H32" s="95">
        <f>[28]Julho!$J$11</f>
        <v>0</v>
      </c>
      <c r="I32" s="95">
        <f>[28]Julho!$J$12</f>
        <v>0</v>
      </c>
      <c r="J32" s="95">
        <f>[28]Julho!$J$13</f>
        <v>0</v>
      </c>
      <c r="K32" s="95">
        <f>[28]Julho!$J$14</f>
        <v>0</v>
      </c>
      <c r="L32" s="95">
        <f>[28]Julho!$J$15</f>
        <v>0</v>
      </c>
      <c r="M32" s="95">
        <f>[28]Julho!$J$16</f>
        <v>0</v>
      </c>
      <c r="N32" s="95">
        <f>[28]Julho!$J$17</f>
        <v>0</v>
      </c>
      <c r="O32" s="95">
        <f>[28]Julho!$J$18</f>
        <v>0</v>
      </c>
      <c r="P32" s="95">
        <f>[28]Julho!$J$19</f>
        <v>0</v>
      </c>
      <c r="Q32" s="95">
        <f>[28]Julho!$J$20</f>
        <v>0</v>
      </c>
      <c r="R32" s="95">
        <f>[28]Julho!$J$21</f>
        <v>0</v>
      </c>
      <c r="S32" s="95">
        <f>[28]Julho!$J$22</f>
        <v>0</v>
      </c>
      <c r="T32" s="95">
        <f>[28]Julho!$J$23</f>
        <v>0</v>
      </c>
      <c r="U32" s="95">
        <f>[28]Julho!$J$24</f>
        <v>0</v>
      </c>
      <c r="V32" s="95">
        <f>[28]Julho!$J$25</f>
        <v>0</v>
      </c>
      <c r="W32" s="95">
        <f>[28]Julho!$J$26</f>
        <v>0</v>
      </c>
      <c r="X32" s="95">
        <f>[28]Julho!$J$27</f>
        <v>0</v>
      </c>
      <c r="Y32" s="95">
        <f>[28]Julho!$J$28</f>
        <v>0</v>
      </c>
      <c r="Z32" s="95">
        <f>[28]Julho!$J$29</f>
        <v>0</v>
      </c>
      <c r="AA32" s="95">
        <f>[28]Julho!$J$30</f>
        <v>0</v>
      </c>
      <c r="AB32" s="95">
        <f>[28]Julho!$J$31</f>
        <v>0</v>
      </c>
      <c r="AC32" s="95">
        <f>[28]Julho!$J$32</f>
        <v>0</v>
      </c>
      <c r="AD32" s="95">
        <f>[28]Julho!$J$33</f>
        <v>0</v>
      </c>
      <c r="AE32" s="95">
        <f>[28]Julho!$J$34</f>
        <v>0</v>
      </c>
      <c r="AF32" s="95">
        <f>[28]Julho!$J$35</f>
        <v>0</v>
      </c>
      <c r="AG32" s="103" t="s">
        <v>207</v>
      </c>
      <c r="AH32" s="102" t="s">
        <v>207</v>
      </c>
      <c r="AK32" t="s">
        <v>35</v>
      </c>
    </row>
    <row r="33" spans="1:38" s="5" customFormat="1" x14ac:dyDescent="0.2">
      <c r="A33" s="51" t="s">
        <v>12</v>
      </c>
      <c r="B33" s="95">
        <f>[29]Julho!$J$5</f>
        <v>12.96</v>
      </c>
      <c r="C33" s="95">
        <f>[29]Julho!$J$6</f>
        <v>11.879999999999999</v>
      </c>
      <c r="D33" s="95">
        <f>[29]Julho!$J$7</f>
        <v>14.4</v>
      </c>
      <c r="E33" s="95">
        <f>[29]Julho!$J$8</f>
        <v>17.28</v>
      </c>
      <c r="F33" s="95">
        <f>[29]Julho!$J$9</f>
        <v>15.120000000000001</v>
      </c>
      <c r="G33" s="95">
        <f>[29]Julho!$J$10</f>
        <v>11.520000000000001</v>
      </c>
      <c r="H33" s="95">
        <f>[29]Julho!$J$11</f>
        <v>26.28</v>
      </c>
      <c r="I33" s="95">
        <f>[29]Julho!$J$12</f>
        <v>24.12</v>
      </c>
      <c r="J33" s="95">
        <f>[29]Julho!$J$13</f>
        <v>21.6</v>
      </c>
      <c r="K33" s="95">
        <f>[29]Julho!$J$14</f>
        <v>15.48</v>
      </c>
      <c r="L33" s="95">
        <f>[29]Julho!$J$15</f>
        <v>20.88</v>
      </c>
      <c r="M33" s="95">
        <f>[29]Julho!$J$16</f>
        <v>39.6</v>
      </c>
      <c r="N33" s="95">
        <f>[29]Julho!$J$17</f>
        <v>33.480000000000004</v>
      </c>
      <c r="O33" s="95">
        <f>[29]Julho!$J$18</f>
        <v>23.400000000000002</v>
      </c>
      <c r="P33" s="95">
        <f>[29]Julho!$J$19</f>
        <v>12.96</v>
      </c>
      <c r="Q33" s="95">
        <f>[29]Julho!$J$20</f>
        <v>10.8</v>
      </c>
      <c r="R33" s="95">
        <f>[29]Julho!$J$21</f>
        <v>15.840000000000002</v>
      </c>
      <c r="S33" s="95">
        <f>[29]Julho!$J$22</f>
        <v>19.440000000000001</v>
      </c>
      <c r="T33" s="95">
        <f>[29]Julho!$J$23</f>
        <v>17.28</v>
      </c>
      <c r="U33" s="95">
        <f>[29]Julho!$J$24</f>
        <v>19.440000000000001</v>
      </c>
      <c r="V33" s="95">
        <f>[29]Julho!$J$25</f>
        <v>32.76</v>
      </c>
      <c r="W33" s="95">
        <f>[29]Julho!$J$26</f>
        <v>38.519999999999996</v>
      </c>
      <c r="X33" s="95">
        <f>[29]Julho!$J$27</f>
        <v>21.6</v>
      </c>
      <c r="Y33" s="95">
        <f>[29]Julho!$J$28</f>
        <v>24.12</v>
      </c>
      <c r="Z33" s="95">
        <f>[29]Julho!$J$29</f>
        <v>22.32</v>
      </c>
      <c r="AA33" s="95">
        <f>[29]Julho!$J$30</f>
        <v>12.6</v>
      </c>
      <c r="AB33" s="95">
        <f>[29]Julho!$J$31</f>
        <v>18</v>
      </c>
      <c r="AC33" s="95">
        <f>[29]Julho!$J$32</f>
        <v>19.8</v>
      </c>
      <c r="AD33" s="95">
        <f>[29]Julho!$J$33</f>
        <v>20.88</v>
      </c>
      <c r="AE33" s="95">
        <f>[29]Julho!$J$34</f>
        <v>16.920000000000002</v>
      </c>
      <c r="AF33" s="95">
        <f>[29]Julho!$J$35</f>
        <v>16.559999999999999</v>
      </c>
      <c r="AG33" s="103">
        <f t="shared" si="3"/>
        <v>39.6</v>
      </c>
      <c r="AH33" s="102">
        <f t="shared" si="4"/>
        <v>20.252903225806445</v>
      </c>
      <c r="AK33" s="5" t="s">
        <v>35</v>
      </c>
    </row>
    <row r="34" spans="1:38" x14ac:dyDescent="0.2">
      <c r="A34" s="51" t="s">
        <v>13</v>
      </c>
      <c r="B34" s="95">
        <f>[30]Julho!$J$5</f>
        <v>23.040000000000003</v>
      </c>
      <c r="C34" s="95">
        <f>[30]Julho!$J$6</f>
        <v>35.64</v>
      </c>
      <c r="D34" s="95">
        <f>[30]Julho!$J$7</f>
        <v>28.8</v>
      </c>
      <c r="E34" s="95">
        <f>[30]Julho!$J$8</f>
        <v>33.840000000000003</v>
      </c>
      <c r="F34" s="95">
        <f>[30]Julho!$J$9</f>
        <v>28.44</v>
      </c>
      <c r="G34" s="95">
        <f>[30]Julho!$J$10</f>
        <v>34.56</v>
      </c>
      <c r="H34" s="95">
        <f>[30]Julho!$J$11</f>
        <v>43.92</v>
      </c>
      <c r="I34" s="95">
        <f>[30]Julho!$J$12</f>
        <v>34.56</v>
      </c>
      <c r="J34" s="95">
        <f>[30]Julho!$J$13</f>
        <v>28.8</v>
      </c>
      <c r="K34" s="95">
        <f>[30]Julho!$J$14</f>
        <v>37.440000000000005</v>
      </c>
      <c r="L34" s="95">
        <f>[30]Julho!$J$15</f>
        <v>38.159999999999997</v>
      </c>
      <c r="M34" s="95">
        <f>[30]Julho!$J$16</f>
        <v>53.64</v>
      </c>
      <c r="N34" s="95">
        <f>[30]Julho!$J$17</f>
        <v>41.76</v>
      </c>
      <c r="O34" s="95">
        <f>[30]Julho!$J$18</f>
        <v>28.08</v>
      </c>
      <c r="P34" s="95">
        <f>[30]Julho!$J$19</f>
        <v>21.240000000000002</v>
      </c>
      <c r="Q34" s="95">
        <f>[30]Julho!$J$20</f>
        <v>68.400000000000006</v>
      </c>
      <c r="R34" s="95">
        <f>[30]Julho!$J$21</f>
        <v>25.2</v>
      </c>
      <c r="S34" s="95">
        <f>[30]Julho!$J$22</f>
        <v>31.319999999999997</v>
      </c>
      <c r="T34" s="95">
        <f>[30]Julho!$J$23</f>
        <v>32.4</v>
      </c>
      <c r="U34" s="95">
        <f>[30]Julho!$J$24</f>
        <v>26.64</v>
      </c>
      <c r="V34" s="95">
        <f>[30]Julho!$J$25</f>
        <v>41.76</v>
      </c>
      <c r="W34" s="95">
        <f>[30]Julho!$J$26</f>
        <v>40.32</v>
      </c>
      <c r="X34" s="95">
        <f>[30]Julho!$J$27</f>
        <v>33.480000000000004</v>
      </c>
      <c r="Y34" s="95">
        <f>[30]Julho!$J$28</f>
        <v>32.4</v>
      </c>
      <c r="Z34" s="95">
        <f>[30]Julho!$J$29</f>
        <v>30.96</v>
      </c>
      <c r="AA34" s="95">
        <f>[30]Julho!$J$30</f>
        <v>27.36</v>
      </c>
      <c r="AB34" s="95">
        <f>[30]Julho!$J$31</f>
        <v>22.68</v>
      </c>
      <c r="AC34" s="95">
        <f>[30]Julho!$J$32</f>
        <v>32.76</v>
      </c>
      <c r="AD34" s="95">
        <f>[30]Julho!$J$33</f>
        <v>28.08</v>
      </c>
      <c r="AE34" s="95">
        <f>[30]Julho!$J$34</f>
        <v>20.52</v>
      </c>
      <c r="AF34" s="95">
        <f>[30]Julho!$J$35</f>
        <v>23.759999999999998</v>
      </c>
      <c r="AG34" s="103">
        <f t="shared" si="3"/>
        <v>68.400000000000006</v>
      </c>
      <c r="AH34" s="102">
        <f t="shared" si="4"/>
        <v>33.224516129032267</v>
      </c>
      <c r="AK34" t="s">
        <v>35</v>
      </c>
    </row>
    <row r="35" spans="1:38" x14ac:dyDescent="0.2">
      <c r="A35" s="51" t="s">
        <v>157</v>
      </c>
      <c r="B35" s="95">
        <f>[31]Julho!$J$5</f>
        <v>21.240000000000002</v>
      </c>
      <c r="C35" s="95">
        <f>[31]Julho!$J$6</f>
        <v>27</v>
      </c>
      <c r="D35" s="95">
        <f>[31]Julho!$J$7</f>
        <v>35.64</v>
      </c>
      <c r="E35" s="95">
        <f>[31]Julho!$J$8</f>
        <v>35.28</v>
      </c>
      <c r="F35" s="95">
        <f>[31]Julho!$J$9</f>
        <v>22.68</v>
      </c>
      <c r="G35" s="95">
        <f>[31]Julho!$J$10</f>
        <v>33.119999999999997</v>
      </c>
      <c r="H35" s="95">
        <f>[31]Julho!$J$11</f>
        <v>40.680000000000007</v>
      </c>
      <c r="I35" s="95">
        <f>[31]Julho!$J$12</f>
        <v>47.88</v>
      </c>
      <c r="J35" s="95">
        <f>[31]Julho!$J$13</f>
        <v>32.76</v>
      </c>
      <c r="K35" s="95">
        <f>[31]Julho!$J$14</f>
        <v>30.96</v>
      </c>
      <c r="L35" s="95">
        <f>[31]Julho!$J$15</f>
        <v>38.880000000000003</v>
      </c>
      <c r="M35" s="95">
        <f>[31]Julho!$J$16</f>
        <v>52.56</v>
      </c>
      <c r="N35" s="95">
        <f>[31]Julho!$J$17</f>
        <v>53.64</v>
      </c>
      <c r="O35" s="95">
        <f>[31]Julho!$J$18</f>
        <v>33.119999999999997</v>
      </c>
      <c r="P35" s="95">
        <f>[31]Julho!$J$19</f>
        <v>33.480000000000004</v>
      </c>
      <c r="Q35" s="95">
        <f>[31]Julho!$J$20</f>
        <v>21.240000000000002</v>
      </c>
      <c r="R35" s="95">
        <f>[31]Julho!$J$21</f>
        <v>23.400000000000002</v>
      </c>
      <c r="S35" s="95">
        <f>[31]Julho!$J$22</f>
        <v>28.8</v>
      </c>
      <c r="T35" s="95">
        <f>[31]Julho!$J$23</f>
        <v>22.68</v>
      </c>
      <c r="U35" s="95">
        <f>[31]Julho!$J$24</f>
        <v>36</v>
      </c>
      <c r="V35" s="95">
        <f>[31]Julho!$J$25</f>
        <v>39.96</v>
      </c>
      <c r="W35" s="95">
        <f>[31]Julho!$J$26</f>
        <v>38.159999999999997</v>
      </c>
      <c r="X35" s="95">
        <f>[31]Julho!$J$27</f>
        <v>51.12</v>
      </c>
      <c r="Y35" s="95">
        <f>[31]Julho!$J$28</f>
        <v>30.96</v>
      </c>
      <c r="Z35" s="95">
        <f>[31]Julho!$J$29</f>
        <v>31.680000000000003</v>
      </c>
      <c r="AA35" s="95">
        <f>[31]Julho!$J$30</f>
        <v>25.56</v>
      </c>
      <c r="AB35" s="95">
        <f>[31]Julho!$J$31</f>
        <v>28.8</v>
      </c>
      <c r="AC35" s="95">
        <f>[31]Julho!$J$32</f>
        <v>35.64</v>
      </c>
      <c r="AD35" s="95">
        <f>[31]Julho!$J$33</f>
        <v>21.240000000000002</v>
      </c>
      <c r="AE35" s="95">
        <f>[31]Julho!$J$34</f>
        <v>33.119999999999997</v>
      </c>
      <c r="AF35" s="95">
        <f>[31]Julho!$J$35</f>
        <v>29.16</v>
      </c>
      <c r="AG35" s="103">
        <f t="shared" si="3"/>
        <v>53.64</v>
      </c>
      <c r="AH35" s="102">
        <f t="shared" si="4"/>
        <v>33.433548387096771</v>
      </c>
    </row>
    <row r="36" spans="1:38" x14ac:dyDescent="0.2">
      <c r="A36" s="51" t="s">
        <v>128</v>
      </c>
      <c r="B36" s="95" t="str">
        <f>[32]Julho!$J$5</f>
        <v>*</v>
      </c>
      <c r="C36" s="95" t="str">
        <f>[32]Julho!$J$6</f>
        <v>*</v>
      </c>
      <c r="D36" s="95" t="str">
        <f>[32]Julho!$J$7</f>
        <v>*</v>
      </c>
      <c r="E36" s="95" t="str">
        <f>[32]Julho!$J$8</f>
        <v>*</v>
      </c>
      <c r="F36" s="95" t="str">
        <f>[32]Julho!$J$9</f>
        <v>*</v>
      </c>
      <c r="G36" s="95" t="str">
        <f>[32]Julho!$J$10</f>
        <v>*</v>
      </c>
      <c r="H36" s="95" t="str">
        <f>[32]Julho!$J$11</f>
        <v>*</v>
      </c>
      <c r="I36" s="95" t="str">
        <f>[32]Julho!$J$12</f>
        <v>*</v>
      </c>
      <c r="J36" s="95" t="str">
        <f>[32]Julho!$J$13</f>
        <v>*</v>
      </c>
      <c r="K36" s="95" t="str">
        <f>[32]Julho!$J$14</f>
        <v>*</v>
      </c>
      <c r="L36" s="95" t="str">
        <f>[32]Julho!$J$15</f>
        <v>*</v>
      </c>
      <c r="M36" s="95" t="str">
        <f>[32]Julho!$J$16</f>
        <v>*</v>
      </c>
      <c r="N36" s="95" t="str">
        <f>[32]Julho!$J$17</f>
        <v>*</v>
      </c>
      <c r="O36" s="95" t="str">
        <f>[32]Julho!$J$18</f>
        <v>*</v>
      </c>
      <c r="P36" s="95" t="str">
        <f>[32]Julho!$J$19</f>
        <v>*</v>
      </c>
      <c r="Q36" s="95" t="str">
        <f>[32]Julho!$J$20</f>
        <v>*</v>
      </c>
      <c r="R36" s="95" t="str">
        <f>[32]Julho!$J$21</f>
        <v>*</v>
      </c>
      <c r="S36" s="95" t="str">
        <f>[32]Julho!$J$22</f>
        <v>*</v>
      </c>
      <c r="T36" s="95" t="str">
        <f>[32]Julho!$J$23</f>
        <v>*</v>
      </c>
      <c r="U36" s="95" t="str">
        <f>[32]Julho!$J$24</f>
        <v>*</v>
      </c>
      <c r="V36" s="95">
        <f>[32]Julho!$J$25</f>
        <v>44.64</v>
      </c>
      <c r="W36" s="95">
        <f>[32]Julho!$J$26</f>
        <v>41.76</v>
      </c>
      <c r="X36" s="95">
        <f>[32]Julho!$J$27</f>
        <v>34.56</v>
      </c>
      <c r="Y36" s="95">
        <f>[32]Julho!$J$28</f>
        <v>28.44</v>
      </c>
      <c r="Z36" s="95">
        <f>[32]Julho!$J$29</f>
        <v>35.64</v>
      </c>
      <c r="AA36" s="95">
        <f>[32]Julho!$J$30</f>
        <v>32.4</v>
      </c>
      <c r="AB36" s="95">
        <f>[32]Julho!$J$31</f>
        <v>47.16</v>
      </c>
      <c r="AC36" s="95">
        <f>[32]Julho!$J$32</f>
        <v>35.64</v>
      </c>
      <c r="AD36" s="95">
        <f>[32]Julho!$J$33</f>
        <v>24.12</v>
      </c>
      <c r="AE36" s="95">
        <f>[32]Julho!$J$34</f>
        <v>35.28</v>
      </c>
      <c r="AF36" s="95">
        <f>[32]Julho!$J$35</f>
        <v>32.04</v>
      </c>
      <c r="AG36" s="103">
        <f t="shared" si="3"/>
        <v>47.16</v>
      </c>
      <c r="AH36" s="102">
        <f t="shared" si="4"/>
        <v>35.607272727272729</v>
      </c>
      <c r="AK36" t="s">
        <v>35</v>
      </c>
    </row>
    <row r="37" spans="1:38" x14ac:dyDescent="0.2">
      <c r="A37" s="51" t="s">
        <v>14</v>
      </c>
      <c r="B37" s="95">
        <f>[33]Julho!$J$5</f>
        <v>14.4</v>
      </c>
      <c r="C37" s="95">
        <f>[33]Julho!$J$6</f>
        <v>15.48</v>
      </c>
      <c r="D37" s="95">
        <f>[33]Julho!$J$7</f>
        <v>10.44</v>
      </c>
      <c r="E37" s="95">
        <f>[33]Julho!$J$8</f>
        <v>16.920000000000002</v>
      </c>
      <c r="F37" s="95">
        <f>[33]Julho!$J$9</f>
        <v>14.04</v>
      </c>
      <c r="G37" s="95">
        <f>[33]Julho!$J$10</f>
        <v>28.8</v>
      </c>
      <c r="H37" s="95">
        <f>[33]Julho!$J$11</f>
        <v>30.6</v>
      </c>
      <c r="I37" s="95">
        <f>[33]Julho!$J$12</f>
        <v>34.92</v>
      </c>
      <c r="J37" s="95">
        <f>[33]Julho!$J$13</f>
        <v>13.32</v>
      </c>
      <c r="K37" s="95">
        <f>[33]Julho!$J$14</f>
        <v>28.44</v>
      </c>
      <c r="L37" s="95">
        <f>[33]Julho!$J$15</f>
        <v>21.96</v>
      </c>
      <c r="M37" s="95">
        <f>[33]Julho!$J$16</f>
        <v>39.96</v>
      </c>
      <c r="N37" s="95">
        <f>[33]Julho!$J$17</f>
        <v>38.159999999999997</v>
      </c>
      <c r="O37" s="95">
        <f>[33]Julho!$J$18</f>
        <v>19.440000000000001</v>
      </c>
      <c r="P37" s="95">
        <f>[33]Julho!$J$19</f>
        <v>10.44</v>
      </c>
      <c r="Q37" s="95">
        <f>[33]Julho!$J$20</f>
        <v>0</v>
      </c>
      <c r="R37" s="95">
        <f>[33]Julho!$J$21</f>
        <v>0</v>
      </c>
      <c r="S37" s="95">
        <f>[33]Julho!$J$22</f>
        <v>24.840000000000003</v>
      </c>
      <c r="T37" s="95">
        <f>[33]Julho!$J$23</f>
        <v>21.96</v>
      </c>
      <c r="U37" s="95">
        <f>[33]Julho!$J$24</f>
        <v>29.880000000000003</v>
      </c>
      <c r="V37" s="95">
        <f>[33]Julho!$J$25</f>
        <v>34.56</v>
      </c>
      <c r="W37" s="95">
        <f>[33]Julho!$J$26</f>
        <v>34.92</v>
      </c>
      <c r="X37" s="95">
        <f>[33]Julho!$J$27</f>
        <v>28.08</v>
      </c>
      <c r="Y37" s="95">
        <f>[33]Julho!$J$28</f>
        <v>29.16</v>
      </c>
      <c r="Z37" s="95">
        <f>[33]Julho!$J$29</f>
        <v>24.12</v>
      </c>
      <c r="AA37" s="95">
        <f>[33]Julho!$J$30</f>
        <v>27</v>
      </c>
      <c r="AB37" s="95">
        <f>[33]Julho!$J$31</f>
        <v>24.12</v>
      </c>
      <c r="AC37" s="95">
        <f>[33]Julho!$J$32</f>
        <v>27</v>
      </c>
      <c r="AD37" s="95">
        <f>[33]Julho!$J$33</f>
        <v>32.76</v>
      </c>
      <c r="AE37" s="95">
        <f>[33]Julho!$J$34</f>
        <v>18.720000000000002</v>
      </c>
      <c r="AF37" s="95">
        <f>[33]Julho!$J$35</f>
        <v>25.56</v>
      </c>
      <c r="AG37" s="103">
        <f t="shared" si="3"/>
        <v>39.96</v>
      </c>
      <c r="AH37" s="102">
        <f t="shared" si="4"/>
        <v>23.225806451612904</v>
      </c>
      <c r="AK37" t="s">
        <v>35</v>
      </c>
    </row>
    <row r="38" spans="1:38" hidden="1" x14ac:dyDescent="0.2">
      <c r="A38" s="51" t="s">
        <v>158</v>
      </c>
      <c r="B38" s="95" t="str">
        <f>[34]Julho!$J$5</f>
        <v>*</v>
      </c>
      <c r="C38" s="95" t="str">
        <f>[34]Julho!$J$6</f>
        <v>*</v>
      </c>
      <c r="D38" s="95" t="str">
        <f>[34]Julho!$J$7</f>
        <v>*</v>
      </c>
      <c r="E38" s="95" t="str">
        <f>[34]Julho!$J$8</f>
        <v>*</v>
      </c>
      <c r="F38" s="95" t="str">
        <f>[34]Julho!$J$9</f>
        <v>*</v>
      </c>
      <c r="G38" s="95" t="str">
        <f>[34]Julho!$J$10</f>
        <v>*</v>
      </c>
      <c r="H38" s="95" t="str">
        <f>[34]Julho!$J$11</f>
        <v>*</v>
      </c>
      <c r="I38" s="95" t="str">
        <f>[34]Julho!$J$12</f>
        <v>*</v>
      </c>
      <c r="J38" s="95" t="str">
        <f>[34]Julho!$J$13</f>
        <v>*</v>
      </c>
      <c r="K38" s="95" t="str">
        <f>[34]Julho!$J$14</f>
        <v>*</v>
      </c>
      <c r="L38" s="95" t="str">
        <f>[34]Julho!$J$15</f>
        <v>*</v>
      </c>
      <c r="M38" s="95" t="str">
        <f>[34]Julho!$J$16</f>
        <v>*</v>
      </c>
      <c r="N38" s="95" t="str">
        <f>[34]Julho!$J$17</f>
        <v>*</v>
      </c>
      <c r="O38" s="95" t="str">
        <f>[34]Julho!$J$18</f>
        <v>*</v>
      </c>
      <c r="P38" s="95" t="str">
        <f>[34]Julho!$J$19</f>
        <v>*</v>
      </c>
      <c r="Q38" s="95" t="str">
        <f>[34]Julho!$J$20</f>
        <v>*</v>
      </c>
      <c r="R38" s="95" t="str">
        <f>[34]Julho!$J$21</f>
        <v>*</v>
      </c>
      <c r="S38" s="95" t="str">
        <f>[34]Julho!$J$22</f>
        <v>*</v>
      </c>
      <c r="T38" s="95" t="str">
        <f>[34]Julho!$J$23</f>
        <v>*</v>
      </c>
      <c r="U38" s="95" t="str">
        <f>[34]Julho!$J$24</f>
        <v>*</v>
      </c>
      <c r="V38" s="95" t="str">
        <f>[34]Julho!$J$25</f>
        <v>*</v>
      </c>
      <c r="W38" s="95" t="str">
        <f>[34]Julho!$J$26</f>
        <v>*</v>
      </c>
      <c r="X38" s="95" t="str">
        <f>[34]Julho!$J$27</f>
        <v>*</v>
      </c>
      <c r="Y38" s="95" t="str">
        <f>[34]Julho!$J$28</f>
        <v>*</v>
      </c>
      <c r="Z38" s="95" t="str">
        <f>[34]Julho!$J$29</f>
        <v>*</v>
      </c>
      <c r="AA38" s="95" t="str">
        <f>[34]Julho!$J$30</f>
        <v>*</v>
      </c>
      <c r="AB38" s="95" t="str">
        <f>[34]Julho!$J$31</f>
        <v>*</v>
      </c>
      <c r="AC38" s="95" t="str">
        <f>[34]Julho!$J$32</f>
        <v>*</v>
      </c>
      <c r="AD38" s="95" t="str">
        <f>[34]Julho!$J$33</f>
        <v>*</v>
      </c>
      <c r="AE38" s="95" t="str">
        <f>[34]Julho!$J$34</f>
        <v>*</v>
      </c>
      <c r="AF38" s="95" t="str">
        <f>[34]Julho!$J$35</f>
        <v>*</v>
      </c>
      <c r="AG38" s="103" t="s">
        <v>207</v>
      </c>
      <c r="AH38" s="102" t="s">
        <v>207</v>
      </c>
      <c r="AK38" t="s">
        <v>35</v>
      </c>
    </row>
    <row r="39" spans="1:38" x14ac:dyDescent="0.2">
      <c r="A39" s="51" t="s">
        <v>15</v>
      </c>
      <c r="B39" s="95">
        <f>[35]Julho!$J$5</f>
        <v>24.48</v>
      </c>
      <c r="C39" s="95">
        <f>[35]Julho!$J$6</f>
        <v>29.16</v>
      </c>
      <c r="D39" s="95">
        <f>[35]Julho!$J$7</f>
        <v>32.4</v>
      </c>
      <c r="E39" s="95">
        <f>[35]Julho!$J$8</f>
        <v>40.32</v>
      </c>
      <c r="F39" s="95">
        <f>[35]Julho!$J$9</f>
        <v>40.32</v>
      </c>
      <c r="G39" s="95">
        <f>[35]Julho!$J$10</f>
        <v>33.840000000000003</v>
      </c>
      <c r="H39" s="95">
        <f>[35]Julho!$J$11</f>
        <v>46.440000000000005</v>
      </c>
      <c r="I39" s="95">
        <f>[35]Julho!$J$12</f>
        <v>55.080000000000005</v>
      </c>
      <c r="J39" s="95">
        <f>[35]Julho!$J$13</f>
        <v>30.6</v>
      </c>
      <c r="K39" s="95">
        <f>[35]Julho!$J$14</f>
        <v>38.880000000000003</v>
      </c>
      <c r="L39" s="95">
        <f>[35]Julho!$J$15</f>
        <v>41.04</v>
      </c>
      <c r="M39" s="95">
        <f>[35]Julho!$J$16</f>
        <v>56.16</v>
      </c>
      <c r="N39" s="95">
        <f>[35]Julho!$J$17</f>
        <v>56.16</v>
      </c>
      <c r="O39" s="95">
        <f>[35]Julho!$J$18</f>
        <v>41.04</v>
      </c>
      <c r="P39" s="95">
        <f>[35]Julho!$J$19</f>
        <v>43.92</v>
      </c>
      <c r="Q39" s="95">
        <f>[35]Julho!$J$20</f>
        <v>20.88</v>
      </c>
      <c r="R39" s="95">
        <f>[35]Julho!$J$21</f>
        <v>32.04</v>
      </c>
      <c r="S39" s="95">
        <f>[35]Julho!$J$22</f>
        <v>29.16</v>
      </c>
      <c r="T39" s="95">
        <f>[35]Julho!$J$23</f>
        <v>30.6</v>
      </c>
      <c r="U39" s="95">
        <f>[35]Julho!$J$24</f>
        <v>54.72</v>
      </c>
      <c r="V39" s="95">
        <f>[35]Julho!$J$25</f>
        <v>44.64</v>
      </c>
      <c r="W39" s="95">
        <f>[35]Julho!$J$26</f>
        <v>47.519999999999996</v>
      </c>
      <c r="X39" s="95">
        <f>[35]Julho!$J$27</f>
        <v>32.76</v>
      </c>
      <c r="Y39" s="95">
        <f>[35]Julho!$J$28</f>
        <v>38.159999999999997</v>
      </c>
      <c r="Z39" s="95">
        <f>[35]Julho!$J$29</f>
        <v>34.200000000000003</v>
      </c>
      <c r="AA39" s="95">
        <f>[35]Julho!$J$30</f>
        <v>28.8</v>
      </c>
      <c r="AB39" s="95">
        <f>[35]Julho!$J$31</f>
        <v>23.759999999999998</v>
      </c>
      <c r="AC39" s="95">
        <f>[35]Julho!$J$32</f>
        <v>28.08</v>
      </c>
      <c r="AD39" s="95">
        <f>[35]Julho!$J$33</f>
        <v>19.8</v>
      </c>
      <c r="AE39" s="95">
        <f>[35]Julho!$J$34</f>
        <v>33.119999999999997</v>
      </c>
      <c r="AF39" s="95">
        <f>[35]Julho!$J$35</f>
        <v>27</v>
      </c>
      <c r="AG39" s="103">
        <f t="shared" si="3"/>
        <v>56.16</v>
      </c>
      <c r="AH39" s="102">
        <f t="shared" si="4"/>
        <v>36.615483870967729</v>
      </c>
      <c r="AI39" s="12" t="s">
        <v>35</v>
      </c>
      <c r="AK39" t="s">
        <v>35</v>
      </c>
    </row>
    <row r="40" spans="1:38" x14ac:dyDescent="0.2">
      <c r="A40" s="51" t="s">
        <v>16</v>
      </c>
      <c r="B40" s="95">
        <f>[36]Julho!$J$5</f>
        <v>16.559999999999999</v>
      </c>
      <c r="C40" s="95">
        <f>[36]Julho!$J$6</f>
        <v>32.4</v>
      </c>
      <c r="D40" s="95">
        <f>[36]Julho!$J$7</f>
        <v>27</v>
      </c>
      <c r="E40" s="95">
        <f>[36]Julho!$J$8</f>
        <v>32.04</v>
      </c>
      <c r="F40" s="95">
        <f>[36]Julho!$J$9</f>
        <v>23.040000000000003</v>
      </c>
      <c r="G40" s="95">
        <f>[36]Julho!$J$10</f>
        <v>36.72</v>
      </c>
      <c r="H40" s="95">
        <f>[36]Julho!$J$11</f>
        <v>38.519999999999996</v>
      </c>
      <c r="I40" s="95">
        <f>[36]Julho!$J$12</f>
        <v>26.64</v>
      </c>
      <c r="J40" s="95">
        <f>[36]Julho!$J$13</f>
        <v>26.64</v>
      </c>
      <c r="K40" s="95">
        <f>[36]Julho!$J$14</f>
        <v>22.68</v>
      </c>
      <c r="L40" s="95">
        <f>[36]Julho!$J$15</f>
        <v>32.76</v>
      </c>
      <c r="M40" s="95">
        <f>[36]Julho!$J$16</f>
        <v>39.6</v>
      </c>
      <c r="N40" s="95">
        <f>[36]Julho!$J$17</f>
        <v>41.04</v>
      </c>
      <c r="O40" s="95">
        <f>[36]Julho!$J$18</f>
        <v>30.96</v>
      </c>
      <c r="P40" s="95">
        <f>[36]Julho!$J$19</f>
        <v>19.079999999999998</v>
      </c>
      <c r="Q40" s="95">
        <f>[36]Julho!$J$20</f>
        <v>12.24</v>
      </c>
      <c r="R40" s="95">
        <f>[36]Julho!$J$21</f>
        <v>26.64</v>
      </c>
      <c r="S40" s="95">
        <f>[36]Julho!$J$22</f>
        <v>30.240000000000002</v>
      </c>
      <c r="T40" s="95">
        <f>[36]Julho!$J$23</f>
        <v>21.6</v>
      </c>
      <c r="U40" s="95">
        <f>[36]Julho!$J$24</f>
        <v>26.28</v>
      </c>
      <c r="V40" s="95">
        <f>[36]Julho!$J$25</f>
        <v>47.88</v>
      </c>
      <c r="W40" s="95">
        <f>[36]Julho!$J$26</f>
        <v>47.16</v>
      </c>
      <c r="X40" s="95">
        <f>[36]Julho!$J$27</f>
        <v>33.840000000000003</v>
      </c>
      <c r="Y40" s="95">
        <f>[36]Julho!$J$28</f>
        <v>26.64</v>
      </c>
      <c r="Z40" s="95">
        <f>[36]Julho!$J$29</f>
        <v>21.96</v>
      </c>
      <c r="AA40" s="95">
        <f>[36]Julho!$J$30</f>
        <v>18</v>
      </c>
      <c r="AB40" s="95">
        <f>[36]Julho!$J$31</f>
        <v>25.2</v>
      </c>
      <c r="AC40" s="95">
        <f>[36]Julho!$J$32</f>
        <v>25.92</v>
      </c>
      <c r="AD40" s="95">
        <f>[36]Julho!$J$33</f>
        <v>22.32</v>
      </c>
      <c r="AE40" s="95">
        <f>[36]Julho!$J$34</f>
        <v>17.64</v>
      </c>
      <c r="AF40" s="95">
        <f>[36]Julho!$J$35</f>
        <v>15.48</v>
      </c>
      <c r="AG40" s="103">
        <f t="shared" si="3"/>
        <v>47.88</v>
      </c>
      <c r="AH40" s="102">
        <f t="shared" si="4"/>
        <v>27.894193548387097</v>
      </c>
      <c r="AL40" t="s">
        <v>35</v>
      </c>
    </row>
    <row r="41" spans="1:38" x14ac:dyDescent="0.2">
      <c r="A41" s="51" t="s">
        <v>159</v>
      </c>
      <c r="B41" s="95">
        <f>[37]Julho!$J$5</f>
        <v>20.88</v>
      </c>
      <c r="C41" s="95">
        <f>[37]Julho!$J$6</f>
        <v>25.2</v>
      </c>
      <c r="D41" s="95">
        <f>[37]Julho!$J$7</f>
        <v>29.52</v>
      </c>
      <c r="E41" s="95">
        <f>[37]Julho!$J$8</f>
        <v>30.96</v>
      </c>
      <c r="F41" s="95">
        <f>[37]Julho!$J$9</f>
        <v>21.96</v>
      </c>
      <c r="G41" s="95">
        <f>[37]Julho!$J$10</f>
        <v>25.2</v>
      </c>
      <c r="H41" s="95">
        <f>[37]Julho!$J$11</f>
        <v>37.440000000000005</v>
      </c>
      <c r="I41" s="95">
        <f>[37]Julho!$J$12</f>
        <v>44.64</v>
      </c>
      <c r="J41" s="95">
        <f>[37]Julho!$J$13</f>
        <v>19.8</v>
      </c>
      <c r="K41" s="95">
        <f>[37]Julho!$J$14</f>
        <v>38.159999999999997</v>
      </c>
      <c r="L41" s="95">
        <f>[37]Julho!$J$15</f>
        <v>28.8</v>
      </c>
      <c r="M41" s="95">
        <f>[37]Julho!$J$16</f>
        <v>49.32</v>
      </c>
      <c r="N41" s="95">
        <f>[37]Julho!$J$17</f>
        <v>38.880000000000003</v>
      </c>
      <c r="O41" s="95">
        <f>[37]Julho!$J$18</f>
        <v>30.6</v>
      </c>
      <c r="P41" s="95">
        <f>[37]Julho!$J$19</f>
        <v>23.040000000000003</v>
      </c>
      <c r="Q41" s="95">
        <f>[37]Julho!$J$20</f>
        <v>23.759999999999998</v>
      </c>
      <c r="R41" s="95">
        <f>[37]Julho!$J$21</f>
        <v>30.6</v>
      </c>
      <c r="S41" s="95">
        <f>[37]Julho!$J$22</f>
        <v>34.56</v>
      </c>
      <c r="T41" s="95">
        <f>[37]Julho!$J$23</f>
        <v>25.92</v>
      </c>
      <c r="U41" s="95">
        <f>[37]Julho!$J$24</f>
        <v>26.64</v>
      </c>
      <c r="V41" s="95">
        <f>[37]Julho!$J$25</f>
        <v>37.800000000000004</v>
      </c>
      <c r="W41" s="95">
        <f>[37]Julho!$J$26</f>
        <v>39.24</v>
      </c>
      <c r="X41" s="95">
        <f>[37]Julho!$J$27</f>
        <v>29.52</v>
      </c>
      <c r="Y41" s="95">
        <f>[37]Julho!$J$28</f>
        <v>29.16</v>
      </c>
      <c r="Z41" s="95">
        <f>[37]Julho!$J$29</f>
        <v>27</v>
      </c>
      <c r="AA41" s="95">
        <f>[37]Julho!$J$30</f>
        <v>25.92</v>
      </c>
      <c r="AB41" s="95">
        <f>[37]Julho!$J$31</f>
        <v>28.08</v>
      </c>
      <c r="AC41" s="95">
        <f>[37]Julho!$J$32</f>
        <v>39.24</v>
      </c>
      <c r="AD41" s="95">
        <f>[37]Julho!$J$33</f>
        <v>30.240000000000002</v>
      </c>
      <c r="AE41" s="95">
        <f>[37]Julho!$J$34</f>
        <v>27.36</v>
      </c>
      <c r="AF41" s="95">
        <f>[37]Julho!$J$35</f>
        <v>22.68</v>
      </c>
      <c r="AG41" s="103">
        <f t="shared" si="3"/>
        <v>49.32</v>
      </c>
      <c r="AH41" s="102">
        <f t="shared" si="4"/>
        <v>30.390967741935476</v>
      </c>
    </row>
    <row r="42" spans="1:38" x14ac:dyDescent="0.2">
      <c r="A42" s="51" t="s">
        <v>17</v>
      </c>
      <c r="B42" s="95">
        <f>[38]Julho!$J$5</f>
        <v>13.32</v>
      </c>
      <c r="C42" s="95">
        <f>[38]Julho!$J$6</f>
        <v>18.36</v>
      </c>
      <c r="D42" s="95">
        <f>[38]Julho!$J$7</f>
        <v>24.48</v>
      </c>
      <c r="E42" s="95">
        <f>[38]Julho!$J$8</f>
        <v>29.16</v>
      </c>
      <c r="F42" s="95">
        <f>[38]Julho!$J$9</f>
        <v>17.64</v>
      </c>
      <c r="G42" s="95">
        <f>[38]Julho!$J$10</f>
        <v>27.720000000000002</v>
      </c>
      <c r="H42" s="95">
        <f>[38]Julho!$J$11</f>
        <v>40.32</v>
      </c>
      <c r="I42" s="95">
        <f>[38]Julho!$J$12</f>
        <v>45.72</v>
      </c>
      <c r="J42" s="95">
        <f>[38]Julho!$J$13</f>
        <v>36</v>
      </c>
      <c r="K42" s="95">
        <f>[38]Julho!$J$14</f>
        <v>32.76</v>
      </c>
      <c r="L42" s="95">
        <f>[38]Julho!$J$15</f>
        <v>36.36</v>
      </c>
      <c r="M42" s="95">
        <f>[38]Julho!$J$16</f>
        <v>52.56</v>
      </c>
      <c r="N42" s="95">
        <f>[38]Julho!$J$17</f>
        <v>46.080000000000005</v>
      </c>
      <c r="O42" s="95">
        <f>[38]Julho!$J$18</f>
        <v>28.44</v>
      </c>
      <c r="P42" s="95">
        <f>[38]Julho!$J$19</f>
        <v>18.36</v>
      </c>
      <c r="Q42" s="95">
        <f>[38]Julho!$J$20</f>
        <v>11.879999999999999</v>
      </c>
      <c r="R42" s="95">
        <f>[38]Julho!$J$21</f>
        <v>25.56</v>
      </c>
      <c r="S42" s="95">
        <f>[38]Julho!$J$22</f>
        <v>26.28</v>
      </c>
      <c r="T42" s="95">
        <f>[38]Julho!$J$23</f>
        <v>20.16</v>
      </c>
      <c r="U42" s="95">
        <f>[38]Julho!$J$24</f>
        <v>25.56</v>
      </c>
      <c r="V42" s="95">
        <f>[38]Julho!$J$25</f>
        <v>36</v>
      </c>
      <c r="W42" s="95">
        <f>[38]Julho!$J$26</f>
        <v>38.159999999999997</v>
      </c>
      <c r="X42" s="95">
        <f>[38]Julho!$J$27</f>
        <v>31.319999999999997</v>
      </c>
      <c r="Y42" s="95">
        <f>[38]Julho!$J$28</f>
        <v>25.92</v>
      </c>
      <c r="Z42" s="95">
        <f>[38]Julho!$J$29</f>
        <v>30.96</v>
      </c>
      <c r="AA42" s="95">
        <f>[38]Julho!$J$30</f>
        <v>33.119999999999997</v>
      </c>
      <c r="AB42" s="95">
        <f>[38]Julho!$J$31</f>
        <v>23.040000000000003</v>
      </c>
      <c r="AC42" s="95">
        <f>[38]Julho!$J$32</f>
        <v>33.480000000000004</v>
      </c>
      <c r="AD42" s="95">
        <f>[38]Julho!$J$33</f>
        <v>21.240000000000002</v>
      </c>
      <c r="AE42" s="95">
        <f>[38]Julho!$J$34</f>
        <v>22.68</v>
      </c>
      <c r="AF42" s="95">
        <f>[38]Julho!$J$35</f>
        <v>27.720000000000002</v>
      </c>
      <c r="AG42" s="103">
        <f t="shared" si="3"/>
        <v>52.56</v>
      </c>
      <c r="AH42" s="102">
        <f t="shared" si="4"/>
        <v>29.043870967741931</v>
      </c>
      <c r="AK42" t="s">
        <v>35</v>
      </c>
      <c r="AL42" t="s">
        <v>35</v>
      </c>
    </row>
    <row r="43" spans="1:38" x14ac:dyDescent="0.2">
      <c r="A43" s="51" t="s">
        <v>141</v>
      </c>
      <c r="B43" s="95">
        <f>[39]Julho!$J$5</f>
        <v>27.720000000000002</v>
      </c>
      <c r="C43" s="95">
        <f>[39]Julho!$J$6</f>
        <v>27</v>
      </c>
      <c r="D43" s="95">
        <f>[39]Julho!$J$7</f>
        <v>37.800000000000004</v>
      </c>
      <c r="E43" s="95">
        <f>[39]Julho!$J$8</f>
        <v>37.800000000000004</v>
      </c>
      <c r="F43" s="95">
        <f>[39]Julho!$J$9</f>
        <v>28.08</v>
      </c>
      <c r="G43" s="95">
        <f>[39]Julho!$J$10</f>
        <v>32.76</v>
      </c>
      <c r="H43" s="95">
        <f>[39]Julho!$J$11</f>
        <v>25.2</v>
      </c>
      <c r="I43" s="95">
        <f>[39]Julho!$J$12</f>
        <v>42.84</v>
      </c>
      <c r="J43" s="95">
        <f>[39]Julho!$J$13</f>
        <v>16.920000000000002</v>
      </c>
      <c r="K43" s="95">
        <f>[39]Julho!$J$14</f>
        <v>27.720000000000002</v>
      </c>
      <c r="L43" s="95">
        <f>[39]Julho!$J$15</f>
        <v>30.96</v>
      </c>
      <c r="M43" s="95">
        <f>[39]Julho!$J$16</f>
        <v>42.12</v>
      </c>
      <c r="N43" s="95">
        <f>[39]Julho!$J$17</f>
        <v>56.16</v>
      </c>
      <c r="O43" s="95">
        <f>[39]Julho!$J$18</f>
        <v>24.48</v>
      </c>
      <c r="P43" s="95">
        <f>[39]Julho!$J$19</f>
        <v>30.240000000000002</v>
      </c>
      <c r="Q43" s="95">
        <f>[39]Julho!$J$20</f>
        <v>29.52</v>
      </c>
      <c r="R43" s="95">
        <f>[39]Julho!$J$21</f>
        <v>24.12</v>
      </c>
      <c r="S43" s="95">
        <f>[39]Julho!$J$22</f>
        <v>23.400000000000002</v>
      </c>
      <c r="T43" s="95">
        <f>[39]Julho!$J$23</f>
        <v>27.720000000000002</v>
      </c>
      <c r="U43" s="95">
        <f>[39]Julho!$J$24</f>
        <v>49.680000000000007</v>
      </c>
      <c r="V43" s="95">
        <f>[39]Julho!$J$25</f>
        <v>37.080000000000005</v>
      </c>
      <c r="W43" s="95">
        <f>[39]Julho!$J$26</f>
        <v>41.76</v>
      </c>
      <c r="X43" s="95">
        <f>[39]Julho!$J$27</f>
        <v>27.36</v>
      </c>
      <c r="Y43" s="95">
        <f>[39]Julho!$J$28</f>
        <v>31.319999999999997</v>
      </c>
      <c r="Z43" s="95">
        <f>[39]Julho!$J$29</f>
        <v>30.240000000000002</v>
      </c>
      <c r="AA43" s="95">
        <f>[39]Julho!$J$30</f>
        <v>28.44</v>
      </c>
      <c r="AB43" s="95">
        <f>[39]Julho!$J$31</f>
        <v>29.52</v>
      </c>
      <c r="AC43" s="95">
        <f>[39]Julho!$J$32</f>
        <v>43.92</v>
      </c>
      <c r="AD43" s="95">
        <f>[39]Julho!$J$33</f>
        <v>25.56</v>
      </c>
      <c r="AE43" s="95">
        <f>[39]Julho!$J$34</f>
        <v>37.440000000000005</v>
      </c>
      <c r="AF43" s="95">
        <f>[39]Julho!$J$35</f>
        <v>29.16</v>
      </c>
      <c r="AG43" s="103">
        <f t="shared" si="3"/>
        <v>56.16</v>
      </c>
      <c r="AH43" s="102">
        <f t="shared" si="4"/>
        <v>32.388387096774196</v>
      </c>
      <c r="AK43" t="s">
        <v>35</v>
      </c>
    </row>
    <row r="44" spans="1:38" x14ac:dyDescent="0.2">
      <c r="A44" s="51" t="s">
        <v>18</v>
      </c>
      <c r="B44" s="95">
        <f>[40]Julho!$J$5</f>
        <v>22.32</v>
      </c>
      <c r="C44" s="95">
        <f>[40]Julho!$J$6</f>
        <v>31.680000000000003</v>
      </c>
      <c r="D44" s="95">
        <f>[40]Julho!$J$7</f>
        <v>32.4</v>
      </c>
      <c r="E44" s="95">
        <f>[40]Julho!$J$8</f>
        <v>25.92</v>
      </c>
      <c r="F44" s="95">
        <f>[40]Julho!$J$9</f>
        <v>29.16</v>
      </c>
      <c r="G44" s="95">
        <f>[40]Julho!$J$10</f>
        <v>32.76</v>
      </c>
      <c r="H44" s="95">
        <f>[40]Julho!$J$11</f>
        <v>35.64</v>
      </c>
      <c r="I44" s="95">
        <f>[40]Julho!$J$12</f>
        <v>47.16</v>
      </c>
      <c r="J44" s="95">
        <f>[40]Julho!$J$13</f>
        <v>36.36</v>
      </c>
      <c r="K44" s="95">
        <f>[40]Julho!$J$14</f>
        <v>35.64</v>
      </c>
      <c r="L44" s="95">
        <f>[40]Julho!$J$15</f>
        <v>31.680000000000003</v>
      </c>
      <c r="M44" s="95">
        <f>[40]Julho!$J$16</f>
        <v>57.6</v>
      </c>
      <c r="N44" s="95">
        <f>[40]Julho!$J$17</f>
        <v>48.24</v>
      </c>
      <c r="O44" s="95">
        <f>[40]Julho!$J$18</f>
        <v>31.680000000000003</v>
      </c>
      <c r="P44" s="95">
        <f>[40]Julho!$J$19</f>
        <v>25.2</v>
      </c>
      <c r="Q44" s="95">
        <f>[40]Julho!$J$20</f>
        <v>23.400000000000002</v>
      </c>
      <c r="R44" s="95">
        <f>[40]Julho!$J$21</f>
        <v>27.720000000000002</v>
      </c>
      <c r="S44" s="95">
        <f>[40]Julho!$J$22</f>
        <v>26.64</v>
      </c>
      <c r="T44" s="95">
        <f>[40]Julho!$J$23</f>
        <v>21.96</v>
      </c>
      <c r="U44" s="95">
        <f>[40]Julho!$J$24</f>
        <v>26.64</v>
      </c>
      <c r="V44" s="95">
        <f>[40]Julho!$J$25</f>
        <v>38.519999999999996</v>
      </c>
      <c r="W44" s="95">
        <f>[40]Julho!$J$26</f>
        <v>40.32</v>
      </c>
      <c r="X44" s="95">
        <f>[40]Julho!$J$27</f>
        <v>36.72</v>
      </c>
      <c r="Y44" s="95">
        <f>[40]Julho!$J$28</f>
        <v>33.840000000000003</v>
      </c>
      <c r="Z44" s="95">
        <f>[40]Julho!$J$29</f>
        <v>34.56</v>
      </c>
      <c r="AA44" s="95">
        <f>[40]Julho!$J$30</f>
        <v>32.4</v>
      </c>
      <c r="AB44" s="95">
        <f>[40]Julho!$J$31</f>
        <v>32.76</v>
      </c>
      <c r="AC44" s="95">
        <f>[40]Julho!$J$32</f>
        <v>38.880000000000003</v>
      </c>
      <c r="AD44" s="95">
        <f>[40]Julho!$J$33</f>
        <v>30.240000000000002</v>
      </c>
      <c r="AE44" s="95">
        <f>[40]Julho!$J$34</f>
        <v>29.52</v>
      </c>
      <c r="AF44" s="95">
        <f>[40]Julho!$J$35</f>
        <v>30.240000000000002</v>
      </c>
      <c r="AG44" s="103">
        <f t="shared" si="3"/>
        <v>57.6</v>
      </c>
      <c r="AH44" s="102">
        <f t="shared" si="4"/>
        <v>33.154838709677428</v>
      </c>
      <c r="AK44" t="s">
        <v>35</v>
      </c>
    </row>
    <row r="45" spans="1:38" hidden="1" x14ac:dyDescent="0.2">
      <c r="A45" s="51" t="s">
        <v>146</v>
      </c>
      <c r="B45" s="95" t="str">
        <f>[41]Julho!$J$5</f>
        <v>*</v>
      </c>
      <c r="C45" s="95" t="str">
        <f>[41]Julho!$J$6</f>
        <v>*</v>
      </c>
      <c r="D45" s="95" t="str">
        <f>[41]Julho!$J$7</f>
        <v>*</v>
      </c>
      <c r="E45" s="95" t="str">
        <f>[41]Julho!$J$8</f>
        <v>*</v>
      </c>
      <c r="F45" s="95" t="str">
        <f>[41]Julho!$J$9</f>
        <v>*</v>
      </c>
      <c r="G45" s="95" t="str">
        <f>[41]Julho!$J$10</f>
        <v>*</v>
      </c>
      <c r="H45" s="95" t="str">
        <f>[41]Julho!$J$11</f>
        <v>*</v>
      </c>
      <c r="I45" s="95" t="str">
        <f>[41]Julho!$J$12</f>
        <v>*</v>
      </c>
      <c r="J45" s="95" t="str">
        <f>[41]Julho!$J$13</f>
        <v>*</v>
      </c>
      <c r="K45" s="95" t="str">
        <f>[41]Julho!$J$14</f>
        <v>*</v>
      </c>
      <c r="L45" s="95" t="str">
        <f>[41]Julho!$J$15</f>
        <v>*</v>
      </c>
      <c r="M45" s="95" t="str">
        <f>[41]Julho!$J$16</f>
        <v>*</v>
      </c>
      <c r="N45" s="95" t="str">
        <f>[41]Julho!$J$17</f>
        <v>*</v>
      </c>
      <c r="O45" s="95" t="str">
        <f>[41]Julho!$J$18</f>
        <v>*</v>
      </c>
      <c r="P45" s="95" t="str">
        <f>[41]Julho!$J$19</f>
        <v>*</v>
      </c>
      <c r="Q45" s="95" t="str">
        <f>[41]Julho!$J$20</f>
        <v>*</v>
      </c>
      <c r="R45" s="95" t="str">
        <f>[41]Julho!$J$21</f>
        <v>*</v>
      </c>
      <c r="S45" s="95" t="str">
        <f>[41]Julho!$J$22</f>
        <v>*</v>
      </c>
      <c r="T45" s="95" t="str">
        <f>[41]Julho!$J$23</f>
        <v>*</v>
      </c>
      <c r="U45" s="95" t="str">
        <f>[41]Julho!$J$24</f>
        <v>*</v>
      </c>
      <c r="V45" s="95" t="str">
        <f>[41]Julho!$J$25</f>
        <v>*</v>
      </c>
      <c r="W45" s="95" t="str">
        <f>[41]Julho!$J$26</f>
        <v>*</v>
      </c>
      <c r="X45" s="95" t="str">
        <f>[41]Julho!$J$27</f>
        <v>*</v>
      </c>
      <c r="Y45" s="95" t="str">
        <f>[41]Julho!$J$28</f>
        <v>*</v>
      </c>
      <c r="Z45" s="95" t="str">
        <f>[41]Julho!$J$29</f>
        <v>*</v>
      </c>
      <c r="AA45" s="95" t="str">
        <f>[41]Julho!$J$30</f>
        <v>*</v>
      </c>
      <c r="AB45" s="95" t="str">
        <f>[41]Julho!$J$31</f>
        <v>*</v>
      </c>
      <c r="AC45" s="95" t="str">
        <f>[41]Julho!$J$32</f>
        <v>*</v>
      </c>
      <c r="AD45" s="95" t="str">
        <f>[41]Julho!$J$33</f>
        <v>*</v>
      </c>
      <c r="AE45" s="95" t="str">
        <f>[41]Julho!$J$34</f>
        <v>*</v>
      </c>
      <c r="AF45" s="95" t="str">
        <f>[41]Julho!$J$35</f>
        <v>*</v>
      </c>
      <c r="AG45" s="103" t="s">
        <v>207</v>
      </c>
      <c r="AH45" s="102" t="s">
        <v>207</v>
      </c>
      <c r="AK45" t="s">
        <v>35</v>
      </c>
      <c r="AL45" t="s">
        <v>35</v>
      </c>
    </row>
    <row r="46" spans="1:38" x14ac:dyDescent="0.2">
      <c r="A46" s="51" t="s">
        <v>19</v>
      </c>
      <c r="B46" s="95">
        <f>[42]Julho!$J$5</f>
        <v>14.76</v>
      </c>
      <c r="C46" s="95">
        <f>[42]Julho!$J$6</f>
        <v>20.88</v>
      </c>
      <c r="D46" s="95">
        <f>[42]Julho!$J$7</f>
        <v>26.28</v>
      </c>
      <c r="E46" s="95">
        <f>[42]Julho!$J$8</f>
        <v>31.680000000000003</v>
      </c>
      <c r="F46" s="95">
        <f>[42]Julho!$J$9</f>
        <v>30.96</v>
      </c>
      <c r="G46" s="95">
        <f>[42]Julho!$J$10</f>
        <v>26.64</v>
      </c>
      <c r="H46" s="95">
        <f>[42]Julho!$J$11</f>
        <v>23.759999999999998</v>
      </c>
      <c r="I46" s="95">
        <f>[42]Julho!$J$12</f>
        <v>34.200000000000003</v>
      </c>
      <c r="J46" s="95">
        <f>[42]Julho!$J$13</f>
        <v>18</v>
      </c>
      <c r="K46" s="95">
        <f>[42]Julho!$J$14</f>
        <v>23.759999999999998</v>
      </c>
      <c r="L46" s="95">
        <f>[42]Julho!$J$15</f>
        <v>34.200000000000003</v>
      </c>
      <c r="M46" s="95">
        <f>[42]Julho!$J$16</f>
        <v>56.16</v>
      </c>
      <c r="N46" s="95">
        <f>[42]Julho!$J$17</f>
        <v>39.6</v>
      </c>
      <c r="O46" s="95">
        <f>[42]Julho!$J$18</f>
        <v>20.52</v>
      </c>
      <c r="P46" s="95">
        <f>[42]Julho!$J$19</f>
        <v>29.16</v>
      </c>
      <c r="Q46" s="95">
        <f>[42]Julho!$J$20</f>
        <v>16.559999999999999</v>
      </c>
      <c r="R46" s="95">
        <f>[42]Julho!$J$21</f>
        <v>11.16</v>
      </c>
      <c r="S46" s="95">
        <f>[42]Julho!$J$22</f>
        <v>12.96</v>
      </c>
      <c r="T46" s="95">
        <f>[42]Julho!$J$23</f>
        <v>21.240000000000002</v>
      </c>
      <c r="U46" s="95">
        <f>[42]Julho!$J$24</f>
        <v>38.159999999999997</v>
      </c>
      <c r="V46" s="95">
        <f>[42]Julho!$J$25</f>
        <v>41.04</v>
      </c>
      <c r="W46" s="95">
        <f>[42]Julho!$J$26</f>
        <v>44.64</v>
      </c>
      <c r="X46" s="95">
        <f>[42]Julho!$J$27</f>
        <v>27</v>
      </c>
      <c r="Y46" s="95">
        <f>[42]Julho!$J$28</f>
        <v>25.92</v>
      </c>
      <c r="Z46" s="95">
        <f>[42]Julho!$J$29</f>
        <v>37.080000000000005</v>
      </c>
      <c r="AA46" s="95">
        <f>[42]Julho!$J$30</f>
        <v>27</v>
      </c>
      <c r="AB46" s="95">
        <f>[42]Julho!$J$31</f>
        <v>26.28</v>
      </c>
      <c r="AC46" s="95">
        <f>[42]Julho!$J$32</f>
        <v>24.840000000000003</v>
      </c>
      <c r="AD46" s="95">
        <f>[42]Julho!$J$33</f>
        <v>9.7200000000000006</v>
      </c>
      <c r="AE46" s="95">
        <f>[42]Julho!$J$34</f>
        <v>28.08</v>
      </c>
      <c r="AF46" s="95">
        <f>[42]Julho!$J$35</f>
        <v>17.28</v>
      </c>
      <c r="AG46" s="103">
        <f t="shared" si="3"/>
        <v>56.16</v>
      </c>
      <c r="AH46" s="102">
        <f t="shared" si="4"/>
        <v>27.081290322580646</v>
      </c>
      <c r="AI46" s="12" t="s">
        <v>35</v>
      </c>
      <c r="AJ46" t="s">
        <v>35</v>
      </c>
      <c r="AK46" t="s">
        <v>35</v>
      </c>
    </row>
    <row r="47" spans="1:38" x14ac:dyDescent="0.2">
      <c r="A47" s="51" t="s">
        <v>23</v>
      </c>
      <c r="B47" s="95">
        <f>[43]Julho!$J$5</f>
        <v>25.2</v>
      </c>
      <c r="C47" s="95">
        <f>[43]Julho!$J$6</f>
        <v>32.76</v>
      </c>
      <c r="D47" s="95">
        <f>[43]Julho!$J$7</f>
        <v>37.080000000000005</v>
      </c>
      <c r="E47" s="95">
        <f>[43]Julho!$J$8</f>
        <v>41.4</v>
      </c>
      <c r="F47" s="95">
        <f>[43]Julho!$J$9</f>
        <v>27.36</v>
      </c>
      <c r="G47" s="95">
        <f>[43]Julho!$J$10</f>
        <v>32.04</v>
      </c>
      <c r="H47" s="95">
        <f>[43]Julho!$J$11</f>
        <v>36.72</v>
      </c>
      <c r="I47" s="95">
        <f>[43]Julho!$J$12</f>
        <v>38.880000000000003</v>
      </c>
      <c r="J47" s="95">
        <f>[43]Julho!$J$13</f>
        <v>31.319999999999997</v>
      </c>
      <c r="K47" s="95">
        <f>[43]Julho!$J$14</f>
        <v>31.319999999999997</v>
      </c>
      <c r="L47" s="95">
        <f>[43]Julho!$J$15</f>
        <v>32.76</v>
      </c>
      <c r="M47" s="95">
        <f>[43]Julho!$J$16</f>
        <v>44.28</v>
      </c>
      <c r="N47" s="95">
        <f>[43]Julho!$J$17</f>
        <v>39.24</v>
      </c>
      <c r="O47" s="95">
        <f>[43]Julho!$J$18</f>
        <v>40.32</v>
      </c>
      <c r="P47" s="95">
        <f>[43]Julho!$J$19</f>
        <v>29.16</v>
      </c>
      <c r="Q47" s="95">
        <f>[43]Julho!$J$20</f>
        <v>21.240000000000002</v>
      </c>
      <c r="R47" s="95">
        <f>[43]Julho!$J$21</f>
        <v>25.2</v>
      </c>
      <c r="S47" s="95">
        <f>[43]Julho!$J$22</f>
        <v>30.96</v>
      </c>
      <c r="T47" s="95">
        <f>[43]Julho!$J$23</f>
        <v>27.720000000000002</v>
      </c>
      <c r="U47" s="95">
        <f>[43]Julho!$J$24</f>
        <v>36</v>
      </c>
      <c r="V47" s="95">
        <f>[43]Julho!$J$25</f>
        <v>36.36</v>
      </c>
      <c r="W47" s="95">
        <f>[43]Julho!$J$26</f>
        <v>38.519999999999996</v>
      </c>
      <c r="X47" s="95">
        <f>[43]Julho!$J$27</f>
        <v>29.880000000000003</v>
      </c>
      <c r="Y47" s="95">
        <f>[43]Julho!$J$28</f>
        <v>34.200000000000003</v>
      </c>
      <c r="Z47" s="95">
        <f>[43]Julho!$J$29</f>
        <v>25.56</v>
      </c>
      <c r="AA47" s="95">
        <f>[43]Julho!$J$30</f>
        <v>30.240000000000002</v>
      </c>
      <c r="AB47" s="95">
        <f>[43]Julho!$J$31</f>
        <v>32.4</v>
      </c>
      <c r="AC47" s="95">
        <f>[43]Julho!$J$32</f>
        <v>30.240000000000002</v>
      </c>
      <c r="AD47" s="95">
        <f>[43]Julho!$J$33</f>
        <v>31.319999999999997</v>
      </c>
      <c r="AE47" s="95">
        <f>[43]Julho!$J$34</f>
        <v>24.12</v>
      </c>
      <c r="AF47" s="95">
        <f>[43]Julho!$J$35</f>
        <v>28.44</v>
      </c>
      <c r="AG47" s="103">
        <f t="shared" si="3"/>
        <v>44.28</v>
      </c>
      <c r="AH47" s="102">
        <f t="shared" si="4"/>
        <v>32.330322580645166</v>
      </c>
      <c r="AK47" t="s">
        <v>35</v>
      </c>
    </row>
    <row r="48" spans="1:38" x14ac:dyDescent="0.2">
      <c r="A48" s="51" t="s">
        <v>34</v>
      </c>
      <c r="B48" s="95">
        <f>[44]Julho!$J$5</f>
        <v>27.720000000000002</v>
      </c>
      <c r="C48" s="95">
        <f>[44]Julho!$J$6</f>
        <v>29.880000000000003</v>
      </c>
      <c r="D48" s="95">
        <f>[44]Julho!$J$7</f>
        <v>28.08</v>
      </c>
      <c r="E48" s="95">
        <f>[44]Julho!$J$8</f>
        <v>29.52</v>
      </c>
      <c r="F48" s="95">
        <f>[44]Julho!$J$9</f>
        <v>27.36</v>
      </c>
      <c r="G48" s="95">
        <f>[44]Julho!$J$10</f>
        <v>41.4</v>
      </c>
      <c r="H48" s="95">
        <f>[44]Julho!$J$11</f>
        <v>42.12</v>
      </c>
      <c r="I48" s="95">
        <f>[44]Julho!$J$12</f>
        <v>39.24</v>
      </c>
      <c r="J48" s="95">
        <f>[44]Julho!$J$13</f>
        <v>29.880000000000003</v>
      </c>
      <c r="K48" s="95">
        <f>[44]Julho!$J$14</f>
        <v>34.56</v>
      </c>
      <c r="L48" s="95">
        <f>[44]Julho!$J$15</f>
        <v>24.840000000000003</v>
      </c>
      <c r="M48" s="95">
        <f>[44]Julho!$J$16</f>
        <v>46.800000000000004</v>
      </c>
      <c r="N48" s="95">
        <f>[44]Julho!$J$17</f>
        <v>43.92</v>
      </c>
      <c r="O48" s="95">
        <f>[44]Julho!$J$18</f>
        <v>38.159999999999997</v>
      </c>
      <c r="P48" s="95">
        <f>[44]Julho!$J$19</f>
        <v>31.680000000000003</v>
      </c>
      <c r="Q48" s="95">
        <f>[44]Julho!$J$20</f>
        <v>21.6</v>
      </c>
      <c r="R48" s="95">
        <f>[44]Julho!$J$21</f>
        <v>25.56</v>
      </c>
      <c r="S48" s="95">
        <f>[44]Julho!$J$22</f>
        <v>26.64</v>
      </c>
      <c r="T48" s="95">
        <f>[44]Julho!$J$23</f>
        <v>25.56</v>
      </c>
      <c r="U48" s="95">
        <f>[44]Julho!$J$24</f>
        <v>39.6</v>
      </c>
      <c r="V48" s="95">
        <f>[44]Julho!$J$25</f>
        <v>49.680000000000007</v>
      </c>
      <c r="W48" s="95">
        <f>[44]Julho!$J$26</f>
        <v>52.2</v>
      </c>
      <c r="X48" s="95">
        <f>[44]Julho!$J$27</f>
        <v>33.119999999999997</v>
      </c>
      <c r="Y48" s="95">
        <f>[44]Julho!$J$28</f>
        <v>30.240000000000002</v>
      </c>
      <c r="Z48" s="95">
        <f>[44]Julho!$J$29</f>
        <v>34.56</v>
      </c>
      <c r="AA48" s="95">
        <f>[44]Julho!$J$30</f>
        <v>27.36</v>
      </c>
      <c r="AB48" s="95">
        <f>[44]Julho!$J$31</f>
        <v>29.16</v>
      </c>
      <c r="AC48" s="95">
        <f>[44]Julho!$J$32</f>
        <v>28.44</v>
      </c>
      <c r="AD48" s="95">
        <f>[44]Julho!$J$33</f>
        <v>31.319999999999997</v>
      </c>
      <c r="AE48" s="95">
        <f>[44]Julho!$J$34</f>
        <v>29.16</v>
      </c>
      <c r="AF48" s="95">
        <f>[44]Julho!$J$35</f>
        <v>30.96</v>
      </c>
      <c r="AG48" s="103">
        <f t="shared" si="3"/>
        <v>52.2</v>
      </c>
      <c r="AH48" s="102">
        <f t="shared" si="4"/>
        <v>33.23612903225807</v>
      </c>
      <c r="AI48" s="12" t="s">
        <v>35</v>
      </c>
      <c r="AK48" t="s">
        <v>35</v>
      </c>
    </row>
    <row r="49" spans="1:38" x14ac:dyDescent="0.2">
      <c r="A49" s="51" t="s">
        <v>20</v>
      </c>
      <c r="B49" s="95">
        <f>[45]Julho!$J$5</f>
        <v>20.52</v>
      </c>
      <c r="C49" s="95">
        <f>[45]Julho!$J$6</f>
        <v>23.400000000000002</v>
      </c>
      <c r="D49" s="95">
        <f>[45]Julho!$J$7</f>
        <v>17.64</v>
      </c>
      <c r="E49" s="95">
        <f>[45]Julho!$J$8</f>
        <v>23.040000000000003</v>
      </c>
      <c r="F49" s="95">
        <f>[45]Julho!$J$9</f>
        <v>20.88</v>
      </c>
      <c r="G49" s="95">
        <f>[45]Julho!$J$10</f>
        <v>25.92</v>
      </c>
      <c r="H49" s="95">
        <f>[45]Julho!$J$11</f>
        <v>17.28</v>
      </c>
      <c r="I49" s="95">
        <f>[45]Julho!$J$12</f>
        <v>32.76</v>
      </c>
      <c r="J49" s="95">
        <f>[45]Julho!$J$13</f>
        <v>19.8</v>
      </c>
      <c r="K49" s="95">
        <f>[45]Julho!$J$14</f>
        <v>20.16</v>
      </c>
      <c r="L49" s="95">
        <f>[45]Julho!$J$15</f>
        <v>25.92</v>
      </c>
      <c r="M49" s="95">
        <f>[45]Julho!$J$16</f>
        <v>30.96</v>
      </c>
      <c r="N49" s="95">
        <f>[45]Julho!$J$17</f>
        <v>36.36</v>
      </c>
      <c r="O49" s="95">
        <f>[45]Julho!$J$18</f>
        <v>26.28</v>
      </c>
      <c r="P49" s="95">
        <f>[45]Julho!$J$19</f>
        <v>18</v>
      </c>
      <c r="Q49" s="95">
        <f>[45]Julho!$J$20</f>
        <v>26.28</v>
      </c>
      <c r="R49" s="95">
        <f>[45]Julho!$J$21</f>
        <v>18.720000000000002</v>
      </c>
      <c r="S49" s="95">
        <f>[45]Julho!$J$22</f>
        <v>24.12</v>
      </c>
      <c r="T49" s="95">
        <f>[45]Julho!$J$23</f>
        <v>20.52</v>
      </c>
      <c r="U49" s="95">
        <f>[45]Julho!$J$24</f>
        <v>23.040000000000003</v>
      </c>
      <c r="V49" s="95">
        <f>[45]Julho!$J$25</f>
        <v>34.92</v>
      </c>
      <c r="W49" s="95">
        <f>[45]Julho!$J$26</f>
        <v>41.4</v>
      </c>
      <c r="X49" s="95">
        <f>[45]Julho!$J$27</f>
        <v>23.400000000000002</v>
      </c>
      <c r="Y49" s="95">
        <f>[45]Julho!$J$28</f>
        <v>24.48</v>
      </c>
      <c r="Z49" s="95">
        <f>[45]Julho!$J$29</f>
        <v>22.68</v>
      </c>
      <c r="AA49" s="95">
        <f>[45]Julho!$J$30</f>
        <v>19.079999999999998</v>
      </c>
      <c r="AB49" s="95">
        <f>[45]Julho!$J$31</f>
        <v>21.240000000000002</v>
      </c>
      <c r="AC49" s="95">
        <f>[45]Julho!$J$32</f>
        <v>34.56</v>
      </c>
      <c r="AD49" s="95">
        <f>[45]Julho!$J$33</f>
        <v>25.92</v>
      </c>
      <c r="AE49" s="95">
        <f>[45]Julho!$J$34</f>
        <v>20.16</v>
      </c>
      <c r="AF49" s="95">
        <f>[45]Julho!$J$35</f>
        <v>18.36</v>
      </c>
      <c r="AG49" s="103">
        <f t="shared" si="3"/>
        <v>41.4</v>
      </c>
      <c r="AH49" s="102">
        <f t="shared" si="4"/>
        <v>24.445161290322577</v>
      </c>
      <c r="AL49" t="s">
        <v>35</v>
      </c>
    </row>
    <row r="50" spans="1:38" s="5" customFormat="1" ht="17.100000000000001" customHeight="1" x14ac:dyDescent="0.2">
      <c r="A50" s="96" t="s">
        <v>24</v>
      </c>
      <c r="B50" s="97">
        <f t="shared" ref="B50:AG50" si="5">MAX(B5:B49)</f>
        <v>33.480000000000004</v>
      </c>
      <c r="C50" s="97">
        <f t="shared" si="5"/>
        <v>41.76</v>
      </c>
      <c r="D50" s="97">
        <f t="shared" si="5"/>
        <v>46.080000000000005</v>
      </c>
      <c r="E50" s="97">
        <f t="shared" si="5"/>
        <v>49.680000000000007</v>
      </c>
      <c r="F50" s="97">
        <f t="shared" si="5"/>
        <v>42.12</v>
      </c>
      <c r="G50" s="97">
        <f t="shared" si="5"/>
        <v>47.519999999999996</v>
      </c>
      <c r="H50" s="97">
        <f t="shared" si="5"/>
        <v>46.440000000000005</v>
      </c>
      <c r="I50" s="97">
        <f t="shared" si="5"/>
        <v>55.800000000000004</v>
      </c>
      <c r="J50" s="97">
        <f t="shared" si="5"/>
        <v>45.36</v>
      </c>
      <c r="K50" s="97">
        <f t="shared" si="5"/>
        <v>41.4</v>
      </c>
      <c r="L50" s="97">
        <f t="shared" si="5"/>
        <v>42.12</v>
      </c>
      <c r="M50" s="97">
        <f t="shared" si="5"/>
        <v>69.12</v>
      </c>
      <c r="N50" s="97">
        <f t="shared" si="5"/>
        <v>58.32</v>
      </c>
      <c r="O50" s="97">
        <f t="shared" si="5"/>
        <v>48.24</v>
      </c>
      <c r="P50" s="97">
        <f t="shared" si="5"/>
        <v>47.16</v>
      </c>
      <c r="Q50" s="97">
        <f t="shared" si="5"/>
        <v>68.400000000000006</v>
      </c>
      <c r="R50" s="97">
        <f t="shared" si="5"/>
        <v>40.680000000000007</v>
      </c>
      <c r="S50" s="97">
        <f t="shared" si="5"/>
        <v>42.84</v>
      </c>
      <c r="T50" s="97">
        <f t="shared" si="5"/>
        <v>42.84</v>
      </c>
      <c r="U50" s="97">
        <f t="shared" si="5"/>
        <v>54.72</v>
      </c>
      <c r="V50" s="97">
        <f t="shared" si="5"/>
        <v>50.76</v>
      </c>
      <c r="W50" s="97">
        <f t="shared" si="5"/>
        <v>54.36</v>
      </c>
      <c r="X50" s="97">
        <f t="shared" si="5"/>
        <v>51.12</v>
      </c>
      <c r="Y50" s="97">
        <f t="shared" si="5"/>
        <v>38.159999999999997</v>
      </c>
      <c r="Z50" s="97">
        <f t="shared" si="5"/>
        <v>42.12</v>
      </c>
      <c r="AA50" s="97">
        <f t="shared" si="5"/>
        <v>36.72</v>
      </c>
      <c r="AB50" s="97">
        <f t="shared" si="5"/>
        <v>47.16</v>
      </c>
      <c r="AC50" s="97">
        <f t="shared" si="5"/>
        <v>47.519999999999996</v>
      </c>
      <c r="AD50" s="97">
        <f t="shared" si="5"/>
        <v>42.84</v>
      </c>
      <c r="AE50" s="97">
        <f t="shared" si="5"/>
        <v>37.800000000000004</v>
      </c>
      <c r="AF50" s="97">
        <f t="shared" si="5"/>
        <v>42.84</v>
      </c>
      <c r="AG50" s="103">
        <f t="shared" si="5"/>
        <v>69.12</v>
      </c>
      <c r="AH50" s="104"/>
    </row>
    <row r="51" spans="1:38" x14ac:dyDescent="0.2">
      <c r="A51" s="115" t="s">
        <v>217</v>
      </c>
      <c r="B51" s="43"/>
      <c r="C51" s="43"/>
      <c r="D51" s="43"/>
      <c r="E51" s="43"/>
      <c r="F51" s="43"/>
      <c r="G51" s="4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49"/>
      <c r="AE51" s="52" t="s">
        <v>35</v>
      </c>
      <c r="AF51" s="52"/>
      <c r="AG51" s="47"/>
      <c r="AH51" s="48"/>
      <c r="AK51" t="s">
        <v>35</v>
      </c>
    </row>
    <row r="52" spans="1:38" x14ac:dyDescent="0.2">
      <c r="A52" s="115" t="s">
        <v>218</v>
      </c>
      <c r="B52" s="44"/>
      <c r="C52" s="44"/>
      <c r="D52" s="44"/>
      <c r="E52" s="44"/>
      <c r="F52" s="44"/>
      <c r="G52" s="44"/>
      <c r="H52" s="44"/>
      <c r="I52" s="4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26"/>
      <c r="U52" s="126"/>
      <c r="V52" s="126"/>
      <c r="W52" s="126"/>
      <c r="X52" s="126"/>
      <c r="Y52" s="74"/>
      <c r="Z52" s="74"/>
      <c r="AA52" s="74"/>
      <c r="AB52" s="74"/>
      <c r="AC52" s="74"/>
      <c r="AD52" s="74"/>
      <c r="AE52" s="74"/>
      <c r="AF52" s="82"/>
      <c r="AG52" s="47"/>
      <c r="AH52" s="46"/>
    </row>
    <row r="53" spans="1:38" x14ac:dyDescent="0.2">
      <c r="A53" s="45"/>
      <c r="B53" s="74"/>
      <c r="C53" s="74"/>
      <c r="D53" s="74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4"/>
      <c r="R53" s="74"/>
      <c r="S53" s="74"/>
      <c r="T53" s="127"/>
      <c r="U53" s="127"/>
      <c r="V53" s="127"/>
      <c r="W53" s="127"/>
      <c r="X53" s="127"/>
      <c r="Y53" s="74"/>
      <c r="Z53" s="74"/>
      <c r="AA53" s="74"/>
      <c r="AB53" s="74"/>
      <c r="AC53" s="74"/>
      <c r="AD53" s="49"/>
      <c r="AE53" s="49"/>
      <c r="AF53" s="49"/>
      <c r="AG53" s="47"/>
      <c r="AH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49"/>
      <c r="AE54" s="49"/>
      <c r="AF54" s="49"/>
      <c r="AG54" s="47"/>
      <c r="AH54" s="76"/>
    </row>
    <row r="55" spans="1:38" x14ac:dyDescent="0.2">
      <c r="A55" s="4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49"/>
      <c r="AF55" s="49"/>
      <c r="AG55" s="47"/>
      <c r="AH55" s="48"/>
      <c r="AK55" t="s">
        <v>35</v>
      </c>
    </row>
    <row r="56" spans="1:38" x14ac:dyDescent="0.2">
      <c r="A56" s="4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50"/>
      <c r="AF56" s="50"/>
      <c r="AG56" s="47"/>
      <c r="AH56" s="48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35</v>
      </c>
      <c r="H57" s="54"/>
      <c r="I57" s="54"/>
      <c r="J57" s="54"/>
      <c r="K57" s="54"/>
      <c r="L57" s="54" t="s">
        <v>35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7"/>
    </row>
    <row r="58" spans="1:38" x14ac:dyDescent="0.2">
      <c r="AG58" s="7"/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K6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5" spans="7:37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210</v>
      </c>
      <c r="AA65" s="2" t="s">
        <v>35</v>
      </c>
      <c r="AC65" s="2" t="s">
        <v>35</v>
      </c>
      <c r="AH65" s="1" t="s">
        <v>35</v>
      </c>
    </row>
    <row r="66" spans="7:37" x14ac:dyDescent="0.2">
      <c r="K66" s="2" t="s">
        <v>35</v>
      </c>
    </row>
    <row r="67" spans="7:37" x14ac:dyDescent="0.2">
      <c r="K67" s="2" t="s">
        <v>35</v>
      </c>
    </row>
    <row r="68" spans="7:37" x14ac:dyDescent="0.2">
      <c r="G68" s="2" t="s">
        <v>35</v>
      </c>
      <c r="H68" s="2" t="s">
        <v>35</v>
      </c>
    </row>
    <row r="69" spans="7:37" x14ac:dyDescent="0.2">
      <c r="P69" s="2" t="s">
        <v>35</v>
      </c>
    </row>
    <row r="71" spans="7:37" x14ac:dyDescent="0.2">
      <c r="H71" s="2" t="s">
        <v>35</v>
      </c>
      <c r="Z71" s="2" t="s">
        <v>35</v>
      </c>
    </row>
    <row r="72" spans="7:37" x14ac:dyDescent="0.2">
      <c r="I72" s="2" t="s">
        <v>35</v>
      </c>
      <c r="T72" s="2" t="s">
        <v>35</v>
      </c>
    </row>
    <row r="74" spans="7:37" x14ac:dyDescent="0.2">
      <c r="AK74" t="s">
        <v>35</v>
      </c>
    </row>
  </sheetData>
  <mergeCells count="36">
    <mergeCell ref="N3:N4"/>
    <mergeCell ref="O3:O4"/>
    <mergeCell ref="Q3:Q4"/>
    <mergeCell ref="I3:I4"/>
    <mergeCell ref="J3:J4"/>
    <mergeCell ref="K3:K4"/>
    <mergeCell ref="A1:AH1"/>
    <mergeCell ref="P3:P4"/>
    <mergeCell ref="M3:M4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H3:H4"/>
    <mergeCell ref="L3:L4"/>
    <mergeCell ref="R3:R4"/>
    <mergeCell ref="S3:S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V3:V4"/>
    <mergeCell ref="U3:U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2023-08-02T16:37:44Z</dcterms:modified>
</cp:coreProperties>
</file>